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405"/>
  <workbookPr autoCompressPictures="0"/>
  <bookViews>
    <workbookView xWindow="1860" yWindow="100" windowWidth="22040" windowHeight="14220" firstSheet="17" activeTab="19"/>
  </bookViews>
  <sheets>
    <sheet name="index" sheetId="37" r:id="rId1"/>
    <sheet name="Faridpur Jan 06" sheetId="1" r:id="rId2"/>
    <sheet name="Fardipur Jul 07 " sheetId="38" r:id="rId3"/>
    <sheet name="Faridpur Dec 07" sheetId="39" r:id="rId4"/>
    <sheet name="Faridpur April 2008" sheetId="40" r:id="rId5"/>
    <sheet name="Faridpur Jul 08 " sheetId="41" r:id="rId6"/>
    <sheet name="Faridpur Oct 08 " sheetId="42" r:id="rId7"/>
    <sheet name="Faridpur Jan-Feb 09" sheetId="43" r:id="rId8"/>
    <sheet name="Faridpur May 09" sheetId="44" r:id="rId9"/>
    <sheet name="Faridpur Aug-Sept 09" sheetId="45" r:id="rId10"/>
    <sheet name="Fardipur Nov 09" sheetId="46" r:id="rId11"/>
    <sheet name="Faridpur Feb 10" sheetId="47" r:id="rId12"/>
    <sheet name="Faridpur June 10" sheetId="48" r:id="rId13"/>
    <sheet name="Faridpur Sep 10" sheetId="49" r:id="rId14"/>
    <sheet name="Faridpur Jan 11" sheetId="50" r:id="rId15"/>
    <sheet name="Faridpur May 11" sheetId="51" r:id="rId16"/>
    <sheet name="Faridpur Aug 11" sheetId="52" r:id="rId17"/>
    <sheet name="Faridpur Dec 11 corr" sheetId="53" r:id="rId18"/>
    <sheet name="Faridpur April 12 corr" sheetId="54" r:id="rId19"/>
    <sheet name="Faridpur July 2012 corr" sheetId="19" r:id="rId20"/>
    <sheet name="Faridpur Nov 2012" sheetId="20" r:id="rId21"/>
    <sheet name="Ramnagar NiV Prevalence" sheetId="22" r:id="rId22"/>
    <sheet name="Ram April 2010" sheetId="23" r:id="rId23"/>
    <sheet name="Ram May 2010" sheetId="24" r:id="rId24"/>
    <sheet name="Ram Jun 2010" sheetId="25" r:id="rId25"/>
    <sheet name="Ram July 2010 corr" sheetId="26" r:id="rId26"/>
    <sheet name="Ram August 2010" sheetId="27" r:id="rId27"/>
    <sheet name="Ram Sept 2010" sheetId="28" r:id="rId28"/>
    <sheet name="Ram Oct 2010" sheetId="29" r:id="rId29"/>
    <sheet name="Ram Nov 2010" sheetId="30" r:id="rId30"/>
    <sheet name="Ram Dec 2010" sheetId="31" r:id="rId31"/>
    <sheet name="Ram Jan 2011" sheetId="32" r:id="rId32"/>
    <sheet name="Ram Feb 2011" sheetId="33" r:id="rId33"/>
    <sheet name="Ram Mar 2011" sheetId="34" r:id="rId34"/>
    <sheet name="Ram Apr 2011" sheetId="35" r:id="rId35"/>
    <sheet name="Ram May 2011" sheetId="36" r:id="rId36"/>
  </sheets>
  <externalReferences>
    <externalReference r:id="rId37"/>
  </externalReferences>
  <definedNames>
    <definedName name="_xlnm._FilterDatabase" localSheetId="22" hidden="1">'Ram April 2010'!$9:$61</definedName>
    <definedName name="_xlnm._FilterDatabase" localSheetId="24" hidden="1">'Ram Jun 2010'!$Z$1:$Z$489</definedName>
    <definedName name="_xlnm._FilterDatabase" localSheetId="23" hidden="1">'Ram May 2010'!$A$9:$JE$108</definedName>
    <definedName name="_xlnm.Print_Area" localSheetId="1">'Faridpur Jan 06'!$D$1:$AB$37</definedName>
    <definedName name="_xlnm.Print_Area" localSheetId="19">'Faridpur July 2012 corr'!$B$1:$BI$111</definedName>
    <definedName name="_xlnm.Print_Area" localSheetId="20">'Faridpur Nov 2012'!$B$1:$AS$111</definedName>
    <definedName name="_xlnm.Print_Area" localSheetId="34">'Ram Apr 2011'!$A$1:$AK$108</definedName>
    <definedName name="_xlnm.Print_Area" localSheetId="22">'Ram April 2010'!$B$1:$AL$61</definedName>
    <definedName name="_xlnm.Print_Area" localSheetId="26">'Ram August 2010'!$A$1:$AJ$108</definedName>
    <definedName name="_xlnm.Print_Area" localSheetId="30">'Ram Dec 2010'!$A$1:$AJ$108</definedName>
    <definedName name="_xlnm.Print_Area" localSheetId="32">'Ram Feb 2011'!$A$1:$AJ$108</definedName>
    <definedName name="_xlnm.Print_Area" localSheetId="31">'Ram Jan 2011'!$A$1:$AJ$108</definedName>
    <definedName name="_xlnm.Print_Area" localSheetId="25">'Ram July 2010 corr'!$A$1:$AJ$49</definedName>
    <definedName name="_xlnm.Print_Area" localSheetId="24">'Ram Jun 2010'!$A$1:$AJ$108</definedName>
    <definedName name="_xlnm.Print_Area" localSheetId="33">'Ram Mar 2011'!$A$1:$AB$108</definedName>
    <definedName name="_xlnm.Print_Area" localSheetId="23">'Ram May 2010'!$A$1:$AL$108</definedName>
    <definedName name="_xlnm.Print_Area" localSheetId="29">'Ram Nov 2010'!$A$1:$AJ$108</definedName>
    <definedName name="_xlnm.Print_Area" localSheetId="28">'Ram Oct 2010'!$A$1:$AK$108</definedName>
    <definedName name="_xlnm.Print_Area" localSheetId="27">'Ram Sept 2010'!$A$1:$AJ$108</definedName>
    <definedName name="_xlnm.Print_Titles" localSheetId="19">'Faridpur July 2012 corr'!$6:$8</definedName>
    <definedName name="_xlnm.Print_Titles" localSheetId="20">'Faridpur Nov 2012'!$6:$8</definedName>
    <definedName name="_xlnm.Print_Titles" localSheetId="34">'Ram Apr 2011'!$6:$8</definedName>
    <definedName name="_xlnm.Print_Titles" localSheetId="22">'Ram April 2010'!$6:$8</definedName>
    <definedName name="_xlnm.Print_Titles" localSheetId="26">'Ram August 2010'!$6:$8</definedName>
    <definedName name="_xlnm.Print_Titles" localSheetId="30">'Ram Dec 2010'!$6:$8</definedName>
    <definedName name="_xlnm.Print_Titles" localSheetId="32">'Ram Feb 2011'!$6:$8</definedName>
    <definedName name="_xlnm.Print_Titles" localSheetId="31">'Ram Jan 2011'!$6:$8</definedName>
    <definedName name="_xlnm.Print_Titles" localSheetId="25">'Ram July 2010 corr'!$6:$8</definedName>
    <definedName name="_xlnm.Print_Titles" localSheetId="24">'Ram Jun 2010'!$6:$8</definedName>
    <definedName name="_xlnm.Print_Titles" localSheetId="33">'Ram Mar 2011'!$6:$8</definedName>
    <definedName name="_xlnm.Print_Titles" localSheetId="23">'Ram May 2010'!$6:$8</definedName>
    <definedName name="_xlnm.Print_Titles" localSheetId="29">'Ram Nov 2010'!$6:$8</definedName>
    <definedName name="_xlnm.Print_Titles" localSheetId="28">'Ram Oct 2010'!$6:$8</definedName>
    <definedName name="_xlnm.Print_Titles" localSheetId="27">'Ram Sept 2010'!$6:$8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37" i="47" l="1"/>
  <c r="AL103" i="44"/>
  <c r="AK103" i="44"/>
  <c r="AJ103" i="44"/>
  <c r="AH105" i="38"/>
  <c r="AG105" i="38"/>
  <c r="AF105" i="38"/>
  <c r="AE105" i="38"/>
  <c r="AC105" i="38"/>
  <c r="AB105" i="38"/>
  <c r="AA105" i="38"/>
  <c r="Z105" i="38"/>
  <c r="Y105" i="38"/>
  <c r="X105" i="38"/>
  <c r="W105" i="38"/>
  <c r="V105" i="38"/>
  <c r="U105" i="38"/>
  <c r="T105" i="38"/>
  <c r="S105" i="38"/>
  <c r="R105" i="38"/>
  <c r="Q105" i="38"/>
  <c r="P105" i="38"/>
  <c r="K105" i="38"/>
  <c r="J105" i="38"/>
  <c r="I105" i="38"/>
  <c r="H105" i="38"/>
  <c r="G105" i="38"/>
  <c r="BB104" i="38"/>
  <c r="BA104" i="38"/>
  <c r="AZ104" i="38"/>
  <c r="AY104" i="38"/>
  <c r="AX104" i="38"/>
  <c r="AW104" i="38"/>
  <c r="AV104" i="38"/>
  <c r="AU104" i="38"/>
  <c r="AT104" i="38"/>
  <c r="AS104" i="38"/>
  <c r="AJ104" i="38"/>
  <c r="AI104" i="38"/>
  <c r="O104" i="38"/>
  <c r="N104" i="38"/>
  <c r="M104" i="38"/>
  <c r="L104" i="38"/>
  <c r="C49" i="36"/>
  <c r="N14" i="22"/>
  <c r="E45" i="36"/>
  <c r="M14" i="22"/>
  <c r="O14" i="22"/>
  <c r="P14" i="22"/>
  <c r="C48" i="36"/>
  <c r="C47" i="36"/>
  <c r="T45" i="36"/>
  <c r="S45" i="36"/>
  <c r="R45" i="36"/>
  <c r="Q45" i="36"/>
  <c r="P45" i="36"/>
  <c r="O45" i="36"/>
  <c r="N45" i="36"/>
  <c r="M45" i="36"/>
  <c r="L45" i="36"/>
  <c r="K45" i="36"/>
  <c r="J45" i="36"/>
  <c r="I45" i="36"/>
  <c r="H45" i="36"/>
  <c r="G45" i="36"/>
  <c r="F45" i="36"/>
  <c r="D45" i="36"/>
  <c r="C45" i="36"/>
  <c r="BF2" i="36"/>
  <c r="C52" i="35"/>
  <c r="C51" i="35"/>
  <c r="C50" i="35"/>
  <c r="F13" i="22"/>
  <c r="T48" i="35"/>
  <c r="S48" i="35"/>
  <c r="R48" i="35"/>
  <c r="Q48" i="35"/>
  <c r="P48" i="35"/>
  <c r="O48" i="35"/>
  <c r="N48" i="35"/>
  <c r="M48" i="35"/>
  <c r="L48" i="35"/>
  <c r="K48" i="35"/>
  <c r="J48" i="35"/>
  <c r="I48" i="35"/>
  <c r="H48" i="35"/>
  <c r="G48" i="35"/>
  <c r="F48" i="35"/>
  <c r="E48" i="35"/>
  <c r="M13" i="22"/>
  <c r="D48" i="35"/>
  <c r="C48" i="35"/>
  <c r="C44" i="33"/>
  <c r="T42" i="33"/>
  <c r="S42" i="33"/>
  <c r="R42" i="33"/>
  <c r="Q42" i="33"/>
  <c r="P42" i="33"/>
  <c r="O42" i="33"/>
  <c r="N42" i="33"/>
  <c r="M42" i="33"/>
  <c r="L42" i="33"/>
  <c r="K42" i="33"/>
  <c r="J42" i="33"/>
  <c r="I42" i="33"/>
  <c r="H42" i="33"/>
  <c r="G42" i="33"/>
  <c r="F42" i="33"/>
  <c r="E42" i="33"/>
  <c r="D42" i="33"/>
  <c r="C42" i="33"/>
  <c r="C48" i="32"/>
  <c r="C47" i="32"/>
  <c r="T45" i="32"/>
  <c r="S45" i="32"/>
  <c r="R45" i="32"/>
  <c r="Q45" i="32"/>
  <c r="P45" i="32"/>
  <c r="O45" i="32"/>
  <c r="N45" i="32"/>
  <c r="M45" i="32"/>
  <c r="L45" i="32"/>
  <c r="K45" i="32"/>
  <c r="J45" i="32"/>
  <c r="I45" i="32"/>
  <c r="H45" i="32"/>
  <c r="G45" i="32"/>
  <c r="F45" i="32"/>
  <c r="E45" i="32"/>
  <c r="D45" i="32"/>
  <c r="C45" i="32"/>
  <c r="C49" i="31"/>
  <c r="C48" i="31"/>
  <c r="T46" i="31"/>
  <c r="S46" i="31"/>
  <c r="R46" i="31"/>
  <c r="Q46" i="31"/>
  <c r="P46" i="31"/>
  <c r="O46" i="31"/>
  <c r="N46" i="31"/>
  <c r="M46" i="31"/>
  <c r="L46" i="31"/>
  <c r="K46" i="31"/>
  <c r="J46" i="31"/>
  <c r="I46" i="31"/>
  <c r="H46" i="31"/>
  <c r="G46" i="31"/>
  <c r="F46" i="31"/>
  <c r="E46" i="31"/>
  <c r="D46" i="31"/>
  <c r="C46" i="31"/>
  <c r="C49" i="30"/>
  <c r="C48" i="30"/>
  <c r="T46" i="30"/>
  <c r="S46" i="30"/>
  <c r="R46" i="30"/>
  <c r="Q46" i="30"/>
  <c r="P46" i="30"/>
  <c r="O46" i="30"/>
  <c r="N46" i="30"/>
  <c r="M46" i="30"/>
  <c r="L46" i="30"/>
  <c r="K46" i="30"/>
  <c r="J46" i="30"/>
  <c r="I46" i="30"/>
  <c r="H46" i="30"/>
  <c r="G46" i="30"/>
  <c r="F46" i="30"/>
  <c r="E46" i="30"/>
  <c r="D46" i="30"/>
  <c r="C46" i="30"/>
  <c r="C50" i="29"/>
  <c r="C49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C47" i="29"/>
  <c r="C48" i="28"/>
  <c r="C47" i="28"/>
  <c r="T45" i="28"/>
  <c r="S45" i="28"/>
  <c r="R45" i="28"/>
  <c r="Q45" i="28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C45" i="28"/>
  <c r="C56" i="27"/>
  <c r="C55" i="27"/>
  <c r="T53" i="27"/>
  <c r="S53" i="27"/>
  <c r="R53" i="27"/>
  <c r="Q53" i="27"/>
  <c r="P53" i="27"/>
  <c r="O53" i="27"/>
  <c r="N53" i="27"/>
  <c r="M53" i="27"/>
  <c r="L53" i="27"/>
  <c r="K53" i="27"/>
  <c r="J53" i="27"/>
  <c r="I53" i="27"/>
  <c r="H53" i="27"/>
  <c r="G53" i="27"/>
  <c r="F53" i="27"/>
  <c r="E53" i="27"/>
  <c r="D53" i="27"/>
  <c r="C53" i="27"/>
  <c r="B53" i="25"/>
  <c r="B52" i="25"/>
  <c r="B51" i="25"/>
  <c r="F4" i="22"/>
  <c r="T49" i="25"/>
  <c r="S49" i="25"/>
  <c r="R49" i="25"/>
  <c r="Q49" i="25"/>
  <c r="P49" i="25"/>
  <c r="O49" i="25"/>
  <c r="K49" i="25"/>
  <c r="J49" i="25"/>
  <c r="I49" i="25"/>
  <c r="G49" i="25"/>
  <c r="F49" i="25"/>
  <c r="E49" i="25"/>
  <c r="M4" i="22"/>
  <c r="D49" i="25"/>
  <c r="C49" i="25"/>
  <c r="C52" i="24"/>
  <c r="C51" i="24"/>
  <c r="C50" i="24"/>
  <c r="T47" i="24"/>
  <c r="S47" i="24"/>
  <c r="R47" i="24"/>
  <c r="Q47" i="24"/>
  <c r="P47" i="24"/>
  <c r="O47" i="24"/>
  <c r="K47" i="24"/>
  <c r="J47" i="24"/>
  <c r="I47" i="24"/>
  <c r="G47" i="24"/>
  <c r="F47" i="24"/>
  <c r="E47" i="24"/>
  <c r="D47" i="24"/>
  <c r="C47" i="24"/>
  <c r="C49" i="24"/>
  <c r="AA63" i="23"/>
  <c r="D60" i="23"/>
  <c r="D58" i="23"/>
  <c r="AA56" i="23"/>
  <c r="H54" i="23"/>
  <c r="G54" i="23"/>
  <c r="F54" i="23"/>
  <c r="M2" i="22"/>
  <c r="E54" i="23"/>
  <c r="D54" i="23"/>
  <c r="D56" i="23"/>
  <c r="Y45" i="23"/>
  <c r="F14" i="22"/>
  <c r="J14" i="22"/>
  <c r="C14" i="22"/>
  <c r="I14" i="22"/>
  <c r="K14" i="22"/>
  <c r="L14" i="22"/>
  <c r="E14" i="22"/>
  <c r="G14" i="22"/>
  <c r="H14" i="22"/>
  <c r="N13" i="22"/>
  <c r="J13" i="22"/>
  <c r="I13" i="22"/>
  <c r="K13" i="22"/>
  <c r="L13" i="22"/>
  <c r="E13" i="22"/>
  <c r="I12" i="22"/>
  <c r="K12" i="22"/>
  <c r="F12" i="22"/>
  <c r="E12" i="22"/>
  <c r="G12" i="22"/>
  <c r="H12" i="22"/>
  <c r="C12" i="22"/>
  <c r="J11" i="22"/>
  <c r="I11" i="22"/>
  <c r="K11" i="22"/>
  <c r="L11" i="22"/>
  <c r="F11" i="22"/>
  <c r="E11" i="22"/>
  <c r="G11" i="22"/>
  <c r="H11" i="22"/>
  <c r="C11" i="22"/>
  <c r="B11" i="22"/>
  <c r="D11" i="22"/>
  <c r="J10" i="22"/>
  <c r="I10" i="22"/>
  <c r="K10" i="22"/>
  <c r="L10" i="22"/>
  <c r="F10" i="22"/>
  <c r="E10" i="22"/>
  <c r="G10" i="22"/>
  <c r="H10" i="22"/>
  <c r="C10" i="22"/>
  <c r="B10" i="22"/>
  <c r="D10" i="22"/>
  <c r="J9" i="22"/>
  <c r="I9" i="22"/>
  <c r="K9" i="22"/>
  <c r="L9" i="22"/>
  <c r="F9" i="22"/>
  <c r="E9" i="22"/>
  <c r="G9" i="22"/>
  <c r="H9" i="22"/>
  <c r="B9" i="22"/>
  <c r="J8" i="22"/>
  <c r="I8" i="22"/>
  <c r="K8" i="22"/>
  <c r="L8" i="22"/>
  <c r="F8" i="22"/>
  <c r="E8" i="22"/>
  <c r="G8" i="22"/>
  <c r="H8" i="22"/>
  <c r="C8" i="22"/>
  <c r="J7" i="22"/>
  <c r="I7" i="22"/>
  <c r="K7" i="22"/>
  <c r="L7" i="22"/>
  <c r="F7" i="22"/>
  <c r="E7" i="22"/>
  <c r="G7" i="22"/>
  <c r="H7" i="22"/>
  <c r="C7" i="22"/>
  <c r="B7" i="22"/>
  <c r="D7" i="22"/>
  <c r="J6" i="22"/>
  <c r="I6" i="22"/>
  <c r="K6" i="22"/>
  <c r="L6" i="22"/>
  <c r="F6" i="22"/>
  <c r="E6" i="22"/>
  <c r="G6" i="22"/>
  <c r="H6" i="22"/>
  <c r="C6" i="22"/>
  <c r="B6" i="22"/>
  <c r="D6" i="22"/>
  <c r="M5" i="22"/>
  <c r="F5" i="22"/>
  <c r="J5" i="22"/>
  <c r="C5" i="22"/>
  <c r="I5" i="22"/>
  <c r="K5" i="22"/>
  <c r="L5" i="22"/>
  <c r="E5" i="22"/>
  <c r="G5" i="22"/>
  <c r="H5" i="22"/>
  <c r="N4" i="22"/>
  <c r="J4" i="22"/>
  <c r="I4" i="22"/>
  <c r="K4" i="22"/>
  <c r="L4" i="22"/>
  <c r="E4" i="22"/>
  <c r="N3" i="22"/>
  <c r="M3" i="22"/>
  <c r="O3" i="22"/>
  <c r="P3" i="22"/>
  <c r="I3" i="22"/>
  <c r="K3" i="22"/>
  <c r="L3" i="22"/>
  <c r="E3" i="22"/>
  <c r="G3" i="22"/>
  <c r="H3" i="22"/>
  <c r="C3" i="22"/>
  <c r="N2" i="22"/>
  <c r="I2" i="22"/>
  <c r="F2" i="22"/>
  <c r="E2" i="22"/>
  <c r="G2" i="22"/>
  <c r="H2" i="22"/>
  <c r="D161" i="20"/>
  <c r="D160" i="20"/>
  <c r="D159" i="20"/>
  <c r="D158" i="20"/>
  <c r="F157" i="20"/>
  <c r="E157" i="20"/>
  <c r="E110" i="20"/>
  <c r="D157" i="20"/>
  <c r="D154" i="20"/>
  <c r="D153" i="20"/>
  <c r="D152" i="20"/>
  <c r="D151" i="20"/>
  <c r="F150" i="20"/>
  <c r="E150" i="20"/>
  <c r="AS110" i="20"/>
  <c r="AR110" i="20"/>
  <c r="AQ110" i="20"/>
  <c r="U110" i="20"/>
  <c r="T110" i="20"/>
  <c r="S110" i="20"/>
  <c r="R110" i="20"/>
  <c r="Q110" i="20"/>
  <c r="P110" i="20"/>
  <c r="L110" i="20"/>
  <c r="K110" i="20"/>
  <c r="J110" i="20"/>
  <c r="H110" i="20"/>
  <c r="G110" i="20"/>
  <c r="F110" i="20"/>
  <c r="D110" i="20"/>
  <c r="D150" i="20"/>
  <c r="AU2" i="20"/>
  <c r="AU1" i="20"/>
  <c r="D161" i="19"/>
  <c r="D160" i="19"/>
  <c r="D159" i="19"/>
  <c r="D158" i="19"/>
  <c r="F157" i="19"/>
  <c r="E157" i="19"/>
  <c r="E110" i="19"/>
  <c r="D157" i="19"/>
  <c r="D154" i="19"/>
  <c r="D153" i="19"/>
  <c r="D152" i="19"/>
  <c r="D151" i="19"/>
  <c r="F150" i="19"/>
  <c r="E150" i="19"/>
  <c r="E123" i="19"/>
  <c r="D123" i="19"/>
  <c r="F123" i="19"/>
  <c r="G123" i="19"/>
  <c r="E121" i="19"/>
  <c r="D121" i="19"/>
  <c r="F121" i="19"/>
  <c r="G121" i="19"/>
  <c r="E118" i="19"/>
  <c r="D118" i="19"/>
  <c r="F118" i="19"/>
  <c r="G118" i="19"/>
  <c r="E116" i="19"/>
  <c r="E127" i="19"/>
  <c r="D116" i="19"/>
  <c r="D127" i="19"/>
  <c r="AS110" i="19"/>
  <c r="AR110" i="19"/>
  <c r="AQ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G157" i="19"/>
  <c r="D110" i="19"/>
  <c r="D150" i="19"/>
  <c r="G153" i="1"/>
  <c r="G152" i="1"/>
  <c r="G151" i="1"/>
  <c r="G150" i="1"/>
  <c r="H149" i="1"/>
  <c r="G146" i="1"/>
  <c r="G145" i="1"/>
  <c r="G144" i="1"/>
  <c r="G143" i="1"/>
  <c r="J142" i="1"/>
  <c r="H142" i="1"/>
  <c r="AL106" i="1"/>
  <c r="AN106" i="1"/>
  <c r="AB103" i="1"/>
  <c r="Z103" i="1"/>
  <c r="Y103" i="1"/>
  <c r="X103" i="1"/>
  <c r="V103" i="1"/>
  <c r="U103" i="1"/>
  <c r="T103" i="1"/>
  <c r="S103" i="1"/>
  <c r="R103" i="1"/>
  <c r="Q103" i="1"/>
  <c r="P103" i="1"/>
  <c r="O103" i="1"/>
  <c r="L103" i="1"/>
  <c r="K103" i="1"/>
  <c r="J103" i="1"/>
  <c r="H103" i="1"/>
  <c r="G149" i="1"/>
  <c r="J149" i="1"/>
  <c r="G103" i="1"/>
  <c r="G142" i="1"/>
  <c r="O102" i="1"/>
  <c r="F127" i="19"/>
  <c r="G127" i="19"/>
  <c r="O2" i="22"/>
  <c r="P2" i="22"/>
  <c r="C2" i="22"/>
  <c r="B2" i="22"/>
  <c r="D2" i="22"/>
  <c r="O4" i="22"/>
  <c r="P4" i="22"/>
  <c r="B4" i="22"/>
  <c r="G4" i="22"/>
  <c r="H4" i="22"/>
  <c r="C4" i="22"/>
  <c r="D4" i="22"/>
  <c r="O13" i="22"/>
  <c r="P13" i="22"/>
  <c r="B13" i="22"/>
  <c r="G13" i="22"/>
  <c r="H13" i="22"/>
  <c r="C13" i="22"/>
  <c r="D13" i="22"/>
  <c r="O142" i="1"/>
  <c r="F116" i="19"/>
  <c r="G116" i="19"/>
  <c r="B3" i="22"/>
  <c r="D3" i="22"/>
  <c r="B5" i="22"/>
  <c r="D5" i="22"/>
  <c r="O5" i="22"/>
  <c r="P5" i="22"/>
  <c r="B8" i="22"/>
  <c r="D8" i="22"/>
  <c r="C9" i="22"/>
  <c r="D9" i="22"/>
  <c r="B12" i="22"/>
  <c r="D12" i="22"/>
  <c r="B14" i="22"/>
  <c r="D14" i="22"/>
  <c r="B16" i="22"/>
</calcChain>
</file>

<file path=xl/sharedStrings.xml><?xml version="1.0" encoding="utf-8"?>
<sst xmlns="http://schemas.openxmlformats.org/spreadsheetml/2006/main" count="14712" uniqueCount="3834">
  <si>
    <t>The Consortium for Conservation Medicine</t>
  </si>
  <si>
    <t>Species:</t>
  </si>
  <si>
    <t>Pteropus giganteus</t>
  </si>
  <si>
    <t>Location 1</t>
  </si>
  <si>
    <t>Ramnagar, Rajbari District</t>
  </si>
  <si>
    <t>GPS:</t>
  </si>
  <si>
    <t>Location 2</t>
  </si>
  <si>
    <t>Chandpur, Rajbari District</t>
  </si>
  <si>
    <t>Rajapur, Rajbari District</t>
  </si>
  <si>
    <t>Serology</t>
  </si>
  <si>
    <t>PCR</t>
  </si>
  <si>
    <t>ID</t>
  </si>
  <si>
    <t>Date sampled</t>
  </si>
  <si>
    <t>Sex</t>
  </si>
  <si>
    <t>Age</t>
  </si>
  <si>
    <t>Forearm</t>
  </si>
  <si>
    <t>Weight</t>
  </si>
  <si>
    <t>pregnant</t>
  </si>
  <si>
    <t>lactating</t>
  </si>
  <si>
    <t>Pup?</t>
  </si>
  <si>
    <t>Body Condition Score</t>
  </si>
  <si>
    <t>ELISA</t>
  </si>
  <si>
    <t>SNT Pos</t>
  </si>
  <si>
    <t>Titer</t>
  </si>
  <si>
    <t>parasites</t>
  </si>
  <si>
    <t>notes</t>
  </si>
  <si>
    <t>Male</t>
  </si>
  <si>
    <t>Female</t>
  </si>
  <si>
    <t>juvenile</t>
  </si>
  <si>
    <t>Adult</t>
  </si>
  <si>
    <t>mm</t>
  </si>
  <si>
    <t>g</t>
  </si>
  <si>
    <t>yes</t>
  </si>
  <si>
    <t>no</t>
  </si>
  <si>
    <t>Poor</t>
  </si>
  <si>
    <t>Good</t>
  </si>
  <si>
    <t>UG</t>
  </si>
  <si>
    <t>Rectal</t>
  </si>
  <si>
    <t>AAHL</t>
  </si>
  <si>
    <t>CCM</t>
  </si>
  <si>
    <t>N/A</t>
  </si>
  <si>
    <t>300 ul serum to AAHL only</t>
  </si>
  <si>
    <t>081130 546</t>
  </si>
  <si>
    <t>has 2 urine swabs: 73 and 74</t>
  </si>
  <si>
    <t>recaptured 7/24/2010 and 4/4/2011</t>
  </si>
  <si>
    <t>rectal swab positive (PCR)</t>
  </si>
  <si>
    <t>not much urine</t>
  </si>
  <si>
    <t>avg adult</t>
  </si>
  <si>
    <t>Total</t>
  </si>
  <si>
    <t>a</t>
  </si>
  <si>
    <t>n</t>
  </si>
  <si>
    <t>pos</t>
  </si>
  <si>
    <t>seroprev</t>
  </si>
  <si>
    <t>+</t>
  </si>
  <si>
    <t>Total Seroprev</t>
  </si>
  <si>
    <t>Total seroprevalence</t>
  </si>
  <si>
    <t>Male Bats (T, A, J)</t>
  </si>
  <si>
    <t>Total bats sampled</t>
  </si>
  <si>
    <t>Mean Adult Mass (M)</t>
  </si>
  <si>
    <t>Mean Adult FA (M)</t>
  </si>
  <si>
    <t>total bats marked</t>
  </si>
  <si>
    <t>Mean Juvenile Mass (M)</t>
  </si>
  <si>
    <t>Mean Juvenile FA (M)</t>
  </si>
  <si>
    <t>Female Bats (T,A,J)</t>
  </si>
  <si>
    <t>Mean Adult Mass (F)</t>
  </si>
  <si>
    <t>Mean Juvenile Mass (F)</t>
  </si>
  <si>
    <t>Mean Adult FA (F)</t>
  </si>
  <si>
    <t>Mean Juvenile FA (F)</t>
  </si>
  <si>
    <t>Kaderdie, Bualmari, Faridpur</t>
  </si>
  <si>
    <t>Dumra Khandie, Faridpur Sadar, Faridpur</t>
  </si>
  <si>
    <t>VTM</t>
  </si>
  <si>
    <t>Head</t>
  </si>
  <si>
    <t>Body</t>
  </si>
  <si>
    <t>Throat</t>
  </si>
  <si>
    <t>Hi/Low</t>
  </si>
  <si>
    <t>pre-weaned</t>
  </si>
  <si>
    <t>Juvenile</t>
  </si>
  <si>
    <t>Fair</t>
  </si>
  <si>
    <t>urine</t>
  </si>
  <si>
    <t>Hi Pos</t>
  </si>
  <si>
    <t>Low Pos</t>
  </si>
  <si>
    <t>Neg</t>
  </si>
  <si>
    <t>NiVsG</t>
  </si>
  <si>
    <t xml:space="preserve">HeV sG </t>
  </si>
  <si>
    <t>NiV sF</t>
  </si>
  <si>
    <t xml:space="preserve">HeV-N </t>
  </si>
  <si>
    <t xml:space="preserve">NiV-N </t>
  </si>
  <si>
    <t xml:space="preserve">CedV sG </t>
  </si>
  <si>
    <t xml:space="preserve">Ebola-GP </t>
  </si>
  <si>
    <t xml:space="preserve">MarV-GP </t>
  </si>
  <si>
    <t xml:space="preserve">MenV-N </t>
  </si>
  <si>
    <t xml:space="preserve">NBV-N </t>
  </si>
  <si>
    <t>20/07/2007</t>
  </si>
  <si>
    <t>080*843*971</t>
  </si>
  <si>
    <t>081*893*624</t>
  </si>
  <si>
    <t>081*029*784</t>
  </si>
  <si>
    <t>centrifuged</t>
  </si>
  <si>
    <t>22/07/2007</t>
  </si>
  <si>
    <t>081*085*565</t>
  </si>
  <si>
    <t>beging D.K. location, batfly</t>
  </si>
  <si>
    <t>081*089*068</t>
  </si>
  <si>
    <t>081*036*580</t>
  </si>
  <si>
    <t>recaptured later; batfly</t>
  </si>
  <si>
    <t>081*074*282</t>
  </si>
  <si>
    <t xml:space="preserve">hemolyzed; free catch urine;swab from fur and floor+AD41 </t>
  </si>
  <si>
    <t>081*056*786</t>
  </si>
  <si>
    <t>batfly; urine swab from wing</t>
  </si>
  <si>
    <t>080*894*890</t>
  </si>
  <si>
    <t xml:space="preserve">batfly </t>
  </si>
  <si>
    <t>080*885*347</t>
  </si>
  <si>
    <t>batfly</t>
  </si>
  <si>
    <t>081*085*025</t>
  </si>
  <si>
    <t>floor urine; batfly</t>
  </si>
  <si>
    <t>081*072*364</t>
  </si>
  <si>
    <t>081*091*564</t>
  </si>
  <si>
    <t>081*061*605</t>
  </si>
  <si>
    <t>080*877*873</t>
  </si>
  <si>
    <t>080*889*891</t>
  </si>
  <si>
    <t>urine porphyrine stained; missing R 4,5 metatars. Batfly</t>
  </si>
  <si>
    <t>23/07/2007</t>
  </si>
  <si>
    <t>094*262*595</t>
  </si>
  <si>
    <t>2.5ml blood drawn; batfly</t>
  </si>
  <si>
    <t>094*121*562</t>
  </si>
  <si>
    <t>094*264*584</t>
  </si>
  <si>
    <t>batfly; no swab or urine for VTM</t>
  </si>
  <si>
    <t>094*261*082</t>
  </si>
  <si>
    <t>094*267*788</t>
  </si>
  <si>
    <t>1000, 500</t>
  </si>
  <si>
    <t>099*612*063</t>
  </si>
  <si>
    <t>099*616*012</t>
  </si>
  <si>
    <t>099*612*824</t>
  </si>
  <si>
    <t>1 swab trisol urine only, no VTM</t>
  </si>
  <si>
    <t>099*608*114</t>
  </si>
  <si>
    <t>099*618*012</t>
  </si>
  <si>
    <t>099*615*626</t>
  </si>
  <si>
    <t>099*609*031</t>
  </si>
  <si>
    <t>099*601*065</t>
  </si>
  <si>
    <t>batfly; got urine from floor</t>
  </si>
  <si>
    <t>099*608*769</t>
  </si>
  <si>
    <t>099*618*568</t>
  </si>
  <si>
    <t>099*615*042</t>
  </si>
  <si>
    <t>099*608*805</t>
  </si>
  <si>
    <t>batfly, only trisol urine swab</t>
  </si>
  <si>
    <t>099*612*334</t>
  </si>
  <si>
    <t>099*605*009</t>
  </si>
  <si>
    <t>099*608*863</t>
  </si>
  <si>
    <t>099*613*617</t>
  </si>
  <si>
    <t>700;600</t>
  </si>
  <si>
    <t>099*612*807</t>
  </si>
  <si>
    <t>099*607*010</t>
  </si>
  <si>
    <t>099*612*274</t>
  </si>
  <si>
    <t>099*606*515</t>
  </si>
  <si>
    <t>25/07/2007</t>
  </si>
  <si>
    <t>099*617*067</t>
  </si>
  <si>
    <t>099*603*283</t>
  </si>
  <si>
    <t>099*606*770</t>
  </si>
  <si>
    <t>099*612*296</t>
  </si>
  <si>
    <t>099*609*262</t>
  </si>
  <si>
    <t>099*616*272</t>
  </si>
  <si>
    <t>099*608*049</t>
  </si>
  <si>
    <t>099*610*890</t>
  </si>
  <si>
    <t>099*614*071</t>
  </si>
  <si>
    <t>099*611*577</t>
  </si>
  <si>
    <t>099*602*859</t>
  </si>
  <si>
    <t>26/07/2007</t>
  </si>
  <si>
    <t>099*604*522</t>
  </si>
  <si>
    <t>27/07/2007</t>
  </si>
  <si>
    <t>28/07/2007</t>
  </si>
  <si>
    <t>hemolyzed</t>
  </si>
  <si>
    <t>1000;500</t>
  </si>
  <si>
    <t>X</t>
  </si>
  <si>
    <t>removed from Bat4 database</t>
  </si>
  <si>
    <t>29/07/2007</t>
  </si>
  <si>
    <t>6AM found sick adult male bat- no ID or nail polish; found on low shrub ~4ft off ground; dull, responsive, weak, dehydrated, pale MM and dark venous blood (1.5ml); gave 10+cc mango juice - good app, drank well. Climbing release on tree, weak but stable, c</t>
  </si>
  <si>
    <t>Faridpur</t>
  </si>
  <si>
    <t>recaptured 8/14/2011</t>
  </si>
  <si>
    <t>recaptured 7/22/2008' GBVD pos</t>
  </si>
  <si>
    <t>Hemolized blood</t>
  </si>
  <si>
    <t>Good body condition,look like adult</t>
  </si>
  <si>
    <t>recaptured 7/21/2008</t>
  </si>
  <si>
    <t>Tumor in the right wing joint</t>
  </si>
  <si>
    <t>Perforated wing</t>
  </si>
  <si>
    <t>swelling in the right wing joint</t>
  </si>
  <si>
    <t>swelling in the left wing joint; recaptured 7/18/2008</t>
  </si>
  <si>
    <t>Deformed one nail in the claw</t>
  </si>
  <si>
    <t>Perforation in the left wing</t>
  </si>
  <si>
    <t>swelling in the left wing joint</t>
  </si>
  <si>
    <t>Slighty hemolyzed blood</t>
  </si>
  <si>
    <t>recaptured 5/14/2009</t>
  </si>
  <si>
    <t>two leg finger in arched back condition</t>
  </si>
  <si>
    <t>recaptured 4/13/2008</t>
  </si>
  <si>
    <t>In the right leg muscle damage , leg bone exposed</t>
  </si>
  <si>
    <t>recaptured 12/20/2011</t>
  </si>
  <si>
    <t>completely hemolyzed blood</t>
  </si>
  <si>
    <t>14/12/2007</t>
  </si>
  <si>
    <t>15/12/2007</t>
  </si>
  <si>
    <t>Two holes at right wing</t>
  </si>
  <si>
    <t>perforated wing(right)</t>
  </si>
  <si>
    <t>One perforation in left ing</t>
  </si>
  <si>
    <t>recaptured 4/7/2008</t>
  </si>
  <si>
    <t>wing perforation in the left wing</t>
  </si>
  <si>
    <t>16/12/2007</t>
  </si>
  <si>
    <t>pus in blood</t>
  </si>
  <si>
    <t>Allergic dermatitis in the head region</t>
  </si>
  <si>
    <t>Left finger one claw absent</t>
  </si>
  <si>
    <t>Domrakandi</t>
  </si>
  <si>
    <t>Luminex</t>
  </si>
  <si>
    <t>103 808 051</t>
  </si>
  <si>
    <t>Blood</t>
  </si>
  <si>
    <t>104 064 795</t>
  </si>
  <si>
    <t>104 090 797</t>
  </si>
  <si>
    <t>104 067 073</t>
  </si>
  <si>
    <t>104 088 077</t>
  </si>
  <si>
    <t>F</t>
  </si>
  <si>
    <t>104 057 049</t>
  </si>
  <si>
    <t>099 601 060</t>
  </si>
  <si>
    <t>Right thumb missing</t>
  </si>
  <si>
    <t>104 075 078</t>
  </si>
  <si>
    <t>104 068 351</t>
  </si>
  <si>
    <t>104 068 375</t>
  </si>
  <si>
    <t>104 071 294</t>
  </si>
  <si>
    <t>103 821 824</t>
  </si>
  <si>
    <t>104 086 571</t>
  </si>
  <si>
    <t>103 810 125</t>
  </si>
  <si>
    <t>104 082 801</t>
  </si>
  <si>
    <t>103 831  259</t>
  </si>
  <si>
    <t>104 091 285</t>
  </si>
  <si>
    <t>recaptured 7/20/2008</t>
  </si>
  <si>
    <t>104 083 112</t>
  </si>
  <si>
    <t>104 090 828</t>
  </si>
  <si>
    <t>104 058 374</t>
  </si>
  <si>
    <t>104 066 029</t>
  </si>
  <si>
    <t>Missing 4th digit of right  3rd digit of left foot</t>
  </si>
  <si>
    <t>104 066 535</t>
  </si>
  <si>
    <t>103 829 314</t>
  </si>
  <si>
    <t>104 067 863</t>
  </si>
  <si>
    <t>104 062 846</t>
  </si>
  <si>
    <t>104 073 790</t>
  </si>
  <si>
    <t>Respiratory difficulties during anesthesia</t>
  </si>
  <si>
    <t>104 041 557</t>
  </si>
  <si>
    <t>103  808 802</t>
  </si>
  <si>
    <t>103 817 276</t>
  </si>
  <si>
    <t>104 086 112</t>
  </si>
  <si>
    <t>103 820 337</t>
  </si>
  <si>
    <t>103 826 044</t>
  </si>
  <si>
    <t>103 828 073</t>
  </si>
  <si>
    <t>103 794 309</t>
  </si>
  <si>
    <t>103 816 632</t>
  </si>
  <si>
    <t>103 819 090</t>
  </si>
  <si>
    <t>104 064 877</t>
  </si>
  <si>
    <t>103 814 885</t>
  </si>
  <si>
    <t>104 073 031</t>
  </si>
  <si>
    <t>104 074 803</t>
  </si>
  <si>
    <t>103 826 875</t>
  </si>
  <si>
    <t>104 056 044</t>
  </si>
  <si>
    <t>recaptured 12/15/2007</t>
  </si>
  <si>
    <t>099 605 347</t>
  </si>
  <si>
    <t>103 820 112</t>
  </si>
  <si>
    <t>104 080 634</t>
  </si>
  <si>
    <t>103 807 628</t>
  </si>
  <si>
    <t>081 029 784</t>
  </si>
  <si>
    <t>103 821 124</t>
  </si>
  <si>
    <t>104 074 031</t>
  </si>
  <si>
    <t>103 820 328</t>
  </si>
  <si>
    <t>103 821 849</t>
  </si>
  <si>
    <t>103 830 892</t>
  </si>
  <si>
    <t>103 802 580</t>
  </si>
  <si>
    <t>103 820 277</t>
  </si>
  <si>
    <t>104 089 354</t>
  </si>
  <si>
    <t>103 826 878</t>
  </si>
  <si>
    <t>104 078 821</t>
  </si>
  <si>
    <t>104 083 567</t>
  </si>
  <si>
    <t>103 801 621</t>
  </si>
  <si>
    <t>104 056 559</t>
  </si>
  <si>
    <t>Missing left last distal finger</t>
  </si>
  <si>
    <t>103 828 260</t>
  </si>
  <si>
    <t>104 084 067</t>
  </si>
  <si>
    <t>104 065 127</t>
  </si>
  <si>
    <t>104 076 335</t>
  </si>
  <si>
    <t>104 072 065</t>
  </si>
  <si>
    <t>104 056 602</t>
  </si>
  <si>
    <t>104 086 315</t>
  </si>
  <si>
    <t>103 817 807</t>
  </si>
  <si>
    <t>104 091 777</t>
  </si>
  <si>
    <t>103 828 339</t>
  </si>
  <si>
    <t>103 818 588</t>
  </si>
  <si>
    <t>103 821 296</t>
  </si>
  <si>
    <t>104 062 770</t>
  </si>
  <si>
    <t>103 799 041</t>
  </si>
  <si>
    <t>Left thumb absent</t>
  </si>
  <si>
    <t>103 822 080</t>
  </si>
  <si>
    <t>103 819 589</t>
  </si>
  <si>
    <t>104 081 520</t>
  </si>
  <si>
    <t>104 073 631</t>
  </si>
  <si>
    <t>103 807 092</t>
  </si>
  <si>
    <t>104 075 338</t>
  </si>
  <si>
    <t>103 810 773</t>
  </si>
  <si>
    <t>104 074 854</t>
  </si>
  <si>
    <t>103 820 572</t>
  </si>
  <si>
    <t>104 071 616</t>
  </si>
  <si>
    <t>103 798 627</t>
  </si>
  <si>
    <t>103 812 813</t>
  </si>
  <si>
    <t>recaptured 5/16/2009</t>
  </si>
  <si>
    <t>103 821 120</t>
  </si>
  <si>
    <t>104 066 608</t>
  </si>
  <si>
    <t>103 810 825</t>
  </si>
  <si>
    <t>103 821 340</t>
  </si>
  <si>
    <t>103 828 828</t>
  </si>
  <si>
    <t>103 802 517</t>
  </si>
  <si>
    <t>104 078 275</t>
  </si>
  <si>
    <t>103  810 829</t>
  </si>
  <si>
    <t>Absent left 3rd finger; recaptured 12/11/2007</t>
  </si>
  <si>
    <t>080 825 550</t>
  </si>
  <si>
    <t>103 802 268</t>
  </si>
  <si>
    <t>104 060 021</t>
  </si>
  <si>
    <t>104 061 842</t>
  </si>
  <si>
    <t>104 082 829</t>
  </si>
  <si>
    <t>103 806 004</t>
  </si>
  <si>
    <t>Kaderdi</t>
  </si>
  <si>
    <t>Serum (ul)</t>
  </si>
  <si>
    <t>Microchips</t>
  </si>
  <si>
    <t>Notes</t>
  </si>
  <si>
    <t>13/07/08</t>
  </si>
  <si>
    <t>104 058 261</t>
  </si>
  <si>
    <t>left wing hole</t>
  </si>
  <si>
    <t>103 821 352</t>
  </si>
  <si>
    <t>103 811 298</t>
  </si>
  <si>
    <t>104 068 824</t>
  </si>
  <si>
    <t>103 822 361</t>
  </si>
  <si>
    <t>103 813 013</t>
  </si>
  <si>
    <t>104 090 329</t>
  </si>
  <si>
    <t>103  801  108</t>
  </si>
  <si>
    <t>103  805  040</t>
  </si>
  <si>
    <t>103 819 840</t>
  </si>
  <si>
    <t>14/07/08</t>
  </si>
  <si>
    <t>103  810 866</t>
  </si>
  <si>
    <t>103  801  513</t>
  </si>
  <si>
    <t>104  077  351</t>
  </si>
  <si>
    <t>103 821 536</t>
  </si>
  <si>
    <t>104  059 378</t>
  </si>
  <si>
    <t>103  818  378</t>
  </si>
  <si>
    <t>104 080 022</t>
  </si>
  <si>
    <t>103  820  376</t>
  </si>
  <si>
    <t>104  059 286</t>
  </si>
  <si>
    <t>15/07/08</t>
  </si>
  <si>
    <t>104  073 037</t>
  </si>
  <si>
    <t>104  066 055</t>
  </si>
  <si>
    <t>099 602  847</t>
  </si>
  <si>
    <t>Recapture</t>
  </si>
  <si>
    <t>103 801  096</t>
  </si>
  <si>
    <t>103  821 341</t>
  </si>
  <si>
    <t>16/07/08</t>
  </si>
  <si>
    <t>017 020  803</t>
  </si>
  <si>
    <t>103  824  023</t>
  </si>
  <si>
    <t>99 612  807</t>
  </si>
  <si>
    <t>104  074  534</t>
  </si>
  <si>
    <t>104  060 006</t>
  </si>
  <si>
    <t>17/07/08</t>
  </si>
  <si>
    <t>017 070 885</t>
  </si>
  <si>
    <t>017  019 529</t>
  </si>
  <si>
    <t>017 034  637</t>
  </si>
  <si>
    <t>017  035  584</t>
  </si>
  <si>
    <t>017 038  797</t>
  </si>
  <si>
    <t>017  073  064</t>
  </si>
  <si>
    <t>017  044 268</t>
  </si>
  <si>
    <t xml:space="preserve">017 069 319 </t>
  </si>
  <si>
    <t>017  057 340</t>
  </si>
  <si>
    <t>017  070  849</t>
  </si>
  <si>
    <t>18/07/08</t>
  </si>
  <si>
    <t>017  009 261</t>
  </si>
  <si>
    <t>Left wing hole</t>
  </si>
  <si>
    <t>017  069 861</t>
  </si>
  <si>
    <t>017  050 098</t>
  </si>
  <si>
    <t>left and right wing hole</t>
  </si>
  <si>
    <t>017  051  839</t>
  </si>
  <si>
    <t>017 054  534</t>
  </si>
  <si>
    <t>081  095  300</t>
  </si>
  <si>
    <t>Recaptured 12/9/2007</t>
  </si>
  <si>
    <t>017  045 066</t>
  </si>
  <si>
    <t>19/07/08</t>
  </si>
  <si>
    <t>017  078  589</t>
  </si>
  <si>
    <t>017  070 011</t>
  </si>
  <si>
    <t>017  023 004</t>
  </si>
  <si>
    <t>017  035  599</t>
  </si>
  <si>
    <t>017  008   360</t>
  </si>
  <si>
    <t>017 085 126</t>
  </si>
  <si>
    <t>017  030  315</t>
  </si>
  <si>
    <t>017  085  330</t>
  </si>
  <si>
    <t>017 084  626</t>
  </si>
  <si>
    <t>017  034 545</t>
  </si>
  <si>
    <t>017 029 346</t>
  </si>
  <si>
    <t>20/07/08</t>
  </si>
  <si>
    <t>099  618 528</t>
  </si>
  <si>
    <t>Recaptured2/16/2010</t>
  </si>
  <si>
    <t>017  034 041</t>
  </si>
  <si>
    <t>017  008  010</t>
  </si>
  <si>
    <t>017 059 549</t>
  </si>
  <si>
    <t>104 083  112</t>
  </si>
  <si>
    <t>Recaptured 4/3/2008</t>
  </si>
  <si>
    <t>21/07/08</t>
  </si>
  <si>
    <t>017  008  359</t>
  </si>
  <si>
    <t>080  877  779</t>
  </si>
  <si>
    <t>Recaptured 12/7/2007</t>
  </si>
  <si>
    <t>22/07/08</t>
  </si>
  <si>
    <t>017  049  552</t>
  </si>
  <si>
    <t>017   019  087</t>
  </si>
  <si>
    <t>017  039 577</t>
  </si>
  <si>
    <t>017 082 314</t>
  </si>
  <si>
    <t>099 612 776</t>
  </si>
  <si>
    <t>080 855 347</t>
  </si>
  <si>
    <t>recaptured 12/11/2007; GBVD pos</t>
  </si>
  <si>
    <t>017 085 456</t>
  </si>
  <si>
    <t>23/07/08</t>
  </si>
  <si>
    <t>017  085  446</t>
  </si>
  <si>
    <t>017  059 282</t>
  </si>
  <si>
    <t>one finger absent</t>
  </si>
  <si>
    <t>017  024 530</t>
  </si>
  <si>
    <t>017  067  371</t>
  </si>
  <si>
    <t>017  024 291</t>
  </si>
  <si>
    <t>24/07/08</t>
  </si>
  <si>
    <t xml:space="preserve"> 017  047 352</t>
  </si>
  <si>
    <t>017  044 540</t>
  </si>
  <si>
    <t>recaptured on 9/19/2010</t>
  </si>
  <si>
    <t>017  029  525</t>
  </si>
  <si>
    <t>25/07/08</t>
  </si>
  <si>
    <t xml:space="preserve">017 087 122  </t>
  </si>
  <si>
    <t>017  045 378</t>
  </si>
  <si>
    <t>099 617  067</t>
  </si>
  <si>
    <t>017 011 819</t>
  </si>
  <si>
    <t>099  610 890</t>
  </si>
  <si>
    <t>017 082  605</t>
  </si>
  <si>
    <t>017  087  547</t>
  </si>
  <si>
    <t>017 050 330</t>
  </si>
  <si>
    <t>017 025  831</t>
  </si>
  <si>
    <t>017 035  343</t>
  </si>
  <si>
    <t>099 603 528</t>
  </si>
  <si>
    <t>017 050 830</t>
  </si>
  <si>
    <t>017 076 370</t>
  </si>
  <si>
    <t>017 044  782</t>
  </si>
  <si>
    <t>017  034  819</t>
  </si>
  <si>
    <t>017 072  079</t>
  </si>
  <si>
    <t>017 040 612</t>
  </si>
  <si>
    <t>017 034 541</t>
  </si>
  <si>
    <t>017  010 841</t>
  </si>
  <si>
    <t>017  016  800</t>
  </si>
  <si>
    <t>017044  006</t>
  </si>
  <si>
    <t>15/10/08</t>
  </si>
  <si>
    <t>017 014 821</t>
  </si>
  <si>
    <t>017 033 093</t>
  </si>
  <si>
    <t>017 027 525</t>
  </si>
  <si>
    <t>16/10/08</t>
  </si>
  <si>
    <t>017 025 321</t>
  </si>
  <si>
    <t>017 011 619</t>
  </si>
  <si>
    <t xml:space="preserve">017 050 308 </t>
  </si>
  <si>
    <t>017 029 637</t>
  </si>
  <si>
    <t>017 054 540</t>
  </si>
  <si>
    <t>017 072 543</t>
  </si>
  <si>
    <t>017 050 584</t>
  </si>
  <si>
    <t>017 033 854</t>
  </si>
  <si>
    <t>017 077 808</t>
  </si>
  <si>
    <t>017 049 550</t>
  </si>
  <si>
    <t>017 040 361</t>
  </si>
  <si>
    <t>017 059 561</t>
  </si>
  <si>
    <t>017 080 010</t>
  </si>
  <si>
    <t>17/10/08</t>
  </si>
  <si>
    <t>017 050 038</t>
  </si>
  <si>
    <t>017 024 857</t>
  </si>
  <si>
    <t>017 068 860</t>
  </si>
  <si>
    <t>017 070 579</t>
  </si>
  <si>
    <t>18/10/08</t>
  </si>
  <si>
    <t>017 026  582</t>
  </si>
  <si>
    <t>017 027 343</t>
  </si>
  <si>
    <t>017 064 817</t>
  </si>
  <si>
    <t>017 009 304</t>
  </si>
  <si>
    <t>017 037 325</t>
  </si>
  <si>
    <t>017 053 771</t>
  </si>
  <si>
    <t>017 055 290</t>
  </si>
  <si>
    <t>19/10/08</t>
  </si>
  <si>
    <t>017 077 828</t>
  </si>
  <si>
    <t>Left wing torn</t>
  </si>
  <si>
    <t>017 054 054</t>
  </si>
  <si>
    <t>017  059 342</t>
  </si>
  <si>
    <t>Left and Rt wings torn</t>
  </si>
  <si>
    <t>017 051 003</t>
  </si>
  <si>
    <t>20/10/08</t>
  </si>
  <si>
    <t>017 026 107</t>
  </si>
  <si>
    <t>017 065 091</t>
  </si>
  <si>
    <t>017 013 565</t>
  </si>
  <si>
    <t>017 041 848</t>
  </si>
  <si>
    <t xml:space="preserve">017 033 549 </t>
  </si>
  <si>
    <t>017 037 549</t>
  </si>
  <si>
    <t>21/10/08</t>
  </si>
  <si>
    <t>22/10/08</t>
  </si>
  <si>
    <t>23/10/08</t>
  </si>
  <si>
    <t>Sore in left fore arm</t>
  </si>
  <si>
    <t>24/10/08</t>
  </si>
  <si>
    <t>24/10/8</t>
  </si>
  <si>
    <t>Hi</t>
  </si>
  <si>
    <t>Low</t>
  </si>
  <si>
    <t>017084094</t>
  </si>
  <si>
    <t>017034800</t>
  </si>
  <si>
    <t>017050538</t>
  </si>
  <si>
    <t>017042026</t>
  </si>
  <si>
    <t>017074049</t>
  </si>
  <si>
    <t>017067367</t>
  </si>
  <si>
    <t>017035819</t>
  </si>
  <si>
    <t>017030125</t>
  </si>
  <si>
    <t>017043020</t>
  </si>
  <si>
    <t>017045624</t>
  </si>
  <si>
    <t>017026523</t>
  </si>
  <si>
    <t>017072808</t>
  </si>
  <si>
    <t>017031058</t>
  </si>
  <si>
    <t>both wings have holes</t>
  </si>
  <si>
    <t>017047082</t>
  </si>
  <si>
    <t>017068375</t>
  </si>
  <si>
    <t>017085566</t>
  </si>
  <si>
    <t>017065291</t>
  </si>
  <si>
    <t>017060568</t>
  </si>
  <si>
    <t>017018580</t>
  </si>
  <si>
    <t>017042274</t>
  </si>
  <si>
    <t>017030585</t>
  </si>
  <si>
    <t>017038825</t>
  </si>
  <si>
    <t>017064011</t>
  </si>
  <si>
    <t>017071879</t>
  </si>
  <si>
    <t>017066579</t>
  </si>
  <si>
    <t>017028613</t>
  </si>
  <si>
    <t>017053588</t>
  </si>
  <si>
    <t>017044817</t>
  </si>
  <si>
    <t>017062324</t>
  </si>
  <si>
    <t>017010365</t>
  </si>
  <si>
    <t>017050803</t>
  </si>
  <si>
    <t>017014816</t>
  </si>
  <si>
    <t>017020882</t>
  </si>
  <si>
    <t>017009275</t>
  </si>
  <si>
    <t>017068325</t>
  </si>
  <si>
    <t>13/2/09</t>
  </si>
  <si>
    <t>017028569</t>
  </si>
  <si>
    <t>017085257</t>
  </si>
  <si>
    <t>017049895</t>
  </si>
  <si>
    <t>017035561</t>
  </si>
  <si>
    <t>Satellite collar #  - 90831</t>
  </si>
  <si>
    <t>017049611</t>
  </si>
  <si>
    <t>017008816</t>
  </si>
  <si>
    <t>017017334</t>
  </si>
  <si>
    <t>017024893</t>
  </si>
  <si>
    <t>017034004</t>
  </si>
  <si>
    <t>Satellite collar #  - 90832</t>
  </si>
  <si>
    <t>017081334</t>
  </si>
  <si>
    <t>017085546</t>
  </si>
  <si>
    <t>14/2/09</t>
  </si>
  <si>
    <t>017007791</t>
  </si>
  <si>
    <t>017051585</t>
  </si>
  <si>
    <t>017040582</t>
  </si>
  <si>
    <t>017071615</t>
  </si>
  <si>
    <t>017044272</t>
  </si>
  <si>
    <t>017037088</t>
  </si>
  <si>
    <t>017059101</t>
  </si>
  <si>
    <t>017031279</t>
  </si>
  <si>
    <t>017084302</t>
  </si>
  <si>
    <t>017053891</t>
  </si>
  <si>
    <t>017019016</t>
  </si>
  <si>
    <t>Satellite collar #  - 90833</t>
  </si>
  <si>
    <t>080867630 - recapture</t>
  </si>
  <si>
    <t>Satellite collar #  - 90834</t>
  </si>
  <si>
    <t>017071813</t>
  </si>
  <si>
    <t>017067379</t>
  </si>
  <si>
    <t>16/2/09</t>
  </si>
  <si>
    <t>017046333</t>
  </si>
  <si>
    <t>left foot has only 3 digits</t>
  </si>
  <si>
    <t>017084345</t>
  </si>
  <si>
    <t>017031025</t>
  </si>
  <si>
    <t>017079371</t>
  </si>
  <si>
    <t>017027862</t>
  </si>
  <si>
    <t>Satellite collar #  - 90835</t>
  </si>
  <si>
    <t>017034825</t>
  </si>
  <si>
    <t>017062034</t>
  </si>
  <si>
    <t>017028610</t>
  </si>
  <si>
    <t>017056256</t>
  </si>
  <si>
    <t>017010009</t>
  </si>
  <si>
    <t>017035015</t>
  </si>
  <si>
    <t>017059056</t>
  </si>
  <si>
    <t>017012564</t>
  </si>
  <si>
    <t>hole in left uropetagium</t>
  </si>
  <si>
    <t>017059053</t>
  </si>
  <si>
    <t>017071891</t>
  </si>
  <si>
    <t>Satellite collar #  - 90836</t>
  </si>
  <si>
    <t>017023000</t>
  </si>
  <si>
    <t>17-2-09</t>
  </si>
  <si>
    <t>017022064</t>
  </si>
  <si>
    <t>18-2-09</t>
  </si>
  <si>
    <t>017066271</t>
  </si>
  <si>
    <t>017053556</t>
  </si>
  <si>
    <t>017041322</t>
  </si>
  <si>
    <t>017028858</t>
  </si>
  <si>
    <t>017024094</t>
  </si>
  <si>
    <t>017068323</t>
  </si>
  <si>
    <t>017044081</t>
  </si>
  <si>
    <t>017058355</t>
  </si>
  <si>
    <t>017017326</t>
  </si>
  <si>
    <t>017017631</t>
  </si>
  <si>
    <t>017039258</t>
  </si>
  <si>
    <t>017059845</t>
  </si>
  <si>
    <t>19-2-09</t>
  </si>
  <si>
    <t>017081266</t>
  </si>
  <si>
    <t>017025015</t>
  </si>
  <si>
    <t>017083102</t>
  </si>
  <si>
    <t>017053615</t>
  </si>
  <si>
    <t>017009559</t>
  </si>
  <si>
    <t>017042122</t>
  </si>
  <si>
    <t>017049806</t>
  </si>
  <si>
    <t>hole in right wing - 017085042</t>
  </si>
  <si>
    <t>19-02-09</t>
  </si>
  <si>
    <t>017053523</t>
  </si>
  <si>
    <t>017065305</t>
  </si>
  <si>
    <t>017010635</t>
  </si>
  <si>
    <t>Shuvarampur</t>
  </si>
  <si>
    <t>05.07.09</t>
  </si>
  <si>
    <t>026812 037</t>
  </si>
  <si>
    <t>026 839 297</t>
  </si>
  <si>
    <t>026 841 041</t>
  </si>
  <si>
    <t>026 827 006</t>
  </si>
  <si>
    <t>026 639 822</t>
  </si>
  <si>
    <t>026 631 025</t>
  </si>
  <si>
    <t>026 623 857</t>
  </si>
  <si>
    <t>05.08.09</t>
  </si>
  <si>
    <t>026 624 329</t>
  </si>
  <si>
    <t>026 821 356</t>
  </si>
  <si>
    <t>026 828 853</t>
  </si>
  <si>
    <t>026 801 320</t>
  </si>
  <si>
    <t>026 630 821</t>
  </si>
  <si>
    <t>1`</t>
  </si>
  <si>
    <t>026 806 547</t>
  </si>
  <si>
    <t>026 807 048</t>
  </si>
  <si>
    <t>05.09.09</t>
  </si>
  <si>
    <t>026 792 300</t>
  </si>
  <si>
    <t>026 824 582</t>
  </si>
  <si>
    <t>9/20/2010 and 5/5/2011</t>
  </si>
  <si>
    <t>026 806 362</t>
  </si>
  <si>
    <t>026 816 559</t>
  </si>
  <si>
    <t>026 794 594</t>
  </si>
  <si>
    <t>026 839 562</t>
  </si>
  <si>
    <t>026 624 861</t>
  </si>
  <si>
    <t>026 824 871</t>
  </si>
  <si>
    <t>026 626 789</t>
  </si>
  <si>
    <t>05.10.09</t>
  </si>
  <si>
    <t>026 629 069</t>
  </si>
  <si>
    <t>017 040 582</t>
  </si>
  <si>
    <t>026 828 553</t>
  </si>
  <si>
    <t>0170 831 62</t>
  </si>
  <si>
    <t>Recapyure</t>
  </si>
  <si>
    <t>026 771 285</t>
  </si>
  <si>
    <t>026 774096</t>
  </si>
  <si>
    <t>Rt wing torn; recaptured on 11.13.2009</t>
  </si>
  <si>
    <t>026 817 296</t>
  </si>
  <si>
    <t>Lt wing torn</t>
  </si>
  <si>
    <t>026 786 361</t>
  </si>
  <si>
    <t>026 840 875</t>
  </si>
  <si>
    <t>026 836 295</t>
  </si>
  <si>
    <t>026 787 071</t>
  </si>
  <si>
    <t>026 804804</t>
  </si>
  <si>
    <t>026 789 875</t>
  </si>
  <si>
    <t>026 784 009</t>
  </si>
  <si>
    <t>026 779 820</t>
  </si>
  <si>
    <t>026 785 055</t>
  </si>
  <si>
    <t>026 786 577</t>
  </si>
  <si>
    <t>026 621 268</t>
  </si>
  <si>
    <t>0170 505 38</t>
  </si>
  <si>
    <t>026 827 524</t>
  </si>
  <si>
    <t>05.11.09</t>
  </si>
  <si>
    <t>026 628 001</t>
  </si>
  <si>
    <t>026 680 772</t>
  </si>
  <si>
    <t>026 838 770</t>
  </si>
  <si>
    <t>026 638 296</t>
  </si>
  <si>
    <t>026 816 627</t>
  </si>
  <si>
    <t>recaptured on 8/26/2009</t>
  </si>
  <si>
    <t>026 820 862</t>
  </si>
  <si>
    <t>05.12.09</t>
  </si>
  <si>
    <t>026 630 525</t>
  </si>
  <si>
    <t>026 829 025</t>
  </si>
  <si>
    <t>026 790 006</t>
  </si>
  <si>
    <t>026 827 637</t>
  </si>
  <si>
    <t>05.13.09</t>
  </si>
  <si>
    <t>026 807 022</t>
  </si>
  <si>
    <t>026 633 383</t>
  </si>
  <si>
    <t>026 636 777</t>
  </si>
  <si>
    <t>026 786 004</t>
  </si>
  <si>
    <t>026 629 365</t>
  </si>
  <si>
    <t>026 835 097</t>
  </si>
  <si>
    <t>026 795 086</t>
  </si>
  <si>
    <t>026 789070</t>
  </si>
  <si>
    <t>026 776 614</t>
  </si>
  <si>
    <t>026 791 042</t>
  </si>
  <si>
    <t>026 819 571</t>
  </si>
  <si>
    <t>026 805 628</t>
  </si>
  <si>
    <t>026 638 613</t>
  </si>
  <si>
    <t>Sore in lower eyelid and lower check</t>
  </si>
  <si>
    <t>026 801 564</t>
  </si>
  <si>
    <t>026 818 632</t>
  </si>
  <si>
    <t>026 815 295</t>
  </si>
  <si>
    <t>026 784 792</t>
  </si>
  <si>
    <t>026 795 844</t>
  </si>
  <si>
    <t>05.14.09</t>
  </si>
  <si>
    <t>026 791784</t>
  </si>
  <si>
    <t>recaptured on 4/30/2012</t>
  </si>
  <si>
    <t>0170 44272</t>
  </si>
  <si>
    <t>Recapture,wound in left wing</t>
  </si>
  <si>
    <t>026 7980 86</t>
  </si>
  <si>
    <t>026 831266</t>
  </si>
  <si>
    <t>026 627 317</t>
  </si>
  <si>
    <t xml:space="preserve">026 622 320 </t>
  </si>
  <si>
    <t>026 828 869</t>
  </si>
  <si>
    <t>026 801 836</t>
  </si>
  <si>
    <t>Blood was not taken</t>
  </si>
  <si>
    <t>080867 630</t>
  </si>
  <si>
    <t xml:space="preserve">Recapture 12/11/2007, Collar#90834 </t>
  </si>
  <si>
    <t>05.15.09</t>
  </si>
  <si>
    <t>026 819040</t>
  </si>
  <si>
    <t>026 624 547</t>
  </si>
  <si>
    <t>026 818 827</t>
  </si>
  <si>
    <t>026635 259</t>
  </si>
  <si>
    <t>026  841 786</t>
  </si>
  <si>
    <t>026 790 027</t>
  </si>
  <si>
    <t>026 834 378</t>
  </si>
  <si>
    <t>026 789 012</t>
  </si>
  <si>
    <t>recaptured on 2/10/2010</t>
  </si>
  <si>
    <t>05.16.09</t>
  </si>
  <si>
    <t>Recaptured 4/12/2008</t>
  </si>
  <si>
    <t>026 837 558</t>
  </si>
  <si>
    <t>026 815 368</t>
  </si>
  <si>
    <t>026 833 101</t>
  </si>
  <si>
    <t>026806 514</t>
  </si>
  <si>
    <t>026 794 078</t>
  </si>
  <si>
    <t>026 633 523</t>
  </si>
  <si>
    <t>026 6335 23</t>
  </si>
  <si>
    <t>026 795 546</t>
  </si>
  <si>
    <t>026 636 261</t>
  </si>
  <si>
    <t>08.26.09</t>
  </si>
  <si>
    <t>026 777 782</t>
  </si>
  <si>
    <t>026 629 853</t>
  </si>
  <si>
    <t>026 791 616</t>
  </si>
  <si>
    <t>Finger of left leg are  abscent</t>
  </si>
  <si>
    <t>026 840 055</t>
  </si>
  <si>
    <t>026 768 630</t>
  </si>
  <si>
    <t>026 785 127</t>
  </si>
  <si>
    <t>026 799 109</t>
  </si>
  <si>
    <t>026 807 848</t>
  </si>
  <si>
    <t>026 776 602</t>
  </si>
  <si>
    <t>026 817 264</t>
  </si>
  <si>
    <t>Recapture (5.11.2009</t>
  </si>
  <si>
    <t>08.28.09</t>
  </si>
  <si>
    <t>026 778 534</t>
  </si>
  <si>
    <t>026 837 302</t>
  </si>
  <si>
    <t>08.29.09</t>
  </si>
  <si>
    <t xml:space="preserve">026 626 893 </t>
  </si>
  <si>
    <t>026 792 336</t>
  </si>
  <si>
    <t>026 840 323</t>
  </si>
  <si>
    <t>026 815 596</t>
  </si>
  <si>
    <t>026 836 515</t>
  </si>
  <si>
    <t>026 631 521</t>
  </si>
  <si>
    <t>026 626 841</t>
  </si>
  <si>
    <t>026 790 071</t>
  </si>
  <si>
    <t>026 789 768</t>
  </si>
  <si>
    <t>08.30.09</t>
  </si>
  <si>
    <t>026 771 063</t>
  </si>
  <si>
    <t>026 830 013</t>
  </si>
  <si>
    <t>08.31.09</t>
  </si>
  <si>
    <t>026 779 832</t>
  </si>
  <si>
    <t>hole in the both wing</t>
  </si>
  <si>
    <t>026 630 337</t>
  </si>
  <si>
    <t>026 792 372</t>
  </si>
  <si>
    <t>Hole in the right wing</t>
  </si>
  <si>
    <t>026 840 889</t>
  </si>
  <si>
    <t>026 630 070</t>
  </si>
  <si>
    <t xml:space="preserve"> 026 770 542</t>
  </si>
  <si>
    <t>026 804 530</t>
  </si>
  <si>
    <t>026 622 537</t>
  </si>
  <si>
    <t>026 784 616</t>
  </si>
  <si>
    <t>026 791 295</t>
  </si>
  <si>
    <t>026 783 051</t>
  </si>
  <si>
    <t>026 840 551</t>
  </si>
  <si>
    <t>026 637 535</t>
  </si>
  <si>
    <t>026 782 837</t>
  </si>
  <si>
    <t>026 807 062</t>
  </si>
  <si>
    <t>026 790 120</t>
  </si>
  <si>
    <t>026 770 266</t>
  </si>
  <si>
    <t>026 796 519</t>
  </si>
  <si>
    <t>026 626 613</t>
  </si>
  <si>
    <t>skin abration in left ear</t>
  </si>
  <si>
    <t>026 776 856</t>
  </si>
  <si>
    <t>026 841 574</t>
  </si>
  <si>
    <t>026 630 033</t>
  </si>
  <si>
    <t>026 777 284</t>
  </si>
  <si>
    <t>026 841 078</t>
  </si>
  <si>
    <t>09.01.09</t>
  </si>
  <si>
    <t>026 818 625</t>
  </si>
  <si>
    <t>026 782 306</t>
  </si>
  <si>
    <t>026 626 069</t>
  </si>
  <si>
    <t>026 809 561</t>
  </si>
  <si>
    <t>026 840 618</t>
  </si>
  <si>
    <t>026 786 100</t>
  </si>
  <si>
    <t>026 835 543</t>
  </si>
  <si>
    <t>026 784 788</t>
  </si>
  <si>
    <t>026 631 001</t>
  </si>
  <si>
    <t>026 841 799</t>
  </si>
  <si>
    <t>09.02.09</t>
  </si>
  <si>
    <t>026 826 065</t>
  </si>
  <si>
    <t>026 812 086</t>
  </si>
  <si>
    <t>026 827 817</t>
  </si>
  <si>
    <t>026 771 071</t>
  </si>
  <si>
    <t>026 779 608</t>
  </si>
  <si>
    <t>026 800 608</t>
  </si>
  <si>
    <t>026 771 889</t>
  </si>
  <si>
    <t>026 774 029</t>
  </si>
  <si>
    <t>026 800 270</t>
  </si>
  <si>
    <t>026 782 293</t>
  </si>
  <si>
    <t>026 638 299</t>
  </si>
  <si>
    <t>026 777 612</t>
  </si>
  <si>
    <t>026 622 573</t>
  </si>
  <si>
    <t>026 775 103</t>
  </si>
  <si>
    <t>026 635 103</t>
  </si>
  <si>
    <t>026 819 015</t>
  </si>
  <si>
    <t>sore in the left wing</t>
  </si>
  <si>
    <t>026 788 031</t>
  </si>
  <si>
    <t>026 789  564</t>
  </si>
  <si>
    <t>026 792 528</t>
  </si>
  <si>
    <t>09.03.09</t>
  </si>
  <si>
    <t>026 786 844</t>
  </si>
  <si>
    <t>026 623 325</t>
  </si>
  <si>
    <t>026 781 017</t>
  </si>
  <si>
    <t>026 812 601</t>
  </si>
  <si>
    <t>sore in the nose</t>
  </si>
  <si>
    <t>026 826 542</t>
  </si>
  <si>
    <t>09.04.09</t>
  </si>
  <si>
    <t>026 625 271</t>
  </si>
  <si>
    <t>026 816 323</t>
  </si>
  <si>
    <t>one finger abscent in left leg</t>
  </si>
  <si>
    <t>026 801 540</t>
  </si>
  <si>
    <t>026 815 853</t>
  </si>
  <si>
    <t>026 840 271</t>
  </si>
  <si>
    <t>026 827 069</t>
  </si>
  <si>
    <t>026 789 344</t>
  </si>
  <si>
    <t>09.05.09</t>
  </si>
  <si>
    <t>026 818 352</t>
  </si>
  <si>
    <t>026 779 094</t>
  </si>
  <si>
    <t>026 623 603</t>
  </si>
  <si>
    <t>sore in the left leg</t>
  </si>
  <si>
    <t>026 779 084</t>
  </si>
  <si>
    <t>026 829 321</t>
  </si>
  <si>
    <t>026 780 344</t>
  </si>
  <si>
    <t>026 794 579</t>
  </si>
  <si>
    <t>026 823 115</t>
  </si>
  <si>
    <t>026 840 543</t>
  </si>
  <si>
    <t>026 796 611</t>
  </si>
  <si>
    <t>09.06.09</t>
  </si>
  <si>
    <t>026 838 322</t>
  </si>
  <si>
    <t>11.12.09</t>
  </si>
  <si>
    <t xml:space="preserve">027 261 625 </t>
  </si>
  <si>
    <t>017 081 334</t>
  </si>
  <si>
    <t>027 297 572</t>
  </si>
  <si>
    <t>027 273 529</t>
  </si>
  <si>
    <t>027 296 344</t>
  </si>
  <si>
    <t>027 305 570</t>
  </si>
  <si>
    <t>027 103 340</t>
  </si>
  <si>
    <t>027 125 790</t>
  </si>
  <si>
    <t>027 296 568</t>
  </si>
  <si>
    <t>Recapture (11/12/2009)</t>
  </si>
  <si>
    <t>027 271 560</t>
  </si>
  <si>
    <t>11.13.09</t>
  </si>
  <si>
    <t>027 103 895</t>
  </si>
  <si>
    <t>027 286 285</t>
  </si>
  <si>
    <t>027 259 590</t>
  </si>
  <si>
    <t>Tore at leftt wing</t>
  </si>
  <si>
    <t>027 278 282</t>
  </si>
  <si>
    <t>Tore at right wing</t>
  </si>
  <si>
    <t>027 125 066</t>
  </si>
  <si>
    <t>026 774 096</t>
  </si>
  <si>
    <t>027 204 078</t>
  </si>
  <si>
    <t>027 285 123</t>
  </si>
  <si>
    <t>027 121 516</t>
  </si>
  <si>
    <t>027 283 291</t>
  </si>
  <si>
    <t>027 106 877</t>
  </si>
  <si>
    <t>027 297 632</t>
  </si>
  <si>
    <t>027 265 379</t>
  </si>
  <si>
    <t>027 098 786</t>
  </si>
  <si>
    <t>027 276 266</t>
  </si>
  <si>
    <t>027 258 596</t>
  </si>
  <si>
    <t>027 122 292</t>
  </si>
  <si>
    <t>026 768 055</t>
  </si>
  <si>
    <t>027 122 308</t>
  </si>
  <si>
    <t>027 111 547</t>
  </si>
  <si>
    <t>11.14.09</t>
  </si>
  <si>
    <t>027 257 559</t>
  </si>
  <si>
    <t>017 049 895</t>
  </si>
  <si>
    <t>027 124 543</t>
  </si>
  <si>
    <t>027 099 375</t>
  </si>
  <si>
    <t>027 126 040</t>
  </si>
  <si>
    <t>027 269 083</t>
  </si>
  <si>
    <t>027 271 044</t>
  </si>
  <si>
    <t>027 263 586</t>
  </si>
  <si>
    <t>027 109 033</t>
  </si>
  <si>
    <t>027 302 608</t>
  </si>
  <si>
    <t>027 264 825</t>
  </si>
  <si>
    <t>11.15.09</t>
  </si>
  <si>
    <t>027 125 002</t>
  </si>
  <si>
    <t>027 262 000</t>
  </si>
  <si>
    <t>027 105 606</t>
  </si>
  <si>
    <t>027 284 327</t>
  </si>
  <si>
    <t>027 273 097</t>
  </si>
  <si>
    <t>sore in the fingers of left leg</t>
  </si>
  <si>
    <t>027 275 606</t>
  </si>
  <si>
    <t>027 287 825</t>
  </si>
  <si>
    <t>027 283 305</t>
  </si>
  <si>
    <t>027 828 309</t>
  </si>
  <si>
    <t>027 280 287</t>
  </si>
  <si>
    <t>027 290 085</t>
  </si>
  <si>
    <t>027 123 011</t>
  </si>
  <si>
    <t>027 119 830</t>
  </si>
  <si>
    <t>027 259 072</t>
  </si>
  <si>
    <t>11.16.09</t>
  </si>
  <si>
    <t>027 108 314</t>
  </si>
  <si>
    <t>027 264 044</t>
  </si>
  <si>
    <t>027 099 119</t>
  </si>
  <si>
    <t>027 299 836</t>
  </si>
  <si>
    <t>027 104 310</t>
  </si>
  <si>
    <t>027 102 063</t>
  </si>
  <si>
    <t>027 105 550</t>
  </si>
  <si>
    <t>027 285 791</t>
  </si>
  <si>
    <t>027 120 328</t>
  </si>
  <si>
    <t>027 257 526</t>
  </si>
  <si>
    <t>027 124 819</t>
  </si>
  <si>
    <t>11.17.09</t>
  </si>
  <si>
    <t>027 111 562</t>
  </si>
  <si>
    <t>027 287 807</t>
  </si>
  <si>
    <t>027 287 869</t>
  </si>
  <si>
    <t>027 283 371</t>
  </si>
  <si>
    <t>027 125 042</t>
  </si>
  <si>
    <t>027 107 350</t>
  </si>
  <si>
    <t>027 285 293</t>
  </si>
  <si>
    <t>027 280 095</t>
  </si>
  <si>
    <t>027 124 626</t>
  </si>
  <si>
    <t>027 276 267</t>
  </si>
  <si>
    <t>027 123 328</t>
  </si>
  <si>
    <t>027 263 639</t>
  </si>
  <si>
    <t>027 258 382</t>
  </si>
  <si>
    <t>027 304 582</t>
  </si>
  <si>
    <t>027 100 339</t>
  </si>
  <si>
    <t>027 282 383</t>
  </si>
  <si>
    <t>027 281 357</t>
  </si>
  <si>
    <t>027 271 127</t>
  </si>
  <si>
    <t>027 100 798</t>
  </si>
  <si>
    <t>027 260 036</t>
  </si>
  <si>
    <t>027 110 283</t>
  </si>
  <si>
    <t>027 109 772</t>
  </si>
  <si>
    <t>027 262 366</t>
  </si>
  <si>
    <t>11.18.09</t>
  </si>
  <si>
    <t>027 104 002</t>
  </si>
  <si>
    <t>027 282 799</t>
  </si>
  <si>
    <t xml:space="preserve">027 116 878 </t>
  </si>
  <si>
    <t>Hole in the left wing</t>
  </si>
  <si>
    <t>027 259 527</t>
  </si>
  <si>
    <t>027 260 574</t>
  </si>
  <si>
    <t>Hole in the both wings</t>
  </si>
  <si>
    <t>027 116 612</t>
  </si>
  <si>
    <t>027 259 617</t>
  </si>
  <si>
    <t>027 284 007</t>
  </si>
  <si>
    <t>027 103 047</t>
  </si>
  <si>
    <t>027 262 799</t>
  </si>
  <si>
    <t>027 103 578</t>
  </si>
  <si>
    <t>027 278 610</t>
  </si>
  <si>
    <t>027 301 584</t>
  </si>
  <si>
    <t>027 296 884</t>
  </si>
  <si>
    <t>027 099 813</t>
  </si>
  <si>
    <t>027 262 844</t>
  </si>
  <si>
    <t>027 257 033</t>
  </si>
  <si>
    <t>027 299 838</t>
  </si>
  <si>
    <t>027 111 086</t>
  </si>
  <si>
    <t>027 110 282</t>
  </si>
  <si>
    <t>027 102 342</t>
  </si>
  <si>
    <t>027 124 525</t>
  </si>
  <si>
    <t>027 260 811</t>
  </si>
  <si>
    <t>027 306 291</t>
  </si>
  <si>
    <t>Lt wing was burnt</t>
  </si>
  <si>
    <t>027 099 381</t>
  </si>
  <si>
    <t>027 256 271</t>
  </si>
  <si>
    <t>027 282 105</t>
  </si>
  <si>
    <t>027 280 599</t>
  </si>
  <si>
    <t>027 256 086</t>
  </si>
  <si>
    <t>027 126 256</t>
  </si>
  <si>
    <t xml:space="preserve"> Recapture (12/18/2011) alopecia and whitish area on the head</t>
  </si>
  <si>
    <t>027 121 084</t>
  </si>
  <si>
    <t>Scar at right side of lower abdomen</t>
  </si>
  <si>
    <t>027 257 000</t>
  </si>
  <si>
    <t>027 258 791</t>
  </si>
  <si>
    <t>one finger abcent in right forearm</t>
  </si>
  <si>
    <t>027 300 125</t>
  </si>
  <si>
    <t>027 113 287</t>
  </si>
  <si>
    <t>027 259 566</t>
  </si>
  <si>
    <t>027 281 051</t>
  </si>
  <si>
    <t>027 108 286</t>
  </si>
  <si>
    <t>027 256 635</t>
  </si>
  <si>
    <t>nail was absent in the one finger of forearm</t>
  </si>
  <si>
    <t>027 124 593</t>
  </si>
  <si>
    <t>027 256 786</t>
  </si>
  <si>
    <t>027 291 315</t>
  </si>
  <si>
    <t>027 099 378</t>
  </si>
  <si>
    <t>027 124 793</t>
  </si>
  <si>
    <t>027 301 857</t>
  </si>
  <si>
    <t>Recaptured (3/5/2011 and 4/22/10)</t>
  </si>
  <si>
    <t>027 101 578</t>
  </si>
  <si>
    <t>027 125 608</t>
  </si>
  <si>
    <t>027 284 811</t>
  </si>
  <si>
    <t>027 282 892</t>
  </si>
  <si>
    <t>027 102 818</t>
  </si>
  <si>
    <t>13/02/2010</t>
  </si>
  <si>
    <t>027 281 005</t>
  </si>
  <si>
    <t>027 286 125</t>
  </si>
  <si>
    <t>027 118 283</t>
  </si>
  <si>
    <t>027 256 566</t>
  </si>
  <si>
    <t>027 262 055</t>
  </si>
  <si>
    <t>027 293 809</t>
  </si>
  <si>
    <t>027 122 806</t>
  </si>
  <si>
    <t>027 256 069</t>
  </si>
  <si>
    <t>027 265 529</t>
  </si>
  <si>
    <t>027 117 806</t>
  </si>
  <si>
    <t xml:space="preserve">027 262 350 </t>
  </si>
  <si>
    <t>14/02/2010</t>
  </si>
  <si>
    <t>027 279 775</t>
  </si>
  <si>
    <t>026 783 883</t>
  </si>
  <si>
    <t>027 283 887</t>
  </si>
  <si>
    <t>027 104 057</t>
  </si>
  <si>
    <t>027 268 340</t>
  </si>
  <si>
    <t>15/02/2010</t>
  </si>
  <si>
    <t>027 259 533</t>
  </si>
  <si>
    <t>027 261 587</t>
  </si>
  <si>
    <t xml:space="preserve">027 280 065 </t>
  </si>
  <si>
    <t>027 125 575</t>
  </si>
  <si>
    <t>027 125 604</t>
  </si>
  <si>
    <t>027 281 113</t>
  </si>
  <si>
    <t>027 295 804</t>
  </si>
  <si>
    <t>027  781 364</t>
  </si>
  <si>
    <t>027 268 022</t>
  </si>
  <si>
    <t>027 303 819</t>
  </si>
  <si>
    <t>027 126 268</t>
  </si>
  <si>
    <t>sore in the finger</t>
  </si>
  <si>
    <t>027 267 343</t>
  </si>
  <si>
    <t>16/02/2010</t>
  </si>
  <si>
    <t>027 285 269</t>
  </si>
  <si>
    <t>027 301 535</t>
  </si>
  <si>
    <t>027 294 608</t>
  </si>
  <si>
    <t>027 262 351</t>
  </si>
  <si>
    <t>027 274 564</t>
  </si>
  <si>
    <t>027 270 096</t>
  </si>
  <si>
    <t>sore on the head and muzzle</t>
  </si>
  <si>
    <t>027 101 001</t>
  </si>
  <si>
    <t>027 121 353</t>
  </si>
  <si>
    <t>027 102 014</t>
  </si>
  <si>
    <t>027 266 355</t>
  </si>
  <si>
    <t>027 121 287</t>
  </si>
  <si>
    <t>Recapture (11/16/2009</t>
  </si>
  <si>
    <t>099 618 528</t>
  </si>
  <si>
    <t>Recaptured 7/20/2008</t>
  </si>
  <si>
    <t>027 298 525</t>
  </si>
  <si>
    <t>17/02/2010</t>
  </si>
  <si>
    <t>027 123 376</t>
  </si>
  <si>
    <t>027 122 786</t>
  </si>
  <si>
    <t>027 287 605</t>
  </si>
  <si>
    <t>027 110 824</t>
  </si>
  <si>
    <t>027 113 259</t>
  </si>
  <si>
    <t>027 281 041</t>
  </si>
  <si>
    <t>18/02/2010</t>
  </si>
  <si>
    <t>027 265 320</t>
  </si>
  <si>
    <t>027 124 571</t>
  </si>
  <si>
    <t>027 272 292</t>
  </si>
  <si>
    <t>027 298 316</t>
  </si>
  <si>
    <t>sore on the nose.</t>
  </si>
  <si>
    <t>027 123 868</t>
  </si>
  <si>
    <t>recaptured (4/26/2012)</t>
  </si>
  <si>
    <t>027 307 374</t>
  </si>
  <si>
    <t>027 102 043</t>
  </si>
  <si>
    <t>027 280 003</t>
  </si>
  <si>
    <t>027 275 578</t>
  </si>
  <si>
    <t>027 100 010</t>
  </si>
  <si>
    <t>027 266 610</t>
  </si>
  <si>
    <t>19/02/2010</t>
  </si>
  <si>
    <t>027 257 850</t>
  </si>
  <si>
    <t>Understanding the Ecology of Nipah virus in Bangladesh.</t>
  </si>
  <si>
    <t>Nuclease buffer</t>
  </si>
  <si>
    <t>Roost urine</t>
  </si>
  <si>
    <t>swab</t>
  </si>
  <si>
    <t>Microchips no</t>
  </si>
  <si>
    <t>L. buffer</t>
  </si>
  <si>
    <t>15.06.2010</t>
  </si>
  <si>
    <t>027 098 827</t>
  </si>
  <si>
    <t>Each aliquot contains 300ul urine.</t>
  </si>
  <si>
    <t>027 278 785</t>
  </si>
  <si>
    <t>027 101 071</t>
  </si>
  <si>
    <t>027 289 308</t>
  </si>
  <si>
    <t>027 122 265</t>
  </si>
  <si>
    <t>Right external ear auricle is small.</t>
  </si>
  <si>
    <t>027 105 109</t>
  </si>
  <si>
    <t>027 122 882</t>
  </si>
  <si>
    <t>027 121 274</t>
  </si>
  <si>
    <t>027 258 040</t>
  </si>
  <si>
    <t>027 306 286</t>
  </si>
  <si>
    <t>027 306 794</t>
  </si>
  <si>
    <t>Recapture (11/7/2012)</t>
  </si>
  <si>
    <t>027 281 513</t>
  </si>
  <si>
    <t>027 122 043</t>
  </si>
  <si>
    <t>027 110 629</t>
  </si>
  <si>
    <t>027 276 835</t>
  </si>
  <si>
    <t>027 301 824</t>
  </si>
  <si>
    <t>027 103 610</t>
  </si>
  <si>
    <t>027 263 554</t>
  </si>
  <si>
    <t>027 122 792</t>
  </si>
  <si>
    <t>027 263 290</t>
  </si>
  <si>
    <t>027 099 302</t>
  </si>
  <si>
    <t>027 099 630</t>
  </si>
  <si>
    <t>027 099 287</t>
  </si>
  <si>
    <t>16.06.2010</t>
  </si>
  <si>
    <t>027 298 057</t>
  </si>
  <si>
    <t>027 268 260</t>
  </si>
  <si>
    <t>Nipah genome being sequenced from urine sample</t>
  </si>
  <si>
    <t>027 120 256</t>
  </si>
  <si>
    <t>027 099 568</t>
  </si>
  <si>
    <t>027 110 372</t>
  </si>
  <si>
    <t>027 274 263</t>
  </si>
  <si>
    <t>027 109 569</t>
  </si>
  <si>
    <t>027 259 374</t>
  </si>
  <si>
    <t>027 307 126</t>
  </si>
  <si>
    <t>027 302 062</t>
  </si>
  <si>
    <t>027 306 082</t>
  </si>
  <si>
    <t>027 258 315</t>
  </si>
  <si>
    <t>027 293 837</t>
  </si>
  <si>
    <t>17.06.2010</t>
  </si>
  <si>
    <t>027 115 781</t>
  </si>
  <si>
    <t>027 274 261</t>
  </si>
  <si>
    <t>027 115 796</t>
  </si>
  <si>
    <t>027 099 063</t>
  </si>
  <si>
    <t>027 271 777</t>
  </si>
  <si>
    <t>027 277 052</t>
  </si>
  <si>
    <t>027 125 036</t>
  </si>
  <si>
    <t>027 301 580</t>
  </si>
  <si>
    <t>Recaptured (5/5/2011)</t>
  </si>
  <si>
    <t>027 260 859</t>
  </si>
  <si>
    <t>027 122 274</t>
  </si>
  <si>
    <t>027 271 124</t>
  </si>
  <si>
    <t>027 277 369</t>
  </si>
  <si>
    <t>027 270 328</t>
  </si>
  <si>
    <t>027 275 276</t>
  </si>
  <si>
    <t>027 103 366</t>
  </si>
  <si>
    <t>027 275 525</t>
  </si>
  <si>
    <t>027 262 781</t>
  </si>
  <si>
    <t>027 284 119</t>
  </si>
  <si>
    <t>18.06.2010</t>
  </si>
  <si>
    <t>027 115 769</t>
  </si>
  <si>
    <t>027 304 054</t>
  </si>
  <si>
    <t>027 281 521</t>
  </si>
  <si>
    <t>027 307 031</t>
  </si>
  <si>
    <t>027 123 279</t>
  </si>
  <si>
    <t>027 294 257</t>
  </si>
  <si>
    <t>027 265 838</t>
  </si>
  <si>
    <t>027 266 367</t>
  </si>
  <si>
    <t>027 105 846</t>
  </si>
  <si>
    <t>027 302 360</t>
  </si>
  <si>
    <t>027 262 631</t>
  </si>
  <si>
    <t>027 123 348</t>
  </si>
  <si>
    <t>027 291 564</t>
  </si>
  <si>
    <t>027 107 382</t>
  </si>
  <si>
    <t>027 266 837</t>
  </si>
  <si>
    <t>027 300 600</t>
  </si>
  <si>
    <t>027 123 574</t>
  </si>
  <si>
    <t>027 287 557</t>
  </si>
  <si>
    <t>027 306 782</t>
  </si>
  <si>
    <t>027 262 313</t>
  </si>
  <si>
    <t>19.06.2010</t>
  </si>
  <si>
    <t>027 291 593</t>
  </si>
  <si>
    <t>027 120 620</t>
  </si>
  <si>
    <t>027 099 819</t>
  </si>
  <si>
    <t>027 270 611</t>
  </si>
  <si>
    <t>027 273 321</t>
  </si>
  <si>
    <t>027 304 350</t>
  </si>
  <si>
    <t>027 262 598</t>
  </si>
  <si>
    <t>027 265 127</t>
  </si>
  <si>
    <t>027 120 558</t>
  </si>
  <si>
    <t>027 261 124</t>
  </si>
  <si>
    <t>027 118 630</t>
  </si>
  <si>
    <t>027 306 360</t>
  </si>
  <si>
    <t>027 298 353</t>
  </si>
  <si>
    <t>027 286 851</t>
  </si>
  <si>
    <t>027 099 346</t>
  </si>
  <si>
    <t>027 281 008</t>
  </si>
  <si>
    <t>20.06.2010</t>
  </si>
  <si>
    <t>027 257 514</t>
  </si>
  <si>
    <t>027 108 618</t>
  </si>
  <si>
    <t>027 306 074</t>
  </si>
  <si>
    <t>027 306 012</t>
  </si>
  <si>
    <t>027 304 594</t>
  </si>
  <si>
    <t>027 121 865</t>
  </si>
  <si>
    <t>027 258 360</t>
  </si>
  <si>
    <t>027 126 060</t>
  </si>
  <si>
    <t>027 302 088</t>
  </si>
  <si>
    <t>027 121 095</t>
  </si>
  <si>
    <t>Biopsy</t>
  </si>
  <si>
    <t>16.09.10</t>
  </si>
  <si>
    <t>027 259 626</t>
  </si>
  <si>
    <t>027 127 540</t>
  </si>
  <si>
    <t>027 281 841</t>
  </si>
  <si>
    <t>027 102 513</t>
  </si>
  <si>
    <t>027 276 351</t>
  </si>
  <si>
    <t>17.09.10</t>
  </si>
  <si>
    <t>027 266 310</t>
  </si>
  <si>
    <t>027 119 881</t>
  </si>
  <si>
    <t>027 105 598</t>
  </si>
  <si>
    <t>027 099 773</t>
  </si>
  <si>
    <t>027 257 065</t>
  </si>
  <si>
    <t>027 102 335</t>
  </si>
  <si>
    <t>027 259 555</t>
  </si>
  <si>
    <t>027 122 840</t>
  </si>
  <si>
    <t>027 276 291</t>
  </si>
  <si>
    <t>027 290 837</t>
  </si>
  <si>
    <t>027 121 568</t>
  </si>
  <si>
    <t>027 291 008</t>
  </si>
  <si>
    <t>027 261 270</t>
  </si>
  <si>
    <t>027 124 363</t>
  </si>
  <si>
    <t>027 113 270</t>
  </si>
  <si>
    <t>027 100 577</t>
  </si>
  <si>
    <t>027 256 124</t>
  </si>
  <si>
    <t>017 059 056</t>
  </si>
  <si>
    <t>Recapture (also 08/11/2011 and 11/18/2012)</t>
  </si>
  <si>
    <t>027 101 118</t>
  </si>
  <si>
    <t>027 099 335</t>
  </si>
  <si>
    <t>027 110 892</t>
  </si>
  <si>
    <t>027 300 831</t>
  </si>
  <si>
    <t>18.09.10</t>
  </si>
  <si>
    <t>027 285 004</t>
  </si>
  <si>
    <t>027 265 628</t>
  </si>
  <si>
    <t>027 261 779</t>
  </si>
  <si>
    <t>081 020 829</t>
  </si>
  <si>
    <t>027 285 857</t>
  </si>
  <si>
    <t>027 099 111</t>
  </si>
  <si>
    <t>027 261 082</t>
  </si>
  <si>
    <t>027 264 303</t>
  </si>
  <si>
    <t>027 259 301</t>
  </si>
  <si>
    <t>027 122 541</t>
  </si>
  <si>
    <t>027 263 360</t>
  </si>
  <si>
    <t>027 285 819</t>
  </si>
  <si>
    <t>027 111 270</t>
  </si>
  <si>
    <t>027 124 369</t>
  </si>
  <si>
    <t>027 301 097</t>
  </si>
  <si>
    <t>027 304 112</t>
  </si>
  <si>
    <t>027 261 381</t>
  </si>
  <si>
    <t>027 284 779</t>
  </si>
  <si>
    <t>027 257 807</t>
  </si>
  <si>
    <t>027 286 371</t>
  </si>
  <si>
    <t>19.09.10</t>
  </si>
  <si>
    <t>027 301 892</t>
  </si>
  <si>
    <t>027 128 084</t>
  </si>
  <si>
    <t>027 282 625</t>
  </si>
  <si>
    <t>017 044 540</t>
  </si>
  <si>
    <t>Recaptured 7/24/2008</t>
  </si>
  <si>
    <t>027 289 801</t>
  </si>
  <si>
    <t>027 298 300</t>
  </si>
  <si>
    <t>027 305 333</t>
  </si>
  <si>
    <t>027 261 855</t>
  </si>
  <si>
    <t>027 285 105</t>
  </si>
  <si>
    <t>027 277 297</t>
  </si>
  <si>
    <t>20.09.10</t>
  </si>
  <si>
    <t>Recapture (5/9/2009 and 5/5/2011)</t>
  </si>
  <si>
    <t>027 282 117</t>
  </si>
  <si>
    <t>027 275 862</t>
  </si>
  <si>
    <t>027 259 351</t>
  </si>
  <si>
    <t>Recaptured (4/30/2012)</t>
  </si>
  <si>
    <t>027 256 319</t>
  </si>
  <si>
    <t>027 126 844</t>
  </si>
  <si>
    <t>027 306 806</t>
  </si>
  <si>
    <t>027 101 770</t>
  </si>
  <si>
    <t>027 283 523</t>
  </si>
  <si>
    <t>027 260 591</t>
  </si>
  <si>
    <t>027 116 891</t>
  </si>
  <si>
    <t>21.09.10</t>
  </si>
  <si>
    <t>027 261 577</t>
  </si>
  <si>
    <t>recaptured on  (21/17/2011)</t>
  </si>
  <si>
    <t>027 283 819</t>
  </si>
  <si>
    <t>027 258 072</t>
  </si>
  <si>
    <t>027 103 623</t>
  </si>
  <si>
    <t>recaptured on 12/17/2011</t>
  </si>
  <si>
    <t>027 260 091</t>
  </si>
  <si>
    <t>027 278 382</t>
  </si>
  <si>
    <t>027 127 586</t>
  </si>
  <si>
    <t>027 121 311</t>
  </si>
  <si>
    <t>027 123 852</t>
  </si>
  <si>
    <t>027 303 795</t>
  </si>
  <si>
    <t>027 296 775</t>
  </si>
  <si>
    <t>027 124 380</t>
  </si>
  <si>
    <t>027 102 851</t>
  </si>
  <si>
    <t>027 105 342</t>
  </si>
  <si>
    <t>recaptured on 12/19/2011</t>
  </si>
  <si>
    <t>027 101 301</t>
  </si>
  <si>
    <t>027 291 268</t>
  </si>
  <si>
    <t>027 126 868</t>
  </si>
  <si>
    <t>22.09.10</t>
  </si>
  <si>
    <t>027 261 803</t>
  </si>
  <si>
    <t>027 267 800</t>
  </si>
  <si>
    <t>027 099 860</t>
  </si>
  <si>
    <t>027 298 373</t>
  </si>
  <si>
    <t>sore in the fore arm</t>
  </si>
  <si>
    <t>027 122 027</t>
  </si>
  <si>
    <t>027 285 337</t>
  </si>
  <si>
    <r>
      <t>Sore in 1</t>
    </r>
    <r>
      <rPr>
        <b/>
        <sz val="11"/>
        <rFont val="Arial"/>
        <family val="2"/>
      </rPr>
      <t xml:space="preserve">st </t>
    </r>
    <r>
      <rPr>
        <b/>
        <sz val="12"/>
        <rFont val="Arial"/>
        <family val="2"/>
      </rPr>
      <t>digit</t>
    </r>
  </si>
  <si>
    <t>027 292 020</t>
  </si>
  <si>
    <t>027 104 274</t>
  </si>
  <si>
    <t>027 115 613</t>
  </si>
  <si>
    <t>027 119 523</t>
  </si>
  <si>
    <t>027 125 574</t>
  </si>
  <si>
    <t>027 276 615</t>
  </si>
  <si>
    <t>027 282 019</t>
  </si>
  <si>
    <t>027 284 019</t>
  </si>
  <si>
    <t>027 258 371</t>
  </si>
  <si>
    <t>Roos urine</t>
  </si>
  <si>
    <t>16.01.2011</t>
  </si>
  <si>
    <t>054 877 099</t>
  </si>
  <si>
    <t xml:space="preserve"> Bat serial no1-53 from shuvarampur</t>
  </si>
  <si>
    <t>054 885 319</t>
  </si>
  <si>
    <t>Bat No 54-100 from jiltoli</t>
  </si>
  <si>
    <t>054 869 625</t>
  </si>
  <si>
    <t>054 881 040</t>
  </si>
  <si>
    <t xml:space="preserve">054 879 628 </t>
  </si>
  <si>
    <t>054 873 892</t>
  </si>
  <si>
    <t>Sore in nose</t>
  </si>
  <si>
    <t>054 877 288</t>
  </si>
  <si>
    <t>054 881 824</t>
  </si>
  <si>
    <t>054 873 030</t>
  </si>
  <si>
    <t>054 872 346</t>
  </si>
  <si>
    <t>054 871 793</t>
  </si>
  <si>
    <t>054 871 321</t>
  </si>
  <si>
    <t>sore in the left eye</t>
  </si>
  <si>
    <t>054 874 546</t>
  </si>
  <si>
    <t>054 879 258</t>
  </si>
  <si>
    <t>054 868 605</t>
  </si>
  <si>
    <t>054 882 106</t>
  </si>
  <si>
    <t>054 876 614</t>
  </si>
  <si>
    <t>17.01.2011</t>
  </si>
  <si>
    <t>054 876 270</t>
  </si>
  <si>
    <t>PTT No:101469</t>
  </si>
  <si>
    <t>054 883 021</t>
  </si>
  <si>
    <t>054 870 019</t>
  </si>
  <si>
    <t>PTT ID No:101 467</t>
  </si>
  <si>
    <t>054 878 296</t>
  </si>
  <si>
    <t>054 875 025</t>
  </si>
  <si>
    <t>054 873 526</t>
  </si>
  <si>
    <t>054 867 377</t>
  </si>
  <si>
    <t>054 874 630</t>
  </si>
  <si>
    <t>054 875 546</t>
  </si>
  <si>
    <t>18.01.2011</t>
  </si>
  <si>
    <t>054 867 262</t>
  </si>
  <si>
    <t>054 875 865</t>
  </si>
  <si>
    <t>1st finger abscent</t>
  </si>
  <si>
    <t>054 876 538</t>
  </si>
  <si>
    <t>054 868 369</t>
  </si>
  <si>
    <t>054 881 308</t>
  </si>
  <si>
    <t>054 877 602</t>
  </si>
  <si>
    <t>054 870 026</t>
  </si>
  <si>
    <t>054 872 578</t>
  </si>
  <si>
    <t>054 874 770</t>
  </si>
  <si>
    <t>054 877 382</t>
  </si>
  <si>
    <t>054 868 515</t>
  </si>
  <si>
    <t>054 872 543</t>
  </si>
  <si>
    <t>054 877 598</t>
  </si>
  <si>
    <t>recapture 5/1/2012</t>
  </si>
  <si>
    <t>054 877 114</t>
  </si>
  <si>
    <t>065 777 638</t>
  </si>
  <si>
    <t>065 633 302</t>
  </si>
  <si>
    <t>065 782 080</t>
  </si>
  <si>
    <t>065 779 516</t>
  </si>
  <si>
    <t>19.01.2011</t>
  </si>
  <si>
    <t>065 623 019</t>
  </si>
  <si>
    <t>065 777 300</t>
  </si>
  <si>
    <t>065 778 808</t>
  </si>
  <si>
    <t>065 622 106</t>
  </si>
  <si>
    <t>065 775 869</t>
  </si>
  <si>
    <t>065 624 256</t>
  </si>
  <si>
    <t>065 626 512</t>
  </si>
  <si>
    <t>20.01.2011</t>
  </si>
  <si>
    <t>056 781 256</t>
  </si>
  <si>
    <t>065 638 125</t>
  </si>
  <si>
    <t>065 779 311</t>
  </si>
  <si>
    <t>21.01.2011</t>
  </si>
  <si>
    <t>065 776 003</t>
  </si>
  <si>
    <t>065 638 819</t>
  </si>
  <si>
    <t>065 624 380</t>
  </si>
  <si>
    <t>065 622 099</t>
  </si>
  <si>
    <t>065 627 852</t>
  </si>
  <si>
    <t>065 778 527</t>
  </si>
  <si>
    <t>065 772 053</t>
  </si>
  <si>
    <t>065 777 632</t>
  </si>
  <si>
    <t>065 627 004</t>
  </si>
  <si>
    <t>065 782 276</t>
  </si>
  <si>
    <t>065 633 072</t>
  </si>
  <si>
    <t>065 768 069</t>
  </si>
  <si>
    <t>1st finger absent</t>
  </si>
  <si>
    <t xml:space="preserve">065 621 828 </t>
  </si>
  <si>
    <t>065 623 301</t>
  </si>
  <si>
    <t>065 783 304</t>
  </si>
  <si>
    <t>065 629 774</t>
  </si>
  <si>
    <t>cataract in the left eye</t>
  </si>
  <si>
    <t>065 625 792</t>
  </si>
  <si>
    <t>22.01.2011</t>
  </si>
  <si>
    <t>065 625 325</t>
  </si>
  <si>
    <t>065 630 002</t>
  </si>
  <si>
    <t>065 626 578</t>
  </si>
  <si>
    <t>054 873 534</t>
  </si>
  <si>
    <t>054 880 261</t>
  </si>
  <si>
    <t>054 872 529</t>
  </si>
  <si>
    <t>23.01.2011</t>
  </si>
  <si>
    <t>054 884 556</t>
  </si>
  <si>
    <t>054 867 532</t>
  </si>
  <si>
    <t>recapture (11/18/2012)</t>
  </si>
  <si>
    <t>054 882 570</t>
  </si>
  <si>
    <t>065 783 011</t>
  </si>
  <si>
    <t>065 770 015</t>
  </si>
  <si>
    <t>065 622 848</t>
  </si>
  <si>
    <t>065 777 892</t>
  </si>
  <si>
    <t>065 769 034</t>
  </si>
  <si>
    <t>065 771 863</t>
  </si>
  <si>
    <t>065 782 015</t>
  </si>
  <si>
    <t>065 722 290</t>
  </si>
  <si>
    <t>065 769 834</t>
  </si>
  <si>
    <t>065 639 801</t>
  </si>
  <si>
    <t>sore in the 1st digit</t>
  </si>
  <si>
    <t>065 775 310</t>
  </si>
  <si>
    <t>065 770 293</t>
  </si>
  <si>
    <t>065 772 869</t>
  </si>
  <si>
    <t>065 773 589</t>
  </si>
  <si>
    <t>065 633 838</t>
  </si>
  <si>
    <t>065 622 048</t>
  </si>
  <si>
    <t>065 777 636</t>
  </si>
  <si>
    <t>sore  on the back</t>
  </si>
  <si>
    <t>065 770 577</t>
  </si>
  <si>
    <t>065 769 869</t>
  </si>
  <si>
    <t>065 778 876</t>
  </si>
  <si>
    <t>Juv pos</t>
  </si>
  <si>
    <t>Bat sampling, PREDICT and NIPAH</t>
  </si>
  <si>
    <t>EcoHealth Alliance and ICDDR,B</t>
  </si>
  <si>
    <r>
      <t xml:space="preserve">                                 </t>
    </r>
    <r>
      <rPr>
        <b/>
        <sz val="12"/>
        <rFont val="Arial"/>
        <family val="2"/>
      </rPr>
      <t xml:space="preserve"> VTM</t>
    </r>
  </si>
  <si>
    <t>serum</t>
  </si>
  <si>
    <t>Blood clot</t>
  </si>
  <si>
    <t># of</t>
  </si>
  <si>
    <t>Feces</t>
  </si>
  <si>
    <t>Ectos</t>
  </si>
  <si>
    <t>slides</t>
  </si>
  <si>
    <t>blood spot</t>
  </si>
  <si>
    <t>Blood(ml)</t>
  </si>
  <si>
    <t>Dilution factor</t>
  </si>
  <si>
    <t>aliqut1</t>
  </si>
  <si>
    <t>aliqut2</t>
  </si>
  <si>
    <t>L.buffer</t>
  </si>
  <si>
    <t>ENB-0036</t>
  </si>
  <si>
    <t>065-774-032</t>
  </si>
  <si>
    <t>ENB-0037</t>
  </si>
  <si>
    <t>065-781-580</t>
  </si>
  <si>
    <t>ENB-0038</t>
  </si>
  <si>
    <t>065-782-326</t>
  </si>
  <si>
    <t>ENB-0039</t>
  </si>
  <si>
    <t>065-771-322</t>
  </si>
  <si>
    <t>ENB-0040</t>
  </si>
  <si>
    <t>065-627-816</t>
  </si>
  <si>
    <t>ENB-0041</t>
  </si>
  <si>
    <t>065-781-629</t>
  </si>
  <si>
    <t>ENB-0042</t>
  </si>
  <si>
    <t>065-628-881</t>
  </si>
  <si>
    <t>ENB-0043</t>
  </si>
  <si>
    <t>065-779-006</t>
  </si>
  <si>
    <t>ENB-0044</t>
  </si>
  <si>
    <t>065-781-872</t>
  </si>
  <si>
    <t>ENB-0045</t>
  </si>
  <si>
    <t>027-301-857</t>
  </si>
  <si>
    <t>Recaptured</t>
  </si>
  <si>
    <t>ENB-0046</t>
  </si>
  <si>
    <t>065-782-868</t>
  </si>
  <si>
    <t>ENB-0047</t>
  </si>
  <si>
    <t>065-769-293</t>
  </si>
  <si>
    <t>ENB-0048</t>
  </si>
  <si>
    <t>065-776-571</t>
  </si>
  <si>
    <t>ENB-0049</t>
  </si>
  <si>
    <t>099-611-058</t>
  </si>
  <si>
    <t>ENB-0050</t>
  </si>
  <si>
    <r>
      <t>Diluted by 200</t>
    </r>
    <r>
      <rPr>
        <b/>
        <sz val="12"/>
        <rFont val="Calibri"/>
        <family val="2"/>
      </rPr>
      <t>µl PBS (Cynopterus sphinx) Tail=10,Ear=15.5,HF=11.5</t>
    </r>
  </si>
  <si>
    <t>ENB-0051</t>
  </si>
  <si>
    <t>065-622-567</t>
  </si>
  <si>
    <t>ENB-0052</t>
  </si>
  <si>
    <t>065-776-804</t>
  </si>
  <si>
    <t>ENB-0053</t>
  </si>
  <si>
    <t>065-778-055</t>
  </si>
  <si>
    <t>ENB-0054</t>
  </si>
  <si>
    <t>065-622-035</t>
  </si>
  <si>
    <t>ENB-0055</t>
  </si>
  <si>
    <t>065-768-769</t>
  </si>
  <si>
    <t>ENB-0056</t>
  </si>
  <si>
    <t>065-768-287</t>
  </si>
  <si>
    <t>ENB-0057</t>
  </si>
  <si>
    <t>065-778-084</t>
  </si>
  <si>
    <t>ENB-0058</t>
  </si>
  <si>
    <t>065-773-381</t>
  </si>
  <si>
    <t>ENB-0059</t>
  </si>
  <si>
    <t>065-774-565</t>
  </si>
  <si>
    <t>ENB-0060</t>
  </si>
  <si>
    <t>065-774-340</t>
  </si>
  <si>
    <t>ENB-0061</t>
  </si>
  <si>
    <t>065-775-561</t>
  </si>
  <si>
    <t>ENB-0062</t>
  </si>
  <si>
    <t>065-782-520</t>
  </si>
  <si>
    <t>ENB-0063</t>
  </si>
  <si>
    <t>065-627-804</t>
  </si>
  <si>
    <t>positive on taqman PCR at AAHL</t>
  </si>
  <si>
    <t>ENB-0064</t>
  </si>
  <si>
    <t>065-780-100</t>
  </si>
  <si>
    <t>ENB-0065</t>
  </si>
  <si>
    <t>065-773-258</t>
  </si>
  <si>
    <t>Alopecia</t>
  </si>
  <si>
    <t>ENB-0066</t>
  </si>
  <si>
    <t>065-622-777</t>
  </si>
  <si>
    <t>ENB-0067</t>
  </si>
  <si>
    <t>065-623-631</t>
  </si>
  <si>
    <r>
      <t>350</t>
    </r>
    <r>
      <rPr>
        <b/>
        <sz val="12"/>
        <rFont val="Calibri"/>
        <family val="2"/>
      </rPr>
      <t>µl urine in both VTM and LB</t>
    </r>
  </si>
  <si>
    <t>ENB-0068</t>
  </si>
  <si>
    <t>065-623-055</t>
  </si>
  <si>
    <r>
      <t>200</t>
    </r>
    <r>
      <rPr>
        <b/>
        <sz val="12"/>
        <rFont val="Calibri"/>
        <family val="2"/>
      </rPr>
      <t>µl urine in LB</t>
    </r>
  </si>
  <si>
    <t>ENB-0069</t>
  </si>
  <si>
    <t>065-781-329</t>
  </si>
  <si>
    <t>Alopecia in breast</t>
  </si>
  <si>
    <t>ENB-0070</t>
  </si>
  <si>
    <t>065-783-113</t>
  </si>
  <si>
    <t>ENB-0071</t>
  </si>
  <si>
    <t>065-633-122</t>
  </si>
  <si>
    <t>ENB-0072</t>
  </si>
  <si>
    <t>027-301-580</t>
  </si>
  <si>
    <t>Recaptured (6/17/2010)</t>
  </si>
  <si>
    <t>ENB-0073</t>
  </si>
  <si>
    <t>065-772-101</t>
  </si>
  <si>
    <t>ENB-0074</t>
  </si>
  <si>
    <t>065-780-555</t>
  </si>
  <si>
    <t>Recaptured 11/13/2012</t>
  </si>
  <si>
    <t>ENB-0075</t>
  </si>
  <si>
    <t>068-614-275</t>
  </si>
  <si>
    <t>ENB-0076</t>
  </si>
  <si>
    <t>068-603-598</t>
  </si>
  <si>
    <t>ENB-0077</t>
  </si>
  <si>
    <t>068-601-561</t>
  </si>
  <si>
    <t>ENB-0078</t>
  </si>
  <si>
    <t>068-607-029</t>
  </si>
  <si>
    <r>
      <t>300</t>
    </r>
    <r>
      <rPr>
        <b/>
        <sz val="12"/>
        <rFont val="Calibri"/>
        <family val="2"/>
      </rPr>
      <t>µl urine in both VTM and LB</t>
    </r>
  </si>
  <si>
    <t>ENB-0079</t>
  </si>
  <si>
    <t>026-824-582</t>
  </si>
  <si>
    <t>Recaptured (5/9/2009 and 9/20/2010),-300µl urine in both VTM and LB</t>
  </si>
  <si>
    <t>ENB-0080</t>
  </si>
  <si>
    <t>068-579-793</t>
  </si>
  <si>
    <t>ENB-0081</t>
  </si>
  <si>
    <t>068-617-044</t>
  </si>
  <si>
    <t>ENB-0082</t>
  </si>
  <si>
    <t>068-600-336</t>
  </si>
  <si>
    <t>Alopecia in chest and head</t>
  </si>
  <si>
    <t>ENB-0083</t>
  </si>
  <si>
    <t>068-597-793</t>
  </si>
  <si>
    <t>ENB-0084</t>
  </si>
  <si>
    <t>068-620-265</t>
  </si>
  <si>
    <t>ENB-0085</t>
  </si>
  <si>
    <t>068-607-261</t>
  </si>
  <si>
    <t>ENB-0086</t>
  </si>
  <si>
    <t>068-621-276</t>
  </si>
  <si>
    <t>ENB-0087</t>
  </si>
  <si>
    <t>068-609-624</t>
  </si>
  <si>
    <t>ENB-0088</t>
  </si>
  <si>
    <t>068-602-046</t>
  </si>
  <si>
    <t>ENB-0089</t>
  </si>
  <si>
    <t>068-599-000</t>
  </si>
  <si>
    <t>ENB-0090</t>
  </si>
  <si>
    <t>068-601-613</t>
  </si>
  <si>
    <t>ENB-0091</t>
  </si>
  <si>
    <t>068-622-257</t>
  </si>
  <si>
    <t>ENB-0092</t>
  </si>
  <si>
    <t>068-622-553</t>
  </si>
  <si>
    <t>ENB-0093</t>
  </si>
  <si>
    <t>068-610-060</t>
  </si>
  <si>
    <t>ENB-0094</t>
  </si>
  <si>
    <t>068-621-611</t>
  </si>
  <si>
    <t>ENB-0095</t>
  </si>
  <si>
    <t>068-616-097</t>
  </si>
  <si>
    <t>ENB-0096</t>
  </si>
  <si>
    <t>068-608-316</t>
  </si>
  <si>
    <t>ENB-0097</t>
  </si>
  <si>
    <t>068-614-266</t>
  </si>
  <si>
    <t>ENB-0098</t>
  </si>
  <si>
    <t>068-609-260</t>
  </si>
  <si>
    <t>ENB-0099</t>
  </si>
  <si>
    <t>068-620-021</t>
  </si>
  <si>
    <t>ENB-0100</t>
  </si>
  <si>
    <t>068-602-834</t>
  </si>
  <si>
    <t>ENB-0101</t>
  </si>
  <si>
    <t>068-606-358</t>
  </si>
  <si>
    <t>ENB-0102</t>
  </si>
  <si>
    <t>068-623-093</t>
  </si>
  <si>
    <t>ENB-0103</t>
  </si>
  <si>
    <t>068-605-527</t>
  </si>
  <si>
    <t>ENB-0104</t>
  </si>
  <si>
    <t>068-616-863</t>
  </si>
  <si>
    <t>250µl urine in both VTM and LB</t>
  </si>
  <si>
    <t>ENB-0105</t>
  </si>
  <si>
    <t>068-608-331</t>
  </si>
  <si>
    <t>ENB-0106</t>
  </si>
  <si>
    <t>068-623-624</t>
  </si>
  <si>
    <t>Decaying of teeth</t>
  </si>
  <si>
    <t>ENB-0107</t>
  </si>
  <si>
    <t>068-603-539</t>
  </si>
  <si>
    <t>ENB-0108</t>
  </si>
  <si>
    <t>068-604-357</t>
  </si>
  <si>
    <t>ENB-0109</t>
  </si>
  <si>
    <t>068-623-851</t>
  </si>
  <si>
    <t>ENB-0110</t>
  </si>
  <si>
    <t>068-610-337</t>
  </si>
  <si>
    <t>ENB-0111</t>
  </si>
  <si>
    <t>068-608-824</t>
  </si>
  <si>
    <t>ENB-0112</t>
  </si>
  <si>
    <t>027-296-568</t>
  </si>
  <si>
    <r>
      <t>300</t>
    </r>
    <r>
      <rPr>
        <b/>
        <sz val="12"/>
        <rFont val="Calibri"/>
        <family val="2"/>
      </rPr>
      <t>µl urine in both VTM and LB and recaptured (11/12/2009)</t>
    </r>
  </si>
  <si>
    <t>ENB-0113</t>
  </si>
  <si>
    <t>068-607-797</t>
  </si>
  <si>
    <t>ENB-0114</t>
  </si>
  <si>
    <t>068-621-801</t>
  </si>
  <si>
    <r>
      <t>300</t>
    </r>
    <r>
      <rPr>
        <b/>
        <sz val="12"/>
        <rFont val="Calibri"/>
        <family val="2"/>
      </rPr>
      <t>µl urine in LB and 250µ in VTM</t>
    </r>
  </si>
  <si>
    <t>ENB-0115</t>
  </si>
  <si>
    <t>068-597-364</t>
  </si>
  <si>
    <t>ENB-0116</t>
  </si>
  <si>
    <t>068-615-375</t>
  </si>
  <si>
    <t>ENB-0117</t>
  </si>
  <si>
    <t>068-615-788</t>
  </si>
  <si>
    <t>ENB-0118</t>
  </si>
  <si>
    <t>068-613-107</t>
  </si>
  <si>
    <t>ENB-0119</t>
  </si>
  <si>
    <t>068-620-887</t>
  </si>
  <si>
    <t>ENB-0120</t>
  </si>
  <si>
    <t>068-612-378</t>
  </si>
  <si>
    <t>ENB-0121</t>
  </si>
  <si>
    <t>068-602-636</t>
  </si>
  <si>
    <t>ENB-0122</t>
  </si>
  <si>
    <t>068-623-796</t>
  </si>
  <si>
    <t>ENB-0123</t>
  </si>
  <si>
    <t>068-623-339</t>
  </si>
  <si>
    <t>ENB-0124</t>
  </si>
  <si>
    <t>068-610-331</t>
  </si>
  <si>
    <t>ENB-0125</t>
  </si>
  <si>
    <t>068-615-266</t>
  </si>
  <si>
    <t>ENB-0126</t>
  </si>
  <si>
    <t>068-616-008</t>
  </si>
  <si>
    <t>ENB-0127</t>
  </si>
  <si>
    <t>068-623-037</t>
  </si>
  <si>
    <t>ENB-0128</t>
  </si>
  <si>
    <t>068-623-808</t>
  </si>
  <si>
    <t>ENB-0129</t>
  </si>
  <si>
    <t>068-613-367</t>
  </si>
  <si>
    <t>ENB-0130</t>
  </si>
  <si>
    <t>068-602-829</t>
  </si>
  <si>
    <t>ENB-0131</t>
  </si>
  <si>
    <t>068-597-598</t>
  </si>
  <si>
    <t>ENB-0132</t>
  </si>
  <si>
    <t>068-615-320</t>
  </si>
  <si>
    <t>ENB-0133</t>
  </si>
  <si>
    <t>068-597-581</t>
  </si>
  <si>
    <t>ENB-0134</t>
  </si>
  <si>
    <t>068-599-791</t>
  </si>
  <si>
    <r>
      <t>200</t>
    </r>
    <r>
      <rPr>
        <b/>
        <sz val="12"/>
        <rFont val="Calibri"/>
        <family val="2"/>
      </rPr>
      <t>µl urine in both VTM and LB</t>
    </r>
  </si>
  <si>
    <t>ENB-0135</t>
  </si>
  <si>
    <t>068-614-855</t>
  </si>
  <si>
    <t>ENB-0136</t>
  </si>
  <si>
    <t xml:space="preserve">  </t>
  </si>
  <si>
    <t>068-614-346</t>
  </si>
  <si>
    <r>
      <t>300</t>
    </r>
    <r>
      <rPr>
        <b/>
        <sz val="12"/>
        <rFont val="Calibri"/>
        <family val="2"/>
      </rPr>
      <t>µl urine in  LB</t>
    </r>
  </si>
  <si>
    <t>ENB-0137</t>
  </si>
  <si>
    <t>Recaptured and Dead bat collected underneath the bat roost</t>
  </si>
  <si>
    <t>total</t>
  </si>
  <si>
    <t>prev</t>
  </si>
  <si>
    <t>pup</t>
  </si>
  <si>
    <t>Tambulkhana Faridpur,Sadar</t>
  </si>
  <si>
    <t>GPS</t>
  </si>
  <si>
    <t xml:space="preserve">Microchips </t>
  </si>
  <si>
    <t>ENB-236</t>
  </si>
  <si>
    <t>068 623 769</t>
  </si>
  <si>
    <t>ENB-237</t>
  </si>
  <si>
    <t>068 604 550</t>
  </si>
  <si>
    <t>ENB-238</t>
  </si>
  <si>
    <t>068 610 116</t>
  </si>
  <si>
    <t>ENB-239</t>
  </si>
  <si>
    <t>068 620 517</t>
  </si>
  <si>
    <t>ENB-240</t>
  </si>
  <si>
    <t>068 598 028</t>
  </si>
  <si>
    <t>ENB-241</t>
  </si>
  <si>
    <t>13/8/2011</t>
  </si>
  <si>
    <t xml:space="preserve">068 600 872 </t>
  </si>
  <si>
    <t>ENB-242</t>
  </si>
  <si>
    <t>14/08/11</t>
  </si>
  <si>
    <t xml:space="preserve">068 610 884 </t>
  </si>
  <si>
    <t>ENB-243</t>
  </si>
  <si>
    <t>068 604 538</t>
  </si>
  <si>
    <t>ENB-244</t>
  </si>
  <si>
    <t>068 601 874</t>
  </si>
  <si>
    <t>ENB-245</t>
  </si>
  <si>
    <t>068 614 872</t>
  </si>
  <si>
    <t>ENB-246</t>
  </si>
  <si>
    <t xml:space="preserve">068 622 076 </t>
  </si>
  <si>
    <t>ENB-247</t>
  </si>
  <si>
    <t>068 601 816</t>
  </si>
  <si>
    <t>ENB-248</t>
  </si>
  <si>
    <t>068 597 525</t>
  </si>
  <si>
    <t>ENB-249</t>
  </si>
  <si>
    <t>068 602 066</t>
  </si>
  <si>
    <t>ENB-250</t>
  </si>
  <si>
    <t>068 606 042</t>
  </si>
  <si>
    <t>ENB-251</t>
  </si>
  <si>
    <t>068 619 852</t>
  </si>
  <si>
    <t>ENB-252</t>
  </si>
  <si>
    <t xml:space="preserve">068 612 831 </t>
  </si>
  <si>
    <t>ENB-253</t>
  </si>
  <si>
    <t>068 608 827</t>
  </si>
  <si>
    <t>recaptured 12/18/2011</t>
  </si>
  <si>
    <t>ENB-254</t>
  </si>
  <si>
    <t>068 611 812</t>
  </si>
  <si>
    <t>ENB-255</t>
  </si>
  <si>
    <t>068 613 335</t>
  </si>
  <si>
    <t>ENB-256</t>
  </si>
  <si>
    <t>068 606 770</t>
  </si>
  <si>
    <t>ENB-257</t>
  </si>
  <si>
    <t xml:space="preserve">068 598 593 </t>
  </si>
  <si>
    <t>ENB-258</t>
  </si>
  <si>
    <t>080 876 042</t>
  </si>
  <si>
    <t>ENB-259</t>
  </si>
  <si>
    <t>068 620 097</t>
  </si>
  <si>
    <t>ENB-260</t>
  </si>
  <si>
    <t>15/08/11</t>
  </si>
  <si>
    <t>068 600 590</t>
  </si>
  <si>
    <t>ENB-261</t>
  </si>
  <si>
    <t>068 598 053</t>
  </si>
  <si>
    <t>ENB-262</t>
  </si>
  <si>
    <t xml:space="preserve">068 609 307 </t>
  </si>
  <si>
    <t>ENB-263</t>
  </si>
  <si>
    <t>068 608 117</t>
  </si>
  <si>
    <t>ENB-264</t>
  </si>
  <si>
    <t>068 620 514</t>
  </si>
  <si>
    <t>ENB-265</t>
  </si>
  <si>
    <t>068 607 828</t>
  </si>
  <si>
    <t>ENB-266</t>
  </si>
  <si>
    <t>068 599 877</t>
  </si>
  <si>
    <t>ENB-267</t>
  </si>
  <si>
    <t>068 623 019</t>
  </si>
  <si>
    <t>ENB-268</t>
  </si>
  <si>
    <t>068 602 798</t>
  </si>
  <si>
    <t>ENB-269</t>
  </si>
  <si>
    <t xml:space="preserve">068 602 625 </t>
  </si>
  <si>
    <t>ENB-270</t>
  </si>
  <si>
    <t>068 623 013</t>
  </si>
  <si>
    <t>ENB-271</t>
  </si>
  <si>
    <t>068 619 112</t>
  </si>
  <si>
    <t>ENB-272</t>
  </si>
  <si>
    <t>16/08/11</t>
  </si>
  <si>
    <t>068 604 560</t>
  </si>
  <si>
    <t>ENB-273</t>
  </si>
  <si>
    <t>068 619 625</t>
  </si>
  <si>
    <t>ENB-274</t>
  </si>
  <si>
    <t xml:space="preserve">068 607 114 </t>
  </si>
  <si>
    <t>ENB-275</t>
  </si>
  <si>
    <t>068 612 095</t>
  </si>
  <si>
    <t>ENB-276</t>
  </si>
  <si>
    <t>068 599 256</t>
  </si>
  <si>
    <t>ENB-277</t>
  </si>
  <si>
    <t>068 613 832</t>
  </si>
  <si>
    <t>ENB-278</t>
  </si>
  <si>
    <t>068 608 361</t>
  </si>
  <si>
    <t>ENB-279</t>
  </si>
  <si>
    <t>068 603 014</t>
  </si>
  <si>
    <t>ENB-280</t>
  </si>
  <si>
    <t>17/08/11</t>
  </si>
  <si>
    <t>068 599 289</t>
  </si>
  <si>
    <t>ENB-281</t>
  </si>
  <si>
    <t>068 602 360</t>
  </si>
  <si>
    <t>ENB-282</t>
  </si>
  <si>
    <t>068 609 773</t>
  </si>
  <si>
    <t>ENB-283</t>
  </si>
  <si>
    <t>068 609 012</t>
  </si>
  <si>
    <t>ENB-284</t>
  </si>
  <si>
    <t>18/08/11</t>
  </si>
  <si>
    <t>068 615 807</t>
  </si>
  <si>
    <t>ENB-285</t>
  </si>
  <si>
    <t>068 598 624</t>
  </si>
  <si>
    <t>ENB-286</t>
  </si>
  <si>
    <t>068 618 336</t>
  </si>
  <si>
    <t>ENB-287</t>
  </si>
  <si>
    <t>068 612 092</t>
  </si>
  <si>
    <t>ENB-288</t>
  </si>
  <si>
    <t xml:space="preserve">027 099 360 </t>
  </si>
  <si>
    <t>ENB-289</t>
  </si>
  <si>
    <t>068 613 524</t>
  </si>
  <si>
    <t>ENB-290</t>
  </si>
  <si>
    <t>068 615 771</t>
  </si>
  <si>
    <t>ENB-291</t>
  </si>
  <si>
    <t>068 615  337</t>
  </si>
  <si>
    <t>ENB-292</t>
  </si>
  <si>
    <t xml:space="preserve">068 602 779 </t>
  </si>
  <si>
    <t>ENB-293</t>
  </si>
  <si>
    <t>068 607 281</t>
  </si>
  <si>
    <t>ENB-294</t>
  </si>
  <si>
    <t>068 613 865</t>
  </si>
  <si>
    <t>ENB-295</t>
  </si>
  <si>
    <t>068 611 351</t>
  </si>
  <si>
    <t>ENB-296</t>
  </si>
  <si>
    <t>19/08/11</t>
  </si>
  <si>
    <t xml:space="preserve">068 597 573 </t>
  </si>
  <si>
    <t>ENB-297</t>
  </si>
  <si>
    <t>068 616 286</t>
  </si>
  <si>
    <t>ENB-298</t>
  </si>
  <si>
    <t>068 614 595</t>
  </si>
  <si>
    <t>ENB-299</t>
  </si>
  <si>
    <t>068 599 615</t>
  </si>
  <si>
    <t>ENB-300</t>
  </si>
  <si>
    <t>068 598 528</t>
  </si>
  <si>
    <t>ENB-301</t>
  </si>
  <si>
    <t>068 611 343</t>
  </si>
  <si>
    <t>ENB-302</t>
  </si>
  <si>
    <t>068 614 555</t>
  </si>
  <si>
    <t>ENB-303</t>
  </si>
  <si>
    <t xml:space="preserve">068 598 120 </t>
  </si>
  <si>
    <t>ENB-304</t>
  </si>
  <si>
    <t xml:space="preserve">068 602 532 </t>
  </si>
  <si>
    <t>ENB-305</t>
  </si>
  <si>
    <t>068 616 074</t>
  </si>
  <si>
    <t>ENB-306</t>
  </si>
  <si>
    <t xml:space="preserve">068 612 337 </t>
  </si>
  <si>
    <t>ENB-307</t>
  </si>
  <si>
    <t xml:space="preserve">068 617 620 </t>
  </si>
  <si>
    <t>ENB-308</t>
  </si>
  <si>
    <t>068 620 783</t>
  </si>
  <si>
    <t>ENB-309</t>
  </si>
  <si>
    <t>068 603 578</t>
  </si>
  <si>
    <t>ENB-310</t>
  </si>
  <si>
    <t xml:space="preserve">068 614 347 </t>
  </si>
  <si>
    <t>ENB-311</t>
  </si>
  <si>
    <t>068 618 840</t>
  </si>
  <si>
    <t>ENB-312</t>
  </si>
  <si>
    <t xml:space="preserve">068 618 839 </t>
  </si>
  <si>
    <t>ENB-313</t>
  </si>
  <si>
    <t>068 605 110</t>
  </si>
  <si>
    <t>ENB-314</t>
  </si>
  <si>
    <t xml:space="preserve">068 607 284 </t>
  </si>
  <si>
    <t>ENB-315</t>
  </si>
  <si>
    <t>068 612 848</t>
  </si>
  <si>
    <t>ENB-316</t>
  </si>
  <si>
    <t>068 815 846</t>
  </si>
  <si>
    <t>ENB-317</t>
  </si>
  <si>
    <t>068 617 084</t>
  </si>
  <si>
    <t>ENB-318</t>
  </si>
  <si>
    <t>068 614 093</t>
  </si>
  <si>
    <t>ENB-319</t>
  </si>
  <si>
    <t>068 618 263</t>
  </si>
  <si>
    <t>ENB-320</t>
  </si>
  <si>
    <t>068 619 556</t>
  </si>
  <si>
    <t>ENB-321</t>
  </si>
  <si>
    <t xml:space="preserve">068 610 119 </t>
  </si>
  <si>
    <t>ENB-322</t>
  </si>
  <si>
    <t>068 623 623</t>
  </si>
  <si>
    <t>ENB-323</t>
  </si>
  <si>
    <t>068 597 797</t>
  </si>
  <si>
    <t>ENB-324</t>
  </si>
  <si>
    <t>20/08/11</t>
  </si>
  <si>
    <t>068 617 771</t>
  </si>
  <si>
    <t>ENB-325</t>
  </si>
  <si>
    <t>068 622 329</t>
  </si>
  <si>
    <t>ENB-326</t>
  </si>
  <si>
    <t>068 623 120</t>
  </si>
  <si>
    <t>ENB-327</t>
  </si>
  <si>
    <t>068 611 032</t>
  </si>
  <si>
    <t>ENB-328</t>
  </si>
  <si>
    <t>068 609 556</t>
  </si>
  <si>
    <t>ENB-329</t>
  </si>
  <si>
    <t>068 612 585</t>
  </si>
  <si>
    <t>ENB-330</t>
  </si>
  <si>
    <t>068 611 868</t>
  </si>
  <si>
    <t>ENB-331</t>
  </si>
  <si>
    <t xml:space="preserve">068 597 813 </t>
  </si>
  <si>
    <t>ENB-332</t>
  </si>
  <si>
    <t>068 621 815</t>
  </si>
  <si>
    <t>ENB-333</t>
  </si>
  <si>
    <t>068 616 051</t>
  </si>
  <si>
    <t>ENB-334</t>
  </si>
  <si>
    <t>068 612 319</t>
  </si>
  <si>
    <t>ENB-335</t>
  </si>
  <si>
    <t>068 612 085</t>
  </si>
  <si>
    <t xml:space="preserve">                                  VTM</t>
  </si>
  <si>
    <t>ENB-336</t>
  </si>
  <si>
    <t>16.12.11</t>
  </si>
  <si>
    <t xml:space="preserve">068 607 581 </t>
  </si>
  <si>
    <t>ENB-337</t>
  </si>
  <si>
    <t>068 607 325</t>
  </si>
  <si>
    <t>ENB-338</t>
  </si>
  <si>
    <t>068 604 520</t>
  </si>
  <si>
    <t>ENB-339</t>
  </si>
  <si>
    <t>068 617 821</t>
  </si>
  <si>
    <t>ENB-340</t>
  </si>
  <si>
    <t>068 616 028</t>
  </si>
  <si>
    <t>ENB-341</t>
  </si>
  <si>
    <t>17.12.11</t>
  </si>
  <si>
    <t>068 612 572</t>
  </si>
  <si>
    <t>ENB-342</t>
  </si>
  <si>
    <t>068 608 871</t>
  </si>
  <si>
    <t>ENB-343</t>
  </si>
  <si>
    <t>068 610 293</t>
  </si>
  <si>
    <t>ENB-344</t>
  </si>
  <si>
    <t>068 615 306</t>
  </si>
  <si>
    <t>ENB-345</t>
  </si>
  <si>
    <t>068 611 577</t>
  </si>
  <si>
    <t>ENB-346</t>
  </si>
  <si>
    <t>068 606 062</t>
  </si>
  <si>
    <t>ENB-347</t>
  </si>
  <si>
    <t>068 599 580</t>
  </si>
  <si>
    <t>ENB-348</t>
  </si>
  <si>
    <t>068 610 379</t>
  </si>
  <si>
    <t>ENB-349</t>
  </si>
  <si>
    <t>068 599 017</t>
  </si>
  <si>
    <t>ENB-350</t>
  </si>
  <si>
    <t>068 611 307</t>
  </si>
  <si>
    <t>ENB-351</t>
  </si>
  <si>
    <t>068 620 807</t>
  </si>
  <si>
    <t>ENB-352</t>
  </si>
  <si>
    <t>068 615 596</t>
  </si>
  <si>
    <t>ENB-353</t>
  </si>
  <si>
    <t>068 623 607</t>
  </si>
  <si>
    <t>ENB-354</t>
  </si>
  <si>
    <t>Recapture (9/21/2010)</t>
  </si>
  <si>
    <t>ENB-355</t>
  </si>
  <si>
    <t>068 614 615</t>
  </si>
  <si>
    <t>ENB-356</t>
  </si>
  <si>
    <t>Recapture 9/21/2010)</t>
  </si>
  <si>
    <t>ENB-357</t>
  </si>
  <si>
    <t>068 611 558</t>
  </si>
  <si>
    <t>ENB-358</t>
  </si>
  <si>
    <t>068 598 525</t>
  </si>
  <si>
    <t>ENB-359</t>
  </si>
  <si>
    <t>068 599 777</t>
  </si>
  <si>
    <t>ENB-360</t>
  </si>
  <si>
    <t>068 603 626</t>
  </si>
  <si>
    <t>ENB-361</t>
  </si>
  <si>
    <t>068 614 061</t>
  </si>
  <si>
    <t>ENB-362</t>
  </si>
  <si>
    <t>068 612 106</t>
  </si>
  <si>
    <t>ENB-363</t>
  </si>
  <si>
    <t>068 615 559</t>
  </si>
  <si>
    <t>ENB-364</t>
  </si>
  <si>
    <t>068 613 558</t>
  </si>
  <si>
    <t>ENB-365</t>
  </si>
  <si>
    <t>068 616 275</t>
  </si>
  <si>
    <t>ENB-366</t>
  </si>
  <si>
    <t>18.12.11</t>
  </si>
  <si>
    <t>068 611 631</t>
  </si>
  <si>
    <t>ENB-367</t>
  </si>
  <si>
    <t>068 622 276</t>
  </si>
  <si>
    <t>ENB-368</t>
  </si>
  <si>
    <t>068 609 284</t>
  </si>
  <si>
    <t>ENB-369</t>
  </si>
  <si>
    <t>068 613 363</t>
  </si>
  <si>
    <t>ENB-370</t>
  </si>
  <si>
    <t>068 604 059</t>
  </si>
  <si>
    <t>ENB-371</t>
  </si>
  <si>
    <t>068 619 028</t>
  </si>
  <si>
    <t>ENB-372</t>
  </si>
  <si>
    <t>068 621 884</t>
  </si>
  <si>
    <t>ENB-373</t>
  </si>
  <si>
    <t>068 623 831</t>
  </si>
  <si>
    <t>ENB-374</t>
  </si>
  <si>
    <t>Recapture (10/2/10)</t>
  </si>
  <si>
    <t>ENB-375</t>
  </si>
  <si>
    <t>068 622 256</t>
  </si>
  <si>
    <t>ENB-376</t>
  </si>
  <si>
    <t>068 622 803</t>
  </si>
  <si>
    <t>ENB-377</t>
  </si>
  <si>
    <t>068 612 123</t>
  </si>
  <si>
    <t>ENB-378</t>
  </si>
  <si>
    <t>ENB-379</t>
  </si>
  <si>
    <t>068 611 062</t>
  </si>
  <si>
    <t>ENB-380</t>
  </si>
  <si>
    <t>068 608 837</t>
  </si>
  <si>
    <t>ENB-381</t>
  </si>
  <si>
    <t>068 599 097</t>
  </si>
  <si>
    <t>ENB-382</t>
  </si>
  <si>
    <t>068 614 287</t>
  </si>
  <si>
    <t>ENB-383</t>
  </si>
  <si>
    <t>068 614 531</t>
  </si>
  <si>
    <t>ENB-384</t>
  </si>
  <si>
    <t>068 616 803</t>
  </si>
  <si>
    <t>ENB-385</t>
  </si>
  <si>
    <t>068 610 040</t>
  </si>
  <si>
    <t>ENB-386</t>
  </si>
  <si>
    <t>068 611 067</t>
  </si>
  <si>
    <t>ENB-387</t>
  </si>
  <si>
    <t>068 608 620</t>
  </si>
  <si>
    <t>ENB-388</t>
  </si>
  <si>
    <t>068 608 061</t>
  </si>
  <si>
    <t>ENB-389</t>
  </si>
  <si>
    <t>068 604 868</t>
  </si>
  <si>
    <t>ENB-390</t>
  </si>
  <si>
    <t>068 613 343</t>
  </si>
  <si>
    <t>ENB-391</t>
  </si>
  <si>
    <t>19.12.11</t>
  </si>
  <si>
    <t>068 600 257</t>
  </si>
  <si>
    <t>ENB-392</t>
  </si>
  <si>
    <t>ENB-393</t>
  </si>
  <si>
    <t>068 614 276</t>
  </si>
  <si>
    <t>ENB-394</t>
  </si>
  <si>
    <t>068 612 294</t>
  </si>
  <si>
    <t>ENB-395</t>
  </si>
  <si>
    <t>068 623 028</t>
  </si>
  <si>
    <t>ENB-396</t>
  </si>
  <si>
    <t>068 611 557</t>
  </si>
  <si>
    <t>ENB-397</t>
  </si>
  <si>
    <t>068 617 887</t>
  </si>
  <si>
    <t>ENB-398</t>
  </si>
  <si>
    <t>068 617 876</t>
  </si>
  <si>
    <t>ENB-399</t>
  </si>
  <si>
    <t>068 606 262</t>
  </si>
  <si>
    <t>ENB-400</t>
  </si>
  <si>
    <t>068 612 263</t>
  </si>
  <si>
    <t>ENB-401</t>
  </si>
  <si>
    <t>068 612 559</t>
  </si>
  <si>
    <t>ENB-402</t>
  </si>
  <si>
    <t>068 604 554</t>
  </si>
  <si>
    <t>ENB-403</t>
  </si>
  <si>
    <t>068 623 336</t>
  </si>
  <si>
    <t>ENB-404</t>
  </si>
  <si>
    <t>068 623 007</t>
  </si>
  <si>
    <t>ENB-405</t>
  </si>
  <si>
    <t>068 611 001</t>
  </si>
  <si>
    <t>ENB-406</t>
  </si>
  <si>
    <t>068 612 328</t>
  </si>
  <si>
    <t>ENB-407</t>
  </si>
  <si>
    <t>068 609 329</t>
  </si>
  <si>
    <t>ENB-408</t>
  </si>
  <si>
    <t>068 614 832</t>
  </si>
  <si>
    <t>ENB-409</t>
  </si>
  <si>
    <t>068 606 844</t>
  </si>
  <si>
    <t>ENB-410</t>
  </si>
  <si>
    <t>068 610 887</t>
  </si>
  <si>
    <t>ENB-411</t>
  </si>
  <si>
    <t>Recapture (11/16/2009,2/16/2010)</t>
  </si>
  <si>
    <t>ENB-412</t>
  </si>
  <si>
    <t>068 605 570</t>
  </si>
  <si>
    <t>ENB-413</t>
  </si>
  <si>
    <t>068 612 580</t>
  </si>
  <si>
    <t>ENB-414</t>
  </si>
  <si>
    <t>068 622 847</t>
  </si>
  <si>
    <t>ENB-415</t>
  </si>
  <si>
    <t>068 613 370</t>
  </si>
  <si>
    <t>ENB-416</t>
  </si>
  <si>
    <t>20.12.11</t>
  </si>
  <si>
    <t>068 618 540</t>
  </si>
  <si>
    <t>ENB-417</t>
  </si>
  <si>
    <t>068 608 364</t>
  </si>
  <si>
    <t>ENB-418</t>
  </si>
  <si>
    <t>068 608 544</t>
  </si>
  <si>
    <t>ENB-419</t>
  </si>
  <si>
    <t>068 619 084</t>
  </si>
  <si>
    <t>ENB-420</t>
  </si>
  <si>
    <t>068 618 528</t>
  </si>
  <si>
    <t>ENB-421</t>
  </si>
  <si>
    <t>068 597 790</t>
  </si>
  <si>
    <t>ENB-422</t>
  </si>
  <si>
    <t>068 616 524</t>
  </si>
  <si>
    <t>ENB-423</t>
  </si>
  <si>
    <t>068 621 548</t>
  </si>
  <si>
    <t>ENB-424</t>
  </si>
  <si>
    <t>068 599 351</t>
  </si>
  <si>
    <t>ENB-425</t>
  </si>
  <si>
    <t>068 622 513</t>
  </si>
  <si>
    <t>ENB-426</t>
  </si>
  <si>
    <t>068 611 124</t>
  </si>
  <si>
    <t>ENB-427</t>
  </si>
  <si>
    <t>068 606 516</t>
  </si>
  <si>
    <t>ENB-428</t>
  </si>
  <si>
    <t>068 623 827</t>
  </si>
  <si>
    <t>ENB-429</t>
  </si>
  <si>
    <t>068 611 784</t>
  </si>
  <si>
    <t>ENB-430</t>
  </si>
  <si>
    <t>068 614 376</t>
  </si>
  <si>
    <t>ENB-431</t>
  </si>
  <si>
    <t>068 605 039</t>
  </si>
  <si>
    <t>ENB-432</t>
  </si>
  <si>
    <t>068 611 347</t>
  </si>
  <si>
    <t>ENB-433</t>
  </si>
  <si>
    <t>027 279 351</t>
  </si>
  <si>
    <t>Recaptured 9/20/2010 and 4/30/2012</t>
  </si>
  <si>
    <t>ENB-434</t>
  </si>
  <si>
    <t>081 055 270</t>
  </si>
  <si>
    <t>ENB-435</t>
  </si>
  <si>
    <t>068 601 278</t>
  </si>
  <si>
    <t>ENB-514</t>
  </si>
  <si>
    <t>26.04.2012</t>
  </si>
  <si>
    <t>No</t>
  </si>
  <si>
    <t xml:space="preserve">068 607 785 </t>
  </si>
  <si>
    <t>ENB-515</t>
  </si>
  <si>
    <t xml:space="preserve">068 616 094 </t>
  </si>
  <si>
    <t>ENB-516</t>
  </si>
  <si>
    <t>068 602 828</t>
  </si>
  <si>
    <t>ENB-517</t>
  </si>
  <si>
    <t>068 599 628</t>
  </si>
  <si>
    <t>ENB-518</t>
  </si>
  <si>
    <t>068 612 845</t>
  </si>
  <si>
    <t>ENB-519</t>
  </si>
  <si>
    <t>068 597 780</t>
  </si>
  <si>
    <t>ENB-520</t>
  </si>
  <si>
    <t>068 619 291</t>
  </si>
  <si>
    <t>ENB-521</t>
  </si>
  <si>
    <t>068 615 060</t>
  </si>
  <si>
    <t>ENB-522</t>
  </si>
  <si>
    <t>068 602 894</t>
  </si>
  <si>
    <t>ENB-523</t>
  </si>
  <si>
    <t>068 622 268</t>
  </si>
  <si>
    <t>ENB-524</t>
  </si>
  <si>
    <t xml:space="preserve">068 612 009 </t>
  </si>
  <si>
    <t>ENB-525</t>
  </si>
  <si>
    <t>068 614 784</t>
  </si>
  <si>
    <t>ENB-526</t>
  </si>
  <si>
    <t>068 613 803</t>
  </si>
  <si>
    <t>ENB-527</t>
  </si>
  <si>
    <t>ENB-528</t>
  </si>
  <si>
    <t>068 611 382</t>
  </si>
  <si>
    <t>ENB-529</t>
  </si>
  <si>
    <t>068 610 371</t>
  </si>
  <si>
    <t>ENB-530</t>
  </si>
  <si>
    <t>068 612 876</t>
  </si>
  <si>
    <t>ENB-531</t>
  </si>
  <si>
    <t xml:space="preserve">068 623 812 </t>
  </si>
  <si>
    <t>ENB-532</t>
  </si>
  <si>
    <t>068 599 837</t>
  </si>
  <si>
    <t>ENB-533</t>
  </si>
  <si>
    <t>068 603 302</t>
  </si>
  <si>
    <t>ENB-534</t>
  </si>
  <si>
    <t>068 599 319</t>
  </si>
  <si>
    <t>ENB-535</t>
  </si>
  <si>
    <t>072 588 376</t>
  </si>
  <si>
    <t>ENB-536</t>
  </si>
  <si>
    <t>072 592 867</t>
  </si>
  <si>
    <t>ENB-537</t>
  </si>
  <si>
    <t>072 611 115</t>
  </si>
  <si>
    <t>PBS Mix 1:4 Ratio</t>
  </si>
  <si>
    <t>ENB-538</t>
  </si>
  <si>
    <t>072 585 883</t>
  </si>
  <si>
    <t>ENB-539</t>
  </si>
  <si>
    <t>27.04.2012</t>
  </si>
  <si>
    <t>072 576 770</t>
  </si>
  <si>
    <t>ENB-540</t>
  </si>
  <si>
    <t>068 602 309</t>
  </si>
  <si>
    <t>ENB-541</t>
  </si>
  <si>
    <t>068 615 085</t>
  </si>
  <si>
    <t>ENB-542</t>
  </si>
  <si>
    <t>068 613 892</t>
  </si>
  <si>
    <t>ENB-543</t>
  </si>
  <si>
    <t>068 598 869</t>
  </si>
  <si>
    <t>ENB-544</t>
  </si>
  <si>
    <t>068 615 113</t>
  </si>
  <si>
    <t>ENB-545</t>
  </si>
  <si>
    <t>068 599 524</t>
  </si>
  <si>
    <t>ENB-546</t>
  </si>
  <si>
    <t>068 616 852</t>
  </si>
  <si>
    <t>ENB-547</t>
  </si>
  <si>
    <t>068 597 578</t>
  </si>
  <si>
    <t>ENB-548</t>
  </si>
  <si>
    <t>068 616 542</t>
  </si>
  <si>
    <t>ENB-549</t>
  </si>
  <si>
    <t>068 622 869</t>
  </si>
  <si>
    <t>ENB-550</t>
  </si>
  <si>
    <t>068 606 110</t>
  </si>
  <si>
    <t>ENB-551</t>
  </si>
  <si>
    <t>068 597 344</t>
  </si>
  <si>
    <t>ENB-552</t>
  </si>
  <si>
    <t>068 615 284</t>
  </si>
  <si>
    <t>ENB-553</t>
  </si>
  <si>
    <t>017 060 568</t>
  </si>
  <si>
    <t>ENB-554</t>
  </si>
  <si>
    <t>068 614 372</t>
  </si>
  <si>
    <t>ENB-555</t>
  </si>
  <si>
    <t>068 609 373</t>
  </si>
  <si>
    <t>ENB-556</t>
  </si>
  <si>
    <t>28.04.2012</t>
  </si>
  <si>
    <t>068 601 311</t>
  </si>
  <si>
    <t>ENB-557</t>
  </si>
  <si>
    <t>068 610 583</t>
  </si>
  <si>
    <t>ENB-558</t>
  </si>
  <si>
    <t>068 615 067</t>
  </si>
  <si>
    <t>ENB-559</t>
  </si>
  <si>
    <t>068 614 352</t>
  </si>
  <si>
    <t>ENB-560</t>
  </si>
  <si>
    <t>068 611 327</t>
  </si>
  <si>
    <t>ENB-561</t>
  </si>
  <si>
    <t>068 623 800</t>
  </si>
  <si>
    <t>ENB-562</t>
  </si>
  <si>
    <t>068 599 280</t>
  </si>
  <si>
    <t>ENB-563</t>
  </si>
  <si>
    <t>068 610 108</t>
  </si>
  <si>
    <t>ENB-564</t>
  </si>
  <si>
    <t>068 601 881</t>
  </si>
  <si>
    <t>ENB-565</t>
  </si>
  <si>
    <t>068 621 322</t>
  </si>
  <si>
    <t>ENB-566</t>
  </si>
  <si>
    <t>068 610 520</t>
  </si>
  <si>
    <t>ENB-567</t>
  </si>
  <si>
    <t>068 601 256</t>
  </si>
  <si>
    <t>ENB-568</t>
  </si>
  <si>
    <t>072 589 789</t>
  </si>
  <si>
    <t>ENB-569</t>
  </si>
  <si>
    <t>072 608 115</t>
  </si>
  <si>
    <t>ENB-570</t>
  </si>
  <si>
    <t>072 577 023</t>
  </si>
  <si>
    <t>ENB-571</t>
  </si>
  <si>
    <t xml:space="preserve">072 599 579 </t>
  </si>
  <si>
    <t>ENB-572</t>
  </si>
  <si>
    <t>30.04.2012</t>
  </si>
  <si>
    <t>072 583 875</t>
  </si>
  <si>
    <t>ENB-573</t>
  </si>
  <si>
    <t>072 585 623</t>
  </si>
  <si>
    <t>ENB-574</t>
  </si>
  <si>
    <t>072 606 556</t>
  </si>
  <si>
    <t>ENB-575</t>
  </si>
  <si>
    <t>072 599 107</t>
  </si>
  <si>
    <t>ENB-576</t>
  </si>
  <si>
    <t>072 613 315</t>
  </si>
  <si>
    <t>ENB-577</t>
  </si>
  <si>
    <t>072 571 106</t>
  </si>
  <si>
    <t>ENB-578</t>
  </si>
  <si>
    <t>072 575 106</t>
  </si>
  <si>
    <t>ENB-579</t>
  </si>
  <si>
    <t>072 593 795</t>
  </si>
  <si>
    <t>ENB-580</t>
  </si>
  <si>
    <t>072 593 818</t>
  </si>
  <si>
    <t>ENB-581</t>
  </si>
  <si>
    <t>072 613 800</t>
  </si>
  <si>
    <t>ENB-582</t>
  </si>
  <si>
    <t>ENB-583</t>
  </si>
  <si>
    <t>072 578 071</t>
  </si>
  <si>
    <t>ENB-584</t>
  </si>
  <si>
    <t>072 610 768</t>
  </si>
  <si>
    <t>ENB-585</t>
  </si>
  <si>
    <t>072 602 086</t>
  </si>
  <si>
    <t>ENB-586</t>
  </si>
  <si>
    <t>072 593 589</t>
  </si>
  <si>
    <t>ENB-587</t>
  </si>
  <si>
    <t>026 791 784</t>
  </si>
  <si>
    <t>originally caught 5/14/2009  Recaptured</t>
  </si>
  <si>
    <t>ENB-588</t>
  </si>
  <si>
    <t>072 606 801</t>
  </si>
  <si>
    <t>ENB-589</t>
  </si>
  <si>
    <t>072 593 351</t>
  </si>
  <si>
    <t>ENB-590</t>
  </si>
  <si>
    <t>072 581 328</t>
  </si>
  <si>
    <t>ENB-591</t>
  </si>
  <si>
    <t>Recapture (9/20/2010)</t>
  </si>
  <si>
    <t>ENB-592</t>
  </si>
  <si>
    <t>01.05.2012</t>
  </si>
  <si>
    <t>072 609 556</t>
  </si>
  <si>
    <t>ENB-593</t>
  </si>
  <si>
    <t xml:space="preserve">072 594 087 </t>
  </si>
  <si>
    <t>ENB-594</t>
  </si>
  <si>
    <t>072 614 575</t>
  </si>
  <si>
    <t>ENB-595</t>
  </si>
  <si>
    <t>068 614 803</t>
  </si>
  <si>
    <t>ENB-596</t>
  </si>
  <si>
    <t>072 577 363</t>
  </si>
  <si>
    <t>ENB-597</t>
  </si>
  <si>
    <t>068 610 327</t>
  </si>
  <si>
    <t>ENB-598</t>
  </si>
  <si>
    <t>068 603 122</t>
  </si>
  <si>
    <t>ENB-599</t>
  </si>
  <si>
    <t>068 615 371</t>
  </si>
  <si>
    <t>ENB-600</t>
  </si>
  <si>
    <t>068 602 086</t>
  </si>
  <si>
    <t>ENB-601</t>
  </si>
  <si>
    <t>068 614 577</t>
  </si>
  <si>
    <t>ENB-602</t>
  </si>
  <si>
    <t>068 597 886</t>
  </si>
  <si>
    <t>ENB-603</t>
  </si>
  <si>
    <t>068 607 628</t>
  </si>
  <si>
    <t>ENB-604</t>
  </si>
  <si>
    <t>068 609 379</t>
  </si>
  <si>
    <t>ENB-605</t>
  </si>
  <si>
    <t>068 615 365</t>
  </si>
  <si>
    <t>ENB-606</t>
  </si>
  <si>
    <t>ENB-607</t>
  </si>
  <si>
    <t>068 604 870</t>
  </si>
  <si>
    <t>ENB-608</t>
  </si>
  <si>
    <t>02.05.2012</t>
  </si>
  <si>
    <t>068 600 322</t>
  </si>
  <si>
    <t>ENB-609</t>
  </si>
  <si>
    <t>068 612 275</t>
  </si>
  <si>
    <t>ENB-610</t>
  </si>
  <si>
    <t xml:space="preserve">072 587 639 </t>
  </si>
  <si>
    <t>ENB-611</t>
  </si>
  <si>
    <t>072 572 774</t>
  </si>
  <si>
    <t>ENB-612</t>
  </si>
  <si>
    <t>072 587 325</t>
  </si>
  <si>
    <t>ENB-613</t>
  </si>
  <si>
    <t>072 569 894</t>
  </si>
  <si>
    <t xml:space="preserve"> Longitudinal Pteropus bat sampling (PREDICT +NIPAH)</t>
  </si>
  <si>
    <t>Master Colony,Faridpur</t>
  </si>
  <si>
    <t>23 36’ 52.3”N</t>
  </si>
  <si>
    <t>89 50’ 56.2”E</t>
  </si>
  <si>
    <t>18_01</t>
  </si>
  <si>
    <t>ENB-614</t>
  </si>
  <si>
    <t>08.07.12</t>
  </si>
  <si>
    <t>068 615 825</t>
  </si>
  <si>
    <t>18_02</t>
  </si>
  <si>
    <t>ENB-615</t>
  </si>
  <si>
    <t>068 623 799</t>
  </si>
  <si>
    <t>18_03</t>
  </si>
  <si>
    <t>ENB-616</t>
  </si>
  <si>
    <t>068 605 336</t>
  </si>
  <si>
    <t>18_04</t>
  </si>
  <si>
    <t>ENB-617</t>
  </si>
  <si>
    <t>068 617 547</t>
  </si>
  <si>
    <t>18_05</t>
  </si>
  <si>
    <t>ENB-618</t>
  </si>
  <si>
    <t>068 598 564</t>
  </si>
  <si>
    <t>18_06</t>
  </si>
  <si>
    <t>ENB-619</t>
  </si>
  <si>
    <t>068 612 363</t>
  </si>
  <si>
    <t>18_07</t>
  </si>
  <si>
    <t>ENB-620</t>
  </si>
  <si>
    <t>068 616 298</t>
  </si>
  <si>
    <t>18_08</t>
  </si>
  <si>
    <t>ENB-621</t>
  </si>
  <si>
    <t>068 599 269</t>
  </si>
  <si>
    <t>18_09</t>
  </si>
  <si>
    <t>ENB-622</t>
  </si>
  <si>
    <t>068 617 848</t>
  </si>
  <si>
    <t>18_10</t>
  </si>
  <si>
    <t>ENB-623</t>
  </si>
  <si>
    <t>068 612 364</t>
  </si>
  <si>
    <t>18_11</t>
  </si>
  <si>
    <t>ENB-624</t>
  </si>
  <si>
    <t>068 607 777</t>
  </si>
  <si>
    <t>18_12</t>
  </si>
  <si>
    <t>ENB-625</t>
  </si>
  <si>
    <t>068 609 020</t>
  </si>
  <si>
    <t>18_13</t>
  </si>
  <si>
    <t>ENB-626</t>
  </si>
  <si>
    <t>068 621 835</t>
  </si>
  <si>
    <t>18_14</t>
  </si>
  <si>
    <t>ENB-627</t>
  </si>
  <si>
    <t>068 601 860</t>
  </si>
  <si>
    <t>18_15</t>
  </si>
  <si>
    <t>ENB-628</t>
  </si>
  <si>
    <t>068 601 317</t>
  </si>
  <si>
    <t>18_16</t>
  </si>
  <si>
    <t>ENB-629</t>
  </si>
  <si>
    <t>068 613 273</t>
  </si>
  <si>
    <t>18_17</t>
  </si>
  <si>
    <t>ENB-630</t>
  </si>
  <si>
    <t>068 622 292</t>
  </si>
  <si>
    <t>18_18</t>
  </si>
  <si>
    <t>ENB-631</t>
  </si>
  <si>
    <t>068 607 773</t>
  </si>
  <si>
    <t>18_19</t>
  </si>
  <si>
    <t>ENB-632</t>
  </si>
  <si>
    <t>068 620 013</t>
  </si>
  <si>
    <t>18_20</t>
  </si>
  <si>
    <t>ENB-633</t>
  </si>
  <si>
    <t>10.07.12</t>
  </si>
  <si>
    <t>068 610 612</t>
  </si>
  <si>
    <t>18_21</t>
  </si>
  <si>
    <t>ENB-634</t>
  </si>
  <si>
    <t>072 601 029</t>
  </si>
  <si>
    <t>18_22</t>
  </si>
  <si>
    <t>ENB-635</t>
  </si>
  <si>
    <t>072 593 884</t>
  </si>
  <si>
    <t>18_23</t>
  </si>
  <si>
    <t>ENB-636</t>
  </si>
  <si>
    <t>072 596 091</t>
  </si>
  <si>
    <t>18_24</t>
  </si>
  <si>
    <t>ENB-637</t>
  </si>
  <si>
    <t>072 633 282</t>
  </si>
  <si>
    <t>18_25</t>
  </si>
  <si>
    <t>ENB-638</t>
  </si>
  <si>
    <t>072 591  577</t>
  </si>
  <si>
    <t>18_26</t>
  </si>
  <si>
    <t>ENB-639</t>
  </si>
  <si>
    <t>072 590 313</t>
  </si>
  <si>
    <t>18_27</t>
  </si>
  <si>
    <t>ENB-640</t>
  </si>
  <si>
    <t>072 611 364</t>
  </si>
  <si>
    <t>18_28</t>
  </si>
  <si>
    <t>ENB-641</t>
  </si>
  <si>
    <t>072 604 793</t>
  </si>
  <si>
    <t>18_29</t>
  </si>
  <si>
    <t>ENB-642</t>
  </si>
  <si>
    <t>072 591 809</t>
  </si>
  <si>
    <t>18_30</t>
  </si>
  <si>
    <t>ENB-643</t>
  </si>
  <si>
    <t>072 585 776</t>
  </si>
  <si>
    <t>18_31</t>
  </si>
  <si>
    <t>ENB-644</t>
  </si>
  <si>
    <t>072 590 109</t>
  </si>
  <si>
    <t>Its finger absent on right side</t>
  </si>
  <si>
    <t>18_32</t>
  </si>
  <si>
    <t>ENB-645</t>
  </si>
  <si>
    <t>072 599 833</t>
  </si>
  <si>
    <t>18_33</t>
  </si>
  <si>
    <t>ENB-646</t>
  </si>
  <si>
    <t>072 561 852</t>
  </si>
  <si>
    <t>18_34</t>
  </si>
  <si>
    <t>ENB-647</t>
  </si>
  <si>
    <t>072 6072338</t>
  </si>
  <si>
    <t>18_35</t>
  </si>
  <si>
    <t>ENB-648</t>
  </si>
  <si>
    <t>072 607 596</t>
  </si>
  <si>
    <t>18_36</t>
  </si>
  <si>
    <t>ENB-649</t>
  </si>
  <si>
    <t>072 564 037</t>
  </si>
  <si>
    <t>18_37</t>
  </si>
  <si>
    <t>ENB-650</t>
  </si>
  <si>
    <t>072 597 855</t>
  </si>
  <si>
    <t>18_38</t>
  </si>
  <si>
    <t>ENB-651</t>
  </si>
  <si>
    <t>072 587 845</t>
  </si>
  <si>
    <t>18_39</t>
  </si>
  <si>
    <t>ENB-652</t>
  </si>
  <si>
    <t>072 583 803</t>
  </si>
  <si>
    <t>18_40</t>
  </si>
  <si>
    <t>ENB-653</t>
  </si>
  <si>
    <t>11.07.12</t>
  </si>
  <si>
    <t>072 306 794</t>
  </si>
  <si>
    <t>18_41</t>
  </si>
  <si>
    <t>ENB-654</t>
  </si>
  <si>
    <t xml:space="preserve">072 597 823 </t>
  </si>
  <si>
    <t>18_42</t>
  </si>
  <si>
    <t>ENB-655</t>
  </si>
  <si>
    <t>072 583 799</t>
  </si>
  <si>
    <t>18_43</t>
  </si>
  <si>
    <t>ENB-656</t>
  </si>
  <si>
    <t>072 562 854</t>
  </si>
  <si>
    <t>18_44</t>
  </si>
  <si>
    <t>ENB-657</t>
  </si>
  <si>
    <t>072 607 814</t>
  </si>
  <si>
    <t>18_45</t>
  </si>
  <si>
    <t>ENB-658</t>
  </si>
  <si>
    <t>072 604 340</t>
  </si>
  <si>
    <t>18_46</t>
  </si>
  <si>
    <t>ENB-659</t>
  </si>
  <si>
    <t>072 606 002</t>
  </si>
  <si>
    <t>18_47</t>
  </si>
  <si>
    <t>ENB-660</t>
  </si>
  <si>
    <t>072 579 271</t>
  </si>
  <si>
    <t>18_48</t>
  </si>
  <si>
    <t>ENB-661</t>
  </si>
  <si>
    <t>072 577 835</t>
  </si>
  <si>
    <t>18_49</t>
  </si>
  <si>
    <t>ENB-662</t>
  </si>
  <si>
    <t>072 609 792</t>
  </si>
  <si>
    <t>18_50</t>
  </si>
  <si>
    <t>ENB-663</t>
  </si>
  <si>
    <t>072 579 107</t>
  </si>
  <si>
    <t>18_51</t>
  </si>
  <si>
    <t>ENB-664</t>
  </si>
  <si>
    <t>072 598 533</t>
  </si>
  <si>
    <t>18_52</t>
  </si>
  <si>
    <t>ENB-665</t>
  </si>
  <si>
    <t>072 587 063</t>
  </si>
  <si>
    <t>18_53</t>
  </si>
  <si>
    <t>ENB-666</t>
  </si>
  <si>
    <t>072 565 285</t>
  </si>
  <si>
    <t>18_54</t>
  </si>
  <si>
    <t>ENB-667</t>
  </si>
  <si>
    <t>072 594 771</t>
  </si>
  <si>
    <t>18_55</t>
  </si>
  <si>
    <t>ENB-668</t>
  </si>
  <si>
    <t>072 639 774</t>
  </si>
  <si>
    <t>18_56</t>
  </si>
  <si>
    <t>ENB-669</t>
  </si>
  <si>
    <t>072 608 327</t>
  </si>
  <si>
    <t>18_57</t>
  </si>
  <si>
    <t>ENB-670</t>
  </si>
  <si>
    <t>072 601 825</t>
  </si>
  <si>
    <t>18_58</t>
  </si>
  <si>
    <t>ENB-671</t>
  </si>
  <si>
    <t>072 581 022</t>
  </si>
  <si>
    <t>18_59</t>
  </si>
  <si>
    <t>ENB-672</t>
  </si>
  <si>
    <t>072 584 049</t>
  </si>
  <si>
    <t>18_60</t>
  </si>
  <si>
    <t>ENB-673</t>
  </si>
  <si>
    <t>12.07.12</t>
  </si>
  <si>
    <t>072 572 040</t>
  </si>
  <si>
    <t>18_61</t>
  </si>
  <si>
    <t>ENB-674</t>
  </si>
  <si>
    <t>072 593 280</t>
  </si>
  <si>
    <t>18_62</t>
  </si>
  <si>
    <t>ENB-675</t>
  </si>
  <si>
    <t>072 623 364</t>
  </si>
  <si>
    <t>18_63</t>
  </si>
  <si>
    <t>ENB-676</t>
  </si>
  <si>
    <t>068 614 346</t>
  </si>
  <si>
    <t>18_64</t>
  </si>
  <si>
    <t>ENB-677</t>
  </si>
  <si>
    <t>072 582 080</t>
  </si>
  <si>
    <t>18_65</t>
  </si>
  <si>
    <t>ENB-678</t>
  </si>
  <si>
    <t>072 571 794</t>
  </si>
  <si>
    <t>18_66</t>
  </si>
  <si>
    <t>ENB-679</t>
  </si>
  <si>
    <t>072 598 096</t>
  </si>
  <si>
    <t>18_67</t>
  </si>
  <si>
    <t>ENB-680</t>
  </si>
  <si>
    <t>072 600 516</t>
  </si>
  <si>
    <t>18_68</t>
  </si>
  <si>
    <t>ENB-681</t>
  </si>
  <si>
    <t>072 586 339</t>
  </si>
  <si>
    <t>18_69</t>
  </si>
  <si>
    <t>ENB-682</t>
  </si>
  <si>
    <t>072 599 624</t>
  </si>
  <si>
    <t>18_70</t>
  </si>
  <si>
    <t>ENB-683</t>
  </si>
  <si>
    <t>072 577 803</t>
  </si>
  <si>
    <t>18_71</t>
  </si>
  <si>
    <t>ENB-684</t>
  </si>
  <si>
    <t>072 575 004</t>
  </si>
  <si>
    <t>18_72</t>
  </si>
  <si>
    <t>ENB-685</t>
  </si>
  <si>
    <t>072 590 275</t>
  </si>
  <si>
    <t>18_73</t>
  </si>
  <si>
    <t>ENB-686</t>
  </si>
  <si>
    <t>13.07.12</t>
  </si>
  <si>
    <t>072-606 794</t>
  </si>
  <si>
    <t>18_74</t>
  </si>
  <si>
    <t>ENB-687</t>
  </si>
  <si>
    <t>072 610 866</t>
  </si>
  <si>
    <t>18_75</t>
  </si>
  <si>
    <t>ENB-688</t>
  </si>
  <si>
    <t>072 579 517</t>
  </si>
  <si>
    <t>Pup form 686</t>
  </si>
  <si>
    <t>18_76</t>
  </si>
  <si>
    <t>ENB-689</t>
  </si>
  <si>
    <t>072 608 302</t>
  </si>
  <si>
    <t>18_77</t>
  </si>
  <si>
    <t>ENB-690</t>
  </si>
  <si>
    <t>072 571 121</t>
  </si>
  <si>
    <t>18_78</t>
  </si>
  <si>
    <t>ENB-691</t>
  </si>
  <si>
    <t>068 602 079</t>
  </si>
  <si>
    <t>18_79</t>
  </si>
  <si>
    <t>ENB-692</t>
  </si>
  <si>
    <t>068 609 282</t>
  </si>
  <si>
    <t>18_80</t>
  </si>
  <si>
    <t>ENB-693</t>
  </si>
  <si>
    <t>068 608 800</t>
  </si>
  <si>
    <t>18_81</t>
  </si>
  <si>
    <t>ENB-694</t>
  </si>
  <si>
    <t>068 612 258</t>
  </si>
  <si>
    <t>18_82</t>
  </si>
  <si>
    <t>ENB-695</t>
  </si>
  <si>
    <t>068 612 367</t>
  </si>
  <si>
    <t>18_83</t>
  </si>
  <si>
    <t>ENB-696</t>
  </si>
  <si>
    <t>068 611 595</t>
  </si>
  <si>
    <t>18_84</t>
  </si>
  <si>
    <t>ENB-697</t>
  </si>
  <si>
    <t>068 619 860</t>
  </si>
  <si>
    <t>18_85</t>
  </si>
  <si>
    <t>ENB-698</t>
  </si>
  <si>
    <t>068 616 056</t>
  </si>
  <si>
    <t>18_86</t>
  </si>
  <si>
    <t>ENB-699</t>
  </si>
  <si>
    <t>068 621 820</t>
  </si>
  <si>
    <t>18_87</t>
  </si>
  <si>
    <t>ENB-700</t>
  </si>
  <si>
    <t>14.07.12</t>
  </si>
  <si>
    <t>068 612 256</t>
  </si>
  <si>
    <t>18_88</t>
  </si>
  <si>
    <t>ENB-701</t>
  </si>
  <si>
    <t>068 623 775</t>
  </si>
  <si>
    <t>18_89</t>
  </si>
  <si>
    <t>ENB-702</t>
  </si>
  <si>
    <t>068 622 852</t>
  </si>
  <si>
    <t>18_90</t>
  </si>
  <si>
    <t>ENB-703</t>
  </si>
  <si>
    <t>068 616 878</t>
  </si>
  <si>
    <t>18_91</t>
  </si>
  <si>
    <t>ENB-704</t>
  </si>
  <si>
    <t>068 619 859</t>
  </si>
  <si>
    <t>18_92</t>
  </si>
  <si>
    <t>ENB-705</t>
  </si>
  <si>
    <t>068 618 065</t>
  </si>
  <si>
    <t>18_93</t>
  </si>
  <si>
    <t>ENB-706</t>
  </si>
  <si>
    <t>068 602 844</t>
  </si>
  <si>
    <t>18_94</t>
  </si>
  <si>
    <t>ENB-707</t>
  </si>
  <si>
    <t>068 612 032</t>
  </si>
  <si>
    <t>18_95</t>
  </si>
  <si>
    <t>ENB-708</t>
  </si>
  <si>
    <t>068 623 078</t>
  </si>
  <si>
    <t>18_96</t>
  </si>
  <si>
    <t>ENB-709</t>
  </si>
  <si>
    <t>072 573 610</t>
  </si>
  <si>
    <t>3 flea, 4 fly</t>
  </si>
  <si>
    <t>18_97</t>
  </si>
  <si>
    <t>ENB-710</t>
  </si>
  <si>
    <t>068 611 355</t>
  </si>
  <si>
    <t>18_98</t>
  </si>
  <si>
    <t>ENB-711</t>
  </si>
  <si>
    <t>068 613 067</t>
  </si>
  <si>
    <t>18_99</t>
  </si>
  <si>
    <t>ENB-712</t>
  </si>
  <si>
    <t>072 606 825</t>
  </si>
  <si>
    <t>18_100</t>
  </si>
  <si>
    <t>ENB-713</t>
  </si>
  <si>
    <t>072 589 771</t>
  </si>
  <si>
    <t>male</t>
  </si>
  <si>
    <t>adult</t>
  </si>
  <si>
    <t>Error</t>
  </si>
  <si>
    <t>female</t>
  </si>
  <si>
    <t>adult pos</t>
  </si>
  <si>
    <t>juv pos</t>
  </si>
  <si>
    <t>master colony, Jiltoly</t>
  </si>
  <si>
    <t>NiV SolG</t>
  </si>
  <si>
    <t>HeV SolG</t>
  </si>
  <si>
    <t xml:space="preserve">CedPV solG </t>
  </si>
  <si>
    <t xml:space="preserve">EboV GP </t>
  </si>
  <si>
    <t>MarV GP</t>
  </si>
  <si>
    <t>MenV N</t>
  </si>
  <si>
    <t>19_01</t>
  </si>
  <si>
    <t>ENB-714</t>
  </si>
  <si>
    <t>072 609 546</t>
  </si>
  <si>
    <t>19_02</t>
  </si>
  <si>
    <t>ENB-715</t>
  </si>
  <si>
    <t>072 611 548</t>
  </si>
  <si>
    <t>19_03</t>
  </si>
  <si>
    <t>ENB-716</t>
  </si>
  <si>
    <t>072 564 048</t>
  </si>
  <si>
    <t>19_04</t>
  </si>
  <si>
    <t>ENB-717</t>
  </si>
  <si>
    <t>072 567 516</t>
  </si>
  <si>
    <t>19_05</t>
  </si>
  <si>
    <t>ENB-718</t>
  </si>
  <si>
    <t>072 605 782</t>
  </si>
  <si>
    <t>19_06</t>
  </si>
  <si>
    <t>ENB-719</t>
  </si>
  <si>
    <t>072 578 263</t>
  </si>
  <si>
    <t>19_07</t>
  </si>
  <si>
    <t>ENB-720</t>
  </si>
  <si>
    <t>072 586 803</t>
  </si>
  <si>
    <t>19_08</t>
  </si>
  <si>
    <t>ENB-721</t>
  </si>
  <si>
    <t>072 591 613</t>
  </si>
  <si>
    <t>19_09</t>
  </si>
  <si>
    <t>ENB-722</t>
  </si>
  <si>
    <t>072 589 025</t>
  </si>
  <si>
    <t>19_10</t>
  </si>
  <si>
    <t>ENB-723</t>
  </si>
  <si>
    <t>072 596 817</t>
  </si>
  <si>
    <t>19_11</t>
  </si>
  <si>
    <t>ENB-724</t>
  </si>
  <si>
    <t>13/11/2012</t>
  </si>
  <si>
    <t>072 571 310</t>
  </si>
  <si>
    <t>19_12</t>
  </si>
  <si>
    <t>ENB-725</t>
  </si>
  <si>
    <t>068 617 604</t>
  </si>
  <si>
    <t>19_13</t>
  </si>
  <si>
    <t>ENB-726</t>
  </si>
  <si>
    <t>068 622 056</t>
  </si>
  <si>
    <t>19_14</t>
  </si>
  <si>
    <t>ENB-727</t>
  </si>
  <si>
    <t>072 593 097</t>
  </si>
  <si>
    <t>19_15</t>
  </si>
  <si>
    <t>ENB-728</t>
  </si>
  <si>
    <t>068 615 287</t>
  </si>
  <si>
    <t>19_16</t>
  </si>
  <si>
    <t>ENB-729</t>
  </si>
  <si>
    <t>065 780 555</t>
  </si>
  <si>
    <t>19_17</t>
  </si>
  <si>
    <t>ENB-730</t>
  </si>
  <si>
    <t>068 622 044</t>
  </si>
  <si>
    <t>19_18</t>
  </si>
  <si>
    <t>ENB-731</t>
  </si>
  <si>
    <t>068 614 837</t>
  </si>
  <si>
    <t>19_19</t>
  </si>
  <si>
    <t>ENB-732</t>
  </si>
  <si>
    <t>068 597 561</t>
  </si>
  <si>
    <t>19_20</t>
  </si>
  <si>
    <t>ENB-733</t>
  </si>
  <si>
    <t>068 597 593</t>
  </si>
  <si>
    <t>19_21</t>
  </si>
  <si>
    <t>ENB-734</t>
  </si>
  <si>
    <t>072 576 555</t>
  </si>
  <si>
    <t>19_22</t>
  </si>
  <si>
    <t>ENB-735</t>
  </si>
  <si>
    <t>068 611 832</t>
  </si>
  <si>
    <t>19_23</t>
  </si>
  <si>
    <t>ENB-736</t>
  </si>
  <si>
    <t>068 620 017</t>
  </si>
  <si>
    <t>19_24</t>
  </si>
  <si>
    <t>ENB-737</t>
  </si>
  <si>
    <t>14/11/2012</t>
  </si>
  <si>
    <t>072 584 263</t>
  </si>
  <si>
    <t>19_25</t>
  </si>
  <si>
    <t>ENB-738</t>
  </si>
  <si>
    <t>068 609 320</t>
  </si>
  <si>
    <t>19_26</t>
  </si>
  <si>
    <t>ENB-739</t>
  </si>
  <si>
    <t>072 578 550</t>
  </si>
  <si>
    <t>19_27</t>
  </si>
  <si>
    <t>ENB-740</t>
  </si>
  <si>
    <t>065 777 367</t>
  </si>
  <si>
    <t>Recaptured 4/30/2011</t>
  </si>
  <si>
    <t>19_28</t>
  </si>
  <si>
    <t>ENB-741</t>
  </si>
  <si>
    <t>072 579 889</t>
  </si>
  <si>
    <t>19_29</t>
  </si>
  <si>
    <t>ENB-742</t>
  </si>
  <si>
    <t>072 603 790</t>
  </si>
  <si>
    <t>19_30</t>
  </si>
  <si>
    <t>ENB-743</t>
  </si>
  <si>
    <t>072 609 840</t>
  </si>
  <si>
    <t>19_31</t>
  </si>
  <si>
    <t>ENB-744</t>
  </si>
  <si>
    <t>072 569 553</t>
  </si>
  <si>
    <t>19_32</t>
  </si>
  <si>
    <t>ENB-745</t>
  </si>
  <si>
    <t>15/11/2012</t>
  </si>
  <si>
    <t>072 593 030</t>
  </si>
  <si>
    <t>19_33</t>
  </si>
  <si>
    <t>ENB-746</t>
  </si>
  <si>
    <t>072 605 585</t>
  </si>
  <si>
    <t>19_34</t>
  </si>
  <si>
    <t>ENB-747</t>
  </si>
  <si>
    <t>072 563 110</t>
  </si>
  <si>
    <t>19_35</t>
  </si>
  <si>
    <t>ENB-748</t>
  </si>
  <si>
    <t>072 613 283</t>
  </si>
  <si>
    <t>19_36</t>
  </si>
  <si>
    <t>ENB-749</t>
  </si>
  <si>
    <t>072 571 598</t>
  </si>
  <si>
    <t>19_37</t>
  </si>
  <si>
    <t>ENB-750</t>
  </si>
  <si>
    <t>027 305 044</t>
  </si>
  <si>
    <t>Recapture (6/22/2010)</t>
  </si>
  <si>
    <t>19_38</t>
  </si>
  <si>
    <t>ENB-751</t>
  </si>
  <si>
    <t>072 605 605</t>
  </si>
  <si>
    <t>19_39</t>
  </si>
  <si>
    <t>ENB-752</t>
  </si>
  <si>
    <t>072 562 054</t>
  </si>
  <si>
    <t>19_40</t>
  </si>
  <si>
    <t>ENB-753</t>
  </si>
  <si>
    <t>072 592 292</t>
  </si>
  <si>
    <t>19_41</t>
  </si>
  <si>
    <t>ENB-754</t>
  </si>
  <si>
    <t>072 606 110</t>
  </si>
  <si>
    <t>19_42</t>
  </si>
  <si>
    <t>ENB-755</t>
  </si>
  <si>
    <t>072 594 606</t>
  </si>
  <si>
    <t>19_43</t>
  </si>
  <si>
    <t>ENB-756</t>
  </si>
  <si>
    <t>072 589 324</t>
  </si>
  <si>
    <t>19_44</t>
  </si>
  <si>
    <t>ENB-757</t>
  </si>
  <si>
    <t>072 579 355</t>
  </si>
  <si>
    <t>19_45</t>
  </si>
  <si>
    <t>ENB-758</t>
  </si>
  <si>
    <t>072 562 269</t>
  </si>
  <si>
    <t>19_46</t>
  </si>
  <si>
    <t>ENB-759</t>
  </si>
  <si>
    <t>072 582 091</t>
  </si>
  <si>
    <t>19_47</t>
  </si>
  <si>
    <t>ENB-760</t>
  </si>
  <si>
    <t>072 578 270</t>
  </si>
  <si>
    <t>19_48</t>
  </si>
  <si>
    <t>ENB-761</t>
  </si>
  <si>
    <t>072 611 256</t>
  </si>
  <si>
    <t>19_49</t>
  </si>
  <si>
    <t>ENB-762</t>
  </si>
  <si>
    <t>16/11/2012</t>
  </si>
  <si>
    <t>072 579 551</t>
  </si>
  <si>
    <t>19_50</t>
  </si>
  <si>
    <t>ENB-763</t>
  </si>
  <si>
    <t>072 599 053</t>
  </si>
  <si>
    <t>19_51</t>
  </si>
  <si>
    <t>ENB-764</t>
  </si>
  <si>
    <t>072 567 066</t>
  </si>
  <si>
    <t>19_52</t>
  </si>
  <si>
    <t>ENB-765</t>
  </si>
  <si>
    <t>072 607 534</t>
  </si>
  <si>
    <t>19_53</t>
  </si>
  <si>
    <t>ENB-766</t>
  </si>
  <si>
    <t>072 572 837</t>
  </si>
  <si>
    <t>19_54</t>
  </si>
  <si>
    <t>ENB-767</t>
  </si>
  <si>
    <t>072 613 895</t>
  </si>
  <si>
    <t>19_55</t>
  </si>
  <si>
    <t>ENB-768</t>
  </si>
  <si>
    <t>072 589 517</t>
  </si>
  <si>
    <t>19_56</t>
  </si>
  <si>
    <t>ENB-769</t>
  </si>
  <si>
    <t>072 574 522</t>
  </si>
  <si>
    <t>19_57</t>
  </si>
  <si>
    <t>ENB-770</t>
  </si>
  <si>
    <t>072 588 813</t>
  </si>
  <si>
    <t>19_58</t>
  </si>
  <si>
    <t>ENB-771</t>
  </si>
  <si>
    <t>072 582 327</t>
  </si>
  <si>
    <t>19_59</t>
  </si>
  <si>
    <t>ENB-772</t>
  </si>
  <si>
    <t>072 612 326</t>
  </si>
  <si>
    <t>19_60</t>
  </si>
  <si>
    <t>ENB-773</t>
  </si>
  <si>
    <t>072 568 274</t>
  </si>
  <si>
    <t>19_61</t>
  </si>
  <si>
    <t>ENB-774</t>
  </si>
  <si>
    <t>19_62</t>
  </si>
  <si>
    <t>ENB-775</t>
  </si>
  <si>
    <t>072 569 561</t>
  </si>
  <si>
    <t>19_63</t>
  </si>
  <si>
    <t>ENB-776</t>
  </si>
  <si>
    <t>072 570 832</t>
  </si>
  <si>
    <t>19_64</t>
  </si>
  <si>
    <t>ENB-777</t>
  </si>
  <si>
    <t>072 604 044</t>
  </si>
  <si>
    <t>19_65</t>
  </si>
  <si>
    <t>ENB-778</t>
  </si>
  <si>
    <t>072 609 773</t>
  </si>
  <si>
    <t>19_66</t>
  </si>
  <si>
    <t>ENB-779</t>
  </si>
  <si>
    <t>072 607 325</t>
  </si>
  <si>
    <t>19_67</t>
  </si>
  <si>
    <t>ENB-780</t>
  </si>
  <si>
    <t>072 786 316</t>
  </si>
  <si>
    <t>19_68</t>
  </si>
  <si>
    <t>ENB-781</t>
  </si>
  <si>
    <t>072 584 301</t>
  </si>
  <si>
    <t>19_69</t>
  </si>
  <si>
    <t>ENB-782</t>
  </si>
  <si>
    <t>072 611 580</t>
  </si>
  <si>
    <t>19_70</t>
  </si>
  <si>
    <t>ENB-783</t>
  </si>
  <si>
    <t>17/11/2012</t>
  </si>
  <si>
    <t>072 604 126</t>
  </si>
  <si>
    <t>19_71</t>
  </si>
  <si>
    <t>ENB-784</t>
  </si>
  <si>
    <t>072 567 319</t>
  </si>
  <si>
    <t>19_72</t>
  </si>
  <si>
    <t>ENB-785</t>
  </si>
  <si>
    <t>072 566 069</t>
  </si>
  <si>
    <t>19_73</t>
  </si>
  <si>
    <t>ENB-786</t>
  </si>
  <si>
    <t>072 770 365</t>
  </si>
  <si>
    <t>19_74</t>
  </si>
  <si>
    <t>ENB-787</t>
  </si>
  <si>
    <t>072 588 281</t>
  </si>
  <si>
    <t>19_75</t>
  </si>
  <si>
    <t>ENB-788</t>
  </si>
  <si>
    <t>072 606 372</t>
  </si>
  <si>
    <t>19_76</t>
  </si>
  <si>
    <t>ENB-789</t>
  </si>
  <si>
    <t>072 590 069</t>
  </si>
  <si>
    <t>19_77</t>
  </si>
  <si>
    <t>ENB-790</t>
  </si>
  <si>
    <t>072 562 606</t>
  </si>
  <si>
    <t>19_78</t>
  </si>
  <si>
    <t>ENB-791</t>
  </si>
  <si>
    <t>18/11/2012</t>
  </si>
  <si>
    <t>027 306 824</t>
  </si>
  <si>
    <t>Recapture (7/23/2010 and 9/24/2010)</t>
  </si>
  <si>
    <t>19_79</t>
  </si>
  <si>
    <t>ENB-792</t>
  </si>
  <si>
    <t>072 577 579</t>
  </si>
  <si>
    <t>19_80</t>
  </si>
  <si>
    <t>ENB-793</t>
  </si>
  <si>
    <t>072 599 005</t>
  </si>
  <si>
    <t>19_81</t>
  </si>
  <si>
    <t>ENB-794</t>
  </si>
  <si>
    <t>072 596 059</t>
  </si>
  <si>
    <t>19_82</t>
  </si>
  <si>
    <t>ENB-795</t>
  </si>
  <si>
    <t>072 608 524</t>
  </si>
  <si>
    <t>19_83</t>
  </si>
  <si>
    <t>ENB-796</t>
  </si>
  <si>
    <t>027 266 775</t>
  </si>
  <si>
    <t>Recapture 8/21/2010</t>
  </si>
  <si>
    <t>19_84</t>
  </si>
  <si>
    <t>ENB-797</t>
  </si>
  <si>
    <t>072 608 009</t>
  </si>
  <si>
    <t>19_85</t>
  </si>
  <si>
    <t>ENB-798</t>
  </si>
  <si>
    <t>072 591 565</t>
  </si>
  <si>
    <t>19_86</t>
  </si>
  <si>
    <t>ENB-799</t>
  </si>
  <si>
    <t>072 567 848</t>
  </si>
  <si>
    <t>19_87</t>
  </si>
  <si>
    <t>ENB-800</t>
  </si>
  <si>
    <t>072 601 873</t>
  </si>
  <si>
    <t>19_88</t>
  </si>
  <si>
    <t>ENB-801</t>
  </si>
  <si>
    <t>072 563 606</t>
  </si>
  <si>
    <t>19_89</t>
  </si>
  <si>
    <t>ENB-802</t>
  </si>
  <si>
    <t>072 567 798</t>
  </si>
  <si>
    <t>19_90</t>
  </si>
  <si>
    <t>ENB-803</t>
  </si>
  <si>
    <t>19_91</t>
  </si>
  <si>
    <t>ENB-804</t>
  </si>
  <si>
    <t>072 570 809</t>
  </si>
  <si>
    <t>19_92</t>
  </si>
  <si>
    <t>ENB-805</t>
  </si>
  <si>
    <t>072 589 294</t>
  </si>
  <si>
    <t>19_93</t>
  </si>
  <si>
    <t>ENB-806</t>
  </si>
  <si>
    <t>072 603 346</t>
  </si>
  <si>
    <t>19_94</t>
  </si>
  <si>
    <t>ENB-807</t>
  </si>
  <si>
    <t>072 563 560</t>
  </si>
  <si>
    <t>19_95</t>
  </si>
  <si>
    <t>ENB-808</t>
  </si>
  <si>
    <t>Recapture 7/15/2012</t>
  </si>
  <si>
    <t>19_96</t>
  </si>
  <si>
    <t>ENB-809</t>
  </si>
  <si>
    <t>068 612 890</t>
  </si>
  <si>
    <t>19_97</t>
  </si>
  <si>
    <t>ENB-810</t>
  </si>
  <si>
    <t>068 623 611</t>
  </si>
  <si>
    <t>19_98</t>
  </si>
  <si>
    <t>ENB-811</t>
  </si>
  <si>
    <t>027 099 360</t>
  </si>
  <si>
    <t>Recapture (also 9/24/2010 JCS and 8/18/2012)</t>
  </si>
  <si>
    <t>19_99</t>
  </si>
  <si>
    <t>ENB-812</t>
  </si>
  <si>
    <t>068 608 124</t>
  </si>
  <si>
    <t>19_100</t>
  </si>
  <si>
    <t>ENB-813</t>
  </si>
  <si>
    <t>068 619 844</t>
  </si>
  <si>
    <t>Date</t>
  </si>
  <si>
    <t>Total tested (A+J)</t>
  </si>
  <si>
    <t>Total pos</t>
  </si>
  <si>
    <t>Prev</t>
  </si>
  <si>
    <t>Tot Adult</t>
  </si>
  <si>
    <t>Adult pos</t>
  </si>
  <si>
    <t>adult prev</t>
  </si>
  <si>
    <t>err</t>
  </si>
  <si>
    <t>Tot Juv</t>
  </si>
  <si>
    <t>juvenile pos</t>
  </si>
  <si>
    <t>juvenile prev</t>
  </si>
  <si>
    <t>tot Pre-wean</t>
  </si>
  <si>
    <t>PW pos</t>
  </si>
  <si>
    <t>pw prev</t>
  </si>
  <si>
    <t>Err</t>
  </si>
  <si>
    <t>As subadults born t-2y transition into maturity in April - Jun, this year's juveniles lose maternal antibodies around 8 months of age (assuming April brith, December ~8mo.</t>
  </si>
  <si>
    <t>location: Ramnagor,  GPS:  23 35’ 38.8”N, 089 43’ 17.2”E</t>
  </si>
  <si>
    <t>Results</t>
  </si>
  <si>
    <t>Buffer</t>
  </si>
  <si>
    <t>20_01</t>
  </si>
  <si>
    <t>20.04.2010</t>
  </si>
  <si>
    <t>027 120 841</t>
  </si>
  <si>
    <t>20_02</t>
  </si>
  <si>
    <t>027 107 298</t>
  </si>
  <si>
    <t>20_03</t>
  </si>
  <si>
    <t>027 111 286</t>
  </si>
  <si>
    <t>20_04</t>
  </si>
  <si>
    <t>21.04.2010</t>
  </si>
  <si>
    <t>027 283 519</t>
  </si>
  <si>
    <t>20_05</t>
  </si>
  <si>
    <t>027 257 303</t>
  </si>
  <si>
    <t>20_06</t>
  </si>
  <si>
    <t>027 124 783</t>
  </si>
  <si>
    <t>20_07</t>
  </si>
  <si>
    <t>22.04.2010</t>
  </si>
  <si>
    <t>recaptured (2/11/2010 and 5.3.2011)</t>
  </si>
  <si>
    <t>20_08</t>
  </si>
  <si>
    <t>027 275 118</t>
  </si>
  <si>
    <t>20_09</t>
  </si>
  <si>
    <t>027 289 822</t>
  </si>
  <si>
    <t>20_10</t>
  </si>
  <si>
    <t>027 296 851</t>
  </si>
  <si>
    <t>recaptured (5/25/2011)</t>
  </si>
  <si>
    <t>20_11</t>
  </si>
  <si>
    <t>027 263 312</t>
  </si>
  <si>
    <t>20_12</t>
  </si>
  <si>
    <t>027 256 812</t>
  </si>
  <si>
    <t>20_13</t>
  </si>
  <si>
    <t>027 123 295</t>
  </si>
  <si>
    <t>20_14</t>
  </si>
  <si>
    <t>027 125 099</t>
  </si>
  <si>
    <t>20_15</t>
  </si>
  <si>
    <t>027 287 809</t>
  </si>
  <si>
    <t>20_16</t>
  </si>
  <si>
    <t>027 099 380</t>
  </si>
  <si>
    <t>20_17</t>
  </si>
  <si>
    <t>027 261 578</t>
  </si>
  <si>
    <t>20_18</t>
  </si>
  <si>
    <t>027 102 518</t>
  </si>
  <si>
    <t>20_19</t>
  </si>
  <si>
    <t>027 256 293</t>
  </si>
  <si>
    <t>20_20</t>
  </si>
  <si>
    <t>027 122 368</t>
  </si>
  <si>
    <t>20_21</t>
  </si>
  <si>
    <t>027 261 583</t>
  </si>
  <si>
    <t>20_22</t>
  </si>
  <si>
    <t>23.04.2010</t>
  </si>
  <si>
    <t>027 276 607</t>
  </si>
  <si>
    <t>20_23</t>
  </si>
  <si>
    <t>027 260 088</t>
  </si>
  <si>
    <t>20_24</t>
  </si>
  <si>
    <t>027 123 124</t>
  </si>
  <si>
    <t>Each vial contains 400ul urine in 1200ul buffer/VTM</t>
  </si>
  <si>
    <t>20_25</t>
  </si>
  <si>
    <t>027 301 532</t>
  </si>
  <si>
    <t>20_26</t>
  </si>
  <si>
    <t>027 306 602</t>
  </si>
  <si>
    <t>20_27</t>
  </si>
  <si>
    <t>027 287 577</t>
  </si>
  <si>
    <t>20_28</t>
  </si>
  <si>
    <t>027 290 377</t>
  </si>
  <si>
    <t>20_29</t>
  </si>
  <si>
    <t>027 296 560</t>
  </si>
  <si>
    <t>20_30</t>
  </si>
  <si>
    <t>027 102 638</t>
  </si>
  <si>
    <t>20_31</t>
  </si>
  <si>
    <t>027 282 305</t>
  </si>
  <si>
    <t>20_32</t>
  </si>
  <si>
    <t>027 254 354</t>
  </si>
  <si>
    <t>20_33</t>
  </si>
  <si>
    <t>027 256 091</t>
  </si>
  <si>
    <t>20_34</t>
  </si>
  <si>
    <t>027 297 872</t>
  </si>
  <si>
    <t>20_35</t>
  </si>
  <si>
    <t>027 121 547</t>
  </si>
  <si>
    <t>20_36</t>
  </si>
  <si>
    <t>027 116 799</t>
  </si>
  <si>
    <t>20_37</t>
  </si>
  <si>
    <t>20_38</t>
  </si>
  <si>
    <t>24.04.2010</t>
  </si>
  <si>
    <t>027 262 775</t>
  </si>
  <si>
    <t>20_39</t>
  </si>
  <si>
    <t>027 114 633</t>
  </si>
  <si>
    <t>20_40</t>
  </si>
  <si>
    <t>027 127 106</t>
  </si>
  <si>
    <t>20_41</t>
  </si>
  <si>
    <t>027 285 609</t>
  </si>
  <si>
    <t>20_42</t>
  </si>
  <si>
    <t>027 105 562</t>
  </si>
  <si>
    <t>recaptured on 10/20/2010</t>
  </si>
  <si>
    <t>20_43</t>
  </si>
  <si>
    <t>027 262 362</t>
  </si>
  <si>
    <t>20_44</t>
  </si>
  <si>
    <t>027 278 870</t>
  </si>
  <si>
    <t>total bats</t>
  </si>
  <si>
    <r>
      <t>Location-1: Ramnagor      GPS:  23</t>
    </r>
    <r>
      <rPr>
        <sz val="12"/>
        <rFont val="Calibri"/>
        <family val="2"/>
      </rPr>
      <t>°</t>
    </r>
    <r>
      <rPr>
        <sz val="12"/>
        <rFont val="Arial"/>
        <family val="2"/>
      </rPr>
      <t>35' 38 N,  89</t>
    </r>
    <r>
      <rPr>
        <sz val="12"/>
        <rFont val="Calibri"/>
        <family val="2"/>
      </rPr>
      <t>°</t>
    </r>
    <r>
      <rPr>
        <sz val="12"/>
        <rFont val="Arial"/>
        <family val="2"/>
      </rPr>
      <t xml:space="preserve"> 43' 17 E</t>
    </r>
  </si>
  <si>
    <t>ul</t>
  </si>
  <si>
    <t>25.05.2010</t>
  </si>
  <si>
    <t xml:space="preserve">027 108 022 </t>
  </si>
  <si>
    <t>15-aliquots in buffer</t>
  </si>
  <si>
    <t>027 262 112</t>
  </si>
  <si>
    <t>400ul urine in 1200ul buffer</t>
  </si>
  <si>
    <t>027 110 306</t>
  </si>
  <si>
    <t>027 289 857</t>
  </si>
  <si>
    <t>13-aliquots in VTM</t>
  </si>
  <si>
    <t>027 259 326</t>
  </si>
  <si>
    <r>
      <t>400</t>
    </r>
    <r>
      <rPr>
        <b/>
        <sz val="12"/>
        <rFont val="Calibri"/>
        <family val="2"/>
      </rPr>
      <t>µ</t>
    </r>
    <r>
      <rPr>
        <b/>
        <sz val="12"/>
        <rFont val="Arial"/>
        <family val="2"/>
      </rPr>
      <t>l urine in 1200</t>
    </r>
    <r>
      <rPr>
        <b/>
        <sz val="12"/>
        <rFont val="Calibri"/>
        <family val="2"/>
      </rPr>
      <t>µ</t>
    </r>
    <r>
      <rPr>
        <b/>
        <sz val="12"/>
        <rFont val="Arial"/>
        <family val="2"/>
      </rPr>
      <t>l VTM</t>
    </r>
  </si>
  <si>
    <t>Recapture (4/22/2010)</t>
  </si>
  <si>
    <t>027 257 525</t>
  </si>
  <si>
    <t xml:space="preserve">027 257 770 </t>
  </si>
  <si>
    <t>Three fingers are abcent in left leg</t>
  </si>
  <si>
    <t>027 127 882</t>
  </si>
  <si>
    <t>027 274 805</t>
  </si>
  <si>
    <t>mother</t>
  </si>
  <si>
    <t>027 123 032</t>
  </si>
  <si>
    <t>027 107 110</t>
  </si>
  <si>
    <t>027 110 105</t>
  </si>
  <si>
    <t xml:space="preserve">027 101 348 </t>
  </si>
  <si>
    <t xml:space="preserve">027 273 115 </t>
  </si>
  <si>
    <t>027 256 378</t>
  </si>
  <si>
    <t>027 285 353</t>
  </si>
  <si>
    <t>26.05.2010</t>
  </si>
  <si>
    <t>027 256 836</t>
  </si>
  <si>
    <t>027 100 270</t>
  </si>
  <si>
    <t>027 107 062</t>
  </si>
  <si>
    <t>027 297 831</t>
  </si>
  <si>
    <t>027 285 113</t>
  </si>
  <si>
    <t>027 125 782</t>
  </si>
  <si>
    <t>027 285 613</t>
  </si>
  <si>
    <t>027 271 296</t>
  </si>
  <si>
    <t>027 287 361</t>
  </si>
  <si>
    <t>027 296 270</t>
  </si>
  <si>
    <t>027 125 779</t>
  </si>
  <si>
    <t>027 122 808</t>
  </si>
  <si>
    <t>027 286 045</t>
  </si>
  <si>
    <t>027 259 341</t>
  </si>
  <si>
    <t>027 284 281</t>
  </si>
  <si>
    <t>027 256 858</t>
  </si>
  <si>
    <t>027 121 851</t>
  </si>
  <si>
    <t>027 111 015</t>
  </si>
  <si>
    <t>027 106 121</t>
  </si>
  <si>
    <t xml:space="preserve">027 099 290 </t>
  </si>
  <si>
    <t>027 285 301</t>
  </si>
  <si>
    <r>
      <t>Location-1: Ramnagor      GPS:  23</t>
    </r>
    <r>
      <rPr>
        <sz val="18"/>
        <rFont val="Calibri"/>
        <family val="2"/>
      </rPr>
      <t>°</t>
    </r>
    <r>
      <rPr>
        <sz val="18"/>
        <rFont val="Arial"/>
        <family val="2"/>
      </rPr>
      <t>35' 38 N,  89</t>
    </r>
    <r>
      <rPr>
        <sz val="18"/>
        <rFont val="Calibri"/>
        <family val="2"/>
      </rPr>
      <t>°</t>
    </r>
    <r>
      <rPr>
        <sz val="18"/>
        <rFont val="Arial"/>
        <family val="2"/>
      </rPr>
      <t xml:space="preserve"> 43' 17 E</t>
    </r>
  </si>
  <si>
    <t>Location-2              GPS:</t>
  </si>
  <si>
    <t>serum(ul)</t>
  </si>
  <si>
    <t>21.06.10</t>
  </si>
  <si>
    <t>027 295 857</t>
  </si>
  <si>
    <t>300ul of urine in each aliquot</t>
  </si>
  <si>
    <t>21.06.11</t>
  </si>
  <si>
    <t>027 266 558</t>
  </si>
  <si>
    <t>one finger was absent in right leg.</t>
  </si>
  <si>
    <t>21.06.12</t>
  </si>
  <si>
    <t>027 108 273</t>
  </si>
  <si>
    <t>21.06.13</t>
  </si>
  <si>
    <t>027 102 512</t>
  </si>
  <si>
    <t>21.06.14</t>
  </si>
  <si>
    <t>027 111 826</t>
  </si>
  <si>
    <t>21.06.15</t>
  </si>
  <si>
    <t>027 260 267</t>
  </si>
  <si>
    <t>21.06.16</t>
  </si>
  <si>
    <t>027 283 342</t>
  </si>
  <si>
    <t>two holes in right wing</t>
  </si>
  <si>
    <t>21.06.17</t>
  </si>
  <si>
    <t>027 298 573</t>
  </si>
  <si>
    <t>21.06.18</t>
  </si>
  <si>
    <t>027 304 278</t>
  </si>
  <si>
    <t>21.06.19</t>
  </si>
  <si>
    <t>027 261 885</t>
  </si>
  <si>
    <t>21.06.20</t>
  </si>
  <si>
    <t>027 273 781</t>
  </si>
  <si>
    <t>21.06.21</t>
  </si>
  <si>
    <t>027 118 035</t>
  </si>
  <si>
    <t>21.06.22</t>
  </si>
  <si>
    <t>027 124 857</t>
  </si>
  <si>
    <t>21.06.23</t>
  </si>
  <si>
    <t>027 115 352</t>
  </si>
  <si>
    <t>21.06.24</t>
  </si>
  <si>
    <t>027 123 779</t>
  </si>
  <si>
    <t>recaptured (2/28/2011)</t>
  </si>
  <si>
    <t>21.06.25</t>
  </si>
  <si>
    <t>027 111 338</t>
  </si>
  <si>
    <t>21.06.26</t>
  </si>
  <si>
    <t>027 305 334</t>
  </si>
  <si>
    <t>21.06.27</t>
  </si>
  <si>
    <t>027 283 867</t>
  </si>
  <si>
    <t>21.06.28</t>
  </si>
  <si>
    <t>027 126 633</t>
  </si>
  <si>
    <t>21.06.29</t>
  </si>
  <si>
    <t>027 302 807</t>
  </si>
  <si>
    <t>21.06.30</t>
  </si>
  <si>
    <t>027 306 380</t>
  </si>
  <si>
    <t>21.06.31</t>
  </si>
  <si>
    <t>027 270 056</t>
  </si>
  <si>
    <t>21.06.32</t>
  </si>
  <si>
    <t>027 110 615</t>
  </si>
  <si>
    <t>21.06.33</t>
  </si>
  <si>
    <t>027 259 306</t>
  </si>
  <si>
    <t>21.06.34</t>
  </si>
  <si>
    <t>027 302 060</t>
  </si>
  <si>
    <t>21.06.35</t>
  </si>
  <si>
    <t>027 262 274</t>
  </si>
  <si>
    <t>21.06.36</t>
  </si>
  <si>
    <t>027 124 624</t>
  </si>
  <si>
    <t>22.06.10</t>
  </si>
  <si>
    <t>027 261 073</t>
  </si>
  <si>
    <t>Recaptured(7/22/2010)</t>
  </si>
  <si>
    <t>Recaptured (11/15/2012)</t>
  </si>
  <si>
    <t>027 306 055</t>
  </si>
  <si>
    <t>027 256 518</t>
  </si>
  <si>
    <t>027 285 263</t>
  </si>
  <si>
    <t>027 124 637</t>
  </si>
  <si>
    <t>027 124 773</t>
  </si>
  <si>
    <t>027 260 780</t>
  </si>
  <si>
    <t>027 270 016</t>
  </si>
  <si>
    <t>027 126 284</t>
  </si>
  <si>
    <t>027 111 370</t>
  </si>
  <si>
    <t>Ramnagor</t>
  </si>
  <si>
    <r>
      <t>GP</t>
    </r>
    <r>
      <rPr>
        <b/>
        <sz val="12"/>
        <rFont val="Arial"/>
        <family val="2"/>
      </rPr>
      <t>S: 23 35’ 38.8”N, 089 43’ 17.2”E</t>
    </r>
  </si>
  <si>
    <t>22.07.10</t>
  </si>
  <si>
    <t>027 107 778</t>
  </si>
  <si>
    <t>027 303 264</t>
  </si>
  <si>
    <t>027 100 817</t>
  </si>
  <si>
    <t>027 122 528</t>
  </si>
  <si>
    <t>027 121 066</t>
  </si>
  <si>
    <t>027 103 271</t>
  </si>
  <si>
    <t>027 259 370</t>
  </si>
  <si>
    <t>027 263 808</t>
  </si>
  <si>
    <t>027 270 568</t>
  </si>
  <si>
    <t>027 272 825</t>
  </si>
  <si>
    <t>027 120 007</t>
  </si>
  <si>
    <t>23.07.10</t>
  </si>
  <si>
    <t>027 262 849</t>
  </si>
  <si>
    <t>027 121 294</t>
  </si>
  <si>
    <t>027 107 114</t>
  </si>
  <si>
    <t>027 120 512</t>
  </si>
  <si>
    <t>027 261 549</t>
  </si>
  <si>
    <t>027 111 334</t>
  </si>
  <si>
    <t>027  303 604</t>
  </si>
  <si>
    <t>027 259 529</t>
  </si>
  <si>
    <t>027 280 839</t>
  </si>
  <si>
    <t>24.07.10</t>
  </si>
  <si>
    <t>027 281 597</t>
  </si>
  <si>
    <t>027 256 771</t>
  </si>
  <si>
    <t>027 304 823</t>
  </si>
  <si>
    <t>027 103 846</t>
  </si>
  <si>
    <t>027 110 270</t>
  </si>
  <si>
    <t>027 284 769</t>
  </si>
  <si>
    <t>027 100 630</t>
  </si>
  <si>
    <t>027 263 271</t>
  </si>
  <si>
    <t>027 106 570</t>
  </si>
  <si>
    <t>027 124 824</t>
  </si>
  <si>
    <t>081 030 044</t>
  </si>
  <si>
    <t>027 300 303</t>
  </si>
  <si>
    <t>027 277 797</t>
  </si>
  <si>
    <t>027 275 016</t>
  </si>
  <si>
    <t>027 125 278</t>
  </si>
  <si>
    <t>027 258 891</t>
  </si>
  <si>
    <t>23 35’ 38.8”N, 089 43’ 17.2”E</t>
  </si>
  <si>
    <t>20.08.10</t>
  </si>
  <si>
    <t>027 261 069</t>
  </si>
  <si>
    <t>20.08.11</t>
  </si>
  <si>
    <t>027 259 307</t>
  </si>
  <si>
    <t>20.08.12</t>
  </si>
  <si>
    <t>027 267 287</t>
  </si>
  <si>
    <t>20.08.13</t>
  </si>
  <si>
    <t>027 125 821</t>
  </si>
  <si>
    <t>20.08.14</t>
  </si>
  <si>
    <t>027 103 019</t>
  </si>
  <si>
    <t>21.08.10</t>
  </si>
  <si>
    <t>027 259 381</t>
  </si>
  <si>
    <t>21.08.11</t>
  </si>
  <si>
    <t>027 101 559</t>
  </si>
  <si>
    <t>21.08.12</t>
  </si>
  <si>
    <t>027 123 803</t>
  </si>
  <si>
    <t>recaptured (1/3/2011)</t>
  </si>
  <si>
    <t>21.08.13</t>
  </si>
  <si>
    <t>027 299 013</t>
  </si>
  <si>
    <t>21.08.14</t>
  </si>
  <si>
    <t>027 275 062</t>
  </si>
  <si>
    <t>21.08.15</t>
  </si>
  <si>
    <t>Recaptured (11/18/2012)</t>
  </si>
  <si>
    <t>21.08.16</t>
  </si>
  <si>
    <t>027 302 792</t>
  </si>
  <si>
    <t>21.08.17</t>
  </si>
  <si>
    <t>027 098 822</t>
  </si>
  <si>
    <t>21.08.18</t>
  </si>
  <si>
    <t>027 124 884</t>
  </si>
  <si>
    <t>21.08.19</t>
  </si>
  <si>
    <t>027 261 524</t>
  </si>
  <si>
    <t>22.08.10</t>
  </si>
  <si>
    <t>027 107 302</t>
  </si>
  <si>
    <t>22.08.11</t>
  </si>
  <si>
    <t>027 106 266</t>
  </si>
  <si>
    <t>22.08.12</t>
  </si>
  <si>
    <t>027 285 517</t>
  </si>
  <si>
    <t>22.08.13</t>
  </si>
  <si>
    <t>027 268 381</t>
  </si>
  <si>
    <t>22.08.14</t>
  </si>
  <si>
    <t>027 303 868</t>
  </si>
  <si>
    <t>22.08.15</t>
  </si>
  <si>
    <t>027 283 771</t>
  </si>
  <si>
    <t>22.08.16</t>
  </si>
  <si>
    <t>027 122 023</t>
  </si>
  <si>
    <t>22.08.17</t>
  </si>
  <si>
    <t>027 275 574</t>
  </si>
  <si>
    <t>22.08.18</t>
  </si>
  <si>
    <t>027 270 359</t>
  </si>
  <si>
    <t>Holes in the right wing</t>
  </si>
  <si>
    <t>22.08.19</t>
  </si>
  <si>
    <t>027 104 618</t>
  </si>
  <si>
    <t>22.08.20</t>
  </si>
  <si>
    <t>027 283 123</t>
  </si>
  <si>
    <t>22.08.21</t>
  </si>
  <si>
    <t>027 099 102</t>
  </si>
  <si>
    <t>22.08.22</t>
  </si>
  <si>
    <t>027 120 823</t>
  </si>
  <si>
    <t>23.08.10</t>
  </si>
  <si>
    <t>027 110 100</t>
  </si>
  <si>
    <t>23.08.11</t>
  </si>
  <si>
    <t>027 284 797</t>
  </si>
  <si>
    <t>23.08.12</t>
  </si>
  <si>
    <t>027 102 382</t>
  </si>
  <si>
    <t>23.08.13</t>
  </si>
  <si>
    <t>027 286 853</t>
  </si>
  <si>
    <t>23.08.14</t>
  </si>
  <si>
    <t>027 270 620</t>
  </si>
  <si>
    <t>23.08.15</t>
  </si>
  <si>
    <t>027 256 822</t>
  </si>
  <si>
    <t>24.08.10</t>
  </si>
  <si>
    <t>027 300 381</t>
  </si>
  <si>
    <t>24.08.11</t>
  </si>
  <si>
    <t>027 300 375</t>
  </si>
  <si>
    <t>24.08.12</t>
  </si>
  <si>
    <t>027 257 602</t>
  </si>
  <si>
    <t>24.08.13</t>
  </si>
  <si>
    <t>027 257 346</t>
  </si>
  <si>
    <t>24.08.14</t>
  </si>
  <si>
    <t>027 305 084</t>
  </si>
  <si>
    <t>24.08.15</t>
  </si>
  <si>
    <t>027 297 544</t>
  </si>
  <si>
    <t>24.08.16</t>
  </si>
  <si>
    <t>027 107 570</t>
  </si>
  <si>
    <t>24.08.17</t>
  </si>
  <si>
    <t>027 281 529</t>
  </si>
  <si>
    <t>24.08.18</t>
  </si>
  <si>
    <t>027  260 547</t>
  </si>
  <si>
    <t>adluts pos</t>
  </si>
  <si>
    <t>Location1   Ramnagor</t>
  </si>
  <si>
    <t>23.09.10</t>
  </si>
  <si>
    <t>027 278 075</t>
  </si>
  <si>
    <t>027 121 012</t>
  </si>
  <si>
    <t>027 257 518</t>
  </si>
  <si>
    <t>027 110 258</t>
  </si>
  <si>
    <t>027 271 071</t>
  </si>
  <si>
    <t>027 283 050</t>
  </si>
  <si>
    <t>027 291 317</t>
  </si>
  <si>
    <t>027 284 557</t>
  </si>
  <si>
    <t>027 103 125</t>
  </si>
  <si>
    <t>027 106 109</t>
  </si>
  <si>
    <t>027 113 609</t>
  </si>
  <si>
    <t>027 298 774</t>
  </si>
  <si>
    <t>027 107 623</t>
  </si>
  <si>
    <t>027 125 011</t>
  </si>
  <si>
    <t>027 262 322</t>
  </si>
  <si>
    <t>24.09.10</t>
  </si>
  <si>
    <t>027 125 329</t>
  </si>
  <si>
    <t>027 118 515</t>
  </si>
  <si>
    <t>027 283 377</t>
  </si>
  <si>
    <t>027 257 120</t>
  </si>
  <si>
    <t>027 120 286</t>
  </si>
  <si>
    <t>027 259 569</t>
  </si>
  <si>
    <t>027 285 359</t>
  </si>
  <si>
    <t>recapture (08/18/201 and 11/18/2012</t>
  </si>
  <si>
    <t>027 278 786</t>
  </si>
  <si>
    <t>Recapture (7/23/2010 and 11/18/2012)</t>
  </si>
  <si>
    <t>027 257 522</t>
  </si>
  <si>
    <t>027 283 879</t>
  </si>
  <si>
    <t>027 291 793</t>
  </si>
  <si>
    <t>Recapture(1/22/2011)</t>
  </si>
  <si>
    <t>054 877 260</t>
  </si>
  <si>
    <t>054 881 269</t>
  </si>
  <si>
    <t>054 873 588</t>
  </si>
  <si>
    <t>054 876 308</t>
  </si>
  <si>
    <t>054 879 577</t>
  </si>
  <si>
    <t>054 883 533</t>
  </si>
  <si>
    <t>054 883 598</t>
  </si>
  <si>
    <t>23°35' 38 N, 89° 43' 17 E</t>
  </si>
  <si>
    <t>Wing biopsy</t>
  </si>
  <si>
    <t>19.10.2010</t>
  </si>
  <si>
    <t>054 882 096</t>
  </si>
  <si>
    <t>Recapture (7/23/2010 JCS)</t>
  </si>
  <si>
    <t>054 878 282</t>
  </si>
  <si>
    <t>054 867 117</t>
  </si>
  <si>
    <t>054 884 096</t>
  </si>
  <si>
    <t>054 574 270</t>
  </si>
  <si>
    <t>054 868 517</t>
  </si>
  <si>
    <t>054 882 638</t>
  </si>
  <si>
    <t>054 884 603</t>
  </si>
  <si>
    <t>054 882 360</t>
  </si>
  <si>
    <t>054 872 600</t>
  </si>
  <si>
    <t>recapture (4/30/2011)</t>
  </si>
  <si>
    <t>054 880 580</t>
  </si>
  <si>
    <t>054 871 118</t>
  </si>
  <si>
    <t>054 877 792</t>
  </si>
  <si>
    <t>054 884 780</t>
  </si>
  <si>
    <t>054 867 356</t>
  </si>
  <si>
    <t>054 884 528</t>
  </si>
  <si>
    <t>054 876 042</t>
  </si>
  <si>
    <t>054 881 331</t>
  </si>
  <si>
    <t>20.10.2010</t>
  </si>
  <si>
    <t>054 871 122</t>
  </si>
  <si>
    <t xml:space="preserve">Fibrin clot </t>
  </si>
  <si>
    <t>054 882 277</t>
  </si>
  <si>
    <t>054 877 364</t>
  </si>
  <si>
    <t>Fibrin clot</t>
  </si>
  <si>
    <t>054 882 839</t>
  </si>
  <si>
    <t>054 873 833</t>
  </si>
  <si>
    <t>054 877 374</t>
  </si>
  <si>
    <t>054 872 280</t>
  </si>
  <si>
    <t>054 872 006</t>
  </si>
  <si>
    <t>054 873 784</t>
  </si>
  <si>
    <t>Recapture (JCS 4/24/2010)</t>
  </si>
  <si>
    <t>054 877 011</t>
  </si>
  <si>
    <t>054 885 539</t>
  </si>
  <si>
    <t>Fibrin clot  formed</t>
  </si>
  <si>
    <t>054 883 863</t>
  </si>
  <si>
    <t>054 875 874</t>
  </si>
  <si>
    <t>054 879 884</t>
  </si>
  <si>
    <t>054 881 862</t>
  </si>
  <si>
    <t>054 879 004</t>
  </si>
  <si>
    <t>054 881 518</t>
  </si>
  <si>
    <t>23 35’ 38.8”N, 089 43’ 17.2”E.</t>
  </si>
  <si>
    <t>23.11.10</t>
  </si>
  <si>
    <t>054 883 324</t>
  </si>
  <si>
    <t>400ul and 900VTM/lysis buffer</t>
  </si>
  <si>
    <t>054 875 062</t>
  </si>
  <si>
    <t>054 877 312</t>
  </si>
  <si>
    <t>054 884 086</t>
  </si>
  <si>
    <t>054 875 610</t>
  </si>
  <si>
    <t>1st and 3rd finger of left leg are abscent</t>
  </si>
  <si>
    <t>054 880 282</t>
  </si>
  <si>
    <t>054 881 612</t>
  </si>
  <si>
    <t>054 875 368</t>
  </si>
  <si>
    <t>054 879 821</t>
  </si>
  <si>
    <t>054 884 024</t>
  </si>
  <si>
    <t>054 884 547</t>
  </si>
  <si>
    <t>24.11.10</t>
  </si>
  <si>
    <t>054 877 831</t>
  </si>
  <si>
    <t>054 872 517</t>
  </si>
  <si>
    <t>054 882 890</t>
  </si>
  <si>
    <t>054 870 323</t>
  </si>
  <si>
    <t>054 873 065</t>
  </si>
  <si>
    <t>054 870 363</t>
  </si>
  <si>
    <t>054 875 826</t>
  </si>
  <si>
    <t>054 871 285</t>
  </si>
  <si>
    <t>1st digit of left leg is abscent</t>
  </si>
  <si>
    <t>054 875 048</t>
  </si>
  <si>
    <t>054 884 269</t>
  </si>
  <si>
    <t>054 881 314</t>
  </si>
  <si>
    <t>054 875 334</t>
  </si>
  <si>
    <t>054 876 036</t>
  </si>
  <si>
    <t>054 877 568</t>
  </si>
  <si>
    <t>054 872 382</t>
  </si>
  <si>
    <t>25.11.10</t>
  </si>
  <si>
    <t>054 876 890</t>
  </si>
  <si>
    <t>054 883 069</t>
  </si>
  <si>
    <t>054 884 634</t>
  </si>
  <si>
    <t>054 876 102</t>
  </si>
  <si>
    <t>054 884 106</t>
  </si>
  <si>
    <t>26.11.10</t>
  </si>
  <si>
    <t>054 881 074</t>
  </si>
  <si>
    <t>054 872 273</t>
  </si>
  <si>
    <t>054 870 380</t>
  </si>
  <si>
    <t>054 874 606</t>
  </si>
  <si>
    <t>054 884 337</t>
  </si>
  <si>
    <t>L. Buffer</t>
  </si>
  <si>
    <t>26.12.10</t>
  </si>
  <si>
    <t>054 870 269</t>
  </si>
  <si>
    <t>054 874 353</t>
  </si>
  <si>
    <t>054 877 286</t>
  </si>
  <si>
    <t>054 878 376</t>
  </si>
  <si>
    <t>054 870 351</t>
  </si>
  <si>
    <t>054 883 820</t>
  </si>
  <si>
    <t>054 878 840</t>
  </si>
  <si>
    <t>054 877 618</t>
  </si>
  <si>
    <t>054 873 818</t>
  </si>
  <si>
    <t>054 974 530</t>
  </si>
  <si>
    <t>054 883 635</t>
  </si>
  <si>
    <t>054 880 530</t>
  </si>
  <si>
    <t>054 871 117</t>
  </si>
  <si>
    <t>Aged, No teeth present</t>
  </si>
  <si>
    <t>054 884 878</t>
  </si>
  <si>
    <t>054 874 596</t>
  </si>
  <si>
    <t>054 876 522</t>
  </si>
  <si>
    <t>054 879 350</t>
  </si>
  <si>
    <t>054 874 288</t>
  </si>
  <si>
    <t>054 875 350</t>
  </si>
  <si>
    <t>054 872 826</t>
  </si>
  <si>
    <t>054 868 121</t>
  </si>
  <si>
    <t>054 879 329</t>
  </si>
  <si>
    <t>One phalanx asent at rt. Wing</t>
  </si>
  <si>
    <t>054 880 326</t>
  </si>
  <si>
    <t>054 876 638</t>
  </si>
  <si>
    <t>054 867 025</t>
  </si>
  <si>
    <t>054 885 631</t>
  </si>
  <si>
    <t>054 871 800</t>
  </si>
  <si>
    <t>054 872 290</t>
  </si>
  <si>
    <t>27.12.10</t>
  </si>
  <si>
    <t>054 876 006</t>
  </si>
  <si>
    <t>054 883 262</t>
  </si>
  <si>
    <t>054 881 293</t>
  </si>
  <si>
    <t>054 874 356</t>
  </si>
  <si>
    <t>054 874 598</t>
  </si>
  <si>
    <t>054 884 362</t>
  </si>
  <si>
    <t>054 873 085</t>
  </si>
  <si>
    <t>054 881 579</t>
  </si>
  <si>
    <t>Ramnagar</t>
  </si>
  <si>
    <t>065 771 525</t>
  </si>
  <si>
    <t>Recapture (1/22/2011)</t>
  </si>
  <si>
    <t>065 778 264</t>
  </si>
  <si>
    <t>065 634 865</t>
  </si>
  <si>
    <t>065 635 813</t>
  </si>
  <si>
    <t>065 777 362</t>
  </si>
  <si>
    <t>065 778 355</t>
  </si>
  <si>
    <t>065 782 120</t>
  </si>
  <si>
    <t>065 780 028</t>
  </si>
  <si>
    <t>065 783 008</t>
  </si>
  <si>
    <t>065 622 012</t>
  </si>
  <si>
    <t>065 782 852</t>
  </si>
  <si>
    <t>065 780 091</t>
  </si>
  <si>
    <t>065 776 800</t>
  </si>
  <si>
    <t>065 782 292</t>
  </si>
  <si>
    <t>065 634 072</t>
  </si>
  <si>
    <t>054 880 628</t>
  </si>
  <si>
    <t>054 879 304</t>
  </si>
  <si>
    <t>054 872 296</t>
  </si>
  <si>
    <t>054 872 812</t>
  </si>
  <si>
    <t>054 882 092</t>
  </si>
  <si>
    <t>054 880 824</t>
  </si>
  <si>
    <t>054 867 330</t>
  </si>
  <si>
    <t>054 870 079</t>
  </si>
  <si>
    <t>054 873 776</t>
  </si>
  <si>
    <t>054 884 531</t>
  </si>
  <si>
    <t>054 870 812</t>
  </si>
  <si>
    <t>054 876 842</t>
  </si>
  <si>
    <t>054 875 289</t>
  </si>
  <si>
    <t>054 873 592</t>
  </si>
  <si>
    <t>054 878 344</t>
  </si>
  <si>
    <t>054 872 570</t>
  </si>
  <si>
    <t>054 881 571</t>
  </si>
  <si>
    <t>054 872 086</t>
  </si>
  <si>
    <t>: 23 35’ 38.8”N, 089 43’ 17.2”E</t>
  </si>
  <si>
    <t>Ramkrishnanagar</t>
  </si>
  <si>
    <t>23 35’ 08.6’’N, 089 45’ 02.0’’E</t>
  </si>
  <si>
    <t>26.02.2011</t>
  </si>
  <si>
    <t>065 777 819</t>
  </si>
  <si>
    <t>Bat No:1-17, 22-24,30-32 from</t>
  </si>
  <si>
    <t>27.02.2011</t>
  </si>
  <si>
    <t>065 627 021</t>
  </si>
  <si>
    <t>065 630 865</t>
  </si>
  <si>
    <t>065 770 274</t>
  </si>
  <si>
    <t>Bat No: 18-21, 25-29 from</t>
  </si>
  <si>
    <t>065 779 636</t>
  </si>
  <si>
    <t>065 768 013</t>
  </si>
  <si>
    <t>065 625 865</t>
  </si>
  <si>
    <t>065 627 109</t>
  </si>
  <si>
    <t>065 879 723</t>
  </si>
  <si>
    <t>054 873 560</t>
  </si>
  <si>
    <t>Cataract in the left eye</t>
  </si>
  <si>
    <t>054 881 538</t>
  </si>
  <si>
    <t>054 668 341</t>
  </si>
  <si>
    <t>054 884 365</t>
  </si>
  <si>
    <t>054 872 028</t>
  </si>
  <si>
    <t>28.02.2011</t>
  </si>
  <si>
    <t>054 867 013</t>
  </si>
  <si>
    <t>PTT ID:101466</t>
  </si>
  <si>
    <t>054 883 815</t>
  </si>
  <si>
    <t>PTT ID:101468</t>
  </si>
  <si>
    <t>01.03.2011</t>
  </si>
  <si>
    <t>054 868 101</t>
  </si>
  <si>
    <t>054 867 601</t>
  </si>
  <si>
    <t>PTT ID: 90839</t>
  </si>
  <si>
    <t>054 875 336</t>
  </si>
  <si>
    <t>065 768 326</t>
  </si>
  <si>
    <t>065 623 841</t>
  </si>
  <si>
    <t>PTT ID: 101470</t>
  </si>
  <si>
    <t>065 781 121</t>
  </si>
  <si>
    <t>02.03.2011</t>
  </si>
  <si>
    <t>065 622 336</t>
  </si>
  <si>
    <t>065 779 060</t>
  </si>
  <si>
    <t>065 627 870</t>
  </si>
  <si>
    <t>065 701 523</t>
  </si>
  <si>
    <t>065 777 830</t>
  </si>
  <si>
    <t>03.03.2011</t>
  </si>
  <si>
    <t>065 771 021</t>
  </si>
  <si>
    <t>065 769 284</t>
  </si>
  <si>
    <t>065 623 268</t>
  </si>
  <si>
    <t>Blood ml</t>
  </si>
  <si>
    <t>04.04.2011</t>
  </si>
  <si>
    <t>065 621 816</t>
  </si>
  <si>
    <t>065 775 277</t>
  </si>
  <si>
    <t>065 625 773</t>
  </si>
  <si>
    <t>0.8ml</t>
  </si>
  <si>
    <t>1:4 dilution with PBS</t>
  </si>
  <si>
    <t>065 622 322</t>
  </si>
  <si>
    <t>065 772 310</t>
  </si>
  <si>
    <t>065 768 282</t>
  </si>
  <si>
    <t>065 781 524</t>
  </si>
  <si>
    <t>065 032 536</t>
  </si>
  <si>
    <t>065 627 837</t>
  </si>
  <si>
    <t>065 627 085</t>
  </si>
  <si>
    <t>065 770 323</t>
  </si>
  <si>
    <t>065 622 064</t>
  </si>
  <si>
    <t>065 774 617</t>
  </si>
  <si>
    <t>0.5ml</t>
  </si>
  <si>
    <t>065 781 075</t>
  </si>
  <si>
    <t>065 639 792</t>
  </si>
  <si>
    <t>065 639 037</t>
  </si>
  <si>
    <t>065 639  625</t>
  </si>
  <si>
    <t>05.04.2011</t>
  </si>
  <si>
    <t>065 779 808</t>
  </si>
  <si>
    <t>065 781 040</t>
  </si>
  <si>
    <t>0.4ml</t>
  </si>
  <si>
    <t>065 630 862</t>
  </si>
  <si>
    <t>065 629 534</t>
  </si>
  <si>
    <t>065 778 706</t>
  </si>
  <si>
    <t>065 770 285</t>
  </si>
  <si>
    <t>065 627 354</t>
  </si>
  <si>
    <t>065 774 289</t>
  </si>
  <si>
    <t>065 623 512</t>
  </si>
  <si>
    <t>0.7ml</t>
  </si>
  <si>
    <t>065 627 885</t>
  </si>
  <si>
    <t>065 776 309</t>
  </si>
  <si>
    <t>0.35ml</t>
  </si>
  <si>
    <t>065 774 789</t>
  </si>
  <si>
    <t>065 630 022</t>
  </si>
  <si>
    <t>0.6ml</t>
  </si>
  <si>
    <t>065 782 540</t>
  </si>
  <si>
    <t>065 770 125</t>
  </si>
  <si>
    <t>065 779 120</t>
  </si>
  <si>
    <t>065 624 012</t>
  </si>
  <si>
    <t>065 624 316</t>
  </si>
  <si>
    <t>Recapture (7/22/2010)</t>
  </si>
  <si>
    <t>Recaptured 2/6/2006 and 7/24/2010</t>
  </si>
  <si>
    <t>Recapture (4/4/2011)</t>
  </si>
  <si>
    <t>recapture 1/5/2011</t>
  </si>
  <si>
    <t>30/04/11</t>
  </si>
  <si>
    <t>065-770-603</t>
  </si>
  <si>
    <t>054-872-600</t>
  </si>
  <si>
    <t>recaptured 10/19/2010</t>
  </si>
  <si>
    <t>065-781-054</t>
  </si>
  <si>
    <t>065-637-551</t>
  </si>
  <si>
    <t>065-621-820</t>
  </si>
  <si>
    <r>
      <t xml:space="preserve">Direct urine swab in VTM and 250 </t>
    </r>
    <r>
      <rPr>
        <b/>
        <sz val="12"/>
        <rFont val="Calibri"/>
        <family val="2"/>
      </rPr>
      <t>µl in LB</t>
    </r>
  </si>
  <si>
    <t>065-779-104</t>
  </si>
  <si>
    <t xml:space="preserve">Direct urine swab </t>
  </si>
  <si>
    <t>065-780-073</t>
  </si>
  <si>
    <t>065-781-772</t>
  </si>
  <si>
    <t>065-779-610</t>
  </si>
  <si>
    <t>065-634-623</t>
  </si>
  <si>
    <t>065-622-795</t>
  </si>
  <si>
    <t>065-776-616</t>
  </si>
  <si>
    <t>065-773-361</t>
  </si>
  <si>
    <t>065-771-893</t>
  </si>
  <si>
    <t>065-772-281</t>
  </si>
  <si>
    <t>065-783-312</t>
  </si>
  <si>
    <t>065-777-367</t>
  </si>
  <si>
    <t>recaptured 11/14/2012</t>
  </si>
  <si>
    <t>065-630-342</t>
  </si>
  <si>
    <t>065-634-799</t>
  </si>
  <si>
    <t>065-779-580</t>
  </si>
  <si>
    <t>065-776-095</t>
  </si>
  <si>
    <t>065-634-052</t>
  </si>
  <si>
    <t>065-773-359</t>
  </si>
  <si>
    <t>065-779-096</t>
  </si>
  <si>
    <t>065-782-329</t>
  </si>
  <si>
    <t>065-624-020</t>
  </si>
  <si>
    <t>065-768-771</t>
  </si>
  <si>
    <t>065-770-323</t>
  </si>
  <si>
    <t>recaptured 4/4/2011</t>
  </si>
  <si>
    <t>065-624-885</t>
  </si>
  <si>
    <t>065-629-531</t>
  </si>
  <si>
    <t>065-777-029</t>
  </si>
  <si>
    <t>065-776-795</t>
  </si>
  <si>
    <t>065-782-811</t>
  </si>
  <si>
    <r>
      <t>300</t>
    </r>
    <r>
      <rPr>
        <b/>
        <sz val="12"/>
        <color indexed="8"/>
        <rFont val="Calibri"/>
        <family val="2"/>
      </rPr>
      <t>µl urine in both VTM and LB</t>
    </r>
  </si>
  <si>
    <t>065-623-883</t>
  </si>
  <si>
    <t>065-772-821</t>
  </si>
  <si>
    <t>date_sampled</t>
  </si>
  <si>
    <t>sex_male</t>
  </si>
  <si>
    <t>sex_female</t>
  </si>
  <si>
    <t>age_juvenile</t>
  </si>
  <si>
    <t>age_adult</t>
  </si>
  <si>
    <t>forearm_mm</t>
  </si>
  <si>
    <t>weight_g</t>
  </si>
  <si>
    <t>pregnant_yes</t>
  </si>
  <si>
    <t>pregnant_no</t>
  </si>
  <si>
    <t>lactating_yes</t>
  </si>
  <si>
    <t>lactating_no</t>
  </si>
  <si>
    <t>pup_yes</t>
  </si>
  <si>
    <t>pup_no</t>
  </si>
  <si>
    <t>bcs_poor</t>
  </si>
  <si>
    <t xml:space="preserve">Sheet 1 </t>
  </si>
  <si>
    <t xml:space="preserve">Fardpur Jan 06 </t>
  </si>
  <si>
    <t xml:space="preserve">Sheet </t>
  </si>
  <si>
    <t>Title</t>
  </si>
  <si>
    <t xml:space="preserve">Column </t>
  </si>
  <si>
    <t>A</t>
  </si>
  <si>
    <t>B</t>
  </si>
  <si>
    <t>C</t>
  </si>
  <si>
    <t>D</t>
  </si>
  <si>
    <t>E</t>
  </si>
  <si>
    <t>G</t>
  </si>
  <si>
    <t>H</t>
  </si>
  <si>
    <t>I</t>
  </si>
  <si>
    <t>K</t>
  </si>
  <si>
    <t>L</t>
  </si>
  <si>
    <t>M</t>
  </si>
  <si>
    <t>N</t>
  </si>
  <si>
    <t xml:space="preserve">species </t>
  </si>
  <si>
    <t>Pteropus_giganteus</t>
  </si>
  <si>
    <t xml:space="preserve">location </t>
  </si>
  <si>
    <t xml:space="preserve">Description </t>
  </si>
  <si>
    <t xml:space="preserve">sex_male </t>
  </si>
  <si>
    <t xml:space="preserve">sex_female </t>
  </si>
  <si>
    <t xml:space="preserve">age_juvenile </t>
  </si>
  <si>
    <t xml:space="preserve">pregnant_no </t>
  </si>
  <si>
    <t xml:space="preserve">lactating_no </t>
  </si>
  <si>
    <t xml:space="preserve">pup_no </t>
  </si>
  <si>
    <t xml:space="preserve">body condition score is poor </t>
  </si>
  <si>
    <t>bcs_good</t>
  </si>
  <si>
    <t>bcs_excellent</t>
  </si>
  <si>
    <t xml:space="preserve">body condition score is good </t>
  </si>
  <si>
    <t>O</t>
  </si>
  <si>
    <t>P</t>
  </si>
  <si>
    <t>Q</t>
  </si>
  <si>
    <t>R</t>
  </si>
  <si>
    <t>S</t>
  </si>
  <si>
    <t>T</t>
  </si>
  <si>
    <t>U</t>
  </si>
  <si>
    <t>V</t>
  </si>
  <si>
    <t>W</t>
  </si>
  <si>
    <t>Y</t>
  </si>
  <si>
    <t>Z</t>
  </si>
  <si>
    <t>AA</t>
  </si>
  <si>
    <t>AB</t>
  </si>
  <si>
    <t>AC</t>
  </si>
  <si>
    <t>J</t>
  </si>
  <si>
    <t>serum_AAHL</t>
  </si>
  <si>
    <t>serum_CCM</t>
  </si>
  <si>
    <t>SNT_pos</t>
  </si>
  <si>
    <t>titer</t>
  </si>
  <si>
    <t>wing_punch</t>
  </si>
  <si>
    <t>anes_agent</t>
  </si>
  <si>
    <t>dose</t>
  </si>
  <si>
    <t>id_microchip</t>
  </si>
  <si>
    <t>serum_AAH</t>
  </si>
  <si>
    <t>AD</t>
  </si>
  <si>
    <t>AE</t>
  </si>
  <si>
    <t>AF</t>
  </si>
  <si>
    <t>AG</t>
  </si>
  <si>
    <t>AH</t>
  </si>
  <si>
    <t xml:space="preserve">Nipah Virus Ecology and Wildlife Surveillance, Bangladesh; The Consortium for Conservation Medicine  </t>
  </si>
  <si>
    <t xml:space="preserve">Pteropus_giganteus </t>
  </si>
  <si>
    <t>Sheet 2</t>
  </si>
  <si>
    <t xml:space="preserve">Faridipur Jul 07 </t>
  </si>
  <si>
    <t>Sheet 3</t>
  </si>
  <si>
    <t>index</t>
  </si>
  <si>
    <t>location_id</t>
  </si>
  <si>
    <t xml:space="preserve">date_corrected </t>
  </si>
  <si>
    <t xml:space="preserve">location_id </t>
  </si>
  <si>
    <t xml:space="preserve">AI </t>
  </si>
  <si>
    <t>AJ</t>
  </si>
  <si>
    <t>bcs_fair</t>
  </si>
  <si>
    <t>age_pre-weaned</t>
  </si>
  <si>
    <t>head_mm</t>
  </si>
  <si>
    <t>body_mm</t>
  </si>
  <si>
    <t xml:space="preserve">swab_throat_trisol </t>
  </si>
  <si>
    <t xml:space="preserve">swab_rectal_trisol </t>
  </si>
  <si>
    <t>swab_throat_VTM</t>
  </si>
  <si>
    <t>swab_ug_VTM</t>
  </si>
  <si>
    <t>swab_rectal_VTM</t>
  </si>
  <si>
    <t>swab_ug_trisol</t>
  </si>
  <si>
    <t xml:space="preserve">body condition score is fair </t>
  </si>
  <si>
    <t>urine_ug_trisol</t>
  </si>
  <si>
    <t>urine_ug_VTM</t>
  </si>
  <si>
    <t xml:space="preserve">Hi Pos </t>
  </si>
  <si>
    <t xml:space="preserve">Low Pos </t>
  </si>
  <si>
    <t xml:space="preserve">Neg </t>
  </si>
  <si>
    <t xml:space="preserve">NiVsG </t>
  </si>
  <si>
    <t xml:space="preserve">Luminex (sG) </t>
  </si>
  <si>
    <t>Niv sF</t>
  </si>
  <si>
    <t>HeV-N</t>
  </si>
  <si>
    <t>NiV-N</t>
  </si>
  <si>
    <t xml:space="preserve">CedV s G </t>
  </si>
  <si>
    <t xml:space="preserve">Marv-GP </t>
  </si>
  <si>
    <t>Men-N</t>
  </si>
  <si>
    <t xml:space="preserve">ToDo </t>
  </si>
  <si>
    <t xml:space="preserve">See original for roost urine samples </t>
  </si>
  <si>
    <t xml:space="preserve">What does fill color mean? </t>
  </si>
  <si>
    <t>HeV sG</t>
  </si>
  <si>
    <t xml:space="preserve">4;5 </t>
  </si>
  <si>
    <t>Kaderdie, Bualmari, Faridpur; Dumra Khandie, Faridpur Sadar, Faridpur</t>
  </si>
  <si>
    <t>4;5</t>
  </si>
  <si>
    <t xml:space="preserve">Average </t>
  </si>
  <si>
    <t xml:space="preserve">Total 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</si>
  <si>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</si>
  <si>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</si>
  <si>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</si>
  <si>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</si>
  <si>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</si>
  <si>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</si>
  <si>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</si>
  <si>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</si>
  <si>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</si>
  <si>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</si>
  <si>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</si>
  <si>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</si>
  <si>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</si>
  <si>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 xml:space="preserve">Sheet 4 </t>
  </si>
  <si>
    <t>Faridpur Dec 07</t>
  </si>
  <si>
    <t xml:space="preserve">What does row highlights mean? </t>
  </si>
  <si>
    <t xml:space="preserve">(ul) </t>
  </si>
  <si>
    <t>microchip_id</t>
  </si>
  <si>
    <t>GBV</t>
  </si>
  <si>
    <t>AX</t>
  </si>
  <si>
    <t>AY</t>
  </si>
  <si>
    <t xml:space="preserve">microchip_id </t>
  </si>
  <si>
    <t xml:space="preserve">Hi/Low </t>
  </si>
  <si>
    <t xml:space="preserve">Might have alignment issue </t>
  </si>
  <si>
    <t>PCR_urine</t>
  </si>
  <si>
    <t>PCR_throat</t>
  </si>
  <si>
    <t>Sheet 5</t>
  </si>
  <si>
    <t>Jhiltul</t>
  </si>
  <si>
    <t xml:space="preserve">7: Dumrakandi - 200 roosts </t>
  </si>
  <si>
    <t xml:space="preserve">8: Kaderdi - 350 roosts </t>
  </si>
  <si>
    <t xml:space="preserve">9: Jhiltul - 350 roosts </t>
  </si>
  <si>
    <t>NBV-N</t>
  </si>
  <si>
    <t>7;8;9</t>
  </si>
  <si>
    <t xml:space="preserve">Dumrakandi; Kaderdi; Jhituli </t>
  </si>
  <si>
    <t>id</t>
  </si>
  <si>
    <t xml:space="preserve">Jiltori </t>
  </si>
  <si>
    <t xml:space="preserve">Shubrampur </t>
  </si>
  <si>
    <t xml:space="preserve">Shubrampur feeding site </t>
  </si>
  <si>
    <t xml:space="preserve">Shrubrampur </t>
  </si>
  <si>
    <t xml:space="preserve">Jitoli/Shuvrampur </t>
  </si>
  <si>
    <t xml:space="preserve">same id # </t>
  </si>
  <si>
    <t xml:space="preserve">Domrkani; Munshi bazer </t>
  </si>
  <si>
    <t xml:space="preserve">Shuvarampur </t>
  </si>
  <si>
    <t>swab_ug_lysis</t>
  </si>
  <si>
    <t>urine_ug_lysis</t>
  </si>
  <si>
    <t xml:space="preserve">swab_rectal_lysis </t>
  </si>
  <si>
    <t xml:space="preserve">swab_throat_lysis </t>
  </si>
  <si>
    <t>lysis_buffer_type</t>
  </si>
  <si>
    <t xml:space="preserve">trizol or nuclisense </t>
  </si>
  <si>
    <t xml:space="preserve">trizol </t>
  </si>
  <si>
    <t>swab_rectal_lysis</t>
  </si>
  <si>
    <t>swab_throat_lysis</t>
  </si>
  <si>
    <t xml:space="preserve">lysis_buffer_type </t>
  </si>
  <si>
    <t>nuclisense</t>
  </si>
  <si>
    <t xml:space="preserve">Tepakhola </t>
  </si>
  <si>
    <t>GPS: 23 36’ 03.8”N, 089 48’ 57.7”E.</t>
  </si>
  <si>
    <t>GPS: 23 36’ 52.3”N, 89 50’ 56.2”E</t>
  </si>
  <si>
    <t>10;11</t>
  </si>
  <si>
    <t>Shuvarampur; Tepakhola</t>
  </si>
  <si>
    <t xml:space="preserve">Jitali </t>
  </si>
  <si>
    <t>GPS: 23 36' 08.4"N, 089 50' 24.5E</t>
  </si>
  <si>
    <t>GPS: 23 36.854 E08 50.926</t>
  </si>
  <si>
    <t>GPS:N23' 23.837 E 89 50.961</t>
  </si>
  <si>
    <t>feces_rectal_lysis</t>
  </si>
  <si>
    <t>feces_rectal_VTM</t>
  </si>
  <si>
    <t>Tepakhula</t>
  </si>
  <si>
    <t>GPS 23 36' 23.8"N, 089 48' 52.1"E</t>
  </si>
  <si>
    <t>Jitoli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</si>
</sst>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7" x14ac:knownFonts="1">
    <font>
      <sz val="10"/>
      <name val="Arial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indexed="57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i/>
      <sz val="12"/>
      <name val="Arial"/>
      <family val="2"/>
    </font>
    <font>
      <sz val="12"/>
      <color indexed="57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2"/>
      <color theme="1"/>
      <name val="Arial"/>
      <family val="2"/>
    </font>
    <font>
      <sz val="11"/>
      <name val="Calibri"/>
      <family val="2"/>
      <scheme val="minor"/>
    </font>
    <font>
      <sz val="16"/>
      <name val="Arial"/>
      <family val="2"/>
    </font>
    <font>
      <b/>
      <sz val="14"/>
      <name val="Arial"/>
      <family val="2"/>
    </font>
    <font>
      <i/>
      <sz val="16"/>
      <name val="Arial"/>
      <family val="2"/>
    </font>
    <font>
      <sz val="16"/>
      <color indexed="57"/>
      <name val="Arial"/>
      <family val="2"/>
    </font>
    <font>
      <sz val="10"/>
      <name val="Calibri"/>
      <family val="2"/>
      <scheme val="minor"/>
    </font>
    <font>
      <b/>
      <sz val="12"/>
      <color indexed="53"/>
      <name val="Arial"/>
      <family val="2"/>
    </font>
    <font>
      <b/>
      <sz val="12"/>
      <color indexed="10"/>
      <name val="Arial"/>
      <family val="2"/>
    </font>
    <font>
      <sz val="12"/>
      <color indexed="21"/>
      <name val="Arial"/>
      <family val="2"/>
    </font>
    <font>
      <b/>
      <sz val="1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indexed="53"/>
      <name val="Calibri"/>
      <family val="2"/>
      <scheme val="minor"/>
    </font>
    <font>
      <b/>
      <sz val="12"/>
      <color indexed="10"/>
      <name val="Calibri"/>
      <family val="2"/>
      <scheme val="minor"/>
    </font>
    <font>
      <b/>
      <sz val="12"/>
      <color indexed="49"/>
      <name val="Calibri"/>
      <family val="2"/>
      <scheme val="minor"/>
    </font>
    <font>
      <sz val="12"/>
      <color indexed="21"/>
      <name val="Calibri"/>
      <family val="2"/>
      <scheme val="minor"/>
    </font>
    <font>
      <b/>
      <sz val="18"/>
      <name val="Arial"/>
      <family val="2"/>
    </font>
    <font>
      <sz val="18"/>
      <name val="Arial"/>
      <family val="2"/>
    </font>
    <font>
      <i/>
      <sz val="18"/>
      <name val="Arial"/>
      <family val="2"/>
    </font>
    <font>
      <sz val="14"/>
      <name val="Arial"/>
      <family val="2"/>
    </font>
    <font>
      <b/>
      <sz val="12"/>
      <name val="Calibri"/>
      <family val="2"/>
    </font>
    <font>
      <b/>
      <i/>
      <sz val="16"/>
      <name val="Arial"/>
      <family val="2"/>
    </font>
    <font>
      <b/>
      <sz val="16"/>
      <color indexed="57"/>
      <name val="Arial"/>
      <family val="2"/>
    </font>
    <font>
      <b/>
      <sz val="12"/>
      <color rgb="FFFF0000"/>
      <name val="Arial"/>
      <family val="2"/>
    </font>
    <font>
      <b/>
      <sz val="11"/>
      <name val="Arial"/>
      <family val="2"/>
    </font>
    <font>
      <b/>
      <sz val="14"/>
      <color indexed="57"/>
      <name val="Arial"/>
      <family val="2"/>
    </font>
    <font>
      <b/>
      <i/>
      <sz val="14"/>
      <name val="Arial"/>
      <family val="2"/>
    </font>
    <font>
      <sz val="10"/>
      <color theme="1"/>
      <name val="Arial"/>
      <family val="2"/>
    </font>
    <font>
      <b/>
      <sz val="12"/>
      <color indexed="57"/>
      <name val="Calibri"/>
      <family val="2"/>
      <scheme val="minor"/>
    </font>
    <font>
      <sz val="18"/>
      <color indexed="57"/>
      <name val="Arial"/>
      <family val="2"/>
    </font>
    <font>
      <sz val="18"/>
      <color rgb="FF92D050"/>
      <name val="Arial"/>
      <family val="2"/>
    </font>
    <font>
      <sz val="12"/>
      <name val="Calibri"/>
      <family val="2"/>
    </font>
    <font>
      <sz val="18"/>
      <name val="Calibri"/>
      <family val="2"/>
    </font>
    <font>
      <sz val="10"/>
      <color rgb="FFFF0000"/>
      <name val="Arial"/>
      <family val="2"/>
    </font>
    <font>
      <b/>
      <sz val="12"/>
      <color theme="5"/>
      <name val="Arial"/>
      <family val="2"/>
    </font>
    <font>
      <b/>
      <sz val="12"/>
      <color indexed="8"/>
      <name val="Calibri"/>
      <family val="2"/>
    </font>
    <font>
      <u/>
      <sz val="10"/>
      <color theme="10"/>
      <name val="Arial"/>
    </font>
    <font>
      <u/>
      <sz val="10"/>
      <color theme="11"/>
      <name val="Arial"/>
    </font>
    <font>
      <sz val="12"/>
      <color rgb="FF339966"/>
      <name val="Calibri"/>
      <family val="2"/>
    </font>
    <font>
      <sz val="12"/>
      <color rgb="FFDD0806"/>
      <name val="Calibri"/>
      <family val="2"/>
    </font>
    <font>
      <sz val="12"/>
      <color rgb="FF333399"/>
      <name val="Calibri"/>
      <family val="2"/>
    </font>
    <font>
      <sz val="12"/>
      <color rgb="FF9C65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name val="Calibri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theme="1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indexed="5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rgb="FF000000"/>
      </patternFill>
    </fill>
  </fills>
  <borders count="5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679">
    <xf numFmtId="0" fontId="0" fillId="0" borderId="0"/>
    <xf numFmtId="9" fontId="11" fillId="0" borderId="0" applyFont="0" applyFill="0" applyBorder="0" applyAlignment="0" applyProtection="0"/>
    <xf numFmtId="0" fontId="4" fillId="2" borderId="0" applyNumberFormat="0" applyBorder="0" applyAlignment="0" applyProtection="0"/>
    <xf numFmtId="0" fontId="5" fillId="3" borderId="0" applyNumberFormat="0" applyBorder="0" applyAlignment="0" applyProtection="0"/>
    <xf numFmtId="0" fontId="3" fillId="0" borderId="0"/>
    <xf numFmtId="0" fontId="7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11" fillId="0" borderId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2" fillId="0" borderId="0"/>
    <xf numFmtId="0" fontId="59" fillId="3" borderId="0" applyNumberFormat="0" applyBorder="0" applyAlignment="0" applyProtection="0"/>
    <xf numFmtId="0" fontId="60" fillId="2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1" fillId="0" borderId="0"/>
    <xf numFmtId="0" fontId="1" fillId="0" borderId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7" fillId="0" borderId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</cellStyleXfs>
  <cellXfs count="1383">
    <xf numFmtId="0" fontId="0" fillId="0" borderId="0" xfId="0"/>
    <xf numFmtId="0" fontId="9" fillId="0" borderId="4" xfId="0" applyFont="1" applyBorder="1"/>
    <xf numFmtId="0" fontId="9" fillId="0" borderId="0" xfId="0" applyFont="1" applyBorder="1"/>
    <xf numFmtId="1" fontId="8" fillId="0" borderId="4" xfId="0" applyNumberFormat="1" applyFont="1" applyBorder="1" applyAlignment="1">
      <alignment horizontal="right"/>
    </xf>
    <xf numFmtId="2" fontId="9" fillId="0" borderId="4" xfId="0" applyNumberFormat="1" applyFont="1" applyBorder="1"/>
    <xf numFmtId="0" fontId="8" fillId="0" borderId="1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5" borderId="10" xfId="0" applyFont="1" applyFill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1" fontId="8" fillId="6" borderId="4" xfId="0" applyNumberFormat="1" applyFont="1" applyFill="1" applyBorder="1" applyAlignment="1">
      <alignment horizontal="right"/>
    </xf>
    <xf numFmtId="0" fontId="9" fillId="6" borderId="4" xfId="0" applyFont="1" applyFill="1" applyBorder="1"/>
    <xf numFmtId="0" fontId="8" fillId="7" borderId="10" xfId="0" applyFont="1" applyFill="1" applyBorder="1" applyAlignment="1">
      <alignment horizontal="center"/>
    </xf>
    <xf numFmtId="0" fontId="8" fillId="7" borderId="0" xfId="0" applyFont="1" applyFill="1" applyBorder="1" applyAlignment="1">
      <alignment horizontal="center"/>
    </xf>
    <xf numFmtId="1" fontId="8" fillId="7" borderId="4" xfId="0" applyNumberFormat="1" applyFont="1" applyFill="1" applyBorder="1" applyAlignment="1">
      <alignment horizontal="right"/>
    </xf>
    <xf numFmtId="0" fontId="9" fillId="7" borderId="4" xfId="0" applyFont="1" applyFill="1" applyBorder="1"/>
    <xf numFmtId="0" fontId="9" fillId="8" borderId="4" xfId="0" applyFont="1" applyFill="1" applyBorder="1"/>
    <xf numFmtId="14" fontId="9" fillId="0" borderId="4" xfId="0" applyNumberFormat="1" applyFont="1" applyBorder="1"/>
    <xf numFmtId="0" fontId="8" fillId="9" borderId="4" xfId="0" applyFont="1" applyFill="1" applyBorder="1"/>
    <xf numFmtId="14" fontId="8" fillId="9" borderId="4" xfId="0" applyNumberFormat="1" applyFont="1" applyFill="1" applyBorder="1"/>
    <xf numFmtId="2" fontId="8" fillId="9" borderId="4" xfId="0" applyNumberFormat="1" applyFont="1" applyFill="1" applyBorder="1"/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14" fontId="9" fillId="0" borderId="13" xfId="0" applyNumberFormat="1" applyFont="1" applyBorder="1"/>
    <xf numFmtId="0" fontId="9" fillId="0" borderId="13" xfId="0" applyFont="1" applyBorder="1"/>
    <xf numFmtId="2" fontId="9" fillId="0" borderId="13" xfId="0" applyNumberFormat="1" applyFont="1" applyBorder="1"/>
    <xf numFmtId="1" fontId="8" fillId="0" borderId="13" xfId="0" applyNumberFormat="1" applyFont="1" applyBorder="1" applyAlignment="1">
      <alignment horizontal="right"/>
    </xf>
    <xf numFmtId="14" fontId="9" fillId="0" borderId="0" xfId="0" applyNumberFormat="1" applyFont="1" applyBorder="1"/>
    <xf numFmtId="2" fontId="9" fillId="0" borderId="0" xfId="0" applyNumberFormat="1" applyFont="1" applyBorder="1"/>
    <xf numFmtId="1" fontId="8" fillId="0" borderId="0" xfId="0" applyNumberFormat="1" applyFont="1" applyBorder="1" applyAlignment="1">
      <alignment horizontal="right"/>
    </xf>
    <xf numFmtId="1" fontId="9" fillId="0" borderId="0" xfId="0" applyNumberFormat="1" applyFont="1" applyBorder="1"/>
    <xf numFmtId="0" fontId="9" fillId="10" borderId="10" xfId="0" applyFont="1" applyFill="1" applyBorder="1"/>
    <xf numFmtId="14" fontId="9" fillId="10" borderId="10" xfId="0" applyNumberFormat="1" applyFont="1" applyFill="1" applyBorder="1" applyAlignment="1">
      <alignment horizontal="center"/>
    </xf>
    <xf numFmtId="1" fontId="8" fillId="10" borderId="10" xfId="0" applyNumberFormat="1" applyFont="1" applyFill="1" applyBorder="1" applyAlignment="1">
      <alignment horizontal="center"/>
    </xf>
    <xf numFmtId="0" fontId="9" fillId="0" borderId="10" xfId="0" applyFont="1" applyFill="1" applyBorder="1"/>
    <xf numFmtId="14" fontId="9" fillId="0" borderId="10" xfId="0" applyNumberFormat="1" applyFont="1" applyBorder="1" applyAlignment="1">
      <alignment horizontal="center"/>
    </xf>
    <xf numFmtId="2" fontId="8" fillId="0" borderId="0" xfId="0" applyNumberFormat="1" applyFont="1" applyBorder="1" applyAlignment="1">
      <alignment horizontal="center"/>
    </xf>
    <xf numFmtId="2" fontId="8" fillId="0" borderId="10" xfId="0" applyNumberFormat="1" applyFont="1" applyBorder="1" applyAlignment="1">
      <alignment horizontal="center"/>
    </xf>
    <xf numFmtId="0" fontId="9" fillId="10" borderId="10" xfId="0" applyFont="1" applyFill="1" applyBorder="1" applyAlignment="1">
      <alignment horizontal="center"/>
    </xf>
    <xf numFmtId="2" fontId="8" fillId="10" borderId="10" xfId="0" applyNumberFormat="1" applyFont="1" applyFill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9" fillId="0" borderId="10" xfId="0" applyFont="1" applyBorder="1"/>
    <xf numFmtId="14" fontId="9" fillId="0" borderId="5" xfId="0" applyNumberFormat="1" applyFont="1" applyBorder="1"/>
    <xf numFmtId="0" fontId="9" fillId="0" borderId="5" xfId="0" applyFont="1" applyBorder="1"/>
    <xf numFmtId="2" fontId="9" fillId="0" borderId="5" xfId="0" applyNumberFormat="1" applyFont="1" applyBorder="1"/>
    <xf numFmtId="0" fontId="8" fillId="0" borderId="14" xfId="0" applyFont="1" applyBorder="1" applyAlignment="1">
      <alignment horizontal="center"/>
    </xf>
    <xf numFmtId="1" fontId="8" fillId="0" borderId="5" xfId="0" applyNumberFormat="1" applyFont="1" applyBorder="1" applyAlignment="1">
      <alignment horizontal="right"/>
    </xf>
    <xf numFmtId="0" fontId="9" fillId="0" borderId="0" xfId="0" applyFont="1"/>
    <xf numFmtId="0" fontId="11" fillId="0" borderId="0" xfId="0" applyFont="1" applyBorder="1"/>
    <xf numFmtId="0" fontId="13" fillId="0" borderId="0" xfId="0" applyFont="1" applyBorder="1"/>
    <xf numFmtId="0" fontId="13" fillId="4" borderId="0" xfId="0" applyFont="1" applyFill="1" applyBorder="1"/>
    <xf numFmtId="0" fontId="17" fillId="0" borderId="9" xfId="0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17" fillId="0" borderId="10" xfId="0" applyFont="1" applyFill="1" applyBorder="1" applyAlignment="1">
      <alignment horizontal="center"/>
    </xf>
    <xf numFmtId="0" fontId="13" fillId="0" borderId="0" xfId="0" applyFont="1"/>
    <xf numFmtId="1" fontId="19" fillId="0" borderId="25" xfId="0" applyNumberFormat="1" applyFont="1" applyBorder="1" applyAlignment="1">
      <alignment horizontal="center"/>
    </xf>
    <xf numFmtId="1" fontId="19" fillId="0" borderId="14" xfId="0" applyNumberFormat="1" applyFont="1" applyBorder="1" applyAlignment="1">
      <alignment horizontal="center"/>
    </xf>
    <xf numFmtId="1" fontId="19" fillId="0" borderId="27" xfId="0" applyNumberFormat="1" applyFont="1" applyBorder="1" applyAlignment="1">
      <alignment horizontal="center"/>
    </xf>
    <xf numFmtId="1" fontId="19" fillId="0" borderId="28" xfId="0" applyNumberFormat="1" applyFont="1" applyBorder="1" applyAlignment="1">
      <alignment horizontal="center"/>
    </xf>
    <xf numFmtId="1" fontId="19" fillId="0" borderId="29" xfId="0" applyNumberFormat="1" applyFont="1" applyBorder="1" applyAlignment="1">
      <alignment horizontal="center"/>
    </xf>
    <xf numFmtId="1" fontId="19" fillId="0" borderId="10" xfId="0" applyNumberFormat="1" applyFont="1" applyBorder="1" applyAlignment="1">
      <alignment horizontal="center"/>
    </xf>
    <xf numFmtId="1" fontId="19" fillId="3" borderId="10" xfId="3" applyNumberFormat="1" applyFont="1" applyBorder="1" applyAlignment="1">
      <alignment horizontal="center"/>
    </xf>
    <xf numFmtId="1" fontId="19" fillId="0" borderId="17" xfId="0" applyNumberFormat="1" applyFont="1" applyBorder="1" applyAlignment="1">
      <alignment horizontal="center"/>
    </xf>
    <xf numFmtId="1" fontId="19" fillId="0" borderId="31" xfId="0" applyNumberFormat="1" applyFont="1" applyBorder="1" applyAlignment="1">
      <alignment horizontal="center"/>
    </xf>
    <xf numFmtId="1" fontId="19" fillId="14" borderId="10" xfId="3" applyNumberFormat="1" applyFont="1" applyFill="1" applyBorder="1" applyAlignment="1">
      <alignment horizontal="center"/>
    </xf>
    <xf numFmtId="1" fontId="19" fillId="3" borderId="29" xfId="3" applyNumberFormat="1" applyFont="1" applyBorder="1" applyAlignment="1">
      <alignment horizontal="center"/>
    </xf>
    <xf numFmtId="1" fontId="19" fillId="3" borderId="31" xfId="3" applyNumberFormat="1" applyFont="1" applyBorder="1" applyAlignment="1">
      <alignment horizontal="center"/>
    </xf>
    <xf numFmtId="1" fontId="19" fillId="3" borderId="17" xfId="3" applyNumberFormat="1" applyFont="1" applyBorder="1" applyAlignment="1">
      <alignment horizontal="center"/>
    </xf>
    <xf numFmtId="0" fontId="17" fillId="0" borderId="11" xfId="0" applyFont="1" applyFill="1" applyBorder="1" applyAlignment="1">
      <alignment horizontal="center"/>
    </xf>
    <xf numFmtId="1" fontId="19" fillId="0" borderId="32" xfId="0" applyNumberFormat="1" applyFont="1" applyBorder="1" applyAlignment="1">
      <alignment horizontal="center"/>
    </xf>
    <xf numFmtId="1" fontId="19" fillId="0" borderId="36" xfId="0" applyNumberFormat="1" applyFont="1" applyBorder="1" applyAlignment="1">
      <alignment horizontal="center"/>
    </xf>
    <xf numFmtId="1" fontId="19" fillId="0" borderId="37" xfId="0" applyNumberFormat="1" applyFont="1" applyBorder="1" applyAlignment="1">
      <alignment horizontal="center"/>
    </xf>
    <xf numFmtId="1" fontId="19" fillId="3" borderId="25" xfId="3" applyNumberFormat="1" applyFont="1" applyBorder="1" applyAlignment="1">
      <alignment horizontal="center"/>
    </xf>
    <xf numFmtId="1" fontId="19" fillId="3" borderId="14" xfId="3" applyNumberFormat="1" applyFont="1" applyBorder="1" applyAlignment="1">
      <alignment horizontal="center"/>
    </xf>
    <xf numFmtId="1" fontId="19" fillId="0" borderId="24" xfId="0" applyNumberFormat="1" applyFont="1" applyBorder="1" applyAlignment="1">
      <alignment horizontal="center"/>
    </xf>
    <xf numFmtId="1" fontId="19" fillId="0" borderId="23" xfId="0" applyNumberFormat="1" applyFont="1" applyBorder="1" applyAlignment="1">
      <alignment horizontal="center"/>
    </xf>
    <xf numFmtId="1" fontId="19" fillId="3" borderId="23" xfId="3" applyNumberFormat="1" applyFont="1" applyBorder="1" applyAlignment="1">
      <alignment horizontal="center"/>
    </xf>
    <xf numFmtId="0" fontId="17" fillId="0" borderId="10" xfId="0" applyFont="1" applyFill="1" applyBorder="1" applyAlignment="1">
      <alignment horizontal="center" wrapText="1"/>
    </xf>
    <xf numFmtId="0" fontId="11" fillId="10" borderId="10" xfId="0" applyFont="1" applyFill="1" applyBorder="1"/>
    <xf numFmtId="14" fontId="13" fillId="10" borderId="10" xfId="0" applyNumberFormat="1" applyFont="1" applyFill="1" applyBorder="1" applyAlignment="1">
      <alignment horizontal="center"/>
    </xf>
    <xf numFmtId="0" fontId="11" fillId="0" borderId="10" xfId="0" applyFont="1" applyFill="1" applyBorder="1"/>
    <xf numFmtId="14" fontId="13" fillId="0" borderId="10" xfId="0" applyNumberFormat="1" applyFont="1" applyBorder="1" applyAlignment="1">
      <alignment horizontal="center"/>
    </xf>
    <xf numFmtId="0" fontId="13" fillId="10" borderId="10" xfId="0" applyFont="1" applyFill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1" fillId="0" borderId="10" xfId="0" applyFont="1" applyBorder="1"/>
    <xf numFmtId="0" fontId="13" fillId="6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1" fontId="13" fillId="6" borderId="0" xfId="0" applyNumberFormat="1" applyFont="1" applyFill="1" applyAlignment="1">
      <alignment horizontal="center"/>
    </xf>
    <xf numFmtId="1" fontId="13" fillId="0" borderId="0" xfId="0" applyNumberFormat="1" applyFont="1" applyAlignment="1">
      <alignment horizontal="center"/>
    </xf>
    <xf numFmtId="0" fontId="13" fillId="0" borderId="0" xfId="0" applyNumberFormat="1" applyFont="1" applyAlignment="1">
      <alignment horizontal="center"/>
    </xf>
    <xf numFmtId="1" fontId="17" fillId="6" borderId="0" xfId="0" applyNumberFormat="1" applyFont="1" applyFill="1" applyAlignment="1">
      <alignment horizontal="center"/>
    </xf>
    <xf numFmtId="0" fontId="17" fillId="0" borderId="0" xfId="0" applyNumberFormat="1" applyFont="1" applyAlignment="1">
      <alignment horizontal="center"/>
    </xf>
    <xf numFmtId="0" fontId="13" fillId="6" borderId="0" xfId="0" applyNumberFormat="1" applyFont="1" applyFill="1" applyAlignment="1">
      <alignment horizontal="center"/>
    </xf>
    <xf numFmtId="1" fontId="19" fillId="3" borderId="32" xfId="3" applyNumberFormat="1" applyFont="1" applyBorder="1" applyAlignment="1">
      <alignment horizontal="center"/>
    </xf>
    <xf numFmtId="1" fontId="19" fillId="3" borderId="34" xfId="3" applyNumberFormat="1" applyFont="1" applyBorder="1" applyAlignment="1">
      <alignment horizontal="center"/>
    </xf>
    <xf numFmtId="1" fontId="19" fillId="0" borderId="33" xfId="0" applyNumberFormat="1" applyFont="1" applyBorder="1" applyAlignment="1">
      <alignment horizontal="center"/>
    </xf>
    <xf numFmtId="1" fontId="19" fillId="14" borderId="29" xfId="3" applyNumberFormat="1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1" fontId="19" fillId="3" borderId="24" xfId="3" applyNumberFormat="1" applyFont="1" applyBorder="1" applyAlignment="1">
      <alignment horizontal="center"/>
    </xf>
    <xf numFmtId="1" fontId="19" fillId="3" borderId="28" xfId="3" applyNumberFormat="1" applyFont="1" applyBorder="1" applyAlignment="1">
      <alignment horizontal="center"/>
    </xf>
    <xf numFmtId="1" fontId="19" fillId="16" borderId="10" xfId="3" applyNumberFormat="1" applyFont="1" applyFill="1" applyBorder="1" applyAlignment="1">
      <alignment horizontal="center"/>
    </xf>
    <xf numFmtId="1" fontId="19" fillId="16" borderId="23" xfId="3" applyNumberFormat="1" applyFont="1" applyFill="1" applyBorder="1" applyAlignment="1">
      <alignment horizontal="center"/>
    </xf>
    <xf numFmtId="0" fontId="9" fillId="6" borderId="0" xfId="0" applyFont="1" applyFill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19" fillId="0" borderId="0" xfId="3" applyNumberFormat="1" applyFont="1" applyFill="1" applyBorder="1" applyAlignment="1">
      <alignment horizontal="center"/>
    </xf>
    <xf numFmtId="0" fontId="13" fillId="0" borderId="10" xfId="0" applyFont="1" applyFill="1" applyBorder="1" applyAlignment="1">
      <alignment horizontal="center"/>
    </xf>
    <xf numFmtId="1" fontId="19" fillId="3" borderId="27" xfId="3" applyNumberFormat="1" applyFont="1" applyBorder="1" applyAlignment="1">
      <alignment horizontal="center"/>
    </xf>
    <xf numFmtId="0" fontId="0" fillId="0" borderId="0" xfId="0" applyBorder="1"/>
    <xf numFmtId="0" fontId="0" fillId="0" borderId="0" xfId="0" applyFill="1"/>
    <xf numFmtId="0" fontId="13" fillId="0" borderId="10" xfId="0" applyFont="1" applyBorder="1"/>
    <xf numFmtId="0" fontId="11" fillId="0" borderId="13" xfId="0" applyFont="1" applyBorder="1"/>
    <xf numFmtId="0" fontId="17" fillId="6" borderId="10" xfId="0" applyFont="1" applyFill="1" applyBorder="1" applyAlignment="1">
      <alignment horizontal="center"/>
    </xf>
    <xf numFmtId="14" fontId="13" fillId="0" borderId="10" xfId="0" applyNumberFormat="1" applyFont="1" applyFill="1" applyBorder="1" applyAlignment="1">
      <alignment horizontal="center"/>
    </xf>
    <xf numFmtId="1" fontId="19" fillId="3" borderId="37" xfId="3" applyNumberFormat="1" applyFont="1" applyBorder="1" applyAlignment="1">
      <alignment horizontal="center"/>
    </xf>
    <xf numFmtId="1" fontId="19" fillId="3" borderId="33" xfId="3" applyNumberFormat="1" applyFont="1" applyBorder="1" applyAlignment="1">
      <alignment horizontal="center"/>
    </xf>
    <xf numFmtId="1" fontId="19" fillId="0" borderId="10" xfId="0" applyNumberFormat="1" applyFont="1" applyFill="1" applyBorder="1" applyAlignment="1">
      <alignment horizontal="center"/>
    </xf>
    <xf numFmtId="1" fontId="19" fillId="0" borderId="30" xfId="3" applyNumberFormat="1" applyFont="1" applyFill="1" applyBorder="1" applyAlignment="1">
      <alignment horizontal="center"/>
    </xf>
    <xf numFmtId="1" fontId="0" fillId="0" borderId="10" xfId="0" applyNumberFormat="1" applyFill="1" applyBorder="1" applyAlignment="1">
      <alignment horizontal="center"/>
    </xf>
    <xf numFmtId="1" fontId="0" fillId="0" borderId="17" xfId="0" applyNumberFormat="1" applyFill="1" applyBorder="1" applyAlignment="1">
      <alignment horizontal="center"/>
    </xf>
    <xf numFmtId="0" fontId="0" fillId="0" borderId="0" xfId="0" applyFill="1" applyBorder="1"/>
    <xf numFmtId="0" fontId="9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1" fontId="19" fillId="0" borderId="42" xfId="0" applyNumberFormat="1" applyFont="1" applyBorder="1" applyAlignment="1">
      <alignment horizontal="center"/>
    </xf>
    <xf numFmtId="1" fontId="19" fillId="0" borderId="43" xfId="0" applyNumberFormat="1" applyFont="1" applyBorder="1" applyAlignment="1">
      <alignment horizontal="center"/>
    </xf>
    <xf numFmtId="1" fontId="19" fillId="0" borderId="44" xfId="0" applyNumberFormat="1" applyFont="1" applyBorder="1" applyAlignment="1">
      <alignment horizontal="center"/>
    </xf>
    <xf numFmtId="1" fontId="19" fillId="3" borderId="44" xfId="3" applyNumberFormat="1" applyFont="1" applyBorder="1" applyAlignment="1">
      <alignment horizontal="center"/>
    </xf>
    <xf numFmtId="0" fontId="35" fillId="0" borderId="2" xfId="0" applyFont="1" applyBorder="1"/>
    <xf numFmtId="0" fontId="35" fillId="0" borderId="2" xfId="0" applyFont="1" applyBorder="1" applyAlignment="1"/>
    <xf numFmtId="0" fontId="35" fillId="0" borderId="15" xfId="0" applyFont="1" applyBorder="1"/>
    <xf numFmtId="0" fontId="17" fillId="0" borderId="10" xfId="0" applyFont="1" applyFill="1" applyBorder="1" applyAlignment="1">
      <alignment horizontal="right"/>
    </xf>
    <xf numFmtId="1" fontId="19" fillId="0" borderId="46" xfId="0" applyNumberFormat="1" applyFont="1" applyBorder="1" applyAlignment="1">
      <alignment horizontal="center"/>
    </xf>
    <xf numFmtId="0" fontId="17" fillId="6" borderId="10" xfId="0" applyFont="1" applyFill="1" applyBorder="1" applyAlignment="1">
      <alignment horizontal="right"/>
    </xf>
    <xf numFmtId="0" fontId="17" fillId="0" borderId="10" xfId="0" applyFont="1" applyBorder="1" applyAlignment="1">
      <alignment horizontal="right"/>
    </xf>
    <xf numFmtId="1" fontId="19" fillId="0" borderId="44" xfId="3" applyNumberFormat="1" applyFont="1" applyFill="1" applyBorder="1" applyAlignment="1">
      <alignment horizontal="center"/>
    </xf>
    <xf numFmtId="0" fontId="37" fillId="0" borderId="0" xfId="0" applyFont="1" applyBorder="1"/>
    <xf numFmtId="0" fontId="37" fillId="0" borderId="0" xfId="0" applyFont="1"/>
    <xf numFmtId="0" fontId="0" fillId="19" borderId="0" xfId="0" applyFill="1"/>
    <xf numFmtId="0" fontId="7" fillId="0" borderId="0" xfId="5" applyBorder="1"/>
    <xf numFmtId="0" fontId="17" fillId="0" borderId="0" xfId="5" applyFont="1" applyFill="1" applyBorder="1" applyAlignment="1">
      <alignment horizontal="center"/>
    </xf>
    <xf numFmtId="0" fontId="17" fillId="0" borderId="10" xfId="5" applyFont="1" applyBorder="1" applyAlignment="1">
      <alignment horizontal="center"/>
    </xf>
    <xf numFmtId="0" fontId="17" fillId="0" borderId="10" xfId="5" applyFont="1" applyFill="1" applyBorder="1" applyAlignment="1">
      <alignment horizontal="center"/>
    </xf>
    <xf numFmtId="14" fontId="17" fillId="0" borderId="10" xfId="5" applyNumberFormat="1" applyFont="1" applyFill="1" applyBorder="1" applyAlignment="1">
      <alignment horizontal="center"/>
    </xf>
    <xf numFmtId="1" fontId="17" fillId="0" borderId="10" xfId="5" applyNumberFormat="1" applyFont="1" applyFill="1" applyBorder="1" applyAlignment="1">
      <alignment horizontal="center"/>
    </xf>
    <xf numFmtId="0" fontId="13" fillId="0" borderId="0" xfId="5" applyFont="1"/>
    <xf numFmtId="1" fontId="7" fillId="0" borderId="14" xfId="5" applyNumberFormat="1" applyBorder="1" applyAlignment="1">
      <alignment horizontal="center"/>
    </xf>
    <xf numFmtId="1" fontId="7" fillId="0" borderId="25" xfId="5" applyNumberFormat="1" applyBorder="1" applyAlignment="1">
      <alignment horizontal="center"/>
    </xf>
    <xf numFmtId="1" fontId="7" fillId="0" borderId="28" xfId="5" applyNumberFormat="1" applyBorder="1" applyAlignment="1">
      <alignment horizontal="center"/>
    </xf>
    <xf numFmtId="1" fontId="7" fillId="0" borderId="24" xfId="5" applyNumberFormat="1" applyBorder="1" applyAlignment="1">
      <alignment horizontal="center"/>
    </xf>
    <xf numFmtId="1" fontId="7" fillId="0" borderId="27" xfId="5" applyNumberFormat="1" applyBorder="1" applyAlignment="1">
      <alignment horizontal="center"/>
    </xf>
    <xf numFmtId="1" fontId="7" fillId="0" borderId="47" xfId="5" applyNumberFormat="1" applyBorder="1" applyAlignment="1">
      <alignment horizontal="center"/>
    </xf>
    <xf numFmtId="1" fontId="7" fillId="0" borderId="29" xfId="5" applyNumberFormat="1" applyBorder="1" applyAlignment="1">
      <alignment horizontal="center"/>
    </xf>
    <xf numFmtId="1" fontId="7" fillId="0" borderId="10" xfId="5" applyNumberFormat="1" applyBorder="1" applyAlignment="1">
      <alignment horizontal="center"/>
    </xf>
    <xf numFmtId="1" fontId="7" fillId="0" borderId="31" xfId="5" applyNumberFormat="1" applyBorder="1" applyAlignment="1">
      <alignment horizontal="center"/>
    </xf>
    <xf numFmtId="1" fontId="7" fillId="0" borderId="23" xfId="5" applyNumberFormat="1" applyBorder="1" applyAlignment="1">
      <alignment horizontal="center"/>
    </xf>
    <xf numFmtId="1" fontId="7" fillId="0" borderId="17" xfId="5" applyNumberFormat="1" applyBorder="1" applyAlignment="1">
      <alignment horizontal="center"/>
    </xf>
    <xf numFmtId="1" fontId="7" fillId="0" borderId="44" xfId="5" applyNumberFormat="1" applyBorder="1" applyAlignment="1">
      <alignment horizontal="center"/>
    </xf>
    <xf numFmtId="0" fontId="17" fillId="6" borderId="10" xfId="5" applyFont="1" applyFill="1" applyBorder="1" applyAlignment="1">
      <alignment horizontal="center"/>
    </xf>
    <xf numFmtId="14" fontId="17" fillId="6" borderId="10" xfId="5" applyNumberFormat="1" applyFont="1" applyFill="1" applyBorder="1" applyAlignment="1">
      <alignment horizontal="center"/>
    </xf>
    <xf numFmtId="1" fontId="17" fillId="6" borderId="10" xfId="5" applyNumberFormat="1" applyFont="1" applyFill="1" applyBorder="1" applyAlignment="1">
      <alignment horizontal="center"/>
    </xf>
    <xf numFmtId="0" fontId="41" fillId="6" borderId="10" xfId="5" applyFont="1" applyFill="1" applyBorder="1" applyAlignment="1">
      <alignment horizontal="center"/>
    </xf>
    <xf numFmtId="0" fontId="17" fillId="0" borderId="41" xfId="5" applyFont="1" applyFill="1" applyBorder="1" applyAlignment="1">
      <alignment horizontal="center"/>
    </xf>
    <xf numFmtId="1" fontId="17" fillId="0" borderId="10" xfId="5" applyNumberFormat="1" applyFont="1" applyBorder="1" applyAlignment="1">
      <alignment horizontal="center"/>
    </xf>
    <xf numFmtId="1" fontId="7" fillId="0" borderId="32" xfId="5" applyNumberFormat="1" applyBorder="1" applyAlignment="1">
      <alignment horizontal="center"/>
    </xf>
    <xf numFmtId="1" fontId="7" fillId="0" borderId="34" xfId="5" applyNumberFormat="1" applyBorder="1" applyAlignment="1">
      <alignment horizontal="center"/>
    </xf>
    <xf numFmtId="1" fontId="7" fillId="0" borderId="37" xfId="5" applyNumberFormat="1" applyBorder="1" applyAlignment="1">
      <alignment horizontal="center"/>
    </xf>
    <xf numFmtId="1" fontId="7" fillId="0" borderId="33" xfId="5" applyNumberFormat="1" applyBorder="1" applyAlignment="1">
      <alignment horizontal="center"/>
    </xf>
    <xf numFmtId="1" fontId="7" fillId="0" borderId="36" xfId="5" applyNumberFormat="1" applyBorder="1" applyAlignment="1">
      <alignment horizontal="center"/>
    </xf>
    <xf numFmtId="1" fontId="7" fillId="0" borderId="46" xfId="5" applyNumberFormat="1" applyBorder="1" applyAlignment="1">
      <alignment horizontal="center"/>
    </xf>
    <xf numFmtId="1" fontId="7" fillId="0" borderId="43" xfId="5" applyNumberFormat="1" applyBorder="1" applyAlignment="1">
      <alignment horizontal="center"/>
    </xf>
    <xf numFmtId="0" fontId="7" fillId="0" borderId="10" xfId="5" applyBorder="1"/>
    <xf numFmtId="0" fontId="21" fillId="0" borderId="15" xfId="0" applyFont="1" applyBorder="1"/>
    <xf numFmtId="1" fontId="12" fillId="0" borderId="3" xfId="7" applyNumberFormat="1" applyFont="1" applyBorder="1" applyAlignment="1"/>
    <xf numFmtId="0" fontId="12" fillId="0" borderId="0" xfId="7" applyFont="1" applyBorder="1" applyAlignment="1"/>
    <xf numFmtId="0" fontId="11" fillId="0" borderId="0" xfId="7" applyFont="1" applyBorder="1"/>
    <xf numFmtId="0" fontId="11" fillId="0" borderId="0" xfId="7" applyBorder="1"/>
    <xf numFmtId="0" fontId="11" fillId="11" borderId="48" xfId="7" applyFill="1" applyBorder="1"/>
    <xf numFmtId="0" fontId="11" fillId="0" borderId="13" xfId="7" applyFont="1" applyBorder="1"/>
    <xf numFmtId="0" fontId="12" fillId="0" borderId="2" xfId="7" applyFont="1" applyBorder="1" applyAlignment="1"/>
    <xf numFmtId="0" fontId="21" fillId="0" borderId="0" xfId="7" applyFont="1" applyBorder="1" applyAlignment="1"/>
    <xf numFmtId="0" fontId="11" fillId="11" borderId="0" xfId="7" applyFill="1" applyBorder="1"/>
    <xf numFmtId="0" fontId="21" fillId="0" borderId="2" xfId="7" applyFont="1" applyBorder="1"/>
    <xf numFmtId="1" fontId="21" fillId="0" borderId="3" xfId="7" applyNumberFormat="1" applyFont="1" applyBorder="1"/>
    <xf numFmtId="0" fontId="21" fillId="0" borderId="0" xfId="7" applyFont="1" applyBorder="1"/>
    <xf numFmtId="0" fontId="21" fillId="11" borderId="0" xfId="7" applyFont="1" applyFill="1" applyBorder="1"/>
    <xf numFmtId="0" fontId="21" fillId="0" borderId="15" xfId="7" applyFont="1" applyBorder="1"/>
    <xf numFmtId="1" fontId="21" fillId="0" borderId="9" xfId="7" applyNumberFormat="1" applyFont="1" applyBorder="1"/>
    <xf numFmtId="0" fontId="21" fillId="11" borderId="49" xfId="7" applyFont="1" applyFill="1" applyBorder="1"/>
    <xf numFmtId="0" fontId="11" fillId="4" borderId="4" xfId="7" applyFont="1" applyFill="1" applyBorder="1"/>
    <xf numFmtId="14" fontId="11" fillId="4" borderId="4" xfId="7" applyNumberFormat="1" applyFont="1" applyFill="1" applyBorder="1"/>
    <xf numFmtId="1" fontId="11" fillId="4" borderId="4" xfId="7" applyNumberFormat="1" applyFont="1" applyFill="1" applyBorder="1"/>
    <xf numFmtId="0" fontId="11" fillId="18" borderId="4" xfId="7" applyFont="1" applyFill="1" applyBorder="1"/>
    <xf numFmtId="0" fontId="17" fillId="18" borderId="0" xfId="7" applyFont="1" applyFill="1" applyBorder="1" applyAlignment="1">
      <alignment horizontal="center"/>
    </xf>
    <xf numFmtId="0" fontId="11" fillId="4" borderId="27" xfId="7" applyFont="1" applyFill="1" applyBorder="1"/>
    <xf numFmtId="0" fontId="11" fillId="0" borderId="0" xfId="7"/>
    <xf numFmtId="0" fontId="17" fillId="0" borderId="4" xfId="7" applyFont="1" applyBorder="1"/>
    <xf numFmtId="14" fontId="17" fillId="0" borderId="4" xfId="7" applyNumberFormat="1" applyFont="1" applyBorder="1" applyAlignment="1">
      <alignment horizontal="center"/>
    </xf>
    <xf numFmtId="1" fontId="17" fillId="0" borderId="3" xfId="7" applyNumberFormat="1" applyFont="1" applyBorder="1" applyAlignment="1">
      <alignment horizontal="center"/>
    </xf>
    <xf numFmtId="0" fontId="17" fillId="0" borderId="4" xfId="7" applyFont="1" applyBorder="1" applyAlignment="1">
      <alignment horizontal="center"/>
    </xf>
    <xf numFmtId="0" fontId="11" fillId="4" borderId="0" xfId="7" applyFill="1"/>
    <xf numFmtId="0" fontId="17" fillId="11" borderId="10" xfId="7" applyFont="1" applyFill="1" applyBorder="1"/>
    <xf numFmtId="0" fontId="17" fillId="0" borderId="2" xfId="7" applyFont="1" applyBorder="1" applyAlignment="1">
      <alignment horizontal="center"/>
    </xf>
    <xf numFmtId="0" fontId="17" fillId="0" borderId="17" xfId="7" applyFont="1" applyBorder="1" applyAlignment="1">
      <alignment horizontal="center"/>
    </xf>
    <xf numFmtId="0" fontId="17" fillId="0" borderId="10" xfId="7" applyFont="1" applyBorder="1" applyAlignment="1">
      <alignment horizontal="center"/>
    </xf>
    <xf numFmtId="0" fontId="17" fillId="0" borderId="50" xfId="7" applyFont="1" applyBorder="1" applyAlignment="1">
      <alignment horizontal="center"/>
    </xf>
    <xf numFmtId="0" fontId="17" fillId="0" borderId="23" xfId="7" applyFont="1" applyBorder="1" applyAlignment="1">
      <alignment horizontal="center"/>
    </xf>
    <xf numFmtId="0" fontId="17" fillId="0" borderId="0" xfId="7" applyFont="1" applyBorder="1" applyAlignment="1">
      <alignment horizontal="center"/>
    </xf>
    <xf numFmtId="0" fontId="17" fillId="4" borderId="13" xfId="7" applyFont="1" applyFill="1" applyBorder="1" applyAlignment="1">
      <alignment horizontal="center"/>
    </xf>
    <xf numFmtId="0" fontId="17" fillId="0" borderId="13" xfId="7" applyFont="1" applyBorder="1" applyAlignment="1">
      <alignment horizontal="center"/>
    </xf>
    <xf numFmtId="1" fontId="17" fillId="0" borderId="13" xfId="7" applyNumberFormat="1" applyFont="1" applyBorder="1" applyAlignment="1">
      <alignment horizontal="center"/>
    </xf>
    <xf numFmtId="0" fontId="17" fillId="0" borderId="9" xfId="7" applyFont="1" applyBorder="1" applyAlignment="1">
      <alignment horizontal="center"/>
    </xf>
    <xf numFmtId="0" fontId="17" fillId="0" borderId="15" xfId="7" applyFont="1" applyBorder="1" applyAlignment="1">
      <alignment horizontal="center"/>
    </xf>
    <xf numFmtId="0" fontId="17" fillId="0" borderId="17" xfId="7" applyFont="1" applyFill="1" applyBorder="1" applyAlignment="1">
      <alignment horizontal="center"/>
    </xf>
    <xf numFmtId="0" fontId="17" fillId="0" borderId="27" xfId="7" applyFont="1" applyFill="1" applyBorder="1" applyAlignment="1">
      <alignment horizontal="center"/>
    </xf>
    <xf numFmtId="0" fontId="17" fillId="0" borderId="14" xfId="7" applyFont="1" applyFill="1" applyBorder="1" applyAlignment="1">
      <alignment horizontal="center"/>
    </xf>
    <xf numFmtId="0" fontId="17" fillId="0" borderId="0" xfId="7" applyFont="1" applyFill="1" applyBorder="1" applyAlignment="1">
      <alignment horizontal="center"/>
    </xf>
    <xf numFmtId="0" fontId="17" fillId="0" borderId="10" xfId="7" applyFont="1" applyFill="1" applyBorder="1" applyAlignment="1">
      <alignment horizontal="center"/>
    </xf>
    <xf numFmtId="14" fontId="17" fillId="6" borderId="10" xfId="7" applyNumberFormat="1" applyFont="1" applyFill="1" applyBorder="1" applyAlignment="1">
      <alignment horizontal="center"/>
    </xf>
    <xf numFmtId="0" fontId="17" fillId="6" borderId="10" xfId="7" applyFont="1" applyFill="1" applyBorder="1" applyAlignment="1">
      <alignment horizontal="center"/>
    </xf>
    <xf numFmtId="1" fontId="17" fillId="6" borderId="10" xfId="7" applyNumberFormat="1" applyFont="1" applyFill="1" applyBorder="1" applyAlignment="1">
      <alignment horizontal="center"/>
    </xf>
    <xf numFmtId="0" fontId="17" fillId="6" borderId="23" xfId="7" applyFont="1" applyFill="1" applyBorder="1" applyAlignment="1">
      <alignment horizontal="center"/>
    </xf>
    <xf numFmtId="0" fontId="17" fillId="6" borderId="17" xfId="7" applyFont="1" applyFill="1" applyBorder="1" applyAlignment="1">
      <alignment horizontal="center"/>
    </xf>
    <xf numFmtId="1" fontId="19" fillId="16" borderId="32" xfId="3" applyNumberFormat="1" applyFont="1" applyFill="1" applyBorder="1" applyAlignment="1">
      <alignment horizontal="center"/>
    </xf>
    <xf numFmtId="1" fontId="19" fillId="16" borderId="14" xfId="3" applyNumberFormat="1" applyFont="1" applyFill="1" applyBorder="1" applyAlignment="1">
      <alignment horizontal="center"/>
    </xf>
    <xf numFmtId="0" fontId="3" fillId="23" borderId="10" xfId="6" applyFill="1" applyBorder="1"/>
    <xf numFmtId="0" fontId="3" fillId="6" borderId="10" xfId="6" applyFill="1" applyBorder="1"/>
    <xf numFmtId="1" fontId="0" fillId="0" borderId="23" xfId="0" applyNumberFormat="1" applyFill="1" applyBorder="1" applyAlignment="1">
      <alignment horizontal="center"/>
    </xf>
    <xf numFmtId="1" fontId="19" fillId="0" borderId="10" xfId="3" applyNumberFormat="1" applyFont="1" applyFill="1" applyBorder="1" applyAlignment="1">
      <alignment horizontal="center"/>
    </xf>
    <xf numFmtId="0" fontId="8" fillId="0" borderId="10" xfId="0" applyFont="1" applyBorder="1" applyAlignment="1">
      <alignment horizontal="center"/>
    </xf>
    <xf numFmtId="1" fontId="9" fillId="0" borderId="10" xfId="4" applyNumberFormat="1" applyFont="1" applyBorder="1" applyAlignment="1">
      <alignment horizontal="center"/>
    </xf>
    <xf numFmtId="1" fontId="9" fillId="0" borderId="32" xfId="4" applyNumberFormat="1" applyFont="1" applyBorder="1" applyAlignment="1">
      <alignment horizontal="center"/>
    </xf>
    <xf numFmtId="0" fontId="11" fillId="0" borderId="0" xfId="0" applyFont="1"/>
    <xf numFmtId="1" fontId="20" fillId="0" borderId="3" xfId="0" applyNumberFormat="1" applyFont="1" applyBorder="1" applyAlignment="1"/>
    <xf numFmtId="0" fontId="37" fillId="0" borderId="0" xfId="0" applyFont="1" applyBorder="1" applyAlignment="1"/>
    <xf numFmtId="0" fontId="20" fillId="0" borderId="0" xfId="0" applyFont="1" applyBorder="1" applyAlignment="1"/>
    <xf numFmtId="0" fontId="11" fillId="11" borderId="48" xfId="0" applyFont="1" applyFill="1" applyBorder="1"/>
    <xf numFmtId="0" fontId="11" fillId="11" borderId="0" xfId="0" applyFont="1" applyFill="1" applyBorder="1"/>
    <xf numFmtId="1" fontId="20" fillId="0" borderId="3" xfId="0" applyNumberFormat="1" applyFont="1" applyBorder="1"/>
    <xf numFmtId="0" fontId="37" fillId="11" borderId="0" xfId="0" applyFont="1" applyFill="1" applyBorder="1"/>
    <xf numFmtId="16" fontId="35" fillId="0" borderId="2" xfId="0" applyNumberFormat="1" applyFont="1" applyBorder="1"/>
    <xf numFmtId="16" fontId="37" fillId="0" borderId="0" xfId="0" applyNumberFormat="1" applyFont="1" applyBorder="1"/>
    <xf numFmtId="1" fontId="20" fillId="0" borderId="9" xfId="0" applyNumberFormat="1" applyFont="1" applyBorder="1"/>
    <xf numFmtId="0" fontId="37" fillId="11" borderId="49" xfId="0" applyFont="1" applyFill="1" applyBorder="1"/>
    <xf numFmtId="0" fontId="37" fillId="4" borderId="10" xfId="0" applyFont="1" applyFill="1" applyBorder="1"/>
    <xf numFmtId="14" fontId="37" fillId="4" borderId="10" xfId="0" applyNumberFormat="1" applyFont="1" applyFill="1" applyBorder="1" applyAlignment="1"/>
    <xf numFmtId="1" fontId="37" fillId="4" borderId="10" xfId="0" applyNumberFormat="1" applyFont="1" applyFill="1" applyBorder="1"/>
    <xf numFmtId="0" fontId="11" fillId="4" borderId="10" xfId="0" applyFont="1" applyFill="1" applyBorder="1"/>
    <xf numFmtId="0" fontId="13" fillId="18" borderId="0" xfId="0" applyFont="1" applyFill="1" applyBorder="1" applyAlignment="1">
      <alignment horizontal="center"/>
    </xf>
    <xf numFmtId="0" fontId="11" fillId="4" borderId="27" xfId="0" applyFont="1" applyFill="1" applyBorder="1"/>
    <xf numFmtId="0" fontId="13" fillId="4" borderId="16" xfId="0" applyFont="1" applyFill="1" applyBorder="1"/>
    <xf numFmtId="0" fontId="13" fillId="4" borderId="15" xfId="0" applyFont="1" applyFill="1" applyBorder="1"/>
    <xf numFmtId="0" fontId="11" fillId="4" borderId="9" xfId="0" applyFont="1" applyFill="1" applyBorder="1"/>
    <xf numFmtId="0" fontId="16" fillId="0" borderId="0" xfId="0" applyFont="1" applyAlignment="1">
      <alignment horizontal="left"/>
    </xf>
    <xf numFmtId="0" fontId="21" fillId="0" borderId="10" xfId="0" applyFont="1" applyBorder="1" applyAlignment="1">
      <alignment horizontal="left"/>
    </xf>
    <xf numFmtId="14" fontId="21" fillId="0" borderId="10" xfId="0" applyNumberFormat="1" applyFont="1" applyBorder="1" applyAlignment="1">
      <alignment horizontal="left"/>
    </xf>
    <xf numFmtId="1" fontId="21" fillId="0" borderId="10" xfId="0" applyNumberFormat="1" applyFont="1" applyBorder="1" applyAlignment="1">
      <alignment horizontal="left"/>
    </xf>
    <xf numFmtId="0" fontId="16" fillId="4" borderId="0" xfId="0" applyFont="1" applyFill="1" applyAlignment="1">
      <alignment horizontal="left"/>
    </xf>
    <xf numFmtId="0" fontId="17" fillId="11" borderId="10" xfId="0" applyFont="1" applyFill="1" applyBorder="1" applyAlignment="1">
      <alignment horizontal="left"/>
    </xf>
    <xf numFmtId="0" fontId="17" fillId="0" borderId="2" xfId="0" applyFont="1" applyBorder="1" applyAlignment="1">
      <alignment horizontal="left"/>
    </xf>
    <xf numFmtId="0" fontId="17" fillId="0" borderId="17" xfId="0" applyFont="1" applyBorder="1" applyAlignment="1">
      <alignment horizontal="left"/>
    </xf>
    <xf numFmtId="0" fontId="17" fillId="0" borderId="10" xfId="0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7" fillId="0" borderId="23" xfId="0" applyFont="1" applyBorder="1" applyAlignment="1">
      <alignment horizontal="left"/>
    </xf>
    <xf numFmtId="0" fontId="17" fillId="0" borderId="9" xfId="0" applyFont="1" applyBorder="1" applyAlignment="1">
      <alignment horizontal="left"/>
    </xf>
    <xf numFmtId="0" fontId="17" fillId="0" borderId="15" xfId="0" applyFont="1" applyBorder="1" applyAlignment="1">
      <alignment horizontal="left"/>
    </xf>
    <xf numFmtId="0" fontId="21" fillId="4" borderId="10" xfId="0" applyFont="1" applyFill="1" applyBorder="1" applyAlignment="1">
      <alignment horizontal="left"/>
    </xf>
    <xf numFmtId="0" fontId="17" fillId="0" borderId="45" xfId="0" applyFont="1" applyBorder="1" applyAlignment="1">
      <alignment horizontal="left"/>
    </xf>
    <xf numFmtId="0" fontId="17" fillId="0" borderId="17" xfId="0" applyFont="1" applyFill="1" applyBorder="1" applyAlignment="1">
      <alignment horizontal="left"/>
    </xf>
    <xf numFmtId="0" fontId="17" fillId="0" borderId="27" xfId="0" applyFont="1" applyFill="1" applyBorder="1" applyAlignment="1">
      <alignment horizontal="left"/>
    </xf>
    <xf numFmtId="0" fontId="17" fillId="0" borderId="14" xfId="0" applyFont="1" applyFill="1" applyBorder="1" applyAlignment="1">
      <alignment horizontal="left"/>
    </xf>
    <xf numFmtId="0" fontId="17" fillId="0" borderId="0" xfId="0" applyFont="1" applyFill="1" applyBorder="1" applyAlignment="1">
      <alignment horizontal="left"/>
    </xf>
    <xf numFmtId="0" fontId="17" fillId="0" borderId="10" xfId="0" applyFont="1" applyFill="1" applyBorder="1" applyAlignment="1">
      <alignment horizontal="left"/>
    </xf>
    <xf numFmtId="0" fontId="11" fillId="0" borderId="0" xfId="0" applyFont="1" applyAlignment="1">
      <alignment horizontal="left"/>
    </xf>
    <xf numFmtId="0" fontId="37" fillId="0" borderId="10" xfId="0" applyFont="1" applyFill="1" applyBorder="1" applyAlignment="1">
      <alignment horizontal="left"/>
    </xf>
    <xf numFmtId="14" fontId="37" fillId="0" borderId="10" xfId="0" applyNumberFormat="1" applyFont="1" applyFill="1" applyBorder="1" applyAlignment="1">
      <alignment horizontal="left"/>
    </xf>
    <xf numFmtId="1" fontId="37" fillId="0" borderId="10" xfId="0" applyNumberFormat="1" applyFont="1" applyBorder="1" applyAlignment="1">
      <alignment horizontal="left"/>
    </xf>
    <xf numFmtId="0" fontId="37" fillId="0" borderId="10" xfId="0" applyFont="1" applyBorder="1" applyAlignment="1">
      <alignment horizontal="left"/>
    </xf>
    <xf numFmtId="0" fontId="13" fillId="0" borderId="10" xfId="0" applyFont="1" applyFill="1" applyBorder="1" applyAlignment="1">
      <alignment horizontal="left"/>
    </xf>
    <xf numFmtId="0" fontId="13" fillId="11" borderId="10" xfId="0" applyFont="1" applyFill="1" applyBorder="1" applyAlignment="1">
      <alignment horizontal="left"/>
    </xf>
    <xf numFmtId="0" fontId="13" fillId="0" borderId="23" xfId="0" applyFont="1" applyFill="1" applyBorder="1" applyAlignment="1">
      <alignment horizontal="left"/>
    </xf>
    <xf numFmtId="0" fontId="13" fillId="0" borderId="17" xfId="0" applyFont="1" applyFill="1" applyBorder="1" applyAlignment="1">
      <alignment horizontal="left"/>
    </xf>
    <xf numFmtId="0" fontId="13" fillId="20" borderId="23" xfId="0" applyFont="1" applyFill="1" applyBorder="1" applyAlignment="1">
      <alignment horizontal="left"/>
    </xf>
    <xf numFmtId="0" fontId="13" fillId="0" borderId="24" xfId="0" applyFont="1" applyFill="1" applyBorder="1" applyAlignment="1">
      <alignment horizontal="left"/>
    </xf>
    <xf numFmtId="0" fontId="37" fillId="0" borderId="0" xfId="0" applyFont="1" applyBorder="1" applyAlignment="1">
      <alignment horizontal="left"/>
    </xf>
    <xf numFmtId="0" fontId="21" fillId="0" borderId="10" xfId="0" applyFont="1" applyFill="1" applyBorder="1" applyAlignment="1">
      <alignment horizontal="left"/>
    </xf>
    <xf numFmtId="14" fontId="21" fillId="0" borderId="10" xfId="0" applyNumberFormat="1" applyFont="1" applyFill="1" applyBorder="1" applyAlignment="1">
      <alignment horizontal="left"/>
    </xf>
    <xf numFmtId="1" fontId="21" fillId="0" borderId="10" xfId="0" applyNumberFormat="1" applyFont="1" applyFill="1" applyBorder="1" applyAlignment="1">
      <alignment horizontal="left"/>
    </xf>
    <xf numFmtId="0" fontId="17" fillId="0" borderId="23" xfId="0" applyFont="1" applyFill="1" applyBorder="1" applyAlignment="1">
      <alignment horizontal="left"/>
    </xf>
    <xf numFmtId="0" fontId="17" fillId="20" borderId="23" xfId="0" applyFont="1" applyFill="1" applyBorder="1" applyAlignment="1">
      <alignment horizontal="left"/>
    </xf>
    <xf numFmtId="1" fontId="37" fillId="0" borderId="10" xfId="0" applyNumberFormat="1" applyFont="1" applyFill="1" applyBorder="1" applyAlignment="1">
      <alignment horizontal="left"/>
    </xf>
    <xf numFmtId="0" fontId="13" fillId="0" borderId="10" xfId="0" applyFont="1" applyBorder="1" applyAlignment="1">
      <alignment horizontal="left"/>
    </xf>
    <xf numFmtId="0" fontId="13" fillId="0" borderId="17" xfId="0" applyFont="1" applyBorder="1" applyAlignment="1">
      <alignment horizontal="left"/>
    </xf>
    <xf numFmtId="0" fontId="13" fillId="0" borderId="23" xfId="0" applyFont="1" applyBorder="1" applyAlignment="1">
      <alignment horizontal="left"/>
    </xf>
    <xf numFmtId="0" fontId="16" fillId="0" borderId="10" xfId="0" applyFont="1" applyBorder="1" applyAlignment="1">
      <alignment horizontal="left"/>
    </xf>
    <xf numFmtId="0" fontId="11" fillId="0" borderId="10" xfId="0" applyFont="1" applyBorder="1" applyAlignment="1">
      <alignment horizontal="left"/>
    </xf>
    <xf numFmtId="1" fontId="13" fillId="0" borderId="10" xfId="0" applyNumberFormat="1" applyFont="1" applyBorder="1" applyAlignment="1">
      <alignment horizontal="left"/>
    </xf>
    <xf numFmtId="1" fontId="17" fillId="0" borderId="10" xfId="0" applyNumberFormat="1" applyFont="1" applyBorder="1" applyAlignment="1">
      <alignment horizontal="left"/>
    </xf>
    <xf numFmtId="14" fontId="13" fillId="0" borderId="10" xfId="0" applyNumberFormat="1" applyFont="1" applyFill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3" fillId="0" borderId="10" xfId="0" applyFont="1" applyFill="1" applyBorder="1"/>
    <xf numFmtId="1" fontId="19" fillId="0" borderId="29" xfId="0" applyNumberFormat="1" applyFont="1" applyFill="1" applyBorder="1" applyAlignment="1">
      <alignment horizontal="center"/>
    </xf>
    <xf numFmtId="1" fontId="19" fillId="0" borderId="17" xfId="0" applyNumberFormat="1" applyFont="1" applyFill="1" applyBorder="1" applyAlignment="1">
      <alignment horizontal="center"/>
    </xf>
    <xf numFmtId="1" fontId="19" fillId="0" borderId="31" xfId="0" applyNumberFormat="1" applyFont="1" applyFill="1" applyBorder="1" applyAlignment="1">
      <alignment horizontal="center"/>
    </xf>
    <xf numFmtId="1" fontId="19" fillId="0" borderId="23" xfId="0" applyNumberFormat="1" applyFont="1" applyFill="1" applyBorder="1" applyAlignment="1">
      <alignment horizontal="center"/>
    </xf>
    <xf numFmtId="0" fontId="17" fillId="0" borderId="10" xfId="0" applyFont="1" applyBorder="1"/>
    <xf numFmtId="1" fontId="19" fillId="0" borderId="29" xfId="3" applyNumberFormat="1" applyFont="1" applyFill="1" applyBorder="1" applyAlignment="1">
      <alignment horizontal="center"/>
    </xf>
    <xf numFmtId="1" fontId="19" fillId="0" borderId="10" xfId="2" applyNumberFormat="1" applyFont="1" applyFill="1" applyBorder="1" applyAlignment="1">
      <alignment horizontal="center"/>
    </xf>
    <xf numFmtId="0" fontId="13" fillId="0" borderId="10" xfId="0" applyFont="1" applyBorder="1" applyAlignment="1"/>
    <xf numFmtId="1" fontId="13" fillId="0" borderId="10" xfId="0" applyNumberFormat="1" applyFont="1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13" fillId="11" borderId="10" xfId="0" applyFont="1" applyFill="1" applyBorder="1" applyAlignment="1">
      <alignment horizontal="center"/>
    </xf>
    <xf numFmtId="0" fontId="13" fillId="0" borderId="23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1" fontId="19" fillId="0" borderId="23" xfId="3" applyNumberFormat="1" applyFont="1" applyFill="1" applyBorder="1" applyAlignment="1">
      <alignment horizontal="center"/>
    </xf>
    <xf numFmtId="0" fontId="17" fillId="0" borderId="0" xfId="8" applyFont="1" applyBorder="1" applyAlignment="1">
      <alignment horizontal="center"/>
    </xf>
    <xf numFmtId="0" fontId="17" fillId="0" borderId="10" xfId="8" applyFont="1" applyBorder="1" applyAlignment="1">
      <alignment horizontal="center"/>
    </xf>
    <xf numFmtId="0" fontId="13" fillId="25" borderId="10" xfId="0" applyFont="1" applyFill="1" applyBorder="1" applyAlignment="1"/>
    <xf numFmtId="0" fontId="13" fillId="25" borderId="10" xfId="0" applyFont="1" applyFill="1" applyBorder="1" applyAlignment="1">
      <alignment horizontal="center"/>
    </xf>
    <xf numFmtId="0" fontId="11" fillId="25" borderId="10" xfId="7" applyFill="1" applyBorder="1"/>
    <xf numFmtId="0" fontId="16" fillId="25" borderId="10" xfId="7" applyFont="1" applyFill="1" applyBorder="1"/>
    <xf numFmtId="1" fontId="19" fillId="0" borderId="0" xfId="0" applyNumberFormat="1" applyFont="1" applyFill="1" applyBorder="1" applyAlignment="1">
      <alignment horizontal="center"/>
    </xf>
    <xf numFmtId="0" fontId="16" fillId="0" borderId="0" xfId="7" applyFont="1"/>
    <xf numFmtId="1" fontId="19" fillId="0" borderId="17" xfId="3" applyNumberFormat="1" applyFont="1" applyFill="1" applyBorder="1" applyAlignment="1">
      <alignment horizontal="center"/>
    </xf>
    <xf numFmtId="0" fontId="11" fillId="0" borderId="0" xfId="0" applyFont="1" applyAlignment="1"/>
    <xf numFmtId="2" fontId="16" fillId="25" borderId="10" xfId="7" applyNumberFormat="1" applyFont="1" applyFill="1" applyBorder="1"/>
    <xf numFmtId="1" fontId="19" fillId="0" borderId="29" xfId="2" applyNumberFormat="1" applyFont="1" applyFill="1" applyBorder="1" applyAlignment="1">
      <alignment horizontal="center"/>
    </xf>
    <xf numFmtId="1" fontId="19" fillId="0" borderId="31" xfId="3" applyNumberFormat="1" applyFont="1" applyFill="1" applyBorder="1" applyAlignment="1">
      <alignment horizontal="center"/>
    </xf>
    <xf numFmtId="0" fontId="17" fillId="10" borderId="0" xfId="8" applyFont="1" applyFill="1" applyAlignment="1">
      <alignment horizontal="center"/>
    </xf>
    <xf numFmtId="0" fontId="17" fillId="10" borderId="10" xfId="8" applyFont="1" applyFill="1" applyBorder="1" applyAlignment="1">
      <alignment horizontal="center"/>
    </xf>
    <xf numFmtId="1" fontId="11" fillId="0" borderId="0" xfId="0" applyNumberFormat="1" applyFont="1"/>
    <xf numFmtId="0" fontId="11" fillId="0" borderId="17" xfId="0" applyFont="1" applyBorder="1"/>
    <xf numFmtId="0" fontId="11" fillId="11" borderId="10" xfId="0" applyFont="1" applyFill="1" applyBorder="1"/>
    <xf numFmtId="1" fontId="19" fillId="0" borderId="34" xfId="0" applyNumberFormat="1" applyFont="1" applyFill="1" applyBorder="1" applyAlignment="1">
      <alignment horizontal="center"/>
    </xf>
    <xf numFmtId="1" fontId="19" fillId="0" borderId="32" xfId="3" applyNumberFormat="1" applyFont="1" applyFill="1" applyBorder="1" applyAlignment="1">
      <alignment horizontal="center"/>
    </xf>
    <xf numFmtId="1" fontId="19" fillId="0" borderId="32" xfId="0" applyNumberFormat="1" applyFont="1" applyFill="1" applyBorder="1" applyAlignment="1">
      <alignment horizontal="center"/>
    </xf>
    <xf numFmtId="1" fontId="19" fillId="0" borderId="36" xfId="0" applyNumberFormat="1" applyFont="1" applyFill="1" applyBorder="1" applyAlignment="1">
      <alignment horizontal="center"/>
    </xf>
    <xf numFmtId="1" fontId="19" fillId="0" borderId="34" xfId="3" applyNumberFormat="1" applyFont="1" applyFill="1" applyBorder="1" applyAlignment="1">
      <alignment horizontal="center"/>
    </xf>
    <xf numFmtId="1" fontId="19" fillId="0" borderId="37" xfId="0" applyNumberFormat="1" applyFont="1" applyFill="1" applyBorder="1" applyAlignment="1">
      <alignment horizontal="center"/>
    </xf>
    <xf numFmtId="1" fontId="19" fillId="0" borderId="33" xfId="0" applyNumberFormat="1" applyFont="1" applyFill="1" applyBorder="1" applyAlignment="1">
      <alignment horizontal="center"/>
    </xf>
    <xf numFmtId="1" fontId="19" fillId="0" borderId="25" xfId="0" applyNumberFormat="1" applyFont="1" applyFill="1" applyBorder="1" applyAlignment="1">
      <alignment horizontal="center"/>
    </xf>
    <xf numFmtId="1" fontId="19" fillId="0" borderId="14" xfId="0" applyNumberFormat="1" applyFont="1" applyFill="1" applyBorder="1" applyAlignment="1">
      <alignment horizontal="center"/>
    </xf>
    <xf numFmtId="1" fontId="19" fillId="0" borderId="14" xfId="3" applyNumberFormat="1" applyFont="1" applyFill="1" applyBorder="1" applyAlignment="1">
      <alignment horizontal="center"/>
    </xf>
    <xf numFmtId="1" fontId="19" fillId="0" borderId="27" xfId="0" applyNumberFormat="1" applyFont="1" applyFill="1" applyBorder="1" applyAlignment="1">
      <alignment horizontal="center"/>
    </xf>
    <xf numFmtId="1" fontId="19" fillId="0" borderId="25" xfId="3" applyNumberFormat="1" applyFont="1" applyFill="1" applyBorder="1" applyAlignment="1">
      <alignment horizontal="center"/>
    </xf>
    <xf numFmtId="1" fontId="19" fillId="0" borderId="28" xfId="0" applyNumberFormat="1" applyFont="1" applyFill="1" applyBorder="1" applyAlignment="1">
      <alignment horizontal="center"/>
    </xf>
    <xf numFmtId="1" fontId="19" fillId="0" borderId="24" xfId="0" applyNumberFormat="1" applyFont="1" applyFill="1" applyBorder="1" applyAlignment="1">
      <alignment horizontal="center"/>
    </xf>
    <xf numFmtId="1" fontId="19" fillId="0" borderId="36" xfId="3" applyNumberFormat="1" applyFont="1" applyFill="1" applyBorder="1" applyAlignment="1">
      <alignment horizontal="center"/>
    </xf>
    <xf numFmtId="1" fontId="0" fillId="0" borderId="25" xfId="0" applyNumberFormat="1" applyFill="1" applyBorder="1" applyAlignment="1">
      <alignment horizontal="center"/>
    </xf>
    <xf numFmtId="1" fontId="0" fillId="0" borderId="14" xfId="0" applyNumberFormat="1" applyFill="1" applyBorder="1" applyAlignment="1">
      <alignment horizontal="center"/>
    </xf>
    <xf numFmtId="1" fontId="0" fillId="0" borderId="27" xfId="0" applyNumberFormat="1" applyFill="1" applyBorder="1" applyAlignment="1">
      <alignment horizontal="center"/>
    </xf>
    <xf numFmtId="1" fontId="0" fillId="0" borderId="28" xfId="0" applyNumberFormat="1" applyFill="1" applyBorder="1" applyAlignment="1">
      <alignment horizontal="center"/>
    </xf>
    <xf numFmtId="1" fontId="0" fillId="0" borderId="24" xfId="0" applyNumberFormat="1" applyFill="1" applyBorder="1" applyAlignment="1">
      <alignment horizontal="center"/>
    </xf>
    <xf numFmtId="1" fontId="0" fillId="0" borderId="29" xfId="0" applyNumberFormat="1" applyFill="1" applyBorder="1" applyAlignment="1">
      <alignment horizontal="center"/>
    </xf>
    <xf numFmtId="1" fontId="0" fillId="0" borderId="31" xfId="0" applyNumberFormat="1" applyFill="1" applyBorder="1" applyAlignment="1">
      <alignment horizontal="center"/>
    </xf>
    <xf numFmtId="1" fontId="0" fillId="0" borderId="34" xfId="0" applyNumberFormat="1" applyFill="1" applyBorder="1" applyAlignment="1">
      <alignment horizontal="center"/>
    </xf>
    <xf numFmtId="1" fontId="0" fillId="0" borderId="32" xfId="0" applyNumberFormat="1" applyFill="1" applyBorder="1" applyAlignment="1">
      <alignment horizontal="center"/>
    </xf>
    <xf numFmtId="1" fontId="0" fillId="0" borderId="36" xfId="0" applyNumberFormat="1" applyFill="1" applyBorder="1" applyAlignment="1">
      <alignment horizontal="center"/>
    </xf>
    <xf numFmtId="1" fontId="0" fillId="0" borderId="37" xfId="0" applyNumberFormat="1" applyFill="1" applyBorder="1" applyAlignment="1">
      <alignment horizontal="center"/>
    </xf>
    <xf numFmtId="1" fontId="0" fillId="0" borderId="33" xfId="0" applyNumberFormat="1" applyFill="1" applyBorder="1" applyAlignment="1">
      <alignment horizontal="center"/>
    </xf>
    <xf numFmtId="1" fontId="19" fillId="0" borderId="27" xfId="3" applyNumberFormat="1" applyFont="1" applyFill="1" applyBorder="1" applyAlignment="1">
      <alignment horizontal="center"/>
    </xf>
    <xf numFmtId="1" fontId="0" fillId="0" borderId="38" xfId="0" applyNumberFormat="1" applyFill="1" applyBorder="1" applyAlignment="1">
      <alignment horizontal="center"/>
    </xf>
    <xf numFmtId="1" fontId="19" fillId="0" borderId="39" xfId="3" applyNumberFormat="1" applyFont="1" applyFill="1" applyBorder="1" applyAlignment="1">
      <alignment horizontal="center"/>
    </xf>
    <xf numFmtId="1" fontId="0" fillId="0" borderId="39" xfId="0" applyNumberFormat="1" applyFill="1" applyBorder="1" applyAlignment="1">
      <alignment horizontal="center"/>
    </xf>
    <xf numFmtId="1" fontId="0" fillId="0" borderId="40" xfId="0" applyNumberFormat="1" applyFill="1" applyBorder="1" applyAlignment="1">
      <alignment horizontal="center"/>
    </xf>
    <xf numFmtId="1" fontId="19" fillId="0" borderId="37" xfId="3" applyNumberFormat="1" applyFont="1" applyFill="1" applyBorder="1" applyAlignment="1">
      <alignment horizontal="center"/>
    </xf>
    <xf numFmtId="1" fontId="19" fillId="0" borderId="33" xfId="3" applyNumberFormat="1" applyFont="1" applyFill="1" applyBorder="1" applyAlignment="1">
      <alignment horizontal="center"/>
    </xf>
    <xf numFmtId="1" fontId="19" fillId="0" borderId="24" xfId="3" applyNumberFormat="1" applyFont="1" applyFill="1" applyBorder="1" applyAlignment="1">
      <alignment horizontal="center"/>
    </xf>
    <xf numFmtId="1" fontId="19" fillId="0" borderId="26" xfId="3" applyNumberFormat="1" applyFont="1" applyFill="1" applyBorder="1" applyAlignment="1">
      <alignment horizontal="center"/>
    </xf>
    <xf numFmtId="1" fontId="19" fillId="0" borderId="30" xfId="0" applyNumberFormat="1" applyFont="1" applyFill="1" applyBorder="1" applyAlignment="1">
      <alignment horizontal="center"/>
    </xf>
    <xf numFmtId="1" fontId="19" fillId="0" borderId="42" xfId="0" applyNumberFormat="1" applyFont="1" applyFill="1" applyBorder="1" applyAlignment="1">
      <alignment horizontal="center"/>
    </xf>
    <xf numFmtId="1" fontId="19" fillId="0" borderId="35" xfId="0" applyNumberFormat="1" applyFont="1" applyFill="1" applyBorder="1" applyAlignment="1">
      <alignment horizontal="center"/>
    </xf>
    <xf numFmtId="1" fontId="19" fillId="0" borderId="43" xfId="0" applyNumberFormat="1" applyFont="1" applyFill="1" applyBorder="1" applyAlignment="1">
      <alignment horizontal="center"/>
    </xf>
    <xf numFmtId="1" fontId="19" fillId="0" borderId="44" xfId="0" applyNumberFormat="1" applyFont="1" applyFill="1" applyBorder="1" applyAlignment="1">
      <alignment horizontal="center"/>
    </xf>
    <xf numFmtId="0" fontId="19" fillId="0" borderId="0" xfId="0" applyFont="1" applyFill="1" applyAlignment="1">
      <alignment horizontal="center"/>
    </xf>
    <xf numFmtId="1" fontId="19" fillId="0" borderId="46" xfId="0" applyNumberFormat="1" applyFont="1" applyFill="1" applyBorder="1" applyAlignment="1">
      <alignment horizontal="center"/>
    </xf>
    <xf numFmtId="1" fontId="19" fillId="0" borderId="46" xfId="3" applyNumberFormat="1" applyFont="1" applyFill="1" applyBorder="1" applyAlignment="1">
      <alignment horizontal="center"/>
    </xf>
    <xf numFmtId="1" fontId="19" fillId="0" borderId="42" xfId="3" applyNumberFormat="1" applyFont="1" applyFill="1" applyBorder="1" applyAlignment="1">
      <alignment horizontal="center"/>
    </xf>
    <xf numFmtId="0" fontId="11" fillId="0" borderId="0" xfId="8"/>
    <xf numFmtId="1" fontId="12" fillId="0" borderId="3" xfId="8" applyNumberFormat="1" applyFont="1" applyBorder="1" applyAlignment="1"/>
    <xf numFmtId="0" fontId="12" fillId="0" borderId="0" xfId="8" applyFont="1" applyBorder="1" applyAlignment="1"/>
    <xf numFmtId="0" fontId="11" fillId="0" borderId="0" xfId="8" applyFont="1" applyBorder="1"/>
    <xf numFmtId="0" fontId="11" fillId="0" borderId="0" xfId="8" applyBorder="1"/>
    <xf numFmtId="0" fontId="11" fillId="11" borderId="48" xfId="8" applyFill="1" applyBorder="1"/>
    <xf numFmtId="0" fontId="11" fillId="0" borderId="0" xfId="8" applyFont="1"/>
    <xf numFmtId="0" fontId="11" fillId="0" borderId="0" xfId="8" applyFill="1"/>
    <xf numFmtId="0" fontId="12" fillId="0" borderId="2" xfId="8" applyFont="1" applyBorder="1" applyAlignment="1"/>
    <xf numFmtId="0" fontId="11" fillId="11" borderId="0" xfId="8" applyFill="1" applyBorder="1"/>
    <xf numFmtId="0" fontId="21" fillId="0" borderId="0" xfId="8" applyFont="1"/>
    <xf numFmtId="0" fontId="21" fillId="0" borderId="2" xfId="8" applyFont="1" applyBorder="1"/>
    <xf numFmtId="1" fontId="21" fillId="0" borderId="3" xfId="8" applyNumberFormat="1" applyFont="1" applyBorder="1"/>
    <xf numFmtId="0" fontId="21" fillId="0" borderId="0" xfId="8" applyFont="1" applyBorder="1"/>
    <xf numFmtId="0" fontId="21" fillId="11" borderId="0" xfId="8" applyFont="1" applyFill="1" applyBorder="1"/>
    <xf numFmtId="0" fontId="21" fillId="0" borderId="0" xfId="8" applyFont="1" applyFill="1"/>
    <xf numFmtId="16" fontId="21" fillId="0" borderId="2" xfId="8" applyNumberFormat="1" applyFont="1" applyBorder="1"/>
    <xf numFmtId="16" fontId="21" fillId="0" borderId="0" xfId="8" applyNumberFormat="1" applyFont="1" applyBorder="1"/>
    <xf numFmtId="0" fontId="21" fillId="0" borderId="15" xfId="8" applyFont="1" applyBorder="1"/>
    <xf numFmtId="14" fontId="43" fillId="0" borderId="15" xfId="8" applyNumberFormat="1" applyFont="1" applyBorder="1"/>
    <xf numFmtId="1" fontId="21" fillId="0" borderId="9" xfId="8" applyNumberFormat="1" applyFont="1" applyBorder="1"/>
    <xf numFmtId="0" fontId="21" fillId="11" borderId="49" xfId="8" applyFont="1" applyFill="1" applyBorder="1"/>
    <xf numFmtId="0" fontId="11" fillId="4" borderId="10" xfId="8" applyFont="1" applyFill="1" applyBorder="1"/>
    <xf numFmtId="14" fontId="11" fillId="4" borderId="10" xfId="8" applyNumberFormat="1" applyFont="1" applyFill="1" applyBorder="1"/>
    <xf numFmtId="1" fontId="11" fillId="4" borderId="10" xfId="8" applyNumberFormat="1" applyFont="1" applyFill="1" applyBorder="1"/>
    <xf numFmtId="0" fontId="17" fillId="18" borderId="0" xfId="8" applyFont="1" applyFill="1" applyBorder="1" applyAlignment="1">
      <alignment horizontal="center"/>
    </xf>
    <xf numFmtId="0" fontId="11" fillId="4" borderId="27" xfId="8" applyFont="1" applyFill="1" applyBorder="1"/>
    <xf numFmtId="0" fontId="17" fillId="0" borderId="10" xfId="8" applyFont="1" applyBorder="1"/>
    <xf numFmtId="14" fontId="17" fillId="0" borderId="10" xfId="8" applyNumberFormat="1" applyFont="1" applyBorder="1" applyAlignment="1">
      <alignment horizontal="center"/>
    </xf>
    <xf numFmtId="1" fontId="17" fillId="0" borderId="10" xfId="8" applyNumberFormat="1" applyFont="1" applyBorder="1" applyAlignment="1">
      <alignment horizontal="center"/>
    </xf>
    <xf numFmtId="0" fontId="11" fillId="4" borderId="0" xfId="8" applyFill="1"/>
    <xf numFmtId="0" fontId="17" fillId="11" borderId="10" xfId="8" applyFont="1" applyFill="1" applyBorder="1"/>
    <xf numFmtId="0" fontId="17" fillId="0" borderId="2" xfId="8" applyFont="1" applyBorder="1" applyAlignment="1">
      <alignment horizontal="center"/>
    </xf>
    <xf numFmtId="0" fontId="17" fillId="0" borderId="17" xfId="8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Fill="1" applyAlignment="1">
      <alignment horizontal="center"/>
    </xf>
    <xf numFmtId="0" fontId="17" fillId="4" borderId="10" xfId="8" applyFont="1" applyFill="1" applyBorder="1" applyAlignment="1">
      <alignment horizontal="center"/>
    </xf>
    <xf numFmtId="0" fontId="17" fillId="0" borderId="9" xfId="8" applyFont="1" applyBorder="1" applyAlignment="1">
      <alignment horizontal="center"/>
    </xf>
    <xf numFmtId="0" fontId="17" fillId="0" borderId="45" xfId="8" applyFont="1" applyBorder="1" applyAlignment="1">
      <alignment horizontal="center"/>
    </xf>
    <xf numFmtId="0" fontId="17" fillId="0" borderId="17" xfId="8" applyFont="1" applyFill="1" applyBorder="1" applyAlignment="1">
      <alignment horizontal="center"/>
    </xf>
    <xf numFmtId="0" fontId="17" fillId="0" borderId="27" xfId="8" applyFont="1" applyFill="1" applyBorder="1" applyAlignment="1">
      <alignment horizontal="center"/>
    </xf>
    <xf numFmtId="0" fontId="17" fillId="0" borderId="14" xfId="8" applyFont="1" applyFill="1" applyBorder="1" applyAlignment="1">
      <alignment horizontal="center"/>
    </xf>
    <xf numFmtId="0" fontId="17" fillId="0" borderId="0" xfId="8" applyFont="1" applyFill="1" applyBorder="1" applyAlignment="1">
      <alignment horizontal="center"/>
    </xf>
    <xf numFmtId="0" fontId="17" fillId="0" borderId="10" xfId="8" applyFont="1" applyFill="1" applyBorder="1" applyAlignment="1">
      <alignment horizontal="center"/>
    </xf>
    <xf numFmtId="0" fontId="17" fillId="10" borderId="0" xfId="8" applyFont="1" applyFill="1" applyBorder="1" applyAlignment="1">
      <alignment horizontal="center"/>
    </xf>
    <xf numFmtId="14" fontId="17" fillId="0" borderId="10" xfId="8" applyNumberFormat="1" applyFont="1" applyFill="1" applyBorder="1" applyAlignment="1">
      <alignment horizontal="center"/>
    </xf>
    <xf numFmtId="1" fontId="17" fillId="0" borderId="10" xfId="8" applyNumberFormat="1" applyFont="1" applyFill="1" applyBorder="1" applyAlignment="1">
      <alignment horizontal="center"/>
    </xf>
    <xf numFmtId="0" fontId="17" fillId="11" borderId="10" xfId="8" applyFont="1" applyFill="1" applyBorder="1" applyAlignment="1">
      <alignment horizontal="center"/>
    </xf>
    <xf numFmtId="0" fontId="17" fillId="0" borderId="23" xfId="8" applyFont="1" applyFill="1" applyBorder="1" applyAlignment="1">
      <alignment horizontal="center"/>
    </xf>
    <xf numFmtId="0" fontId="17" fillId="10" borderId="23" xfId="8" applyFont="1" applyFill="1" applyBorder="1" applyAlignment="1">
      <alignment horizontal="center"/>
    </xf>
    <xf numFmtId="0" fontId="0" fillId="7" borderId="0" xfId="0" applyFill="1"/>
    <xf numFmtId="0" fontId="0" fillId="26" borderId="0" xfId="0" applyFill="1"/>
    <xf numFmtId="0" fontId="17" fillId="6" borderId="10" xfId="8" applyFont="1" applyFill="1" applyBorder="1" applyAlignment="1">
      <alignment horizontal="center"/>
    </xf>
    <xf numFmtId="14" fontId="17" fillId="6" borderId="10" xfId="8" applyNumberFormat="1" applyFont="1" applyFill="1" applyBorder="1" applyAlignment="1">
      <alignment horizontal="center"/>
    </xf>
    <xf numFmtId="1" fontId="17" fillId="6" borderId="10" xfId="8" applyNumberFormat="1" applyFont="1" applyFill="1" applyBorder="1" applyAlignment="1">
      <alignment horizontal="center"/>
    </xf>
    <xf numFmtId="0" fontId="17" fillId="6" borderId="23" xfId="8" applyFont="1" applyFill="1" applyBorder="1" applyAlignment="1">
      <alignment horizontal="center"/>
    </xf>
    <xf numFmtId="0" fontId="17" fillId="6" borderId="17" xfId="8" applyFont="1" applyFill="1" applyBorder="1" applyAlignment="1">
      <alignment horizontal="center"/>
    </xf>
    <xf numFmtId="0" fontId="17" fillId="0" borderId="23" xfId="8" applyFont="1" applyBorder="1" applyAlignment="1">
      <alignment horizontal="center"/>
    </xf>
    <xf numFmtId="0" fontId="11" fillId="0" borderId="23" xfId="8" applyBorder="1"/>
    <xf numFmtId="0" fontId="11" fillId="0" borderId="10" xfId="8" applyBorder="1"/>
    <xf numFmtId="0" fontId="11" fillId="0" borderId="17" xfId="8" applyBorder="1"/>
    <xf numFmtId="0" fontId="11" fillId="11" borderId="10" xfId="8" applyFill="1" applyBorder="1"/>
    <xf numFmtId="0" fontId="11" fillId="6" borderId="0" xfId="8" applyFill="1" applyBorder="1"/>
    <xf numFmtId="0" fontId="11" fillId="6" borderId="10" xfId="8" applyFill="1" applyBorder="1"/>
    <xf numFmtId="14" fontId="17" fillId="10" borderId="10" xfId="8" applyNumberFormat="1" applyFont="1" applyFill="1" applyBorder="1" applyAlignment="1">
      <alignment horizontal="center"/>
    </xf>
    <xf numFmtId="1" fontId="17" fillId="10" borderId="10" xfId="8" applyNumberFormat="1" applyFont="1" applyFill="1" applyBorder="1" applyAlignment="1">
      <alignment horizontal="center"/>
    </xf>
    <xf numFmtId="2" fontId="17" fillId="0" borderId="10" xfId="8" applyNumberFormat="1" applyFont="1" applyBorder="1" applyAlignment="1">
      <alignment horizontal="center"/>
    </xf>
    <xf numFmtId="1" fontId="11" fillId="0" borderId="0" xfId="8" applyNumberFormat="1"/>
    <xf numFmtId="0" fontId="3" fillId="0" borderId="2" xfId="9" applyBorder="1" applyAlignment="1">
      <alignment horizontal="center"/>
    </xf>
    <xf numFmtId="2" fontId="3" fillId="0" borderId="2" xfId="9" applyNumberFormat="1" applyBorder="1" applyAlignment="1">
      <alignment horizontal="center"/>
    </xf>
    <xf numFmtId="1" fontId="3" fillId="0" borderId="2" xfId="9" applyNumberFormat="1" applyBorder="1" applyAlignment="1">
      <alignment horizontal="center"/>
    </xf>
    <xf numFmtId="0" fontId="3" fillId="0" borderId="0" xfId="9"/>
    <xf numFmtId="17" fontId="3" fillId="0" borderId="2" xfId="9" applyNumberFormat="1" applyBorder="1" applyAlignment="1">
      <alignment horizontal="center"/>
    </xf>
    <xf numFmtId="17" fontId="3" fillId="0" borderId="0" xfId="9" applyNumberFormat="1"/>
    <xf numFmtId="2" fontId="3" fillId="0" borderId="0" xfId="9" applyNumberFormat="1"/>
    <xf numFmtId="1" fontId="3" fillId="0" borderId="0" xfId="9" applyNumberFormat="1"/>
    <xf numFmtId="0" fontId="12" fillId="0" borderId="1" xfId="7" applyFont="1" applyBorder="1" applyAlignment="1"/>
    <xf numFmtId="0" fontId="11" fillId="0" borderId="4" xfId="7" applyFont="1" applyBorder="1"/>
    <xf numFmtId="0" fontId="12" fillId="0" borderId="3" xfId="7" applyFont="1" applyBorder="1" applyAlignment="1"/>
    <xf numFmtId="0" fontId="11" fillId="0" borderId="2" xfId="7" applyFont="1" applyBorder="1"/>
    <xf numFmtId="0" fontId="13" fillId="0" borderId="2" xfId="7" applyFont="1" applyBorder="1"/>
    <xf numFmtId="1" fontId="13" fillId="0" borderId="3" xfId="7" applyNumberFormat="1" applyFont="1" applyBorder="1"/>
    <xf numFmtId="0" fontId="13" fillId="0" borderId="0" xfId="7" applyFont="1" applyBorder="1"/>
    <xf numFmtId="0" fontId="13" fillId="0" borderId="15" xfId="7" applyFont="1" applyBorder="1"/>
    <xf numFmtId="0" fontId="17" fillId="18" borderId="15" xfId="7" applyFont="1" applyFill="1" applyBorder="1" applyAlignment="1">
      <alignment horizontal="center"/>
    </xf>
    <xf numFmtId="0" fontId="6" fillId="0" borderId="19" xfId="9" applyFont="1" applyBorder="1" applyAlignment="1">
      <alignment horizontal="center"/>
    </xf>
    <xf numFmtId="0" fontId="6" fillId="0" borderId="18" xfId="9" applyFont="1" applyBorder="1" applyAlignment="1">
      <alignment horizontal="center"/>
    </xf>
    <xf numFmtId="0" fontId="6" fillId="0" borderId="3" xfId="9" applyFont="1" applyBorder="1" applyAlignment="1">
      <alignment horizontal="center"/>
    </xf>
    <xf numFmtId="0" fontId="6" fillId="0" borderId="20" xfId="9" applyFont="1" applyBorder="1" applyAlignment="1">
      <alignment horizontal="center"/>
    </xf>
    <xf numFmtId="0" fontId="6" fillId="0" borderId="4" xfId="9" applyFont="1" applyBorder="1" applyAlignment="1">
      <alignment horizontal="center"/>
    </xf>
    <xf numFmtId="0" fontId="17" fillId="0" borderId="3" xfId="7" applyFont="1" applyBorder="1" applyAlignment="1">
      <alignment horizontal="center"/>
    </xf>
    <xf numFmtId="14" fontId="17" fillId="0" borderId="10" xfId="7" applyNumberFormat="1" applyFont="1" applyFill="1" applyBorder="1" applyAlignment="1">
      <alignment horizontal="center"/>
    </xf>
    <xf numFmtId="1" fontId="17" fillId="0" borderId="10" xfId="7" applyNumberFormat="1" applyFont="1" applyFill="1" applyBorder="1" applyAlignment="1">
      <alignment horizontal="center"/>
    </xf>
    <xf numFmtId="0" fontId="17" fillId="17" borderId="10" xfId="7" applyFont="1" applyFill="1" applyBorder="1" applyAlignment="1">
      <alignment horizontal="center"/>
    </xf>
    <xf numFmtId="1" fontId="3" fillId="0" borderId="10" xfId="9" applyNumberFormat="1" applyBorder="1" applyAlignment="1">
      <alignment horizontal="center"/>
    </xf>
    <xf numFmtId="1" fontId="3" fillId="0" borderId="31" xfId="9" applyNumberFormat="1" applyBorder="1" applyAlignment="1">
      <alignment horizontal="center"/>
    </xf>
    <xf numFmtId="1" fontId="3" fillId="0" borderId="17" xfId="9" applyNumberFormat="1" applyBorder="1" applyAlignment="1">
      <alignment horizontal="center"/>
    </xf>
    <xf numFmtId="1" fontId="3" fillId="0" borderId="44" xfId="9" applyNumberFormat="1" applyBorder="1" applyAlignment="1">
      <alignment horizontal="center"/>
    </xf>
    <xf numFmtId="1" fontId="3" fillId="0" borderId="29" xfId="9" applyNumberFormat="1" applyBorder="1" applyAlignment="1">
      <alignment horizontal="center"/>
    </xf>
    <xf numFmtId="1" fontId="3" fillId="0" borderId="23" xfId="9" applyNumberFormat="1" applyBorder="1" applyAlignment="1">
      <alignment horizontal="center"/>
    </xf>
    <xf numFmtId="1" fontId="19" fillId="16" borderId="29" xfId="3" applyNumberFormat="1" applyFont="1" applyFill="1" applyBorder="1" applyAlignment="1">
      <alignment horizontal="center"/>
    </xf>
    <xf numFmtId="1" fontId="3" fillId="0" borderId="10" xfId="9" applyNumberFormat="1" applyFill="1" applyBorder="1" applyAlignment="1">
      <alignment horizontal="center"/>
    </xf>
    <xf numFmtId="14" fontId="17" fillId="0" borderId="10" xfId="7" applyNumberFormat="1" applyFont="1" applyBorder="1" applyAlignment="1">
      <alignment horizontal="center"/>
    </xf>
    <xf numFmtId="1" fontId="17" fillId="0" borderId="10" xfId="7" applyNumberFormat="1" applyFont="1" applyBorder="1" applyAlignment="1">
      <alignment horizontal="center"/>
    </xf>
    <xf numFmtId="0" fontId="11" fillId="0" borderId="10" xfId="7" applyBorder="1"/>
    <xf numFmtId="1" fontId="11" fillId="0" borderId="0" xfId="7" applyNumberFormat="1"/>
    <xf numFmtId="14" fontId="15" fillId="0" borderId="15" xfId="7" applyNumberFormat="1" applyFont="1" applyBorder="1"/>
    <xf numFmtId="1" fontId="13" fillId="0" borderId="9" xfId="7" applyNumberFormat="1" applyFont="1" applyBorder="1"/>
    <xf numFmtId="0" fontId="17" fillId="0" borderId="41" xfId="7" applyFont="1" applyFill="1" applyBorder="1" applyAlignment="1">
      <alignment horizontal="center"/>
    </xf>
    <xf numFmtId="1" fontId="19" fillId="16" borderId="44" xfId="3" applyNumberFormat="1" applyFont="1" applyFill="1" applyBorder="1" applyAlignment="1">
      <alignment horizontal="center"/>
    </xf>
    <xf numFmtId="0" fontId="34" fillId="0" borderId="1" xfId="7" applyFont="1" applyBorder="1" applyAlignment="1"/>
    <xf numFmtId="0" fontId="35" fillId="0" borderId="4" xfId="7" applyFont="1" applyBorder="1"/>
    <xf numFmtId="0" fontId="34" fillId="0" borderId="2" xfId="7" applyFont="1" applyBorder="1" applyAlignment="1"/>
    <xf numFmtId="0" fontId="34" fillId="0" borderId="3" xfId="7" applyFont="1" applyBorder="1" applyAlignment="1"/>
    <xf numFmtId="1" fontId="34" fillId="0" borderId="3" xfId="7" applyNumberFormat="1" applyFont="1" applyBorder="1" applyAlignment="1"/>
    <xf numFmtId="0" fontId="34" fillId="0" borderId="0" xfId="7" applyFont="1" applyBorder="1" applyAlignment="1"/>
    <xf numFmtId="0" fontId="35" fillId="0" borderId="0" xfId="7" applyFont="1" applyBorder="1"/>
    <xf numFmtId="0" fontId="35" fillId="0" borderId="13" xfId="7" applyFont="1" applyBorder="1"/>
    <xf numFmtId="0" fontId="35" fillId="0" borderId="0" xfId="7" applyFont="1"/>
    <xf numFmtId="0" fontId="35" fillId="0" borderId="2" xfId="7" applyFont="1" applyBorder="1"/>
    <xf numFmtId="1" fontId="35" fillId="0" borderId="3" xfId="7" applyNumberFormat="1" applyFont="1" applyBorder="1"/>
    <xf numFmtId="0" fontId="35" fillId="0" borderId="15" xfId="7" applyFont="1" applyBorder="1"/>
    <xf numFmtId="0" fontId="35" fillId="4" borderId="4" xfId="7" applyFont="1" applyFill="1" applyBorder="1"/>
    <xf numFmtId="14" fontId="35" fillId="4" borderId="4" xfId="7" applyNumberFormat="1" applyFont="1" applyFill="1" applyBorder="1"/>
    <xf numFmtId="1" fontId="35" fillId="4" borderId="4" xfId="7" applyNumberFormat="1" applyFont="1" applyFill="1" applyBorder="1"/>
    <xf numFmtId="0" fontId="35" fillId="18" borderId="4" xfId="7" applyFont="1" applyFill="1" applyBorder="1"/>
    <xf numFmtId="0" fontId="34" fillId="18" borderId="15" xfId="7" applyFont="1" applyFill="1" applyBorder="1" applyAlignment="1">
      <alignment horizontal="center"/>
    </xf>
    <xf numFmtId="1" fontId="3" fillId="0" borderId="34" xfId="9" applyNumberFormat="1" applyBorder="1" applyAlignment="1">
      <alignment horizontal="center"/>
    </xf>
    <xf numFmtId="1" fontId="3" fillId="0" borderId="32" xfId="9" applyNumberFormat="1" applyBorder="1" applyAlignment="1">
      <alignment horizontal="center"/>
    </xf>
    <xf numFmtId="1" fontId="3" fillId="0" borderId="37" xfId="9" applyNumberFormat="1" applyBorder="1" applyAlignment="1">
      <alignment horizontal="center"/>
    </xf>
    <xf numFmtId="1" fontId="3" fillId="0" borderId="33" xfId="9" applyNumberFormat="1" applyBorder="1" applyAlignment="1">
      <alignment horizontal="center"/>
    </xf>
    <xf numFmtId="1" fontId="3" fillId="0" borderId="36" xfId="9" applyNumberFormat="1" applyBorder="1" applyAlignment="1">
      <alignment horizontal="center"/>
    </xf>
    <xf numFmtId="1" fontId="3" fillId="0" borderId="46" xfId="9" applyNumberFormat="1" applyBorder="1" applyAlignment="1">
      <alignment horizontal="center"/>
    </xf>
    <xf numFmtId="1" fontId="3" fillId="0" borderId="25" xfId="9" applyNumberFormat="1" applyBorder="1" applyAlignment="1">
      <alignment horizontal="center"/>
    </xf>
    <xf numFmtId="1" fontId="3" fillId="0" borderId="14" xfId="9" applyNumberFormat="1" applyBorder="1" applyAlignment="1">
      <alignment horizontal="center"/>
    </xf>
    <xf numFmtId="1" fontId="3" fillId="0" borderId="28" xfId="9" applyNumberFormat="1" applyBorder="1" applyAlignment="1">
      <alignment horizontal="center"/>
    </xf>
    <xf numFmtId="1" fontId="3" fillId="0" borderId="27" xfId="9" applyNumberFormat="1" applyBorder="1" applyAlignment="1">
      <alignment horizontal="center"/>
    </xf>
    <xf numFmtId="1" fontId="19" fillId="3" borderId="43" xfId="3" applyNumberFormat="1" applyFont="1" applyBorder="1" applyAlignment="1">
      <alignment horizontal="center"/>
    </xf>
    <xf numFmtId="0" fontId="12" fillId="0" borderId="1" xfId="10" applyFont="1" applyBorder="1" applyAlignment="1"/>
    <xf numFmtId="0" fontId="11" fillId="0" borderId="4" xfId="10" applyFont="1" applyBorder="1"/>
    <xf numFmtId="0" fontId="12" fillId="0" borderId="2" xfId="10" applyFont="1" applyBorder="1" applyAlignment="1"/>
    <xf numFmtId="0" fontId="12" fillId="0" borderId="3" xfId="10" applyFont="1" applyBorder="1" applyAlignment="1"/>
    <xf numFmtId="1" fontId="12" fillId="0" borderId="3" xfId="10" applyNumberFormat="1" applyFont="1" applyBorder="1" applyAlignment="1"/>
    <xf numFmtId="0" fontId="12" fillId="0" borderId="0" xfId="10" applyFont="1" applyBorder="1" applyAlignment="1"/>
    <xf numFmtId="0" fontId="11" fillId="0" borderId="0" xfId="10" applyFont="1" applyBorder="1"/>
    <xf numFmtId="0" fontId="11" fillId="0" borderId="0" xfId="10" applyBorder="1"/>
    <xf numFmtId="0" fontId="11" fillId="0" borderId="13" xfId="10" applyFont="1" applyBorder="1"/>
    <xf numFmtId="0" fontId="11" fillId="0" borderId="0" xfId="10"/>
    <xf numFmtId="0" fontId="11" fillId="0" borderId="2" xfId="10" applyFont="1" applyBorder="1"/>
    <xf numFmtId="0" fontId="13" fillId="0" borderId="2" xfId="10" applyFont="1" applyBorder="1"/>
    <xf numFmtId="1" fontId="13" fillId="0" borderId="3" xfId="10" applyNumberFormat="1" applyFont="1" applyBorder="1"/>
    <xf numFmtId="0" fontId="13" fillId="0" borderId="0" xfId="10" applyFont="1" applyBorder="1"/>
    <xf numFmtId="14" fontId="13" fillId="0" borderId="2" xfId="10" applyNumberFormat="1" applyFont="1" applyBorder="1" applyAlignment="1">
      <alignment horizontal="left"/>
    </xf>
    <xf numFmtId="14" fontId="14" fillId="0" borderId="2" xfId="10" applyNumberFormat="1" applyFont="1" applyBorder="1" applyAlignment="1">
      <alignment horizontal="left"/>
    </xf>
    <xf numFmtId="0" fontId="13" fillId="0" borderId="15" xfId="10" applyFont="1" applyBorder="1"/>
    <xf numFmtId="14" fontId="15" fillId="0" borderId="15" xfId="10" applyNumberFormat="1" applyFont="1" applyBorder="1"/>
    <xf numFmtId="1" fontId="13" fillId="0" borderId="9" xfId="10" applyNumberFormat="1" applyFont="1" applyBorder="1"/>
    <xf numFmtId="0" fontId="11" fillId="4" borderId="4" xfId="10" applyFont="1" applyFill="1" applyBorder="1"/>
    <xf numFmtId="14" fontId="11" fillId="4" borderId="4" xfId="10" applyNumberFormat="1" applyFont="1" applyFill="1" applyBorder="1"/>
    <xf numFmtId="1" fontId="11" fillId="4" borderId="4" xfId="10" applyNumberFormat="1" applyFont="1" applyFill="1" applyBorder="1"/>
    <xf numFmtId="0" fontId="11" fillId="18" borderId="4" xfId="10" applyFont="1" applyFill="1" applyBorder="1"/>
    <xf numFmtId="0" fontId="17" fillId="18" borderId="15" xfId="10" applyFont="1" applyFill="1" applyBorder="1" applyAlignment="1">
      <alignment horizontal="center"/>
    </xf>
    <xf numFmtId="0" fontId="17" fillId="0" borderId="4" xfId="10" applyFont="1" applyBorder="1"/>
    <xf numFmtId="14" fontId="17" fillId="0" borderId="4" xfId="10" applyNumberFormat="1" applyFont="1" applyBorder="1" applyAlignment="1">
      <alignment horizontal="center"/>
    </xf>
    <xf numFmtId="1" fontId="17" fillId="0" borderId="3" xfId="10" applyNumberFormat="1" applyFont="1" applyBorder="1" applyAlignment="1">
      <alignment horizontal="center"/>
    </xf>
    <xf numFmtId="0" fontId="17" fillId="0" borderId="4" xfId="10" applyFont="1" applyBorder="1" applyAlignment="1">
      <alignment horizontal="center"/>
    </xf>
    <xf numFmtId="0" fontId="11" fillId="4" borderId="0" xfId="10" applyFill="1"/>
    <xf numFmtId="0" fontId="17" fillId="0" borderId="3" xfId="10" applyFont="1" applyBorder="1" applyAlignment="1">
      <alignment horizontal="center"/>
    </xf>
    <xf numFmtId="0" fontId="17" fillId="0" borderId="9" xfId="10" applyFont="1" applyBorder="1" applyAlignment="1">
      <alignment horizontal="center"/>
    </xf>
    <xf numFmtId="0" fontId="17" fillId="0" borderId="15" xfId="10" applyFont="1" applyBorder="1" applyAlignment="1">
      <alignment horizontal="center"/>
    </xf>
    <xf numFmtId="0" fontId="17" fillId="4" borderId="13" xfId="10" applyFont="1" applyFill="1" applyBorder="1" applyAlignment="1">
      <alignment horizontal="center"/>
    </xf>
    <xf numFmtId="0" fontId="17" fillId="0" borderId="13" xfId="10" applyFont="1" applyBorder="1" applyAlignment="1">
      <alignment horizontal="center"/>
    </xf>
    <xf numFmtId="1" fontId="17" fillId="0" borderId="13" xfId="10" applyNumberFormat="1" applyFont="1" applyBorder="1" applyAlignment="1">
      <alignment horizontal="center"/>
    </xf>
    <xf numFmtId="0" fontId="17" fillId="0" borderId="0" xfId="10" applyFont="1" applyFill="1" applyBorder="1" applyAlignment="1">
      <alignment horizontal="center"/>
    </xf>
    <xf numFmtId="0" fontId="17" fillId="0" borderId="10" xfId="10" applyFont="1" applyBorder="1" applyAlignment="1">
      <alignment horizontal="center"/>
    </xf>
    <xf numFmtId="0" fontId="17" fillId="0" borderId="17" xfId="10" applyFont="1" applyBorder="1" applyAlignment="1">
      <alignment horizontal="center"/>
    </xf>
    <xf numFmtId="0" fontId="17" fillId="0" borderId="10" xfId="10" applyFont="1" applyFill="1" applyBorder="1" applyAlignment="1">
      <alignment horizontal="center"/>
    </xf>
    <xf numFmtId="14" fontId="17" fillId="0" borderId="10" xfId="10" applyNumberFormat="1" applyFont="1" applyFill="1" applyBorder="1" applyAlignment="1">
      <alignment horizontal="center"/>
    </xf>
    <xf numFmtId="1" fontId="17" fillId="0" borderId="10" xfId="10" applyNumberFormat="1" applyFont="1" applyFill="1" applyBorder="1" applyAlignment="1">
      <alignment horizontal="center"/>
    </xf>
    <xf numFmtId="0" fontId="17" fillId="17" borderId="10" xfId="10" applyFont="1" applyFill="1" applyBorder="1" applyAlignment="1">
      <alignment horizontal="center"/>
    </xf>
    <xf numFmtId="0" fontId="17" fillId="0" borderId="17" xfId="10" applyFont="1" applyFill="1" applyBorder="1" applyAlignment="1">
      <alignment horizontal="center"/>
    </xf>
    <xf numFmtId="0" fontId="41" fillId="6" borderId="10" xfId="10" applyFont="1" applyFill="1" applyBorder="1" applyAlignment="1">
      <alignment horizontal="center"/>
    </xf>
    <xf numFmtId="14" fontId="41" fillId="6" borderId="10" xfId="10" applyNumberFormat="1" applyFont="1" applyFill="1" applyBorder="1" applyAlignment="1">
      <alignment horizontal="center"/>
    </xf>
    <xf numFmtId="1" fontId="41" fillId="6" borderId="10" xfId="10" applyNumberFormat="1" applyFont="1" applyFill="1" applyBorder="1" applyAlignment="1">
      <alignment horizontal="center"/>
    </xf>
    <xf numFmtId="0" fontId="41" fillId="17" borderId="10" xfId="10" applyFont="1" applyFill="1" applyBorder="1" applyAlignment="1">
      <alignment horizontal="center"/>
    </xf>
    <xf numFmtId="0" fontId="41" fillId="0" borderId="10" xfId="10" applyFont="1" applyFill="1" applyBorder="1" applyAlignment="1">
      <alignment horizontal="center"/>
    </xf>
    <xf numFmtId="0" fontId="41" fillId="0" borderId="17" xfId="10" applyFont="1" applyFill="1" applyBorder="1" applyAlignment="1">
      <alignment horizontal="center"/>
    </xf>
    <xf numFmtId="0" fontId="51" fillId="0" borderId="0" xfId="10" applyFont="1"/>
    <xf numFmtId="0" fontId="17" fillId="0" borderId="41" xfId="10" applyFont="1" applyFill="1" applyBorder="1" applyAlignment="1">
      <alignment horizontal="center"/>
    </xf>
    <xf numFmtId="0" fontId="11" fillId="0" borderId="0" xfId="10" applyFont="1"/>
    <xf numFmtId="1" fontId="11" fillId="0" borderId="0" xfId="10" applyNumberFormat="1"/>
    <xf numFmtId="14" fontId="13" fillId="0" borderId="2" xfId="7" applyNumberFormat="1" applyFont="1" applyBorder="1" applyAlignment="1">
      <alignment horizontal="left"/>
    </xf>
    <xf numFmtId="14" fontId="14" fillId="0" borderId="2" xfId="7" applyNumberFormat="1" applyFont="1" applyBorder="1" applyAlignment="1">
      <alignment horizontal="left"/>
    </xf>
    <xf numFmtId="1" fontId="3" fillId="0" borderId="24" xfId="9" applyNumberFormat="1" applyBorder="1" applyAlignment="1">
      <alignment horizontal="center"/>
    </xf>
    <xf numFmtId="1" fontId="3" fillId="0" borderId="43" xfId="9" applyNumberFormat="1" applyBorder="1" applyAlignment="1">
      <alignment horizontal="center"/>
    </xf>
    <xf numFmtId="0" fontId="52" fillId="6" borderId="10" xfId="7" applyFont="1" applyFill="1" applyBorder="1" applyAlignment="1">
      <alignment horizontal="center"/>
    </xf>
    <xf numFmtId="0" fontId="11" fillId="4" borderId="3" xfId="7" applyFont="1" applyFill="1" applyBorder="1"/>
    <xf numFmtId="0" fontId="41" fillId="6" borderId="10" xfId="7" applyFont="1" applyFill="1" applyBorder="1" applyAlignment="1">
      <alignment horizontal="center"/>
    </xf>
    <xf numFmtId="0" fontId="20" fillId="0" borderId="4" xfId="7" applyFont="1" applyBorder="1"/>
    <xf numFmtId="0" fontId="20" fillId="0" borderId="0" xfId="7" applyFont="1" applyBorder="1"/>
    <xf numFmtId="0" fontId="20" fillId="0" borderId="13" xfId="7" applyFont="1" applyBorder="1"/>
    <xf numFmtId="0" fontId="20" fillId="0" borderId="0" xfId="7" applyFont="1"/>
    <xf numFmtId="0" fontId="20" fillId="0" borderId="2" xfId="7" applyFont="1" applyBorder="1"/>
    <xf numFmtId="1" fontId="20" fillId="0" borderId="3" xfId="7" applyNumberFormat="1" applyFont="1" applyBorder="1"/>
    <xf numFmtId="14" fontId="20" fillId="0" borderId="2" xfId="7" applyNumberFormat="1" applyFont="1" applyBorder="1" applyAlignment="1">
      <alignment horizontal="left"/>
    </xf>
    <xf numFmtId="0" fontId="20" fillId="0" borderId="15" xfId="7" applyFont="1" applyBorder="1"/>
    <xf numFmtId="14" fontId="23" fillId="0" borderId="15" xfId="7" applyNumberFormat="1" applyFont="1" applyBorder="1"/>
    <xf numFmtId="1" fontId="20" fillId="0" borderId="9" xfId="7" applyNumberFormat="1" applyFont="1" applyBorder="1"/>
    <xf numFmtId="0" fontId="20" fillId="4" borderId="4" xfId="7" applyFont="1" applyFill="1" applyBorder="1"/>
    <xf numFmtId="14" fontId="20" fillId="4" borderId="4" xfId="7" applyNumberFormat="1" applyFont="1" applyFill="1" applyBorder="1"/>
    <xf numFmtId="1" fontId="20" fillId="4" borderId="4" xfId="7" applyNumberFormat="1" applyFont="1" applyFill="1" applyBorder="1"/>
    <xf numFmtId="0" fontId="20" fillId="18" borderId="4" xfId="7" applyFont="1" applyFill="1" applyBorder="1"/>
    <xf numFmtId="0" fontId="12" fillId="18" borderId="15" xfId="7" applyFont="1" applyFill="1" applyBorder="1" applyAlignment="1">
      <alignment horizontal="center"/>
    </xf>
    <xf numFmtId="0" fontId="12" fillId="0" borderId="4" xfId="7" applyFont="1" applyBorder="1"/>
    <xf numFmtId="14" fontId="12" fillId="0" borderId="4" xfId="7" applyNumberFormat="1" applyFont="1" applyBorder="1" applyAlignment="1">
      <alignment horizontal="center"/>
    </xf>
    <xf numFmtId="1" fontId="12" fillId="0" borderId="3" xfId="7" applyNumberFormat="1" applyFont="1" applyBorder="1" applyAlignment="1">
      <alignment horizontal="center"/>
    </xf>
    <xf numFmtId="0" fontId="12" fillId="0" borderId="4" xfId="7" applyFont="1" applyBorder="1" applyAlignment="1">
      <alignment horizontal="center"/>
    </xf>
    <xf numFmtId="0" fontId="20" fillId="4" borderId="0" xfId="7" applyFont="1" applyFill="1"/>
    <xf numFmtId="0" fontId="12" fillId="0" borderId="3" xfId="7" applyFont="1" applyBorder="1" applyAlignment="1">
      <alignment horizontal="center"/>
    </xf>
    <xf numFmtId="0" fontId="12" fillId="0" borderId="9" xfId="7" applyFont="1" applyBorder="1" applyAlignment="1">
      <alignment horizontal="center"/>
    </xf>
    <xf numFmtId="0" fontId="12" fillId="0" borderId="15" xfId="7" applyFont="1" applyBorder="1" applyAlignment="1">
      <alignment horizontal="center"/>
    </xf>
    <xf numFmtId="0" fontId="12" fillId="4" borderId="13" xfId="7" applyFont="1" applyFill="1" applyBorder="1" applyAlignment="1">
      <alignment horizontal="center"/>
    </xf>
    <xf numFmtId="0" fontId="12" fillId="0" borderId="13" xfId="7" applyFont="1" applyBorder="1" applyAlignment="1">
      <alignment horizontal="center"/>
    </xf>
    <xf numFmtId="1" fontId="12" fillId="0" borderId="13" xfId="7" applyNumberFormat="1" applyFont="1" applyBorder="1" applyAlignment="1">
      <alignment horizontal="center"/>
    </xf>
    <xf numFmtId="0" fontId="12" fillId="0" borderId="0" xfId="7" applyFont="1" applyFill="1" applyBorder="1" applyAlignment="1">
      <alignment horizontal="center"/>
    </xf>
    <xf numFmtId="0" fontId="12" fillId="0" borderId="10" xfId="7" applyFont="1" applyBorder="1" applyAlignment="1">
      <alignment horizontal="center"/>
    </xf>
    <xf numFmtId="0" fontId="12" fillId="0" borderId="17" xfId="7" applyFont="1" applyBorder="1" applyAlignment="1">
      <alignment horizontal="center"/>
    </xf>
    <xf numFmtId="0" fontId="12" fillId="0" borderId="10" xfId="7" applyFont="1" applyFill="1" applyBorder="1" applyAlignment="1">
      <alignment horizontal="center"/>
    </xf>
    <xf numFmtId="14" fontId="12" fillId="0" borderId="10" xfId="7" applyNumberFormat="1" applyFont="1" applyFill="1" applyBorder="1" applyAlignment="1">
      <alignment horizontal="center"/>
    </xf>
    <xf numFmtId="1" fontId="12" fillId="0" borderId="10" xfId="7" applyNumberFormat="1" applyFont="1" applyFill="1" applyBorder="1" applyAlignment="1">
      <alignment horizontal="center"/>
    </xf>
    <xf numFmtId="0" fontId="12" fillId="17" borderId="10" xfId="7" applyFont="1" applyFill="1" applyBorder="1" applyAlignment="1">
      <alignment horizontal="center"/>
    </xf>
    <xf numFmtId="0" fontId="12" fillId="0" borderId="17" xfId="7" applyFont="1" applyFill="1" applyBorder="1" applyAlignment="1">
      <alignment horizontal="center"/>
    </xf>
    <xf numFmtId="0" fontId="21" fillId="0" borderId="10" xfId="7" applyFont="1" applyFill="1" applyBorder="1" applyAlignment="1">
      <alignment horizontal="center"/>
    </xf>
    <xf numFmtId="14" fontId="12" fillId="0" borderId="10" xfId="7" applyNumberFormat="1" applyFont="1" applyBorder="1" applyAlignment="1">
      <alignment horizontal="center"/>
    </xf>
    <xf numFmtId="1" fontId="12" fillId="0" borderId="10" xfId="7" applyNumberFormat="1" applyFont="1" applyBorder="1" applyAlignment="1">
      <alignment horizontal="center"/>
    </xf>
    <xf numFmtId="0" fontId="20" fillId="0" borderId="10" xfId="7" applyFont="1" applyBorder="1"/>
    <xf numFmtId="0" fontId="12" fillId="0" borderId="0" xfId="7" applyFont="1" applyBorder="1" applyAlignment="1">
      <alignment horizontal="center"/>
    </xf>
    <xf numFmtId="1" fontId="20" fillId="0" borderId="0" xfId="7" applyNumberFormat="1" applyFont="1"/>
    <xf numFmtId="1" fontId="12" fillId="0" borderId="10" xfId="7" applyNumberFormat="1" applyFont="1" applyFill="1" applyBorder="1" applyAlignment="1">
      <alignment horizontal="right"/>
    </xf>
    <xf numFmtId="0" fontId="12" fillId="0" borderId="10" xfId="7" applyFont="1" applyFill="1" applyBorder="1" applyAlignment="1">
      <alignment horizontal="right"/>
    </xf>
    <xf numFmtId="0" fontId="12" fillId="6" borderId="10" xfId="7" applyFont="1" applyFill="1" applyBorder="1" applyAlignment="1">
      <alignment horizontal="center"/>
    </xf>
    <xf numFmtId="14" fontId="12" fillId="6" borderId="10" xfId="7" applyNumberFormat="1" applyFont="1" applyFill="1" applyBorder="1" applyAlignment="1">
      <alignment horizontal="center"/>
    </xf>
    <xf numFmtId="1" fontId="12" fillId="6" borderId="10" xfId="7" applyNumberFormat="1" applyFont="1" applyFill="1" applyBorder="1" applyAlignment="1">
      <alignment horizontal="right"/>
    </xf>
    <xf numFmtId="0" fontId="12" fillId="6" borderId="10" xfId="7" applyFont="1" applyFill="1" applyBorder="1" applyAlignment="1">
      <alignment horizontal="right"/>
    </xf>
    <xf numFmtId="1" fontId="12" fillId="0" borderId="0" xfId="7" applyNumberFormat="1" applyFont="1" applyBorder="1" applyAlignment="1">
      <alignment horizontal="right"/>
    </xf>
    <xf numFmtId="0" fontId="12" fillId="0" borderId="0" xfId="7" applyFont="1" applyBorder="1" applyAlignment="1">
      <alignment horizontal="right"/>
    </xf>
    <xf numFmtId="0" fontId="12" fillId="0" borderId="10" xfId="7" applyNumberFormat="1" applyFont="1" applyFill="1" applyBorder="1" applyAlignment="1">
      <alignment horizontal="center"/>
    </xf>
    <xf numFmtId="0" fontId="12" fillId="0" borderId="2" xfId="7" applyFont="1" applyBorder="1"/>
    <xf numFmtId="1" fontId="12" fillId="0" borderId="3" xfId="7" applyNumberFormat="1" applyFont="1" applyBorder="1"/>
    <xf numFmtId="14" fontId="12" fillId="0" borderId="2" xfId="7" applyNumberFormat="1" applyFont="1" applyBorder="1" applyAlignment="1">
      <alignment horizontal="left"/>
    </xf>
    <xf numFmtId="0" fontId="12" fillId="0" borderId="15" xfId="7" applyFont="1" applyBorder="1"/>
    <xf numFmtId="14" fontId="40" fillId="0" borderId="15" xfId="7" applyNumberFormat="1" applyFont="1" applyBorder="1"/>
    <xf numFmtId="0" fontId="20" fillId="0" borderId="10" xfId="7" applyFont="1" applyFill="1" applyBorder="1" applyAlignment="1">
      <alignment horizontal="right"/>
    </xf>
    <xf numFmtId="1" fontId="12" fillId="6" borderId="10" xfId="7" applyNumberFormat="1" applyFont="1" applyFill="1" applyBorder="1" applyAlignment="1">
      <alignment horizontal="center"/>
    </xf>
    <xf numFmtId="0" fontId="20" fillId="6" borderId="10" xfId="7" applyFont="1" applyFill="1" applyBorder="1" applyAlignment="1">
      <alignment horizontal="right"/>
    </xf>
    <xf numFmtId="0" fontId="20" fillId="0" borderId="0" xfId="7" applyFont="1" applyAlignment="1">
      <alignment horizontal="right"/>
    </xf>
    <xf numFmtId="0" fontId="20" fillId="4" borderId="3" xfId="7" applyFont="1" applyFill="1" applyBorder="1"/>
    <xf numFmtId="0" fontId="21" fillId="6" borderId="10" xfId="7" applyFont="1" applyFill="1" applyBorder="1" applyAlignment="1">
      <alignment horizontal="center"/>
    </xf>
    <xf numFmtId="1" fontId="19" fillId="16" borderId="34" xfId="3" applyNumberFormat="1" applyFont="1" applyFill="1" applyBorder="1" applyAlignment="1">
      <alignment horizontal="center"/>
    </xf>
    <xf numFmtId="1" fontId="19" fillId="16" borderId="25" xfId="3" applyNumberFormat="1" applyFont="1" applyFill="1" applyBorder="1" applyAlignment="1">
      <alignment horizontal="center"/>
    </xf>
    <xf numFmtId="0" fontId="11" fillId="0" borderId="10" xfId="7" applyFont="1" applyBorder="1"/>
    <xf numFmtId="0" fontId="11" fillId="11" borderId="10" xfId="7" applyFont="1" applyFill="1" applyBorder="1"/>
    <xf numFmtId="0" fontId="21" fillId="11" borderId="10" xfId="7" applyFont="1" applyFill="1" applyBorder="1"/>
    <xf numFmtId="14" fontId="21" fillId="0" borderId="2" xfId="7" applyNumberFormat="1" applyFont="1" applyBorder="1" applyAlignment="1">
      <alignment horizontal="left"/>
    </xf>
    <xf numFmtId="14" fontId="43" fillId="0" borderId="15" xfId="7" applyNumberFormat="1" applyFont="1" applyBorder="1"/>
    <xf numFmtId="0" fontId="13" fillId="4" borderId="16" xfId="7" applyFont="1" applyFill="1" applyBorder="1" applyAlignment="1"/>
    <xf numFmtId="0" fontId="13" fillId="4" borderId="0" xfId="7" applyFont="1" applyFill="1" applyBorder="1" applyAlignment="1"/>
    <xf numFmtId="0" fontId="11" fillId="4" borderId="45" xfId="7" applyFont="1" applyFill="1" applyBorder="1" applyAlignment="1"/>
    <xf numFmtId="0" fontId="11" fillId="11" borderId="0" xfId="7" applyFill="1"/>
    <xf numFmtId="0" fontId="3" fillId="11" borderId="0" xfId="9" applyFill="1"/>
    <xf numFmtId="0" fontId="17" fillId="11" borderId="10" xfId="7" applyFont="1" applyFill="1" applyBorder="1" applyAlignment="1">
      <alignment horizontal="center"/>
    </xf>
    <xf numFmtId="14" fontId="17" fillId="11" borderId="10" xfId="7" applyNumberFormat="1" applyFont="1" applyFill="1" applyBorder="1" applyAlignment="1">
      <alignment horizontal="center"/>
    </xf>
    <xf numFmtId="1" fontId="17" fillId="11" borderId="10" xfId="7" applyNumberFormat="1" applyFont="1" applyFill="1" applyBorder="1" applyAlignment="1">
      <alignment horizontal="center"/>
    </xf>
    <xf numFmtId="0" fontId="17" fillId="11" borderId="17" xfId="7" applyFont="1" applyFill="1" applyBorder="1" applyAlignment="1">
      <alignment horizontal="center"/>
    </xf>
    <xf numFmtId="0" fontId="17" fillId="11" borderId="23" xfId="7" applyFont="1" applyFill="1" applyBorder="1" applyAlignment="1">
      <alignment horizontal="center"/>
    </xf>
    <xf numFmtId="0" fontId="3" fillId="0" borderId="0" xfId="9" applyAlignment="1">
      <alignment horizontal="center"/>
    </xf>
    <xf numFmtId="16" fontId="17" fillId="11" borderId="23" xfId="7" applyNumberFormat="1" applyFont="1" applyFill="1" applyBorder="1" applyAlignment="1">
      <alignment horizontal="center"/>
    </xf>
    <xf numFmtId="0" fontId="16" fillId="11" borderId="0" xfId="7" applyFont="1" applyFill="1" applyBorder="1" applyAlignment="1">
      <alignment horizontal="center" vertical="center"/>
    </xf>
    <xf numFmtId="0" fontId="18" fillId="11" borderId="10" xfId="7" applyFont="1" applyFill="1" applyBorder="1" applyAlignment="1">
      <alignment horizontal="center"/>
    </xf>
    <xf numFmtId="14" fontId="18" fillId="11" borderId="10" xfId="7" applyNumberFormat="1" applyFont="1" applyFill="1" applyBorder="1" applyAlignment="1">
      <alignment horizontal="center"/>
    </xf>
    <xf numFmtId="1" fontId="18" fillId="11" borderId="10" xfId="7" applyNumberFormat="1" applyFont="1" applyFill="1" applyBorder="1" applyAlignment="1">
      <alignment horizontal="center"/>
    </xf>
    <xf numFmtId="0" fontId="18" fillId="11" borderId="17" xfId="7" applyFont="1" applyFill="1" applyBorder="1" applyAlignment="1">
      <alignment horizontal="center"/>
    </xf>
    <xf numFmtId="0" fontId="18" fillId="11" borderId="23" xfId="7" applyFont="1" applyFill="1" applyBorder="1" applyAlignment="1">
      <alignment horizontal="center"/>
    </xf>
    <xf numFmtId="0" fontId="3" fillId="11" borderId="0" xfId="9" applyFont="1" applyFill="1"/>
    <xf numFmtId="0" fontId="41" fillId="11" borderId="10" xfId="7" applyFont="1" applyFill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49" fillId="0" borderId="4" xfId="0" applyFont="1" applyBorder="1"/>
    <xf numFmtId="0" fontId="49" fillId="0" borderId="5" xfId="0" applyFont="1" applyBorder="1"/>
    <xf numFmtId="1" fontId="9" fillId="0" borderId="4" xfId="1" applyNumberFormat="1" applyFont="1" applyBorder="1"/>
    <xf numFmtId="49" fontId="9" fillId="0" borderId="4" xfId="0" applyNumberFormat="1" applyFont="1" applyBorder="1"/>
    <xf numFmtId="2" fontId="9" fillId="0" borderId="4" xfId="0" applyNumberFormat="1" applyFont="1" applyBorder="1" applyAlignment="1"/>
    <xf numFmtId="0" fontId="9" fillId="0" borderId="4" xfId="0" applyFont="1" applyBorder="1" applyAlignment="1"/>
    <xf numFmtId="14" fontId="9" fillId="6" borderId="4" xfId="0" applyNumberFormat="1" applyFont="1" applyFill="1" applyBorder="1"/>
    <xf numFmtId="2" fontId="9" fillId="6" borderId="4" xfId="0" applyNumberFormat="1" applyFont="1" applyFill="1" applyBorder="1"/>
    <xf numFmtId="14" fontId="9" fillId="7" borderId="4" xfId="0" applyNumberFormat="1" applyFont="1" applyFill="1" applyBorder="1"/>
    <xf numFmtId="0" fontId="9" fillId="7" borderId="4" xfId="0" applyFont="1" applyFill="1" applyBorder="1" applyAlignment="1"/>
    <xf numFmtId="2" fontId="9" fillId="7" borderId="4" xfId="0" applyNumberFormat="1" applyFont="1" applyFill="1" applyBorder="1" applyAlignment="1"/>
    <xf numFmtId="2" fontId="9" fillId="7" borderId="4" xfId="0" applyNumberFormat="1" applyFont="1" applyFill="1" applyBorder="1"/>
    <xf numFmtId="0" fontId="8" fillId="27" borderId="4" xfId="0" applyFont="1" applyFill="1" applyBorder="1" applyAlignment="1">
      <alignment horizontal="left"/>
    </xf>
    <xf numFmtId="2" fontId="8" fillId="27" borderId="4" xfId="0" applyNumberFormat="1" applyFont="1" applyFill="1" applyBorder="1" applyAlignment="1">
      <alignment horizontal="left"/>
    </xf>
    <xf numFmtId="0" fontId="8" fillId="27" borderId="9" xfId="0" applyFont="1" applyFill="1" applyBorder="1" applyAlignment="1">
      <alignment horizontal="left"/>
    </xf>
    <xf numFmtId="1" fontId="8" fillId="27" borderId="4" xfId="0" applyNumberFormat="1" applyFont="1" applyFill="1" applyBorder="1" applyAlignment="1">
      <alignment horizontal="left"/>
    </xf>
    <xf numFmtId="0" fontId="38" fillId="27" borderId="4" xfId="0" applyFont="1" applyFill="1" applyBorder="1" applyAlignment="1">
      <alignment horizontal="left"/>
    </xf>
    <xf numFmtId="14" fontId="49" fillId="0" borderId="3" xfId="0" applyNumberFormat="1" applyFont="1" applyBorder="1"/>
    <xf numFmtId="14" fontId="49" fillId="0" borderId="8" xfId="0" applyNumberFormat="1" applyFont="1" applyBorder="1"/>
    <xf numFmtId="14" fontId="49" fillId="0" borderId="7" xfId="0" applyNumberFormat="1" applyFont="1" applyBorder="1"/>
    <xf numFmtId="0" fontId="49" fillId="0" borderId="13" xfId="0" applyFont="1" applyBorder="1"/>
    <xf numFmtId="0" fontId="49" fillId="0" borderId="0" xfId="0" applyFont="1" applyBorder="1"/>
    <xf numFmtId="14" fontId="9" fillId="0" borderId="0" xfId="0" applyNumberFormat="1" applyFont="1" applyBorder="1" applyAlignment="1">
      <alignment horizontal="center"/>
    </xf>
    <xf numFmtId="14" fontId="58" fillId="0" borderId="0" xfId="0" applyNumberFormat="1" applyFont="1" applyBorder="1"/>
    <xf numFmtId="14" fontId="15" fillId="0" borderId="0" xfId="0" applyNumberFormat="1" applyFont="1" applyBorder="1"/>
    <xf numFmtId="0" fontId="0" fillId="0" borderId="0" xfId="0" applyNumberFormat="1" applyAlignment="1">
      <alignment wrapText="1"/>
    </xf>
    <xf numFmtId="0" fontId="0" fillId="7" borderId="0" xfId="0" applyFill="1" applyAlignment="1">
      <alignment wrapText="1"/>
    </xf>
    <xf numFmtId="0" fontId="0" fillId="0" borderId="0" xfId="0" applyAlignment="1">
      <alignment wrapText="1"/>
    </xf>
    <xf numFmtId="0" fontId="8" fillId="27" borderId="4" xfId="123" applyFont="1" applyFill="1" applyBorder="1" applyAlignment="1">
      <alignment horizontal="left"/>
    </xf>
    <xf numFmtId="0" fontId="38" fillId="27" borderId="4" xfId="123" applyFont="1" applyFill="1" applyBorder="1" applyAlignment="1">
      <alignment horizontal="left"/>
    </xf>
    <xf numFmtId="2" fontId="8" fillId="27" borderId="4" xfId="123" applyNumberFormat="1" applyFont="1" applyFill="1" applyBorder="1" applyAlignment="1">
      <alignment horizontal="left"/>
    </xf>
    <xf numFmtId="0" fontId="8" fillId="27" borderId="9" xfId="123" applyFont="1" applyFill="1" applyBorder="1" applyAlignment="1">
      <alignment horizontal="left"/>
    </xf>
    <xf numFmtId="0" fontId="17" fillId="0" borderId="3" xfId="123" applyFont="1" applyBorder="1" applyAlignment="1">
      <alignment horizontal="center"/>
    </xf>
    <xf numFmtId="0" fontId="6" fillId="0" borderId="19" xfId="123" applyFont="1" applyBorder="1" applyAlignment="1">
      <alignment horizontal="center"/>
    </xf>
    <xf numFmtId="0" fontId="6" fillId="0" borderId="18" xfId="123" applyFont="1" applyBorder="1" applyAlignment="1">
      <alignment horizontal="center"/>
    </xf>
    <xf numFmtId="0" fontId="6" fillId="0" borderId="3" xfId="123" applyFont="1" applyBorder="1" applyAlignment="1">
      <alignment horizontal="center"/>
    </xf>
    <xf numFmtId="0" fontId="6" fillId="0" borderId="20" xfId="123" applyFont="1" applyBorder="1" applyAlignment="1">
      <alignment horizontal="center"/>
    </xf>
    <xf numFmtId="0" fontId="6" fillId="0" borderId="21" xfId="123" applyFont="1" applyBorder="1" applyAlignment="1">
      <alignment horizontal="center"/>
    </xf>
    <xf numFmtId="0" fontId="2" fillId="0" borderId="0" xfId="123"/>
    <xf numFmtId="14" fontId="17" fillId="0" borderId="10" xfId="123" applyNumberFormat="1" applyFont="1" applyFill="1" applyBorder="1" applyAlignment="1">
      <alignment horizontal="center"/>
    </xf>
    <xf numFmtId="0" fontId="17" fillId="0" borderId="10" xfId="123" applyFont="1" applyFill="1" applyBorder="1" applyAlignment="1">
      <alignment horizontal="center"/>
    </xf>
    <xf numFmtId="0" fontId="13" fillId="0" borderId="0" xfId="123" applyFont="1"/>
    <xf numFmtId="1" fontId="19" fillId="0" borderId="25" xfId="123" applyNumberFormat="1" applyFont="1" applyBorder="1" applyAlignment="1">
      <alignment horizontal="center"/>
    </xf>
    <xf numFmtId="1" fontId="19" fillId="0" borderId="14" xfId="123" applyNumberFormat="1" applyFont="1" applyBorder="1" applyAlignment="1">
      <alignment horizontal="center"/>
    </xf>
    <xf numFmtId="1" fontId="19" fillId="0" borderId="26" xfId="123" applyNumberFormat="1" applyFont="1" applyBorder="1" applyAlignment="1">
      <alignment horizontal="center"/>
    </xf>
    <xf numFmtId="1" fontId="19" fillId="0" borderId="27" xfId="123" applyNumberFormat="1" applyFont="1" applyBorder="1" applyAlignment="1">
      <alignment horizontal="center"/>
    </xf>
    <xf numFmtId="1" fontId="19" fillId="0" borderId="28" xfId="123" applyNumberFormat="1" applyFont="1" applyBorder="1" applyAlignment="1">
      <alignment horizontal="center"/>
    </xf>
    <xf numFmtId="1" fontId="19" fillId="0" borderId="29" xfId="123" applyNumberFormat="1" applyFont="1" applyBorder="1" applyAlignment="1">
      <alignment horizontal="center"/>
    </xf>
    <xf numFmtId="1" fontId="19" fillId="0" borderId="10" xfId="123" applyNumberFormat="1" applyFont="1" applyBorder="1" applyAlignment="1">
      <alignment horizontal="center"/>
    </xf>
    <xf numFmtId="1" fontId="19" fillId="0" borderId="30" xfId="123" applyNumberFormat="1" applyFont="1" applyBorder="1" applyAlignment="1">
      <alignment horizontal="center"/>
    </xf>
    <xf numFmtId="1" fontId="19" fillId="3" borderId="10" xfId="124" applyNumberFormat="1" applyFont="1" applyBorder="1" applyAlignment="1">
      <alignment horizontal="center"/>
    </xf>
    <xf numFmtId="1" fontId="19" fillId="0" borderId="17" xfId="123" applyNumberFormat="1" applyFont="1" applyBorder="1" applyAlignment="1">
      <alignment horizontal="center"/>
    </xf>
    <xf numFmtId="1" fontId="19" fillId="0" borderId="31" xfId="123" applyNumberFormat="1" applyFont="1" applyBorder="1" applyAlignment="1">
      <alignment horizontal="center"/>
    </xf>
    <xf numFmtId="0" fontId="13" fillId="0" borderId="0" xfId="123" applyFont="1" applyBorder="1"/>
    <xf numFmtId="1" fontId="19" fillId="14" borderId="10" xfId="124" applyNumberFormat="1" applyFont="1" applyFill="1" applyBorder="1" applyAlignment="1">
      <alignment horizontal="center"/>
    </xf>
    <xf numFmtId="1" fontId="19" fillId="3" borderId="29" xfId="124" applyNumberFormat="1" applyFont="1" applyBorder="1" applyAlignment="1">
      <alignment horizontal="center"/>
    </xf>
    <xf numFmtId="1" fontId="19" fillId="3" borderId="31" xfId="124" applyNumberFormat="1" applyFont="1" applyBorder="1" applyAlignment="1">
      <alignment horizontal="center"/>
    </xf>
    <xf numFmtId="1" fontId="19" fillId="14" borderId="10" xfId="125" applyNumberFormat="1" applyFont="1" applyFill="1" applyBorder="1" applyAlignment="1">
      <alignment horizontal="center"/>
    </xf>
    <xf numFmtId="1" fontId="19" fillId="3" borderId="30" xfId="124" applyNumberFormat="1" applyFont="1" applyBorder="1" applyAlignment="1">
      <alignment horizontal="center"/>
    </xf>
    <xf numFmtId="1" fontId="19" fillId="3" borderId="17" xfId="124" applyNumberFormat="1" applyFont="1" applyBorder="1" applyAlignment="1">
      <alignment horizontal="center"/>
    </xf>
    <xf numFmtId="0" fontId="17" fillId="0" borderId="11" xfId="123" applyFont="1" applyFill="1" applyBorder="1" applyAlignment="1">
      <alignment horizontal="center"/>
    </xf>
    <xf numFmtId="1" fontId="19" fillId="0" borderId="34" xfId="123" applyNumberFormat="1" applyFont="1" applyBorder="1" applyAlignment="1">
      <alignment horizontal="center"/>
    </xf>
    <xf numFmtId="1" fontId="19" fillId="14" borderId="32" xfId="125" applyNumberFormat="1" applyFont="1" applyFill="1" applyBorder="1" applyAlignment="1">
      <alignment horizontal="center"/>
    </xf>
    <xf numFmtId="1" fontId="19" fillId="0" borderId="32" xfId="123" applyNumberFormat="1" applyFont="1" applyBorder="1" applyAlignment="1">
      <alignment horizontal="center"/>
    </xf>
    <xf numFmtId="1" fontId="19" fillId="0" borderId="35" xfId="123" applyNumberFormat="1" applyFont="1" applyBorder="1" applyAlignment="1">
      <alignment horizontal="center"/>
    </xf>
    <xf numFmtId="1" fontId="19" fillId="0" borderId="36" xfId="123" applyNumberFormat="1" applyFont="1" applyBorder="1" applyAlignment="1">
      <alignment horizontal="center"/>
    </xf>
    <xf numFmtId="1" fontId="19" fillId="0" borderId="37" xfId="123" applyNumberFormat="1" applyFont="1" applyBorder="1" applyAlignment="1">
      <alignment horizontal="center"/>
    </xf>
    <xf numFmtId="1" fontId="19" fillId="3" borderId="25" xfId="124" applyNumberFormat="1" applyFont="1" applyBorder="1" applyAlignment="1">
      <alignment horizontal="center"/>
    </xf>
    <xf numFmtId="1" fontId="19" fillId="14" borderId="14" xfId="125" applyNumberFormat="1" applyFont="1" applyFill="1" applyBorder="1" applyAlignment="1">
      <alignment horizontal="center"/>
    </xf>
    <xf numFmtId="1" fontId="19" fillId="3" borderId="14" xfId="124" applyNumberFormat="1" applyFont="1" applyBorder="1" applyAlignment="1">
      <alignment horizontal="center"/>
    </xf>
    <xf numFmtId="1" fontId="19" fillId="0" borderId="24" xfId="123" applyNumberFormat="1" applyFont="1" applyBorder="1" applyAlignment="1">
      <alignment horizontal="center"/>
    </xf>
    <xf numFmtId="1" fontId="19" fillId="0" borderId="23" xfId="123" applyNumberFormat="1" applyFont="1" applyBorder="1" applyAlignment="1">
      <alignment horizontal="center"/>
    </xf>
    <xf numFmtId="1" fontId="19" fillId="14" borderId="23" xfId="125" applyNumberFormat="1" applyFont="1" applyFill="1" applyBorder="1" applyAlignment="1">
      <alignment horizontal="center"/>
    </xf>
    <xf numFmtId="1" fontId="19" fillId="3" borderId="23" xfId="124" applyNumberFormat="1" applyFont="1" applyBorder="1" applyAlignment="1">
      <alignment horizontal="center"/>
    </xf>
    <xf numFmtId="0" fontId="17" fillId="0" borderId="0" xfId="123" applyFont="1" applyAlignment="1">
      <alignment horizontal="center"/>
    </xf>
    <xf numFmtId="2" fontId="2" fillId="0" borderId="0" xfId="123" applyNumberFormat="1"/>
    <xf numFmtId="0" fontId="13" fillId="6" borderId="0" xfId="123" applyFont="1" applyFill="1" applyAlignment="1">
      <alignment horizontal="center"/>
    </xf>
    <xf numFmtId="14" fontId="13" fillId="6" borderId="0" xfId="123" applyNumberFormat="1" applyFont="1" applyFill="1" applyAlignment="1">
      <alignment horizontal="center"/>
    </xf>
    <xf numFmtId="0" fontId="2" fillId="0" borderId="0" xfId="123" applyAlignment="1">
      <alignment horizontal="center"/>
    </xf>
    <xf numFmtId="0" fontId="13" fillId="0" borderId="0" xfId="123" applyFont="1" applyAlignment="1">
      <alignment horizontal="center"/>
    </xf>
    <xf numFmtId="14" fontId="13" fillId="0" borderId="0" xfId="123" applyNumberFormat="1" applyFont="1" applyAlignment="1">
      <alignment horizontal="center"/>
    </xf>
    <xf numFmtId="1" fontId="19" fillId="0" borderId="0" xfId="123" applyNumberFormat="1" applyFont="1" applyBorder="1" applyAlignment="1">
      <alignment horizontal="center"/>
    </xf>
    <xf numFmtId="1" fontId="19" fillId="7" borderId="29" xfId="125" applyNumberFormat="1" applyFont="1" applyFill="1" applyBorder="1" applyAlignment="1">
      <alignment horizontal="center"/>
    </xf>
    <xf numFmtId="1" fontId="19" fillId="14" borderId="29" xfId="125" applyNumberFormat="1" applyFont="1" applyFill="1" applyBorder="1" applyAlignment="1">
      <alignment horizontal="center"/>
    </xf>
    <xf numFmtId="1" fontId="19" fillId="3" borderId="32" xfId="124" applyNumberFormat="1" applyFont="1" applyBorder="1" applyAlignment="1">
      <alignment horizontal="center"/>
    </xf>
    <xf numFmtId="1" fontId="19" fillId="3" borderId="34" xfId="124" applyNumberFormat="1" applyFont="1" applyBorder="1" applyAlignment="1">
      <alignment horizontal="center"/>
    </xf>
    <xf numFmtId="1" fontId="19" fillId="0" borderId="33" xfId="123" applyNumberFormat="1" applyFont="1" applyBorder="1" applyAlignment="1">
      <alignment horizontal="center"/>
    </xf>
    <xf numFmtId="1" fontId="19" fillId="14" borderId="29" xfId="124" applyNumberFormat="1" applyFont="1" applyFill="1" applyBorder="1" applyAlignment="1">
      <alignment horizontal="center"/>
    </xf>
    <xf numFmtId="1" fontId="19" fillId="14" borderId="10" xfId="123" applyNumberFormat="1" applyFont="1" applyFill="1" applyBorder="1" applyAlignment="1">
      <alignment horizontal="center"/>
    </xf>
    <xf numFmtId="14" fontId="56" fillId="0" borderId="0" xfId="0" applyNumberFormat="1" applyFont="1" applyBorder="1"/>
    <xf numFmtId="14" fontId="57" fillId="0" borderId="0" xfId="0" applyNumberFormat="1" applyFont="1" applyBorder="1"/>
    <xf numFmtId="14" fontId="56" fillId="0" borderId="0" xfId="0" applyNumberFormat="1" applyFont="1" applyBorder="1" applyAlignment="1">
      <alignment horizontal="center"/>
    </xf>
    <xf numFmtId="14" fontId="9" fillId="0" borderId="4" xfId="123" applyNumberFormat="1" applyFont="1" applyBorder="1" applyAlignment="1">
      <alignment horizontal="center"/>
    </xf>
    <xf numFmtId="0" fontId="9" fillId="0" borderId="0" xfId="123" applyFont="1" applyAlignment="1">
      <alignment horizontal="center"/>
    </xf>
    <xf numFmtId="14" fontId="9" fillId="0" borderId="0" xfId="123" applyNumberFormat="1" applyFont="1" applyAlignment="1">
      <alignment horizontal="center"/>
    </xf>
    <xf numFmtId="2" fontId="9" fillId="0" borderId="0" xfId="123" applyNumberFormat="1" applyFont="1" applyAlignment="1">
      <alignment horizontal="center"/>
    </xf>
    <xf numFmtId="1" fontId="19" fillId="3" borderId="24" xfId="124" applyNumberFormat="1" applyFont="1" applyBorder="1" applyAlignment="1">
      <alignment horizontal="center"/>
    </xf>
    <xf numFmtId="1" fontId="2" fillId="0" borderId="14" xfId="123" applyNumberFormat="1" applyBorder="1" applyAlignment="1">
      <alignment horizontal="center"/>
    </xf>
    <xf numFmtId="1" fontId="2" fillId="0" borderId="27" xfId="123" applyNumberFormat="1" applyBorder="1" applyAlignment="1">
      <alignment horizontal="center"/>
    </xf>
    <xf numFmtId="1" fontId="19" fillId="3" borderId="28" xfId="124" applyNumberFormat="1" applyFont="1" applyBorder="1" applyAlignment="1">
      <alignment horizontal="center"/>
    </xf>
    <xf numFmtId="1" fontId="2" fillId="0" borderId="26" xfId="123" applyNumberFormat="1" applyBorder="1" applyAlignment="1">
      <alignment horizontal="center"/>
    </xf>
    <xf numFmtId="1" fontId="19" fillId="15" borderId="24" xfId="124" applyNumberFormat="1" applyFont="1" applyFill="1" applyBorder="1" applyAlignment="1">
      <alignment horizontal="center"/>
    </xf>
    <xf numFmtId="1" fontId="2" fillId="15" borderId="14" xfId="123" applyNumberFormat="1" applyFill="1" applyBorder="1" applyAlignment="1">
      <alignment horizontal="center"/>
    </xf>
    <xf numFmtId="1" fontId="2" fillId="15" borderId="27" xfId="123" applyNumberFormat="1" applyFill="1" applyBorder="1" applyAlignment="1">
      <alignment horizontal="center"/>
    </xf>
    <xf numFmtId="1" fontId="19" fillId="15" borderId="25" xfId="124" applyNumberFormat="1" applyFont="1" applyFill="1" applyBorder="1" applyAlignment="1">
      <alignment horizontal="center"/>
    </xf>
    <xf numFmtId="1" fontId="19" fillId="15" borderId="28" xfId="124" applyNumberFormat="1" applyFont="1" applyFill="1" applyBorder="1" applyAlignment="1">
      <alignment horizontal="center"/>
    </xf>
    <xf numFmtId="1" fontId="2" fillId="15" borderId="26" xfId="123" applyNumberFormat="1" applyFill="1" applyBorder="1" applyAlignment="1">
      <alignment horizontal="center"/>
    </xf>
    <xf numFmtId="1" fontId="2" fillId="0" borderId="10" xfId="123" applyNumberFormat="1" applyBorder="1" applyAlignment="1">
      <alignment horizontal="center"/>
    </xf>
    <xf numFmtId="1" fontId="2" fillId="0" borderId="17" xfId="123" applyNumberFormat="1" applyBorder="1" applyAlignment="1">
      <alignment horizontal="center"/>
    </xf>
    <xf numFmtId="1" fontId="2" fillId="0" borderId="31" xfId="123" applyNumberFormat="1" applyBorder="1" applyAlignment="1">
      <alignment horizontal="center"/>
    </xf>
    <xf numFmtId="1" fontId="2" fillId="0" borderId="30" xfId="123" applyNumberFormat="1" applyBorder="1" applyAlignment="1">
      <alignment horizontal="center"/>
    </xf>
    <xf numFmtId="1" fontId="19" fillId="15" borderId="23" xfId="124" applyNumberFormat="1" applyFont="1" applyFill="1" applyBorder="1" applyAlignment="1">
      <alignment horizontal="center"/>
    </xf>
    <xf numFmtId="1" fontId="2" fillId="15" borderId="10" xfId="123" applyNumberFormat="1" applyFill="1" applyBorder="1" applyAlignment="1">
      <alignment horizontal="center"/>
    </xf>
    <xf numFmtId="1" fontId="2" fillId="15" borderId="17" xfId="123" applyNumberFormat="1" applyFill="1" applyBorder="1" applyAlignment="1">
      <alignment horizontal="center"/>
    </xf>
    <xf numFmtId="1" fontId="19" fillId="15" borderId="29" xfId="124" applyNumberFormat="1" applyFont="1" applyFill="1" applyBorder="1" applyAlignment="1">
      <alignment horizontal="center"/>
    </xf>
    <xf numFmtId="1" fontId="2" fillId="15" borderId="31" xfId="123" applyNumberFormat="1" applyFill="1" applyBorder="1" applyAlignment="1">
      <alignment horizontal="center"/>
    </xf>
    <xf numFmtId="1" fontId="2" fillId="15" borderId="30" xfId="123" applyNumberFormat="1" applyFill="1" applyBorder="1" applyAlignment="1">
      <alignment horizontal="center"/>
    </xf>
    <xf numFmtId="1" fontId="2" fillId="0" borderId="23" xfId="123" applyNumberFormat="1" applyBorder="1" applyAlignment="1">
      <alignment horizontal="center"/>
    </xf>
    <xf numFmtId="1" fontId="2" fillId="0" borderId="29" xfId="123" applyNumberFormat="1" applyBorder="1" applyAlignment="1">
      <alignment horizontal="center"/>
    </xf>
    <xf numFmtId="0" fontId="8" fillId="0" borderId="0" xfId="123" applyFont="1" applyAlignment="1">
      <alignment horizontal="center"/>
    </xf>
    <xf numFmtId="1" fontId="19" fillId="16" borderId="23" xfId="124" applyNumberFormat="1" applyFont="1" applyFill="1" applyBorder="1" applyAlignment="1">
      <alignment horizontal="center"/>
    </xf>
    <xf numFmtId="1" fontId="19" fillId="16" borderId="10" xfId="124" applyNumberFormat="1" applyFont="1" applyFill="1" applyBorder="1" applyAlignment="1">
      <alignment horizontal="center"/>
    </xf>
    <xf numFmtId="1" fontId="19" fillId="15" borderId="10" xfId="124" applyNumberFormat="1" applyFont="1" applyFill="1" applyBorder="1" applyAlignment="1">
      <alignment horizontal="center"/>
    </xf>
    <xf numFmtId="1" fontId="19" fillId="15" borderId="31" xfId="124" applyNumberFormat="1" applyFont="1" applyFill="1" applyBorder="1" applyAlignment="1">
      <alignment horizontal="center"/>
    </xf>
    <xf numFmtId="1" fontId="19" fillId="15" borderId="30" xfId="124" applyNumberFormat="1" applyFont="1" applyFill="1" applyBorder="1" applyAlignment="1">
      <alignment horizontal="center"/>
    </xf>
    <xf numFmtId="0" fontId="9" fillId="6" borderId="0" xfId="123" applyFont="1" applyFill="1" applyAlignment="1">
      <alignment horizontal="center"/>
    </xf>
    <xf numFmtId="14" fontId="9" fillId="6" borderId="0" xfId="123" applyNumberFormat="1" applyFont="1" applyFill="1" applyAlignment="1">
      <alignment horizontal="center"/>
    </xf>
    <xf numFmtId="2" fontId="9" fillId="6" borderId="0" xfId="123" applyNumberFormat="1" applyFont="1" applyFill="1" applyAlignment="1">
      <alignment horizontal="center"/>
    </xf>
    <xf numFmtId="1" fontId="19" fillId="16" borderId="30" xfId="124" applyNumberFormat="1" applyFont="1" applyFill="1" applyBorder="1" applyAlignment="1">
      <alignment horizontal="center"/>
    </xf>
    <xf numFmtId="1" fontId="2" fillId="15" borderId="29" xfId="123" applyNumberFormat="1" applyFill="1" applyBorder="1" applyAlignment="1">
      <alignment horizontal="center"/>
    </xf>
    <xf numFmtId="1" fontId="19" fillId="15" borderId="17" xfId="124" applyNumberFormat="1" applyFont="1" applyFill="1" applyBorder="1" applyAlignment="1">
      <alignment horizontal="center"/>
    </xf>
    <xf numFmtId="1" fontId="2" fillId="15" borderId="23" xfId="123" applyNumberFormat="1" applyFill="1" applyBorder="1" applyAlignment="1">
      <alignment horizontal="center"/>
    </xf>
    <xf numFmtId="0" fontId="8" fillId="6" borderId="0" xfId="123" applyFont="1" applyFill="1" applyAlignment="1">
      <alignment horizontal="center"/>
    </xf>
    <xf numFmtId="1" fontId="19" fillId="11" borderId="30" xfId="124" applyNumberFormat="1" applyFont="1" applyFill="1" applyBorder="1" applyAlignment="1">
      <alignment horizontal="center"/>
    </xf>
    <xf numFmtId="1" fontId="2" fillId="0" borderId="0" xfId="123" applyNumberFormat="1" applyFill="1" applyBorder="1" applyAlignment="1">
      <alignment horizontal="center"/>
    </xf>
    <xf numFmtId="0" fontId="8" fillId="0" borderId="0" xfId="123" applyFont="1" applyFill="1" applyBorder="1" applyAlignment="1">
      <alignment horizontal="left"/>
    </xf>
    <xf numFmtId="0" fontId="9" fillId="0" borderId="0" xfId="123" applyFont="1" applyFill="1" applyBorder="1" applyAlignment="1">
      <alignment horizontal="left"/>
    </xf>
    <xf numFmtId="0" fontId="17" fillId="0" borderId="0" xfId="123" applyFont="1" applyFill="1" applyBorder="1" applyAlignment="1">
      <alignment horizontal="center"/>
    </xf>
    <xf numFmtId="3" fontId="17" fillId="0" borderId="0" xfId="123" applyNumberFormat="1" applyFont="1" applyFill="1" applyBorder="1" applyAlignment="1">
      <alignment horizontal="center"/>
    </xf>
    <xf numFmtId="14" fontId="2" fillId="0" borderId="0" xfId="123" applyNumberFormat="1"/>
    <xf numFmtId="1" fontId="2" fillId="0" borderId="25" xfId="123" applyNumberFormat="1" applyBorder="1" applyAlignment="1">
      <alignment horizontal="center"/>
    </xf>
    <xf numFmtId="1" fontId="2" fillId="0" borderId="28" xfId="123" applyNumberFormat="1" applyBorder="1" applyAlignment="1">
      <alignment horizontal="center"/>
    </xf>
    <xf numFmtId="1" fontId="2" fillId="0" borderId="24" xfId="123" applyNumberFormat="1" applyBorder="1" applyAlignment="1">
      <alignment horizontal="center"/>
    </xf>
    <xf numFmtId="1" fontId="2" fillId="14" borderId="10" xfId="123" applyNumberFormat="1" applyFill="1" applyBorder="1" applyAlignment="1">
      <alignment horizontal="center"/>
    </xf>
    <xf numFmtId="14" fontId="61" fillId="0" borderId="0" xfId="123" applyNumberFormat="1" applyFont="1"/>
    <xf numFmtId="0" fontId="17" fillId="0" borderId="0" xfId="123" applyFont="1"/>
    <xf numFmtId="14" fontId="13" fillId="0" borderId="0" xfId="123" applyNumberFormat="1" applyFont="1"/>
    <xf numFmtId="0" fontId="20" fillId="0" borderId="0" xfId="123" applyFont="1"/>
    <xf numFmtId="0" fontId="12" fillId="0" borderId="0" xfId="123" applyFont="1"/>
    <xf numFmtId="1" fontId="2" fillId="0" borderId="34" xfId="123" applyNumberFormat="1" applyBorder="1" applyAlignment="1">
      <alignment horizontal="center"/>
    </xf>
    <xf numFmtId="1" fontId="2" fillId="14" borderId="32" xfId="123" applyNumberFormat="1" applyFill="1" applyBorder="1" applyAlignment="1">
      <alignment horizontal="center"/>
    </xf>
    <xf numFmtId="1" fontId="2" fillId="0" borderId="32" xfId="123" applyNumberFormat="1" applyBorder="1" applyAlignment="1">
      <alignment horizontal="center"/>
    </xf>
    <xf numFmtId="1" fontId="2" fillId="0" borderId="36" xfId="123" applyNumberFormat="1" applyBorder="1" applyAlignment="1">
      <alignment horizontal="center"/>
    </xf>
    <xf numFmtId="1" fontId="2" fillId="0" borderId="37" xfId="123" applyNumberFormat="1" applyBorder="1" applyAlignment="1">
      <alignment horizontal="center"/>
    </xf>
    <xf numFmtId="1" fontId="2" fillId="0" borderId="33" xfId="123" applyNumberFormat="1" applyBorder="1" applyAlignment="1">
      <alignment horizontal="center"/>
    </xf>
    <xf numFmtId="1" fontId="19" fillId="3" borderId="27" xfId="124" applyNumberFormat="1" applyFont="1" applyBorder="1" applyAlignment="1">
      <alignment horizontal="center"/>
    </xf>
    <xf numFmtId="1" fontId="2" fillId="0" borderId="38" xfId="123" applyNumberFormat="1" applyBorder="1" applyAlignment="1">
      <alignment horizontal="center"/>
    </xf>
    <xf numFmtId="1" fontId="19" fillId="3" borderId="39" xfId="124" applyNumberFormat="1" applyFont="1" applyBorder="1" applyAlignment="1">
      <alignment horizontal="center"/>
    </xf>
    <xf numFmtId="1" fontId="2" fillId="0" borderId="39" xfId="123" applyNumberFormat="1" applyBorder="1" applyAlignment="1">
      <alignment horizontal="center"/>
    </xf>
    <xf numFmtId="0" fontId="2" fillId="0" borderId="0" xfId="123" applyFont="1"/>
    <xf numFmtId="0" fontId="62" fillId="27" borderId="4" xfId="123" applyFont="1" applyFill="1" applyBorder="1" applyAlignment="1">
      <alignment horizontal="left"/>
    </xf>
    <xf numFmtId="0" fontId="28" fillId="27" borderId="4" xfId="123" applyFont="1" applyFill="1" applyBorder="1" applyAlignment="1">
      <alignment horizontal="left"/>
    </xf>
    <xf numFmtId="2" fontId="28" fillId="27" borderId="4" xfId="123" applyNumberFormat="1" applyFont="1" applyFill="1" applyBorder="1" applyAlignment="1">
      <alignment horizontal="left"/>
    </xf>
    <xf numFmtId="0" fontId="28" fillId="27" borderId="9" xfId="123" applyFont="1" applyFill="1" applyBorder="1" applyAlignment="1">
      <alignment horizontal="left"/>
    </xf>
    <xf numFmtId="0" fontId="16" fillId="0" borderId="3" xfId="123" applyFont="1" applyBorder="1" applyAlignment="1">
      <alignment horizontal="center"/>
    </xf>
    <xf numFmtId="0" fontId="63" fillId="0" borderId="19" xfId="123" applyFont="1" applyBorder="1" applyAlignment="1">
      <alignment horizontal="center"/>
    </xf>
    <xf numFmtId="0" fontId="63" fillId="0" borderId="18" xfId="123" applyFont="1" applyBorder="1" applyAlignment="1">
      <alignment horizontal="center"/>
    </xf>
    <xf numFmtId="0" fontId="63" fillId="0" borderId="3" xfId="123" applyFont="1" applyBorder="1" applyAlignment="1">
      <alignment horizontal="center"/>
    </xf>
    <xf numFmtId="0" fontId="63" fillId="0" borderId="20" xfId="123" applyFont="1" applyBorder="1" applyAlignment="1">
      <alignment horizontal="center"/>
    </xf>
    <xf numFmtId="0" fontId="63" fillId="0" borderId="21" xfId="123" applyFont="1" applyBorder="1" applyAlignment="1">
      <alignment horizontal="center"/>
    </xf>
    <xf numFmtId="0" fontId="64" fillId="0" borderId="0" xfId="123" applyFont="1"/>
    <xf numFmtId="0" fontId="7" fillId="0" borderId="10" xfId="123" applyFont="1" applyFill="1" applyBorder="1" applyAlignment="1">
      <alignment horizontal="center"/>
    </xf>
    <xf numFmtId="14" fontId="7" fillId="0" borderId="10" xfId="123" applyNumberFormat="1" applyFont="1" applyFill="1" applyBorder="1" applyAlignment="1">
      <alignment horizontal="center"/>
    </xf>
    <xf numFmtId="14" fontId="64" fillId="0" borderId="0" xfId="123" applyNumberFormat="1" applyFont="1"/>
    <xf numFmtId="1" fontId="7" fillId="0" borderId="10" xfId="123" applyNumberFormat="1" applyFont="1" applyFill="1" applyBorder="1" applyAlignment="1">
      <alignment horizontal="center"/>
    </xf>
    <xf numFmtId="0" fontId="7" fillId="0" borderId="17" xfId="123" applyFont="1" applyFill="1" applyBorder="1" applyAlignment="1">
      <alignment horizontal="center"/>
    </xf>
    <xf numFmtId="0" fontId="7" fillId="0" borderId="0" xfId="123" applyFont="1"/>
    <xf numFmtId="1" fontId="24" fillId="3" borderId="29" xfId="124" applyNumberFormat="1" applyFont="1" applyBorder="1" applyAlignment="1">
      <alignment horizontal="center"/>
    </xf>
    <xf numFmtId="1" fontId="24" fillId="14" borderId="10" xfId="124" applyNumberFormat="1" applyFont="1" applyFill="1" applyBorder="1" applyAlignment="1">
      <alignment horizontal="center"/>
    </xf>
    <xf numFmtId="1" fontId="24" fillId="0" borderId="10" xfId="123" applyNumberFormat="1" applyFont="1" applyBorder="1" applyAlignment="1">
      <alignment horizontal="center"/>
    </xf>
    <xf numFmtId="1" fontId="24" fillId="0" borderId="17" xfId="123" applyNumberFormat="1" applyFont="1" applyBorder="1" applyAlignment="1">
      <alignment horizontal="center"/>
    </xf>
    <xf numFmtId="1" fontId="24" fillId="0" borderId="31" xfId="123" applyNumberFormat="1" applyFont="1" applyBorder="1" applyAlignment="1">
      <alignment horizontal="center"/>
    </xf>
    <xf numFmtId="1" fontId="24" fillId="0" borderId="23" xfId="123" applyNumberFormat="1" applyFont="1" applyBorder="1" applyAlignment="1">
      <alignment horizontal="center"/>
    </xf>
    <xf numFmtId="0" fontId="7" fillId="0" borderId="10" xfId="123" applyFont="1" applyBorder="1"/>
    <xf numFmtId="1" fontId="24" fillId="0" borderId="29" xfId="123" applyNumberFormat="1" applyFont="1" applyBorder="1" applyAlignment="1">
      <alignment horizontal="center"/>
    </xf>
    <xf numFmtId="1" fontId="24" fillId="3" borderId="10" xfId="124" applyNumberFormat="1" applyFont="1" applyBorder="1" applyAlignment="1">
      <alignment horizontal="center"/>
    </xf>
    <xf numFmtId="1" fontId="24" fillId="3" borderId="23" xfId="124" applyNumberFormat="1" applyFont="1" applyBorder="1" applyAlignment="1">
      <alignment horizontal="center"/>
    </xf>
    <xf numFmtId="1" fontId="24" fillId="3" borderId="31" xfId="124" applyNumberFormat="1" applyFont="1" applyBorder="1" applyAlignment="1">
      <alignment horizontal="center"/>
    </xf>
    <xf numFmtId="1" fontId="24" fillId="3" borderId="17" xfId="124" applyNumberFormat="1" applyFont="1" applyBorder="1" applyAlignment="1">
      <alignment horizontal="center"/>
    </xf>
    <xf numFmtId="0" fontId="16" fillId="0" borderId="10" xfId="123" applyFont="1" applyFill="1" applyBorder="1" applyAlignment="1">
      <alignment horizontal="center"/>
    </xf>
    <xf numFmtId="0" fontId="7" fillId="6" borderId="10" xfId="123" applyFont="1" applyFill="1" applyBorder="1" applyAlignment="1">
      <alignment horizontal="center"/>
    </xf>
    <xf numFmtId="14" fontId="7" fillId="6" borderId="10" xfId="123" applyNumberFormat="1" applyFont="1" applyFill="1" applyBorder="1" applyAlignment="1">
      <alignment horizontal="center"/>
    </xf>
    <xf numFmtId="1" fontId="7" fillId="6" borderId="10" xfId="123" applyNumberFormat="1" applyFont="1" applyFill="1" applyBorder="1" applyAlignment="1">
      <alignment horizontal="center"/>
    </xf>
    <xf numFmtId="0" fontId="7" fillId="6" borderId="17" xfId="123" applyFont="1" applyFill="1" applyBorder="1" applyAlignment="1">
      <alignment horizontal="center"/>
    </xf>
    <xf numFmtId="0" fontId="7" fillId="6" borderId="10" xfId="123" applyFont="1" applyFill="1" applyBorder="1"/>
    <xf numFmtId="0" fontId="16" fillId="6" borderId="10" xfId="123" applyFont="1" applyFill="1" applyBorder="1" applyAlignment="1">
      <alignment horizontal="center"/>
    </xf>
    <xf numFmtId="0" fontId="7" fillId="0" borderId="10" xfId="123" applyFont="1" applyBorder="1" applyAlignment="1">
      <alignment horizontal="center"/>
    </xf>
    <xf numFmtId="1" fontId="7" fillId="0" borderId="10" xfId="123" applyNumberFormat="1" applyFont="1" applyBorder="1" applyAlignment="1">
      <alignment horizontal="center"/>
    </xf>
    <xf numFmtId="0" fontId="7" fillId="0" borderId="17" xfId="123" applyFont="1" applyBorder="1" applyAlignment="1">
      <alignment horizontal="center"/>
    </xf>
    <xf numFmtId="14" fontId="7" fillId="0" borderId="10" xfId="123" applyNumberFormat="1" applyFont="1" applyBorder="1" applyAlignment="1">
      <alignment horizontal="center"/>
    </xf>
    <xf numFmtId="1" fontId="24" fillId="0" borderId="34" xfId="123" applyNumberFormat="1" applyFont="1" applyBorder="1" applyAlignment="1">
      <alignment horizontal="center"/>
    </xf>
    <xf numFmtId="1" fontId="24" fillId="14" borderId="32" xfId="124" applyNumberFormat="1" applyFont="1" applyFill="1" applyBorder="1" applyAlignment="1">
      <alignment horizontal="center"/>
    </xf>
    <xf numFmtId="1" fontId="24" fillId="3" borderId="32" xfId="124" applyNumberFormat="1" applyFont="1" applyBorder="1" applyAlignment="1">
      <alignment horizontal="center"/>
    </xf>
    <xf numFmtId="1" fontId="24" fillId="0" borderId="32" xfId="123" applyNumberFormat="1" applyFont="1" applyBorder="1" applyAlignment="1">
      <alignment horizontal="center"/>
    </xf>
    <xf numFmtId="1" fontId="24" fillId="3" borderId="36" xfId="124" applyNumberFormat="1" applyFont="1" applyBorder="1" applyAlignment="1">
      <alignment horizontal="center"/>
    </xf>
    <xf numFmtId="1" fontId="24" fillId="0" borderId="37" xfId="123" applyNumberFormat="1" applyFont="1" applyBorder="1" applyAlignment="1">
      <alignment horizontal="center"/>
    </xf>
    <xf numFmtId="1" fontId="24" fillId="0" borderId="33" xfId="123" applyNumberFormat="1" applyFont="1" applyBorder="1" applyAlignment="1">
      <alignment horizontal="center"/>
    </xf>
    <xf numFmtId="1" fontId="64" fillId="0" borderId="25" xfId="123" applyNumberFormat="1" applyFont="1" applyBorder="1" applyAlignment="1">
      <alignment horizontal="center"/>
    </xf>
    <xf numFmtId="1" fontId="24" fillId="3" borderId="14" xfId="124" applyNumberFormat="1" applyFont="1" applyBorder="1" applyAlignment="1">
      <alignment horizontal="center"/>
    </xf>
    <xf numFmtId="1" fontId="64" fillId="0" borderId="14" xfId="123" applyNumberFormat="1" applyFont="1" applyBorder="1" applyAlignment="1">
      <alignment horizontal="center"/>
    </xf>
    <xf numFmtId="1" fontId="64" fillId="0" borderId="27" xfId="123" applyNumberFormat="1" applyFont="1" applyBorder="1" applyAlignment="1">
      <alignment horizontal="center"/>
    </xf>
    <xf numFmtId="1" fontId="64" fillId="0" borderId="28" xfId="123" applyNumberFormat="1" applyFont="1" applyBorder="1" applyAlignment="1">
      <alignment horizontal="center"/>
    </xf>
    <xf numFmtId="1" fontId="64" fillId="0" borderId="24" xfId="123" applyNumberFormat="1" applyFont="1" applyBorder="1" applyAlignment="1">
      <alignment horizontal="center"/>
    </xf>
    <xf numFmtId="1" fontId="64" fillId="0" borderId="29" xfId="123" applyNumberFormat="1" applyFont="1" applyBorder="1" applyAlignment="1">
      <alignment horizontal="center"/>
    </xf>
    <xf numFmtId="1" fontId="64" fillId="0" borderId="10" xfId="123" applyNumberFormat="1" applyFont="1" applyBorder="1" applyAlignment="1">
      <alignment horizontal="center"/>
    </xf>
    <xf numFmtId="1" fontId="64" fillId="0" borderId="17" xfId="123" applyNumberFormat="1" applyFont="1" applyBorder="1" applyAlignment="1">
      <alignment horizontal="center"/>
    </xf>
    <xf numFmtId="1" fontId="64" fillId="0" borderId="31" xfId="123" applyNumberFormat="1" applyFont="1" applyBorder="1" applyAlignment="1">
      <alignment horizontal="center"/>
    </xf>
    <xf numFmtId="1" fontId="64" fillId="0" borderId="23" xfId="123" applyNumberFormat="1" applyFont="1" applyBorder="1" applyAlignment="1">
      <alignment horizontal="center"/>
    </xf>
    <xf numFmtId="1" fontId="64" fillId="14" borderId="10" xfId="123" applyNumberFormat="1" applyFont="1" applyFill="1" applyBorder="1" applyAlignment="1">
      <alignment horizontal="center"/>
    </xf>
    <xf numFmtId="0" fontId="16" fillId="0" borderId="10" xfId="123" applyFont="1" applyBorder="1" applyAlignment="1">
      <alignment horizontal="center"/>
    </xf>
    <xf numFmtId="14" fontId="65" fillId="0" borderId="0" xfId="123" applyNumberFormat="1" applyFont="1"/>
    <xf numFmtId="0" fontId="9" fillId="27" borderId="4" xfId="123" applyFont="1" applyFill="1" applyBorder="1" applyAlignment="1">
      <alignment horizontal="left"/>
    </xf>
    <xf numFmtId="14" fontId="13" fillId="0" borderId="10" xfId="123" applyNumberFormat="1" applyFont="1" applyFill="1" applyBorder="1" applyAlignment="1">
      <alignment horizontal="center"/>
    </xf>
    <xf numFmtId="0" fontId="13" fillId="0" borderId="10" xfId="123" applyFont="1" applyFill="1" applyBorder="1" applyAlignment="1">
      <alignment horizontal="center"/>
    </xf>
    <xf numFmtId="2" fontId="13" fillId="0" borderId="10" xfId="123" applyNumberFormat="1" applyFont="1" applyFill="1" applyBorder="1" applyAlignment="1">
      <alignment horizontal="center"/>
    </xf>
    <xf numFmtId="0" fontId="13" fillId="0" borderId="11" xfId="123" applyFont="1" applyFill="1" applyBorder="1" applyAlignment="1">
      <alignment horizontal="center"/>
    </xf>
    <xf numFmtId="2" fontId="13" fillId="0" borderId="11" xfId="123" applyNumberFormat="1" applyFont="1" applyFill="1" applyBorder="1" applyAlignment="1">
      <alignment horizontal="center"/>
    </xf>
    <xf numFmtId="0" fontId="13" fillId="0" borderId="0" xfId="123" applyFont="1" applyBorder="1" applyAlignment="1">
      <alignment horizontal="center"/>
    </xf>
    <xf numFmtId="2" fontId="2" fillId="0" borderId="0" xfId="123" applyNumberFormat="1" applyFont="1"/>
    <xf numFmtId="0" fontId="13" fillId="0" borderId="23" xfId="123" applyFont="1" applyFill="1" applyBorder="1" applyAlignment="1">
      <alignment horizontal="center"/>
    </xf>
    <xf numFmtId="0" fontId="66" fillId="12" borderId="10" xfId="123" applyFont="1" applyFill="1" applyBorder="1" applyAlignment="1">
      <alignment horizontal="center"/>
    </xf>
    <xf numFmtId="0" fontId="13" fillId="13" borderId="10" xfId="123" applyFont="1" applyFill="1" applyBorder="1" applyAlignment="1">
      <alignment horizontal="center"/>
    </xf>
    <xf numFmtId="0" fontId="66" fillId="12" borderId="11" xfId="123" applyFont="1" applyFill="1" applyBorder="1" applyAlignment="1">
      <alignment horizontal="center"/>
    </xf>
    <xf numFmtId="0" fontId="13" fillId="0" borderId="22" xfId="123" applyFont="1" applyFill="1" applyBorder="1" applyAlignment="1">
      <alignment horizontal="center"/>
    </xf>
    <xf numFmtId="0" fontId="9" fillId="27" borderId="9" xfId="123" applyFont="1" applyFill="1" applyBorder="1" applyAlignment="1">
      <alignment horizontal="left"/>
    </xf>
    <xf numFmtId="0" fontId="9" fillId="27" borderId="9" xfId="0" applyFont="1" applyFill="1" applyBorder="1" applyAlignment="1">
      <alignment horizontal="left"/>
    </xf>
    <xf numFmtId="3" fontId="13" fillId="0" borderId="10" xfId="123" applyNumberFormat="1" applyFont="1" applyFill="1" applyBorder="1" applyAlignment="1">
      <alignment horizontal="center"/>
    </xf>
    <xf numFmtId="0" fontId="13" fillId="0" borderId="22" xfId="0" applyFont="1" applyFill="1" applyBorder="1" applyAlignment="1">
      <alignment horizontal="center"/>
    </xf>
    <xf numFmtId="14" fontId="13" fillId="0" borderId="14" xfId="0" applyNumberFormat="1" applyFont="1" applyFill="1" applyBorder="1" applyAlignment="1">
      <alignment horizontal="center"/>
    </xf>
    <xf numFmtId="0" fontId="8" fillId="0" borderId="13" xfId="123" applyFont="1" applyFill="1" applyBorder="1" applyAlignment="1">
      <alignment horizontal="center"/>
    </xf>
    <xf numFmtId="14" fontId="8" fillId="0" borderId="13" xfId="123" applyNumberFormat="1" applyFont="1" applyFill="1" applyBorder="1" applyAlignment="1">
      <alignment horizontal="center"/>
    </xf>
    <xf numFmtId="1" fontId="8" fillId="0" borderId="13" xfId="123" applyNumberFormat="1" applyFont="1" applyFill="1" applyBorder="1" applyAlignment="1">
      <alignment horizontal="center"/>
    </xf>
    <xf numFmtId="0" fontId="8" fillId="0" borderId="9" xfId="123" applyFont="1" applyFill="1" applyBorder="1" applyAlignment="1">
      <alignment horizontal="center"/>
    </xf>
    <xf numFmtId="0" fontId="9" fillId="0" borderId="0" xfId="123" applyFont="1"/>
    <xf numFmtId="49" fontId="8" fillId="0" borderId="9" xfId="123" applyNumberFormat="1" applyFont="1" applyBorder="1" applyAlignment="1">
      <alignment horizontal="center"/>
    </xf>
    <xf numFmtId="49" fontId="8" fillId="0" borderId="13" xfId="123" applyNumberFormat="1" applyFont="1" applyBorder="1" applyAlignment="1">
      <alignment horizontal="center"/>
    </xf>
    <xf numFmtId="0" fontId="8" fillId="0" borderId="10" xfId="123" applyFont="1" applyFill="1" applyBorder="1" applyAlignment="1">
      <alignment horizontal="center"/>
    </xf>
    <xf numFmtId="14" fontId="8" fillId="0" borderId="10" xfId="123" applyNumberFormat="1" applyFont="1" applyFill="1" applyBorder="1" applyAlignment="1">
      <alignment horizontal="center"/>
    </xf>
    <xf numFmtId="1" fontId="8" fillId="0" borderId="10" xfId="123" applyNumberFormat="1" applyFont="1" applyFill="1" applyBorder="1" applyAlignment="1">
      <alignment horizontal="center"/>
    </xf>
    <xf numFmtId="49" fontId="8" fillId="0" borderId="10" xfId="123" applyNumberFormat="1" applyFont="1" applyBorder="1" applyAlignment="1">
      <alignment horizontal="center"/>
    </xf>
    <xf numFmtId="49" fontId="8" fillId="0" borderId="14" xfId="123" applyNumberFormat="1" applyFont="1" applyBorder="1" applyAlignment="1">
      <alignment horizontal="center"/>
    </xf>
    <xf numFmtId="1" fontId="19" fillId="14" borderId="39" xfId="124" applyNumberFormat="1" applyFont="1" applyFill="1" applyBorder="1" applyAlignment="1">
      <alignment horizontal="center"/>
    </xf>
    <xf numFmtId="0" fontId="8" fillId="0" borderId="10" xfId="123" applyFont="1" applyBorder="1" applyAlignment="1">
      <alignment horizontal="center"/>
    </xf>
    <xf numFmtId="0" fontId="8" fillId="19" borderId="10" xfId="123" applyFont="1" applyFill="1" applyBorder="1" applyAlignment="1">
      <alignment horizontal="center"/>
    </xf>
    <xf numFmtId="14" fontId="8" fillId="19" borderId="10" xfId="123" applyNumberFormat="1" applyFont="1" applyFill="1" applyBorder="1" applyAlignment="1">
      <alignment horizontal="center"/>
    </xf>
    <xf numFmtId="1" fontId="8" fillId="19" borderId="10" xfId="123" applyNumberFormat="1" applyFont="1" applyFill="1" applyBorder="1" applyAlignment="1">
      <alignment horizontal="center"/>
    </xf>
    <xf numFmtId="0" fontId="9" fillId="19" borderId="0" xfId="123" applyFont="1" applyFill="1"/>
    <xf numFmtId="49" fontId="8" fillId="28" borderId="14" xfId="123" applyNumberFormat="1" applyFont="1" applyFill="1" applyBorder="1" applyAlignment="1">
      <alignment horizontal="center"/>
    </xf>
    <xf numFmtId="0" fontId="8" fillId="7" borderId="10" xfId="123" applyFont="1" applyFill="1" applyBorder="1" applyAlignment="1">
      <alignment horizontal="center"/>
    </xf>
    <xf numFmtId="14" fontId="8" fillId="7" borderId="10" xfId="123" applyNumberFormat="1" applyFont="1" applyFill="1" applyBorder="1" applyAlignment="1">
      <alignment horizontal="center"/>
    </xf>
    <xf numFmtId="1" fontId="8" fillId="7" borderId="10" xfId="123" applyNumberFormat="1" applyFont="1" applyFill="1" applyBorder="1" applyAlignment="1">
      <alignment horizontal="center"/>
    </xf>
    <xf numFmtId="49" fontId="8" fillId="29" borderId="14" xfId="123" applyNumberFormat="1" applyFont="1" applyFill="1" applyBorder="1" applyAlignment="1">
      <alignment horizontal="center"/>
    </xf>
    <xf numFmtId="1" fontId="2" fillId="0" borderId="40" xfId="123" applyNumberFormat="1" applyBorder="1" applyAlignment="1">
      <alignment horizontal="center"/>
    </xf>
    <xf numFmtId="1" fontId="8" fillId="0" borderId="10" xfId="123" applyNumberFormat="1" applyFont="1" applyBorder="1" applyAlignment="1">
      <alignment horizontal="center"/>
    </xf>
    <xf numFmtId="14" fontId="8" fillId="0" borderId="10" xfId="123" applyNumberFormat="1" applyFont="1" applyBorder="1" applyAlignment="1">
      <alignment horizontal="center"/>
    </xf>
    <xf numFmtId="0" fontId="8" fillId="0" borderId="41" xfId="123" applyFont="1" applyBorder="1" applyAlignment="1">
      <alignment horizontal="center"/>
    </xf>
    <xf numFmtId="49" fontId="8" fillId="0" borderId="0" xfId="123" applyNumberFormat="1" applyFont="1" applyAlignment="1">
      <alignment horizontal="center"/>
    </xf>
    <xf numFmtId="0" fontId="17" fillId="0" borderId="10" xfId="123" applyFont="1" applyBorder="1" applyAlignment="1">
      <alignment horizontal="center"/>
    </xf>
    <xf numFmtId="1" fontId="16" fillId="0" borderId="0" xfId="123" applyNumberFormat="1" applyFont="1" applyBorder="1"/>
    <xf numFmtId="1" fontId="19" fillId="0" borderId="0" xfId="124" applyNumberFormat="1" applyFont="1" applyFill="1" applyBorder="1" applyAlignment="1">
      <alignment horizontal="center"/>
    </xf>
    <xf numFmtId="1" fontId="2" fillId="0" borderId="0" xfId="123" applyNumberFormat="1"/>
    <xf numFmtId="1" fontId="2" fillId="0" borderId="0" xfId="123" applyNumberFormat="1" applyBorder="1"/>
    <xf numFmtId="0" fontId="17" fillId="6" borderId="10" xfId="123" applyFont="1" applyFill="1" applyBorder="1" applyAlignment="1">
      <alignment horizontal="center"/>
    </xf>
    <xf numFmtId="14" fontId="17" fillId="6" borderId="10" xfId="123" applyNumberFormat="1" applyFont="1" applyFill="1" applyBorder="1" applyAlignment="1">
      <alignment horizontal="center"/>
    </xf>
    <xf numFmtId="1" fontId="2" fillId="6" borderId="0" xfId="123" applyNumberFormat="1" applyFill="1" applyBorder="1"/>
    <xf numFmtId="0" fontId="13" fillId="6" borderId="0" xfId="123" applyFont="1" applyFill="1"/>
    <xf numFmtId="0" fontId="25" fillId="0" borderId="10" xfId="123" applyFont="1" applyFill="1" applyBorder="1" applyAlignment="1">
      <alignment horizontal="center"/>
    </xf>
    <xf numFmtId="0" fontId="17" fillId="7" borderId="10" xfId="123" applyFont="1" applyFill="1" applyBorder="1" applyAlignment="1">
      <alignment horizontal="center"/>
    </xf>
    <xf numFmtId="1" fontId="19" fillId="3" borderId="37" xfId="124" applyNumberFormat="1" applyFont="1" applyBorder="1" applyAlignment="1">
      <alignment horizontal="center"/>
    </xf>
    <xf numFmtId="1" fontId="19" fillId="3" borderId="33" xfId="124" applyNumberFormat="1" applyFont="1" applyBorder="1" applyAlignment="1">
      <alignment horizontal="center"/>
    </xf>
    <xf numFmtId="14" fontId="13" fillId="6" borderId="10" xfId="123" applyNumberFormat="1" applyFont="1" applyFill="1" applyBorder="1" applyAlignment="1">
      <alignment horizontal="center"/>
    </xf>
    <xf numFmtId="1" fontId="19" fillId="14" borderId="14" xfId="124" applyNumberFormat="1" applyFont="1" applyFill="1" applyBorder="1" applyAlignment="1">
      <alignment horizontal="center"/>
    </xf>
    <xf numFmtId="1" fontId="19" fillId="3" borderId="26" xfId="124" applyNumberFormat="1" applyFont="1" applyBorder="1" applyAlignment="1">
      <alignment horizontal="center"/>
    </xf>
    <xf numFmtId="1" fontId="19" fillId="0" borderId="10" xfId="123" applyNumberFormat="1" applyFont="1" applyFill="1" applyBorder="1" applyAlignment="1">
      <alignment horizontal="center"/>
    </xf>
    <xf numFmtId="0" fontId="17" fillId="0" borderId="41" xfId="123" applyFont="1" applyFill="1" applyBorder="1" applyAlignment="1">
      <alignment horizontal="center"/>
    </xf>
    <xf numFmtId="1" fontId="19" fillId="14" borderId="23" xfId="124" applyNumberFormat="1" applyFont="1" applyFill="1" applyBorder="1" applyAlignment="1">
      <alignment horizontal="center"/>
    </xf>
    <xf numFmtId="1" fontId="17" fillId="0" borderId="10" xfId="123" applyNumberFormat="1" applyFont="1" applyFill="1" applyBorder="1" applyAlignment="1">
      <alignment horizontal="center"/>
    </xf>
    <xf numFmtId="14" fontId="17" fillId="0" borderId="10" xfId="123" applyNumberFormat="1" applyFont="1" applyBorder="1" applyAlignment="1">
      <alignment horizontal="center"/>
    </xf>
    <xf numFmtId="1" fontId="19" fillId="0" borderId="30" xfId="124" applyNumberFormat="1" applyFont="1" applyFill="1" applyBorder="1" applyAlignment="1">
      <alignment horizontal="center"/>
    </xf>
    <xf numFmtId="1" fontId="17" fillId="6" borderId="10" xfId="123" applyNumberFormat="1" applyFont="1" applyFill="1" applyBorder="1" applyAlignment="1">
      <alignment horizontal="center"/>
    </xf>
    <xf numFmtId="0" fontId="25" fillId="0" borderId="10" xfId="123" applyFont="1" applyBorder="1" applyAlignment="1">
      <alignment horizontal="center"/>
    </xf>
    <xf numFmtId="0" fontId="26" fillId="6" borderId="10" xfId="123" applyFont="1" applyFill="1" applyBorder="1" applyAlignment="1">
      <alignment horizontal="center"/>
    </xf>
    <xf numFmtId="0" fontId="2" fillId="0" borderId="10" xfId="123" applyBorder="1"/>
    <xf numFmtId="0" fontId="27" fillId="0" borderId="10" xfId="123" applyFont="1" applyBorder="1" applyAlignment="1">
      <alignment horizontal="center"/>
    </xf>
    <xf numFmtId="0" fontId="2" fillId="0" borderId="0" xfId="123" applyFill="1" applyBorder="1"/>
    <xf numFmtId="0" fontId="24" fillId="0" borderId="10" xfId="123" applyFont="1" applyBorder="1" applyAlignment="1">
      <alignment horizontal="center"/>
    </xf>
    <xf numFmtId="0" fontId="33" fillId="0" borderId="10" xfId="123" applyFont="1" applyFill="1" applyBorder="1" applyAlignment="1">
      <alignment horizontal="center"/>
    </xf>
    <xf numFmtId="1" fontId="19" fillId="0" borderId="44" xfId="123" applyNumberFormat="1" applyFont="1" applyBorder="1" applyAlignment="1">
      <alignment horizontal="center"/>
    </xf>
    <xf numFmtId="0" fontId="9" fillId="0" borderId="10" xfId="123" applyFont="1" applyBorder="1" applyAlignment="1">
      <alignment horizontal="center"/>
    </xf>
    <xf numFmtId="0" fontId="9" fillId="0" borderId="10" xfId="123" applyFont="1" applyFill="1" applyBorder="1" applyAlignment="1">
      <alignment horizontal="center"/>
    </xf>
    <xf numFmtId="1" fontId="9" fillId="0" borderId="10" xfId="123" applyNumberFormat="1" applyFont="1" applyFill="1" applyBorder="1" applyAlignment="1">
      <alignment horizontal="center"/>
    </xf>
    <xf numFmtId="14" fontId="9" fillId="0" borderId="10" xfId="123" applyNumberFormat="1" applyFont="1" applyBorder="1" applyAlignment="1">
      <alignment horizontal="center"/>
    </xf>
    <xf numFmtId="0" fontId="32" fillId="0" borderId="10" xfId="123" applyFont="1" applyBorder="1" applyAlignment="1">
      <alignment horizontal="center"/>
    </xf>
    <xf numFmtId="0" fontId="19" fillId="0" borderId="0" xfId="123" applyFont="1" applyAlignment="1">
      <alignment horizontal="center"/>
    </xf>
    <xf numFmtId="1" fontId="19" fillId="3" borderId="44" xfId="124" applyNumberFormat="1" applyFont="1" applyBorder="1" applyAlignment="1">
      <alignment horizontal="center"/>
    </xf>
    <xf numFmtId="0" fontId="30" fillId="0" borderId="10" xfId="123" applyFont="1" applyBorder="1" applyAlignment="1">
      <alignment horizontal="center"/>
    </xf>
    <xf numFmtId="0" fontId="31" fillId="0" borderId="10" xfId="123" applyFont="1" applyBorder="1" applyAlignment="1">
      <alignment horizontal="center"/>
    </xf>
    <xf numFmtId="14" fontId="9" fillId="0" borderId="10" xfId="123" applyNumberFormat="1" applyFont="1" applyFill="1" applyBorder="1" applyAlignment="1">
      <alignment horizontal="center"/>
    </xf>
    <xf numFmtId="1" fontId="9" fillId="0" borderId="0" xfId="123" applyNumberFormat="1" applyFont="1" applyBorder="1" applyAlignment="1">
      <alignment horizontal="center"/>
    </xf>
    <xf numFmtId="0" fontId="9" fillId="0" borderId="41" xfId="123" applyFont="1" applyFill="1" applyBorder="1" applyAlignment="1">
      <alignment horizontal="center"/>
    </xf>
    <xf numFmtId="1" fontId="9" fillId="0" borderId="0" xfId="123" applyNumberFormat="1" applyFont="1" applyAlignment="1">
      <alignment horizontal="center"/>
    </xf>
    <xf numFmtId="0" fontId="30" fillId="0" borderId="10" xfId="123" applyFont="1" applyFill="1" applyBorder="1" applyAlignment="1">
      <alignment horizontal="center"/>
    </xf>
    <xf numFmtId="1" fontId="19" fillId="0" borderId="43" xfId="123" applyNumberFormat="1" applyFont="1" applyBorder="1" applyAlignment="1">
      <alignment horizontal="center"/>
    </xf>
    <xf numFmtId="1" fontId="19" fillId="0" borderId="42" xfId="123" applyNumberFormat="1" applyFont="1" applyBorder="1" applyAlignment="1">
      <alignment horizontal="center"/>
    </xf>
    <xf numFmtId="0" fontId="8" fillId="6" borderId="10" xfId="123" applyFont="1" applyFill="1" applyBorder="1" applyAlignment="1">
      <alignment horizontal="center"/>
    </xf>
    <xf numFmtId="0" fontId="29" fillId="6" borderId="10" xfId="123" applyFont="1" applyFill="1" applyBorder="1" applyAlignment="1">
      <alignment horizontal="center"/>
    </xf>
    <xf numFmtId="0" fontId="9" fillId="7" borderId="10" xfId="123" applyFont="1" applyFill="1" applyBorder="1" applyAlignment="1">
      <alignment horizontal="center"/>
    </xf>
    <xf numFmtId="1" fontId="9" fillId="6" borderId="0" xfId="123" applyNumberFormat="1" applyFont="1" applyFill="1" applyBorder="1" applyAlignment="1">
      <alignment horizontal="center"/>
    </xf>
    <xf numFmtId="0" fontId="9" fillId="6" borderId="10" xfId="123" applyFont="1" applyFill="1" applyBorder="1" applyAlignment="1">
      <alignment horizontal="center"/>
    </xf>
    <xf numFmtId="14" fontId="9" fillId="6" borderId="10" xfId="123" applyNumberFormat="1" applyFont="1" applyFill="1" applyBorder="1" applyAlignment="1">
      <alignment horizontal="center"/>
    </xf>
    <xf numFmtId="14" fontId="13" fillId="0" borderId="2" xfId="123" applyNumberFormat="1" applyFont="1" applyBorder="1" applyAlignment="1">
      <alignment horizontal="right"/>
    </xf>
    <xf numFmtId="14" fontId="13" fillId="0" borderId="10" xfId="123" applyNumberFormat="1" applyFont="1" applyFill="1" applyBorder="1" applyAlignment="1">
      <alignment horizontal="right"/>
    </xf>
    <xf numFmtId="0" fontId="17" fillId="0" borderId="10" xfId="123" applyFont="1" applyFill="1" applyBorder="1" applyAlignment="1">
      <alignment horizontal="right"/>
    </xf>
    <xf numFmtId="0" fontId="17" fillId="0" borderId="10" xfId="123" applyFont="1" applyFill="1" applyBorder="1" applyAlignment="1"/>
    <xf numFmtId="0" fontId="13" fillId="0" borderId="10" xfId="123" applyFont="1" applyFill="1" applyBorder="1" applyAlignment="1"/>
    <xf numFmtId="1" fontId="13" fillId="0" borderId="0" xfId="123" applyNumberFormat="1" applyFont="1" applyBorder="1" applyAlignment="1">
      <alignment horizontal="right"/>
    </xf>
    <xf numFmtId="0" fontId="13" fillId="0" borderId="10" xfId="123" applyFont="1" applyFill="1" applyBorder="1" applyAlignment="1">
      <alignment horizontal="right"/>
    </xf>
    <xf numFmtId="0" fontId="17" fillId="0" borderId="9" xfId="123" applyFont="1" applyBorder="1" applyAlignment="1">
      <alignment horizontal="right"/>
    </xf>
    <xf numFmtId="0" fontId="2" fillId="0" borderId="0" xfId="123" applyBorder="1" applyAlignment="1">
      <alignment horizontal="center"/>
    </xf>
    <xf numFmtId="0" fontId="16" fillId="0" borderId="0" xfId="123" applyFont="1" applyBorder="1" applyAlignment="1">
      <alignment horizontal="right"/>
    </xf>
    <xf numFmtId="0" fontId="16" fillId="0" borderId="0" xfId="123" applyFont="1" applyBorder="1" applyAlignment="1">
      <alignment horizontal="center"/>
    </xf>
    <xf numFmtId="1" fontId="19" fillId="0" borderId="46" xfId="123" applyNumberFormat="1" applyFont="1" applyBorder="1" applyAlignment="1">
      <alignment horizontal="center"/>
    </xf>
    <xf numFmtId="0" fontId="13" fillId="6" borderId="10" xfId="123" applyFont="1" applyFill="1" applyBorder="1" applyAlignment="1">
      <alignment horizontal="center"/>
    </xf>
    <xf numFmtId="14" fontId="13" fillId="6" borderId="10" xfId="123" applyNumberFormat="1" applyFont="1" applyFill="1" applyBorder="1" applyAlignment="1">
      <alignment horizontal="right"/>
    </xf>
    <xf numFmtId="0" fontId="17" fillId="6" borderId="10" xfId="123" applyFont="1" applyFill="1" applyBorder="1" applyAlignment="1">
      <alignment horizontal="right"/>
    </xf>
    <xf numFmtId="0" fontId="17" fillId="6" borderId="10" xfId="123" applyFont="1" applyFill="1" applyBorder="1" applyAlignment="1"/>
    <xf numFmtId="0" fontId="13" fillId="6" borderId="10" xfId="123" applyFont="1" applyFill="1" applyBorder="1" applyAlignment="1"/>
    <xf numFmtId="1" fontId="13" fillId="6" borderId="0" xfId="123" applyNumberFormat="1" applyFont="1" applyFill="1" applyBorder="1" applyAlignment="1">
      <alignment horizontal="right"/>
    </xf>
    <xf numFmtId="0" fontId="13" fillId="6" borderId="10" xfId="123" applyFont="1" applyFill="1" applyBorder="1" applyAlignment="1">
      <alignment horizontal="right"/>
    </xf>
    <xf numFmtId="1" fontId="13" fillId="0" borderId="0" xfId="123" applyNumberFormat="1" applyFont="1" applyAlignment="1">
      <alignment horizontal="right"/>
    </xf>
    <xf numFmtId="0" fontId="17" fillId="0" borderId="41" xfId="123" applyFont="1" applyFill="1" applyBorder="1" applyAlignment="1">
      <alignment horizontal="right"/>
    </xf>
    <xf numFmtId="0" fontId="16" fillId="6" borderId="0" xfId="123" applyFont="1" applyFill="1" applyBorder="1" applyAlignment="1">
      <alignment horizontal="right"/>
    </xf>
    <xf numFmtId="0" fontId="16" fillId="7" borderId="0" xfId="123" applyFont="1" applyFill="1" applyBorder="1" applyAlignment="1">
      <alignment horizontal="center"/>
    </xf>
    <xf numFmtId="0" fontId="13" fillId="0" borderId="41" xfId="123" applyFont="1" applyFill="1" applyBorder="1" applyAlignment="1"/>
    <xf numFmtId="0" fontId="13" fillId="0" borderId="41" xfId="123" applyFont="1" applyFill="1" applyBorder="1" applyAlignment="1">
      <alignment horizontal="right"/>
    </xf>
    <xf numFmtId="1" fontId="13" fillId="0" borderId="10" xfId="123" applyNumberFormat="1" applyFont="1" applyFill="1" applyBorder="1" applyAlignment="1">
      <alignment horizontal="right"/>
    </xf>
    <xf numFmtId="0" fontId="17" fillId="0" borderId="10" xfId="123" applyFont="1" applyBorder="1" applyAlignment="1">
      <alignment horizontal="right"/>
    </xf>
    <xf numFmtId="0" fontId="13" fillId="0" borderId="10" xfId="123" applyFont="1" applyBorder="1" applyAlignment="1"/>
    <xf numFmtId="0" fontId="13" fillId="0" borderId="10" xfId="123" applyFont="1" applyBorder="1" applyAlignment="1">
      <alignment horizontal="right"/>
    </xf>
    <xf numFmtId="1" fontId="13" fillId="6" borderId="10" xfId="123" applyNumberFormat="1" applyFont="1" applyFill="1" applyBorder="1" applyAlignment="1">
      <alignment horizontal="right"/>
    </xf>
    <xf numFmtId="14" fontId="13" fillId="0" borderId="10" xfId="123" applyNumberFormat="1" applyFont="1" applyBorder="1" applyAlignment="1">
      <alignment horizontal="right"/>
    </xf>
    <xf numFmtId="1" fontId="19" fillId="14" borderId="24" xfId="124" applyNumberFormat="1" applyFont="1" applyFill="1" applyBorder="1" applyAlignment="1">
      <alignment horizontal="center"/>
    </xf>
    <xf numFmtId="0" fontId="2" fillId="0" borderId="10" xfId="123" applyBorder="1" applyAlignment="1">
      <alignment horizontal="center"/>
    </xf>
    <xf numFmtId="0" fontId="21" fillId="0" borderId="2" xfId="0" applyFont="1" applyBorder="1"/>
    <xf numFmtId="0" fontId="17" fillId="7" borderId="10" xfId="0" applyFont="1" applyFill="1" applyBorder="1" applyAlignment="1">
      <alignment horizontal="center"/>
    </xf>
    <xf numFmtId="14" fontId="36" fillId="0" borderId="2" xfId="0" applyNumberFormat="1" applyFont="1" applyBorder="1" applyAlignment="1">
      <alignment horizontal="left"/>
    </xf>
    <xf numFmtId="0" fontId="21" fillId="0" borderId="2" xfId="0" applyFont="1" applyBorder="1"/>
    <xf numFmtId="0" fontId="21" fillId="0" borderId="3" xfId="0" applyFont="1" applyBorder="1"/>
    <xf numFmtId="0" fontId="13" fillId="4" borderId="6" xfId="7" applyFont="1" applyFill="1" applyBorder="1" applyAlignment="1"/>
    <xf numFmtId="0" fontId="13" fillId="4" borderId="7" xfId="7" applyFont="1" applyFill="1" applyBorder="1" applyAlignment="1"/>
    <xf numFmtId="0" fontId="13" fillId="4" borderId="8" xfId="7" applyFont="1" applyFill="1" applyBorder="1" applyAlignment="1"/>
    <xf numFmtId="0" fontId="17" fillId="0" borderId="4" xfId="7" applyFont="1" applyBorder="1" applyAlignment="1">
      <alignment horizontal="center"/>
    </xf>
    <xf numFmtId="0" fontId="17" fillId="11" borderId="17" xfId="7" applyFont="1" applyFill="1" applyBorder="1" applyAlignment="1">
      <alignment horizontal="center"/>
    </xf>
    <xf numFmtId="0" fontId="17" fillId="11" borderId="23" xfId="7" applyFont="1" applyFill="1" applyBorder="1" applyAlignment="1">
      <alignment horizontal="center"/>
    </xf>
    <xf numFmtId="0" fontId="17" fillId="11" borderId="27" xfId="7" applyFont="1" applyFill="1" applyBorder="1" applyAlignment="1">
      <alignment horizontal="center"/>
    </xf>
    <xf numFmtId="0" fontId="17" fillId="11" borderId="49" xfId="7" applyFont="1" applyFill="1" applyBorder="1" applyAlignment="1">
      <alignment horizontal="center"/>
    </xf>
    <xf numFmtId="0" fontId="17" fillId="11" borderId="26" xfId="7" applyFont="1" applyFill="1" applyBorder="1" applyAlignment="1">
      <alignment horizontal="center"/>
    </xf>
    <xf numFmtId="0" fontId="17" fillId="0" borderId="2" xfId="7" applyFont="1" applyBorder="1" applyAlignment="1">
      <alignment horizontal="center"/>
    </xf>
    <xf numFmtId="0" fontId="17" fillId="0" borderId="17" xfId="7" applyFont="1" applyBorder="1" applyAlignment="1">
      <alignment horizontal="center"/>
    </xf>
    <xf numFmtId="0" fontId="17" fillId="0" borderId="23" xfId="7" applyFont="1" applyBorder="1" applyAlignment="1">
      <alignment horizontal="center"/>
    </xf>
    <xf numFmtId="0" fontId="17" fillId="0" borderId="50" xfId="7" applyFont="1" applyBorder="1" applyAlignment="1">
      <alignment horizontal="center"/>
    </xf>
    <xf numFmtId="0" fontId="12" fillId="0" borderId="1" xfId="7" applyFont="1" applyBorder="1" applyAlignment="1"/>
    <xf numFmtId="0" fontId="12" fillId="0" borderId="2" xfId="7" applyFont="1" applyBorder="1" applyAlignment="1"/>
    <xf numFmtId="0" fontId="12" fillId="0" borderId="3" xfId="7" applyFont="1" applyBorder="1" applyAlignment="1"/>
    <xf numFmtId="14" fontId="44" fillId="0" borderId="2" xfId="7" applyNumberFormat="1" applyFont="1" applyBorder="1" applyAlignment="1">
      <alignment horizontal="left"/>
    </xf>
    <xf numFmtId="14" fontId="46" fillId="0" borderId="52" xfId="0" applyNumberFormat="1" applyFont="1" applyBorder="1"/>
    <xf numFmtId="14" fontId="10" fillId="0" borderId="52" xfId="7" applyNumberFormat="1" applyFont="1" applyBorder="1" applyAlignment="1">
      <alignment horizontal="center"/>
    </xf>
    <xf numFmtId="0" fontId="17" fillId="0" borderId="17" xfId="0" applyFont="1" applyBorder="1" applyAlignment="1">
      <alignment horizontal="left"/>
    </xf>
    <xf numFmtId="0" fontId="17" fillId="0" borderId="23" xfId="0" applyFont="1" applyBorder="1" applyAlignment="1">
      <alignment horizontal="left"/>
    </xf>
    <xf numFmtId="0" fontId="17" fillId="0" borderId="50" xfId="0" applyFont="1" applyBorder="1" applyAlignment="1">
      <alignment horizontal="left"/>
    </xf>
    <xf numFmtId="0" fontId="13" fillId="11" borderId="27" xfId="0" applyFont="1" applyFill="1" applyBorder="1" applyAlignment="1">
      <alignment horizontal="center"/>
    </xf>
    <xf numFmtId="0" fontId="13" fillId="11" borderId="49" xfId="0" applyFont="1" applyFill="1" applyBorder="1" applyAlignment="1">
      <alignment horizontal="center"/>
    </xf>
    <xf numFmtId="0" fontId="13" fillId="11" borderId="26" xfId="0" applyFont="1" applyFill="1" applyBorder="1" applyAlignment="1">
      <alignment horizontal="center"/>
    </xf>
    <xf numFmtId="0" fontId="13" fillId="4" borderId="6" xfId="0" applyFont="1" applyFill="1" applyBorder="1" applyAlignment="1"/>
    <xf numFmtId="0" fontId="13" fillId="4" borderId="0" xfId="0" applyFont="1" applyFill="1" applyBorder="1" applyAlignment="1"/>
    <xf numFmtId="0" fontId="13" fillId="4" borderId="45" xfId="0" applyFont="1" applyFill="1" applyBorder="1" applyAlignment="1"/>
    <xf numFmtId="0" fontId="6" fillId="24" borderId="1" xfId="0" applyFont="1" applyFill="1" applyBorder="1" applyAlignment="1">
      <alignment horizontal="center" vertical="center" wrapText="1"/>
    </xf>
    <xf numFmtId="0" fontId="6" fillId="24" borderId="2" xfId="0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/>
    </xf>
    <xf numFmtId="0" fontId="11" fillId="0" borderId="7" xfId="0" applyFont="1" applyFill="1" applyBorder="1" applyAlignment="1">
      <alignment horizontal="center"/>
    </xf>
    <xf numFmtId="0" fontId="21" fillId="0" borderId="10" xfId="0" applyFont="1" applyBorder="1" applyAlignment="1">
      <alignment horizontal="left"/>
    </xf>
    <xf numFmtId="0" fontId="17" fillId="0" borderId="10" xfId="0" applyFont="1" applyBorder="1" applyAlignment="1">
      <alignment horizontal="left"/>
    </xf>
    <xf numFmtId="0" fontId="17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13" fillId="0" borderId="13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7" fillId="11" borderId="17" xfId="0" applyFont="1" applyFill="1" applyBorder="1" applyAlignment="1">
      <alignment horizontal="left"/>
    </xf>
    <xf numFmtId="0" fontId="17" fillId="11" borderId="23" xfId="0" applyFont="1" applyFill="1" applyBorder="1" applyAlignment="1">
      <alignment horizontal="left"/>
    </xf>
    <xf numFmtId="0" fontId="35" fillId="0" borderId="1" xfId="0" applyFont="1" applyBorder="1" applyAlignment="1"/>
    <xf numFmtId="0" fontId="35" fillId="0" borderId="2" xfId="0" applyFont="1" applyBorder="1" applyAlignment="1"/>
    <xf numFmtId="0" fontId="35" fillId="0" borderId="3" xfId="0" applyFont="1" applyBorder="1" applyAlignment="1"/>
    <xf numFmtId="14" fontId="35" fillId="0" borderId="2" xfId="0" applyNumberFormat="1" applyFont="1" applyBorder="1" applyAlignment="1">
      <alignment horizontal="left"/>
    </xf>
    <xf numFmtId="14" fontId="47" fillId="0" borderId="52" xfId="0" applyNumberFormat="1" applyFont="1" applyBorder="1" applyAlignment="1">
      <alignment horizontal="center"/>
    </xf>
    <xf numFmtId="0" fontId="48" fillId="0" borderId="52" xfId="0" applyFont="1" applyBorder="1" applyAlignment="1">
      <alignment horizontal="center"/>
    </xf>
    <xf numFmtId="0" fontId="17" fillId="0" borderId="17" xfId="8" applyFont="1" applyBorder="1" applyAlignment="1">
      <alignment horizontal="center"/>
    </xf>
    <xf numFmtId="0" fontId="17" fillId="0" borderId="23" xfId="8" applyFont="1" applyBorder="1" applyAlignment="1">
      <alignment horizontal="center"/>
    </xf>
    <xf numFmtId="0" fontId="17" fillId="0" borderId="50" xfId="8" applyFont="1" applyBorder="1" applyAlignment="1">
      <alignment horizontal="center"/>
    </xf>
    <xf numFmtId="0" fontId="17" fillId="0" borderId="0" xfId="8" applyFont="1" applyBorder="1" applyAlignment="1">
      <alignment horizontal="center"/>
    </xf>
    <xf numFmtId="0" fontId="17" fillId="0" borderId="51" xfId="8" applyFont="1" applyBorder="1" applyAlignment="1">
      <alignment horizontal="center"/>
    </xf>
    <xf numFmtId="0" fontId="13" fillId="4" borderId="16" xfId="8" applyFont="1" applyFill="1" applyBorder="1"/>
    <xf numFmtId="0" fontId="13" fillId="4" borderId="0" xfId="8" applyFont="1" applyFill="1" applyBorder="1"/>
    <xf numFmtId="0" fontId="13" fillId="4" borderId="15" xfId="8" applyFont="1" applyFill="1" applyBorder="1"/>
    <xf numFmtId="0" fontId="17" fillId="0" borderId="10" xfId="8" applyFont="1" applyBorder="1" applyAlignment="1">
      <alignment horizontal="center"/>
    </xf>
    <xf numFmtId="0" fontId="17" fillId="11" borderId="17" xfId="8" applyFont="1" applyFill="1" applyBorder="1" applyAlignment="1">
      <alignment horizontal="center"/>
    </xf>
    <xf numFmtId="0" fontId="17" fillId="11" borderId="23" xfId="8" applyFont="1" applyFill="1" applyBorder="1" applyAlignment="1">
      <alignment horizontal="center"/>
    </xf>
    <xf numFmtId="0" fontId="12" fillId="0" borderId="1" xfId="8" applyFont="1" applyBorder="1" applyAlignment="1"/>
    <xf numFmtId="0" fontId="12" fillId="0" borderId="2" xfId="8" applyFont="1" applyBorder="1" applyAlignment="1"/>
    <xf numFmtId="0" fontId="12" fillId="0" borderId="3" xfId="8" applyFont="1" applyBorder="1" applyAlignment="1"/>
    <xf numFmtId="14" fontId="21" fillId="0" borderId="2" xfId="8" applyNumberFormat="1" applyFont="1" applyBorder="1" applyAlignment="1">
      <alignment horizontal="left"/>
    </xf>
    <xf numFmtId="14" fontId="21" fillId="0" borderId="2" xfId="8" applyNumberFormat="1" applyFont="1" applyBorder="1" applyAlignment="1">
      <alignment horizontal="center"/>
    </xf>
    <xf numFmtId="0" fontId="17" fillId="11" borderId="27" xfId="8" applyFont="1" applyFill="1" applyBorder="1" applyAlignment="1">
      <alignment horizontal="center"/>
    </xf>
    <xf numFmtId="0" fontId="17" fillId="11" borderId="49" xfId="8" applyFont="1" applyFill="1" applyBorder="1" applyAlignment="1">
      <alignment horizontal="center"/>
    </xf>
    <xf numFmtId="0" fontId="17" fillId="11" borderId="26" xfId="8" applyFont="1" applyFill="1" applyBorder="1" applyAlignment="1">
      <alignment horizontal="center"/>
    </xf>
    <xf numFmtId="0" fontId="13" fillId="4" borderId="6" xfId="8" applyFont="1" applyFill="1" applyBorder="1" applyAlignment="1"/>
    <xf numFmtId="0" fontId="13" fillId="4" borderId="0" xfId="8" applyFont="1" applyFill="1" applyBorder="1" applyAlignment="1"/>
    <xf numFmtId="0" fontId="13" fillId="4" borderId="45" xfId="8" applyFont="1" applyFill="1" applyBorder="1" applyAlignment="1"/>
    <xf numFmtId="14" fontId="14" fillId="0" borderId="2" xfId="7" applyNumberFormat="1" applyFont="1" applyBorder="1" applyAlignment="1">
      <alignment horizontal="left"/>
    </xf>
    <xf numFmtId="0" fontId="6" fillId="24" borderId="1" xfId="9" applyFont="1" applyFill="1" applyBorder="1" applyAlignment="1">
      <alignment horizontal="center" vertical="center" wrapText="1"/>
    </xf>
    <xf numFmtId="0" fontId="6" fillId="24" borderId="2" xfId="9" applyFont="1" applyFill="1" applyBorder="1" applyAlignment="1">
      <alignment horizontal="center" vertical="center" wrapText="1"/>
    </xf>
    <xf numFmtId="0" fontId="6" fillId="24" borderId="3" xfId="9" applyFont="1" applyFill="1" applyBorder="1" applyAlignment="1">
      <alignment horizontal="center" vertical="center" wrapText="1"/>
    </xf>
    <xf numFmtId="0" fontId="16" fillId="0" borderId="6" xfId="7" applyFont="1" applyFill="1" applyBorder="1" applyAlignment="1">
      <alignment horizontal="center"/>
    </xf>
    <xf numFmtId="0" fontId="16" fillId="0" borderId="7" xfId="7" applyFont="1" applyFill="1" applyBorder="1" applyAlignment="1">
      <alignment horizontal="center"/>
    </xf>
    <xf numFmtId="0" fontId="17" fillId="0" borderId="1" xfId="7" applyFont="1" applyBorder="1" applyAlignment="1">
      <alignment horizontal="center"/>
    </xf>
    <xf numFmtId="0" fontId="17" fillId="0" borderId="3" xfId="7" applyFont="1" applyBorder="1" applyAlignment="1">
      <alignment horizontal="center"/>
    </xf>
    <xf numFmtId="0" fontId="13" fillId="0" borderId="0" xfId="7" applyFont="1" applyBorder="1"/>
    <xf numFmtId="0" fontId="13" fillId="0" borderId="2" xfId="7" applyFont="1" applyBorder="1"/>
    <xf numFmtId="14" fontId="36" fillId="0" borderId="2" xfId="7" applyNumberFormat="1" applyFont="1" applyBorder="1" applyAlignment="1">
      <alignment horizontal="left"/>
    </xf>
    <xf numFmtId="0" fontId="35" fillId="0" borderId="0" xfId="7" applyFont="1" applyBorder="1"/>
    <xf numFmtId="0" fontId="35" fillId="0" borderId="2" xfId="7" applyFont="1" applyBorder="1"/>
    <xf numFmtId="0" fontId="35" fillId="0" borderId="15" xfId="7" applyFont="1" applyBorder="1"/>
    <xf numFmtId="0" fontId="35" fillId="4" borderId="1" xfId="7" applyFont="1" applyFill="1" applyBorder="1"/>
    <xf numFmtId="0" fontId="35" fillId="4" borderId="3" xfId="7" applyFont="1" applyFill="1" applyBorder="1"/>
    <xf numFmtId="0" fontId="34" fillId="0" borderId="6" xfId="7" applyFont="1" applyFill="1" applyBorder="1" applyAlignment="1">
      <alignment horizontal="center"/>
    </xf>
    <xf numFmtId="0" fontId="34" fillId="0" borderId="7" xfId="7" applyFont="1" applyFill="1" applyBorder="1" applyAlignment="1">
      <alignment horizontal="center"/>
    </xf>
    <xf numFmtId="14" fontId="14" fillId="0" borderId="2" xfId="10" applyNumberFormat="1" applyFont="1" applyBorder="1" applyAlignment="1">
      <alignment horizontal="left"/>
    </xf>
    <xf numFmtId="0" fontId="13" fillId="0" borderId="2" xfId="10" applyFont="1" applyBorder="1"/>
    <xf numFmtId="0" fontId="13" fillId="0" borderId="3" xfId="10" applyFont="1" applyBorder="1"/>
    <xf numFmtId="0" fontId="13" fillId="4" borderId="1" xfId="10" applyFont="1" applyFill="1" applyBorder="1"/>
    <xf numFmtId="0" fontId="11" fillId="4" borderId="3" xfId="10" applyFont="1" applyFill="1" applyBorder="1"/>
    <xf numFmtId="0" fontId="16" fillId="0" borderId="6" xfId="10" applyFont="1" applyFill="1" applyBorder="1" applyAlignment="1">
      <alignment horizontal="center"/>
    </xf>
    <xf numFmtId="0" fontId="16" fillId="0" borderId="7" xfId="10" applyFont="1" applyFill="1" applyBorder="1" applyAlignment="1">
      <alignment horizontal="center"/>
    </xf>
    <xf numFmtId="0" fontId="17" fillId="0" borderId="4" xfId="10" applyFont="1" applyBorder="1" applyAlignment="1">
      <alignment horizontal="center"/>
    </xf>
    <xf numFmtId="0" fontId="17" fillId="0" borderId="1" xfId="10" applyFont="1" applyBorder="1" applyAlignment="1">
      <alignment horizontal="center"/>
    </xf>
    <xf numFmtId="0" fontId="17" fillId="0" borderId="2" xfId="10" applyFont="1" applyBorder="1" applyAlignment="1">
      <alignment horizontal="center"/>
    </xf>
    <xf numFmtId="0" fontId="17" fillId="0" borderId="3" xfId="10" applyFont="1" applyBorder="1" applyAlignment="1">
      <alignment horizontal="center"/>
    </xf>
    <xf numFmtId="0" fontId="17" fillId="0" borderId="2" xfId="7" applyFont="1" applyBorder="1"/>
    <xf numFmtId="0" fontId="13" fillId="0" borderId="3" xfId="7" applyFont="1" applyBorder="1"/>
    <xf numFmtId="0" fontId="13" fillId="4" borderId="1" xfId="7" applyFont="1" applyFill="1" applyBorder="1"/>
    <xf numFmtId="0" fontId="11" fillId="4" borderId="3" xfId="7" applyFont="1" applyFill="1" applyBorder="1"/>
    <xf numFmtId="14" fontId="13" fillId="0" borderId="2" xfId="7" applyNumberFormat="1" applyFont="1" applyBorder="1" applyAlignment="1">
      <alignment horizontal="left"/>
    </xf>
    <xf numFmtId="0" fontId="17" fillId="0" borderId="3" xfId="7" applyFont="1" applyBorder="1"/>
    <xf numFmtId="0" fontId="12" fillId="0" borderId="1" xfId="7" applyFont="1" applyBorder="1" applyAlignment="1">
      <alignment horizontal="center"/>
    </xf>
    <xf numFmtId="0" fontId="12" fillId="0" borderId="2" xfId="7" applyFont="1" applyBorder="1" applyAlignment="1">
      <alignment horizontal="center"/>
    </xf>
    <xf numFmtId="0" fontId="12" fillId="0" borderId="3" xfId="7" applyFont="1" applyBorder="1" applyAlignment="1">
      <alignment horizontal="center"/>
    </xf>
    <xf numFmtId="0" fontId="12" fillId="0" borderId="4" xfId="7" applyFont="1" applyBorder="1" applyAlignment="1">
      <alignment horizontal="center"/>
    </xf>
    <xf numFmtId="0" fontId="12" fillId="0" borderId="6" xfId="7" applyFont="1" applyFill="1" applyBorder="1" applyAlignment="1">
      <alignment horizontal="center"/>
    </xf>
    <xf numFmtId="0" fontId="12" fillId="0" borderId="7" xfId="7" applyFont="1" applyFill="1" applyBorder="1" applyAlignment="1">
      <alignment horizontal="center"/>
    </xf>
    <xf numFmtId="14" fontId="22" fillId="0" borderId="2" xfId="7" applyNumberFormat="1" applyFont="1" applyBorder="1" applyAlignment="1">
      <alignment horizontal="left"/>
    </xf>
    <xf numFmtId="0" fontId="20" fillId="0" borderId="2" xfId="7" applyFont="1" applyBorder="1"/>
    <xf numFmtId="0" fontId="20" fillId="0" borderId="3" xfId="7" applyFont="1" applyBorder="1"/>
    <xf numFmtId="0" fontId="20" fillId="4" borderId="1" xfId="7" applyFont="1" applyFill="1" applyBorder="1"/>
    <xf numFmtId="0" fontId="20" fillId="4" borderId="3" xfId="7" applyFont="1" applyFill="1" applyBorder="1"/>
    <xf numFmtId="0" fontId="12" fillId="0" borderId="2" xfId="7" applyFont="1" applyBorder="1"/>
    <xf numFmtId="14" fontId="39" fillId="0" borderId="2" xfId="7" applyNumberFormat="1" applyFont="1" applyBorder="1" applyAlignment="1">
      <alignment horizontal="left"/>
    </xf>
    <xf numFmtId="0" fontId="12" fillId="0" borderId="3" xfId="7" applyFont="1" applyBorder="1"/>
    <xf numFmtId="0" fontId="21" fillId="0" borderId="2" xfId="7" applyFont="1" applyFill="1" applyBorder="1"/>
    <xf numFmtId="0" fontId="21" fillId="0" borderId="3" xfId="7" applyFont="1" applyFill="1" applyBorder="1"/>
    <xf numFmtId="0" fontId="8" fillId="27" borderId="4" xfId="460" applyFont="1" applyFill="1" applyBorder="1" applyAlignment="1">
      <alignment horizontal="left"/>
    </xf>
    <xf numFmtId="0" fontId="38" fillId="27" borderId="4" xfId="460" applyFont="1" applyFill="1" applyBorder="1" applyAlignment="1">
      <alignment horizontal="left"/>
    </xf>
    <xf numFmtId="2" fontId="8" fillId="27" borderId="4" xfId="460" applyNumberFormat="1" applyFont="1" applyFill="1" applyBorder="1" applyAlignment="1">
      <alignment horizontal="left"/>
    </xf>
    <xf numFmtId="0" fontId="8" fillId="27" borderId="9" xfId="460" applyFont="1" applyFill="1" applyBorder="1" applyAlignment="1">
      <alignment horizontal="left"/>
    </xf>
    <xf numFmtId="0" fontId="17" fillId="0" borderId="3" xfId="460" applyFont="1" applyBorder="1" applyAlignment="1">
      <alignment horizontal="center"/>
    </xf>
    <xf numFmtId="0" fontId="6" fillId="0" borderId="19" xfId="460" applyFont="1" applyBorder="1" applyAlignment="1">
      <alignment horizontal="center"/>
    </xf>
    <xf numFmtId="0" fontId="6" fillId="0" borderId="18" xfId="460" applyFont="1" applyBorder="1" applyAlignment="1">
      <alignment horizontal="center"/>
    </xf>
    <xf numFmtId="0" fontId="6" fillId="0" borderId="3" xfId="460" applyFont="1" applyBorder="1" applyAlignment="1">
      <alignment horizontal="center"/>
    </xf>
    <xf numFmtId="0" fontId="6" fillId="0" borderId="20" xfId="460" applyFont="1" applyBorder="1" applyAlignment="1">
      <alignment horizontal="center"/>
    </xf>
    <xf numFmtId="0" fontId="1" fillId="0" borderId="0" xfId="461" applyFont="1"/>
    <xf numFmtId="0" fontId="1" fillId="0" borderId="0" xfId="460" applyFont="1"/>
    <xf numFmtId="0" fontId="13" fillId="0" borderId="10" xfId="460" applyFont="1" applyFill="1" applyBorder="1" applyAlignment="1">
      <alignment horizontal="center"/>
    </xf>
    <xf numFmtId="14" fontId="13" fillId="0" borderId="10" xfId="460" applyNumberFormat="1" applyFont="1" applyFill="1" applyBorder="1" applyAlignment="1">
      <alignment horizontal="right"/>
    </xf>
    <xf numFmtId="14" fontId="1" fillId="0" borderId="0" xfId="460" applyNumberFormat="1" applyFont="1"/>
    <xf numFmtId="0" fontId="13" fillId="0" borderId="10" xfId="460" applyFont="1" applyFill="1" applyBorder="1" applyAlignment="1">
      <alignment horizontal="right"/>
    </xf>
    <xf numFmtId="0" fontId="13" fillId="0" borderId="17" xfId="460" applyFont="1" applyFill="1" applyBorder="1" applyAlignment="1"/>
    <xf numFmtId="0" fontId="13" fillId="0" borderId="10" xfId="460" applyFont="1" applyFill="1" applyBorder="1" applyAlignment="1"/>
    <xf numFmtId="1" fontId="13" fillId="0" borderId="10" xfId="460" applyNumberFormat="1" applyFont="1" applyBorder="1" applyAlignment="1">
      <alignment horizontal="right"/>
    </xf>
    <xf numFmtId="0" fontId="13" fillId="0" borderId="23" xfId="460" applyFont="1" applyFill="1" applyBorder="1" applyAlignment="1">
      <alignment horizontal="center"/>
    </xf>
    <xf numFmtId="0" fontId="13" fillId="0" borderId="0" xfId="460" applyFont="1"/>
    <xf numFmtId="1" fontId="19" fillId="0" borderId="29" xfId="460" applyNumberFormat="1" applyFont="1" applyBorder="1" applyAlignment="1">
      <alignment horizontal="center"/>
    </xf>
    <xf numFmtId="1" fontId="19" fillId="0" borderId="10" xfId="460" applyNumberFormat="1" applyFont="1" applyBorder="1" applyAlignment="1">
      <alignment horizontal="center"/>
    </xf>
    <xf numFmtId="1" fontId="19" fillId="0" borderId="31" xfId="460" applyNumberFormat="1" applyFont="1" applyBorder="1" applyAlignment="1">
      <alignment horizontal="center"/>
    </xf>
    <xf numFmtId="1" fontId="19" fillId="0" borderId="17" xfId="460" applyNumberFormat="1" applyFont="1" applyBorder="1" applyAlignment="1">
      <alignment horizontal="center"/>
    </xf>
    <xf numFmtId="0" fontId="7" fillId="0" borderId="0" xfId="460" applyFont="1" applyBorder="1" applyAlignment="1">
      <alignment horizontal="right"/>
    </xf>
    <xf numFmtId="0" fontId="1" fillId="0" borderId="0" xfId="460" applyFont="1" applyBorder="1" applyAlignment="1">
      <alignment horizontal="center"/>
    </xf>
    <xf numFmtId="0" fontId="1" fillId="0" borderId="0" xfId="460"/>
    <xf numFmtId="0" fontId="13" fillId="0" borderId="9" xfId="460" applyFont="1" applyBorder="1" applyAlignment="1">
      <alignment horizontal="right"/>
    </xf>
    <xf numFmtId="0" fontId="7" fillId="0" borderId="0" xfId="460" applyFont="1" applyBorder="1" applyAlignment="1">
      <alignment horizontal="center"/>
    </xf>
    <xf numFmtId="1" fontId="19" fillId="0" borderId="44" xfId="460" applyNumberFormat="1" applyFont="1" applyBorder="1" applyAlignment="1">
      <alignment horizontal="center"/>
    </xf>
    <xf numFmtId="1" fontId="19" fillId="0" borderId="23" xfId="460" applyNumberFormat="1" applyFont="1" applyBorder="1" applyAlignment="1">
      <alignment horizontal="center"/>
    </xf>
    <xf numFmtId="0" fontId="13" fillId="0" borderId="41" xfId="460" applyFont="1" applyFill="1" applyBorder="1" applyAlignment="1">
      <alignment horizontal="right"/>
    </xf>
    <xf numFmtId="0" fontId="13" fillId="6" borderId="10" xfId="460" applyFont="1" applyFill="1" applyBorder="1" applyAlignment="1">
      <alignment horizontal="center"/>
    </xf>
    <xf numFmtId="14" fontId="13" fillId="6" borderId="10" xfId="460" applyNumberFormat="1" applyFont="1" applyFill="1" applyBorder="1" applyAlignment="1">
      <alignment horizontal="right"/>
    </xf>
    <xf numFmtId="0" fontId="13" fillId="6" borderId="10" xfId="460" applyFont="1" applyFill="1" applyBorder="1" applyAlignment="1">
      <alignment horizontal="right"/>
    </xf>
    <xf numFmtId="0" fontId="13" fillId="6" borderId="17" xfId="460" applyFont="1" applyFill="1" applyBorder="1" applyAlignment="1"/>
    <xf numFmtId="0" fontId="13" fillId="6" borderId="10" xfId="460" applyFont="1" applyFill="1" applyBorder="1" applyAlignment="1"/>
    <xf numFmtId="1" fontId="13" fillId="6" borderId="10" xfId="460" applyNumberFormat="1" applyFont="1" applyFill="1" applyBorder="1" applyAlignment="1">
      <alignment horizontal="right"/>
    </xf>
    <xf numFmtId="0" fontId="13" fillId="6" borderId="23" xfId="460" applyFont="1" applyFill="1" applyBorder="1" applyAlignment="1">
      <alignment horizontal="center"/>
    </xf>
    <xf numFmtId="1" fontId="19" fillId="14" borderId="44" xfId="124" applyNumberFormat="1" applyFont="1" applyFill="1" applyBorder="1" applyAlignment="1">
      <alignment horizontal="center"/>
    </xf>
    <xf numFmtId="1" fontId="19" fillId="0" borderId="44" xfId="124" applyNumberFormat="1" applyFont="1" applyFill="1" applyBorder="1" applyAlignment="1">
      <alignment horizontal="center"/>
    </xf>
    <xf numFmtId="0" fontId="13" fillId="0" borderId="41" xfId="460" applyFont="1" applyFill="1" applyBorder="1" applyAlignment="1"/>
    <xf numFmtId="1" fontId="13" fillId="0" borderId="10" xfId="460" applyNumberFormat="1" applyFont="1" applyFill="1" applyBorder="1" applyAlignment="1">
      <alignment horizontal="right"/>
    </xf>
    <xf numFmtId="0" fontId="13" fillId="0" borderId="10" xfId="460" applyFont="1" applyBorder="1" applyAlignment="1">
      <alignment horizontal="right"/>
    </xf>
    <xf numFmtId="0" fontId="13" fillId="0" borderId="10" xfId="460" applyFont="1" applyBorder="1" applyAlignment="1">
      <alignment horizontal="center"/>
    </xf>
    <xf numFmtId="0" fontId="13" fillId="0" borderId="10" xfId="460" applyFont="1" applyBorder="1" applyAlignment="1"/>
    <xf numFmtId="0" fontId="13" fillId="0" borderId="23" xfId="460" applyFont="1" applyBorder="1" applyAlignment="1">
      <alignment horizontal="center"/>
    </xf>
    <xf numFmtId="14" fontId="13" fillId="0" borderId="10" xfId="460" applyNumberFormat="1" applyFont="1" applyBorder="1" applyAlignment="1">
      <alignment horizontal="right"/>
    </xf>
    <xf numFmtId="1" fontId="19" fillId="0" borderId="42" xfId="460" applyNumberFormat="1" applyFont="1" applyBorder="1" applyAlignment="1">
      <alignment horizontal="center"/>
    </xf>
    <xf numFmtId="1" fontId="19" fillId="0" borderId="32" xfId="460" applyNumberFormat="1" applyFont="1" applyBorder="1" applyAlignment="1">
      <alignment horizontal="center"/>
    </xf>
    <xf numFmtId="1" fontId="19" fillId="0" borderId="37" xfId="460" applyNumberFormat="1" applyFont="1" applyBorder="1" applyAlignment="1">
      <alignment horizontal="center"/>
    </xf>
    <xf numFmtId="1" fontId="19" fillId="0" borderId="33" xfId="460" applyNumberFormat="1" applyFont="1" applyBorder="1" applyAlignment="1">
      <alignment horizontal="center"/>
    </xf>
    <xf numFmtId="1" fontId="19" fillId="0" borderId="36" xfId="460" applyNumberFormat="1" applyFont="1" applyBorder="1" applyAlignment="1">
      <alignment horizontal="center"/>
    </xf>
    <xf numFmtId="1" fontId="19" fillId="3" borderId="46" xfId="124" applyNumberFormat="1" applyFont="1" applyBorder="1" applyAlignment="1">
      <alignment horizontal="center"/>
    </xf>
    <xf numFmtId="1" fontId="19" fillId="0" borderId="14" xfId="460" applyNumberFormat="1" applyFont="1" applyBorder="1" applyAlignment="1">
      <alignment horizontal="center"/>
    </xf>
    <xf numFmtId="1" fontId="19" fillId="0" borderId="28" xfId="460" applyNumberFormat="1" applyFont="1" applyBorder="1" applyAlignment="1">
      <alignment horizontal="center"/>
    </xf>
    <xf numFmtId="1" fontId="19" fillId="0" borderId="24" xfId="460" applyNumberFormat="1" applyFont="1" applyBorder="1" applyAlignment="1">
      <alignment horizontal="center"/>
    </xf>
    <xf numFmtId="1" fontId="19" fillId="0" borderId="27" xfId="460" applyNumberFormat="1" applyFont="1" applyBorder="1" applyAlignment="1">
      <alignment horizontal="center"/>
    </xf>
    <xf numFmtId="1" fontId="19" fillId="0" borderId="43" xfId="460" applyNumberFormat="1" applyFont="1" applyBorder="1" applyAlignment="1">
      <alignment horizontal="center"/>
    </xf>
    <xf numFmtId="0" fontId="13" fillId="6" borderId="0" xfId="460" applyFont="1" applyFill="1" applyBorder="1" applyAlignment="1">
      <alignment horizontal="right"/>
    </xf>
    <xf numFmtId="0" fontId="7" fillId="0" borderId="10" xfId="460" applyFont="1" applyBorder="1" applyAlignment="1">
      <alignment horizontal="center"/>
    </xf>
    <xf numFmtId="0" fontId="1" fillId="0" borderId="10" xfId="460" applyFont="1" applyBorder="1" applyAlignment="1">
      <alignment horizontal="center"/>
    </xf>
    <xf numFmtId="0" fontId="17" fillId="0" borderId="10" xfId="460" applyFont="1" applyBorder="1" applyAlignment="1">
      <alignment horizontal="right"/>
    </xf>
    <xf numFmtId="0" fontId="1" fillId="0" borderId="10" xfId="460" applyBorder="1" applyAlignment="1">
      <alignment horizontal="center"/>
    </xf>
    <xf numFmtId="0" fontId="17" fillId="0" borderId="10" xfId="460" applyFont="1" applyBorder="1" applyAlignment="1">
      <alignment horizontal="center"/>
    </xf>
    <xf numFmtId="0" fontId="17" fillId="0" borderId="17" xfId="460" applyFont="1" applyBorder="1" applyAlignment="1">
      <alignment horizontal="center"/>
    </xf>
    <xf numFmtId="0" fontId="16" fillId="27" borderId="0" xfId="0" applyFont="1" applyFill="1"/>
    <xf numFmtId="0" fontId="1" fillId="0" borderId="0" xfId="123" applyFont="1"/>
    <xf numFmtId="0" fontId="1" fillId="0" borderId="0" xfId="461"/>
    <xf numFmtId="0" fontId="17" fillId="0" borderId="10" xfId="461" applyFont="1" applyBorder="1" applyAlignment="1">
      <alignment horizontal="center"/>
    </xf>
    <xf numFmtId="0" fontId="1" fillId="0" borderId="10" xfId="461" applyBorder="1"/>
    <xf numFmtId="1" fontId="1" fillId="0" borderId="0" xfId="461" applyNumberFormat="1" applyFill="1" applyBorder="1" applyAlignment="1">
      <alignment horizontal="center"/>
    </xf>
    <xf numFmtId="1" fontId="19" fillId="0" borderId="44" xfId="461" applyNumberFormat="1" applyFont="1" applyBorder="1" applyAlignment="1">
      <alignment horizontal="center"/>
    </xf>
    <xf numFmtId="1" fontId="19" fillId="0" borderId="17" xfId="461" applyNumberFormat="1" applyFont="1" applyBorder="1" applyAlignment="1">
      <alignment horizontal="center"/>
    </xf>
    <xf numFmtId="1" fontId="19" fillId="0" borderId="23" xfId="461" applyNumberFormat="1" applyFont="1" applyBorder="1" applyAlignment="1">
      <alignment horizontal="center"/>
    </xf>
    <xf numFmtId="1" fontId="19" fillId="0" borderId="31" xfId="461" applyNumberFormat="1" applyFont="1" applyBorder="1" applyAlignment="1">
      <alignment horizontal="center"/>
    </xf>
    <xf numFmtId="1" fontId="19" fillId="0" borderId="10" xfId="461" applyNumberFormat="1" applyFont="1" applyBorder="1" applyAlignment="1">
      <alignment horizontal="center"/>
    </xf>
    <xf numFmtId="1" fontId="19" fillId="0" borderId="29" xfId="461" applyNumberFormat="1" applyFont="1" applyBorder="1" applyAlignment="1">
      <alignment horizontal="center"/>
    </xf>
    <xf numFmtId="0" fontId="13" fillId="0" borderId="0" xfId="461" applyFont="1"/>
    <xf numFmtId="0" fontId="17" fillId="0" borderId="10" xfId="461" applyFont="1" applyFill="1" applyBorder="1" applyAlignment="1">
      <alignment horizontal="center"/>
    </xf>
    <xf numFmtId="1" fontId="17" fillId="0" borderId="10" xfId="461" applyNumberFormat="1" applyFont="1" applyBorder="1" applyAlignment="1">
      <alignment horizontal="center"/>
    </xf>
    <xf numFmtId="14" fontId="1" fillId="0" borderId="0" xfId="461" applyNumberFormat="1"/>
    <xf numFmtId="14" fontId="17" fillId="0" borderId="10" xfId="461" applyNumberFormat="1" applyFont="1" applyBorder="1" applyAlignment="1">
      <alignment horizontal="center"/>
    </xf>
    <xf numFmtId="1" fontId="19" fillId="0" borderId="43" xfId="461" applyNumberFormat="1" applyFont="1" applyBorder="1" applyAlignment="1">
      <alignment horizontal="center"/>
    </xf>
    <xf numFmtId="1" fontId="19" fillId="0" borderId="27" xfId="461" applyNumberFormat="1" applyFont="1" applyBorder="1" applyAlignment="1">
      <alignment horizontal="center"/>
    </xf>
    <xf numFmtId="1" fontId="19" fillId="0" borderId="24" xfId="461" applyNumberFormat="1" applyFont="1" applyBorder="1" applyAlignment="1">
      <alignment horizontal="center"/>
    </xf>
    <xf numFmtId="1" fontId="19" fillId="0" borderId="28" xfId="461" applyNumberFormat="1" applyFont="1" applyBorder="1" applyAlignment="1">
      <alignment horizontal="center"/>
    </xf>
    <xf numFmtId="1" fontId="19" fillId="0" borderId="14" xfId="461" applyNumberFormat="1" applyFont="1" applyBorder="1" applyAlignment="1">
      <alignment horizontal="center"/>
    </xf>
    <xf numFmtId="1" fontId="19" fillId="0" borderId="25" xfId="461" applyNumberFormat="1" applyFont="1" applyBorder="1" applyAlignment="1">
      <alignment horizontal="center"/>
    </xf>
    <xf numFmtId="1" fontId="19" fillId="0" borderId="46" xfId="461" applyNumberFormat="1" applyFont="1" applyBorder="1" applyAlignment="1">
      <alignment horizontal="center"/>
    </xf>
    <xf numFmtId="1" fontId="19" fillId="0" borderId="36" xfId="461" applyNumberFormat="1" applyFont="1" applyBorder="1" applyAlignment="1">
      <alignment horizontal="center"/>
    </xf>
    <xf numFmtId="1" fontId="19" fillId="0" borderId="33" xfId="461" applyNumberFormat="1" applyFont="1" applyBorder="1" applyAlignment="1">
      <alignment horizontal="center"/>
    </xf>
    <xf numFmtId="1" fontId="19" fillId="0" borderId="37" xfId="461" applyNumberFormat="1" applyFont="1" applyBorder="1" applyAlignment="1">
      <alignment horizontal="center"/>
    </xf>
    <xf numFmtId="1" fontId="19" fillId="0" borderId="32" xfId="461" applyNumberFormat="1" applyFont="1" applyBorder="1" applyAlignment="1">
      <alignment horizontal="center"/>
    </xf>
    <xf numFmtId="1" fontId="19" fillId="0" borderId="42" xfId="461" applyNumberFormat="1" applyFont="1" applyBorder="1" applyAlignment="1">
      <alignment horizontal="center"/>
    </xf>
    <xf numFmtId="14" fontId="17" fillId="0" borderId="10" xfId="461" applyNumberFormat="1" applyFont="1" applyFill="1" applyBorder="1" applyAlignment="1">
      <alignment horizontal="center"/>
    </xf>
    <xf numFmtId="1" fontId="17" fillId="0" borderId="10" xfId="461" applyNumberFormat="1" applyFont="1" applyFill="1" applyBorder="1" applyAlignment="1">
      <alignment horizontal="center"/>
    </xf>
    <xf numFmtId="0" fontId="17" fillId="6" borderId="10" xfId="461" applyFont="1" applyFill="1" applyBorder="1" applyAlignment="1">
      <alignment horizontal="center"/>
    </xf>
    <xf numFmtId="1" fontId="17" fillId="6" borderId="10" xfId="461" applyNumberFormat="1" applyFont="1" applyFill="1" applyBorder="1" applyAlignment="1">
      <alignment horizontal="center"/>
    </xf>
    <xf numFmtId="14" fontId="17" fillId="6" borderId="10" xfId="461" applyNumberFormat="1" applyFont="1" applyFill="1" applyBorder="1" applyAlignment="1">
      <alignment horizontal="center"/>
    </xf>
    <xf numFmtId="0" fontId="17" fillId="19" borderId="10" xfId="461" applyFont="1" applyFill="1" applyBorder="1" applyAlignment="1">
      <alignment horizontal="center"/>
    </xf>
    <xf numFmtId="0" fontId="13" fillId="19" borderId="0" xfId="461" applyFont="1" applyFill="1"/>
    <xf numFmtId="1" fontId="17" fillId="19" borderId="10" xfId="461" applyNumberFormat="1" applyFont="1" applyFill="1" applyBorder="1" applyAlignment="1">
      <alignment horizontal="center"/>
    </xf>
    <xf numFmtId="14" fontId="17" fillId="19" borderId="10" xfId="461" applyNumberFormat="1" applyFont="1" applyFill="1" applyBorder="1" applyAlignment="1">
      <alignment horizontal="center"/>
    </xf>
    <xf numFmtId="0" fontId="8" fillId="27" borderId="4" xfId="461" applyFont="1" applyFill="1" applyBorder="1" applyAlignment="1">
      <alignment horizontal="left"/>
    </xf>
    <xf numFmtId="0" fontId="6" fillId="0" borderId="19" xfId="461" applyFont="1" applyBorder="1" applyAlignment="1">
      <alignment horizontal="center"/>
    </xf>
    <xf numFmtId="0" fontId="6" fillId="0" borderId="20" xfId="461" applyFont="1" applyBorder="1" applyAlignment="1">
      <alignment horizontal="center"/>
    </xf>
    <xf numFmtId="0" fontId="6" fillId="0" borderId="18" xfId="461" applyFont="1" applyBorder="1" applyAlignment="1">
      <alignment horizontal="center"/>
    </xf>
    <xf numFmtId="0" fontId="6" fillId="0" borderId="3" xfId="461" applyFont="1" applyBorder="1" applyAlignment="1">
      <alignment horizontal="center"/>
    </xf>
    <xf numFmtId="0" fontId="17" fillId="0" borderId="3" xfId="461" applyFont="1" applyBorder="1" applyAlignment="1">
      <alignment horizontal="center"/>
    </xf>
    <xf numFmtId="0" fontId="8" fillId="27" borderId="9" xfId="461" applyFont="1" applyFill="1" applyBorder="1" applyAlignment="1">
      <alignment horizontal="left"/>
    </xf>
    <xf numFmtId="2" fontId="8" fillId="27" borderId="4" xfId="461" applyNumberFormat="1" applyFont="1" applyFill="1" applyBorder="1" applyAlignment="1">
      <alignment horizontal="left"/>
    </xf>
    <xf numFmtId="0" fontId="38" fillId="27" borderId="4" xfId="461" applyFont="1" applyFill="1" applyBorder="1" applyAlignment="1">
      <alignment horizontal="left"/>
    </xf>
    <xf numFmtId="1" fontId="1" fillId="0" borderId="10" xfId="461" applyNumberFormat="1" applyBorder="1" applyAlignment="1">
      <alignment horizontal="center"/>
    </xf>
    <xf numFmtId="0" fontId="17" fillId="21" borderId="10" xfId="461" applyFont="1" applyFill="1" applyBorder="1" applyAlignment="1">
      <alignment horizontal="center"/>
    </xf>
    <xf numFmtId="0" fontId="17" fillId="0" borderId="41" xfId="461" applyFont="1" applyFill="1" applyBorder="1" applyAlignment="1">
      <alignment horizontal="center"/>
    </xf>
    <xf numFmtId="0" fontId="17" fillId="0" borderId="10" xfId="461" applyNumberFormat="1" applyFont="1" applyFill="1" applyBorder="1" applyAlignment="1">
      <alignment horizontal="center"/>
    </xf>
    <xf numFmtId="1" fontId="1" fillId="0" borderId="32" xfId="461" applyNumberFormat="1" applyBorder="1" applyAlignment="1">
      <alignment horizontal="center"/>
    </xf>
    <xf numFmtId="1" fontId="1" fillId="0" borderId="22" xfId="461" applyNumberFormat="1" applyBorder="1" applyAlignment="1">
      <alignment horizontal="center"/>
    </xf>
    <xf numFmtId="0" fontId="21" fillId="0" borderId="10" xfId="461" applyFont="1" applyBorder="1"/>
    <xf numFmtId="0" fontId="18" fillId="23" borderId="10" xfId="582" applyFont="1" applyFill="1" applyBorder="1" applyAlignment="1">
      <alignment horizontal="center"/>
    </xf>
    <xf numFmtId="14" fontId="18" fillId="23" borderId="10" xfId="582" applyNumberFormat="1" applyFont="1" applyFill="1" applyBorder="1" applyAlignment="1">
      <alignment horizontal="center"/>
    </xf>
    <xf numFmtId="1" fontId="18" fillId="23" borderId="10" xfId="582" applyNumberFormat="1" applyFont="1" applyFill="1" applyBorder="1" applyAlignment="1">
      <alignment horizontal="center"/>
    </xf>
    <xf numFmtId="0" fontId="18" fillId="23" borderId="23" xfId="582" applyFont="1" applyFill="1" applyBorder="1" applyAlignment="1">
      <alignment horizontal="center"/>
    </xf>
    <xf numFmtId="0" fontId="18" fillId="23" borderId="17" xfId="582" applyFont="1" applyFill="1" applyBorder="1" applyAlignment="1">
      <alignment horizontal="center"/>
    </xf>
    <xf numFmtId="1" fontId="19" fillId="3" borderId="22" xfId="124" applyNumberFormat="1" applyFont="1" applyBorder="1" applyAlignment="1">
      <alignment horizontal="center"/>
    </xf>
    <xf numFmtId="0" fontId="45" fillId="23" borderId="0" xfId="582" applyFont="1" applyFill="1" applyBorder="1"/>
    <xf numFmtId="14" fontId="17" fillId="23" borderId="10" xfId="582" applyNumberFormat="1" applyFont="1" applyFill="1" applyBorder="1" applyAlignment="1">
      <alignment horizontal="center"/>
    </xf>
    <xf numFmtId="0" fontId="17" fillId="23" borderId="10" xfId="582" applyFont="1" applyFill="1" applyBorder="1" applyAlignment="1">
      <alignment horizontal="center"/>
    </xf>
    <xf numFmtId="1" fontId="17" fillId="23" borderId="10" xfId="582" applyNumberFormat="1" applyFont="1" applyFill="1" applyBorder="1" applyAlignment="1">
      <alignment horizontal="center"/>
    </xf>
    <xf numFmtId="0" fontId="17" fillId="23" borderId="41" xfId="582" applyFont="1" applyFill="1" applyBorder="1" applyAlignment="1">
      <alignment horizontal="center"/>
    </xf>
    <xf numFmtId="0" fontId="17" fillId="23" borderId="23" xfId="582" applyFont="1" applyFill="1" applyBorder="1" applyAlignment="1">
      <alignment horizontal="center"/>
    </xf>
    <xf numFmtId="0" fontId="17" fillId="23" borderId="17" xfId="582" applyFont="1" applyFill="1" applyBorder="1" applyAlignment="1">
      <alignment horizontal="center"/>
    </xf>
    <xf numFmtId="0" fontId="7" fillId="23" borderId="0" xfId="582" applyFill="1" applyBorder="1"/>
    <xf numFmtId="14" fontId="17" fillId="22" borderId="10" xfId="582" applyNumberFormat="1" applyFont="1" applyFill="1" applyBorder="1" applyAlignment="1">
      <alignment horizontal="center"/>
    </xf>
    <xf numFmtId="0" fontId="17" fillId="22" borderId="10" xfId="582" applyFont="1" applyFill="1" applyBorder="1" applyAlignment="1">
      <alignment horizontal="center"/>
    </xf>
    <xf numFmtId="1" fontId="17" fillId="22" borderId="10" xfId="582" applyNumberFormat="1" applyFont="1" applyFill="1" applyBorder="1" applyAlignment="1">
      <alignment horizontal="center"/>
    </xf>
    <xf numFmtId="0" fontId="7" fillId="22" borderId="0" xfId="582" applyFill="1" applyBorder="1"/>
    <xf numFmtId="0" fontId="17" fillId="22" borderId="23" xfId="582" applyFont="1" applyFill="1" applyBorder="1" applyAlignment="1">
      <alignment horizontal="center"/>
    </xf>
    <xf numFmtId="0" fontId="17" fillId="22" borderId="17" xfId="582" applyFont="1" applyFill="1" applyBorder="1" applyAlignment="1">
      <alignment horizontal="center"/>
    </xf>
    <xf numFmtId="14" fontId="17" fillId="6" borderId="10" xfId="582" applyNumberFormat="1" applyFont="1" applyFill="1" applyBorder="1" applyAlignment="1">
      <alignment horizontal="center"/>
    </xf>
    <xf numFmtId="0" fontId="17" fillId="6" borderId="10" xfId="582" applyFont="1" applyFill="1" applyBorder="1" applyAlignment="1">
      <alignment horizontal="center"/>
    </xf>
    <xf numFmtId="1" fontId="17" fillId="6" borderId="10" xfId="582" applyNumberFormat="1" applyFont="1" applyFill="1" applyBorder="1" applyAlignment="1">
      <alignment horizontal="center"/>
    </xf>
    <xf numFmtId="0" fontId="7" fillId="6" borderId="0" xfId="582" applyFill="1" applyBorder="1"/>
    <xf numFmtId="0" fontId="17" fillId="6" borderId="23" xfId="582" applyFont="1" applyFill="1" applyBorder="1" applyAlignment="1">
      <alignment horizontal="center"/>
    </xf>
    <xf numFmtId="0" fontId="17" fillId="6" borderId="17" xfId="582" applyFont="1" applyFill="1" applyBorder="1" applyAlignment="1">
      <alignment horizontal="center"/>
    </xf>
    <xf numFmtId="0" fontId="17" fillId="6" borderId="41" xfId="582" applyFont="1" applyFill="1" applyBorder="1" applyAlignment="1">
      <alignment horizontal="center"/>
    </xf>
    <xf numFmtId="0" fontId="17" fillId="6" borderId="51" xfId="582" applyFont="1" applyFill="1" applyBorder="1" applyAlignment="1">
      <alignment horizontal="center"/>
    </xf>
    <xf numFmtId="0" fontId="18" fillId="19" borderId="10" xfId="582" applyFont="1" applyFill="1" applyBorder="1" applyAlignment="1">
      <alignment horizontal="center"/>
    </xf>
    <xf numFmtId="14" fontId="17" fillId="19" borderId="10" xfId="582" applyNumberFormat="1" applyFont="1" applyFill="1" applyBorder="1" applyAlignment="1">
      <alignment horizontal="center"/>
    </xf>
    <xf numFmtId="0" fontId="17" fillId="19" borderId="10" xfId="582" applyFont="1" applyFill="1" applyBorder="1" applyAlignment="1">
      <alignment horizontal="center"/>
    </xf>
    <xf numFmtId="1" fontId="17" fillId="19" borderId="10" xfId="582" applyNumberFormat="1" applyFont="1" applyFill="1" applyBorder="1" applyAlignment="1">
      <alignment horizontal="center"/>
    </xf>
    <xf numFmtId="0" fontId="17" fillId="19" borderId="41" xfId="582" applyFont="1" applyFill="1" applyBorder="1" applyAlignment="1">
      <alignment horizontal="center"/>
    </xf>
    <xf numFmtId="0" fontId="17" fillId="19" borderId="23" xfId="582" applyFont="1" applyFill="1" applyBorder="1" applyAlignment="1">
      <alignment horizontal="center"/>
    </xf>
    <xf numFmtId="0" fontId="17" fillId="19" borderId="17" xfId="582" applyFont="1" applyFill="1" applyBorder="1" applyAlignment="1">
      <alignment horizontal="center"/>
    </xf>
    <xf numFmtId="1" fontId="1" fillId="19" borderId="10" xfId="461" applyNumberFormat="1" applyFill="1" applyBorder="1" applyAlignment="1">
      <alignment horizontal="center"/>
    </xf>
    <xf numFmtId="1" fontId="16" fillId="6" borderId="0" xfId="582" applyNumberFormat="1" applyFont="1" applyFill="1" applyBorder="1" applyAlignment="1">
      <alignment horizontal="center"/>
    </xf>
    <xf numFmtId="1" fontId="19" fillId="16" borderId="32" xfId="124" applyNumberFormat="1" applyFont="1" applyFill="1" applyBorder="1" applyAlignment="1">
      <alignment horizontal="center"/>
    </xf>
    <xf numFmtId="1" fontId="19" fillId="16" borderId="14" xfId="124" applyNumberFormat="1" applyFont="1" applyFill="1" applyBorder="1" applyAlignment="1">
      <alignment horizontal="center"/>
    </xf>
    <xf numFmtId="0" fontId="38" fillId="6" borderId="23" xfId="582" applyFont="1" applyFill="1" applyBorder="1" applyAlignment="1">
      <alignment horizontal="center"/>
    </xf>
    <xf numFmtId="0" fontId="17" fillId="23" borderId="0" xfId="582" applyFont="1" applyFill="1" applyBorder="1" applyAlignment="1">
      <alignment horizontal="center"/>
    </xf>
    <xf numFmtId="0" fontId="17" fillId="6" borderId="0" xfId="582" applyFont="1" applyFill="1" applyBorder="1" applyAlignment="1">
      <alignment horizontal="center"/>
    </xf>
    <xf numFmtId="0" fontId="17" fillId="22" borderId="0" xfId="582" applyFont="1" applyFill="1" applyBorder="1" applyAlignment="1">
      <alignment horizontal="center"/>
    </xf>
    <xf numFmtId="14" fontId="8" fillId="0" borderId="2" xfId="461" applyNumberFormat="1" applyFont="1" applyBorder="1" applyAlignment="1">
      <alignment horizontal="left"/>
    </xf>
    <xf numFmtId="0" fontId="8" fillId="0" borderId="10" xfId="461" applyFont="1" applyFill="1" applyBorder="1" applyAlignment="1">
      <alignment horizontal="center"/>
    </xf>
    <xf numFmtId="14" fontId="8" fillId="0" borderId="10" xfId="461" applyNumberFormat="1" applyFont="1" applyFill="1" applyBorder="1" applyAlignment="1">
      <alignment horizontal="center"/>
    </xf>
    <xf numFmtId="1" fontId="8" fillId="0" borderId="10" xfId="461" applyNumberFormat="1" applyFont="1" applyBorder="1" applyAlignment="1">
      <alignment horizontal="center"/>
    </xf>
    <xf numFmtId="0" fontId="8" fillId="11" borderId="10" xfId="461" applyFont="1" applyFill="1" applyBorder="1" applyAlignment="1">
      <alignment horizontal="center"/>
    </xf>
    <xf numFmtId="0" fontId="8" fillId="0" borderId="23" xfId="461" applyFont="1" applyFill="1" applyBorder="1" applyAlignment="1">
      <alignment horizontal="center"/>
    </xf>
    <xf numFmtId="0" fontId="8" fillId="0" borderId="17" xfId="461" applyFont="1" applyFill="1" applyBorder="1" applyAlignment="1">
      <alignment horizontal="center"/>
    </xf>
    <xf numFmtId="0" fontId="9" fillId="0" borderId="0" xfId="461" applyFont="1"/>
    <xf numFmtId="1" fontId="9" fillId="3" borderId="10" xfId="124" applyNumberFormat="1" applyFont="1" applyBorder="1" applyAlignment="1">
      <alignment horizontal="center"/>
    </xf>
    <xf numFmtId="0" fontId="8" fillId="6" borderId="10" xfId="461" applyFont="1" applyFill="1" applyBorder="1" applyAlignment="1">
      <alignment horizontal="center"/>
    </xf>
    <xf numFmtId="14" fontId="8" fillId="6" borderId="10" xfId="461" applyNumberFormat="1" applyFont="1" applyFill="1" applyBorder="1" applyAlignment="1">
      <alignment horizontal="center"/>
    </xf>
    <xf numFmtId="1" fontId="8" fillId="6" borderId="10" xfId="461" applyNumberFormat="1" applyFont="1" applyFill="1" applyBorder="1" applyAlignment="1">
      <alignment horizontal="center"/>
    </xf>
    <xf numFmtId="0" fontId="8" fillId="6" borderId="23" xfId="461" applyFont="1" applyFill="1" applyBorder="1" applyAlignment="1">
      <alignment horizontal="center"/>
    </xf>
    <xf numFmtId="0" fontId="8" fillId="0" borderId="41" xfId="461" applyFont="1" applyFill="1" applyBorder="1" applyAlignment="1">
      <alignment horizontal="center"/>
    </xf>
    <xf numFmtId="1" fontId="8" fillId="0" borderId="10" xfId="461" applyNumberFormat="1" applyFont="1" applyFill="1" applyBorder="1" applyAlignment="1">
      <alignment horizontal="center"/>
    </xf>
    <xf numFmtId="1" fontId="9" fillId="14" borderId="10" xfId="124" applyNumberFormat="1" applyFont="1" applyFill="1" applyBorder="1" applyAlignment="1">
      <alignment horizontal="center"/>
    </xf>
    <xf numFmtId="1" fontId="9" fillId="3" borderId="14" xfId="124" applyNumberFormat="1" applyFont="1" applyBorder="1" applyAlignment="1">
      <alignment horizontal="center"/>
    </xf>
    <xf numFmtId="14" fontId="61" fillId="0" borderId="0" xfId="461" applyNumberFormat="1" applyFont="1"/>
    <xf numFmtId="0" fontId="9" fillId="0" borderId="10" xfId="461" applyFont="1" applyBorder="1"/>
    <xf numFmtId="0" fontId="8" fillId="0" borderId="10" xfId="461" applyFont="1" applyBorder="1" applyAlignment="1">
      <alignment horizontal="center"/>
    </xf>
    <xf numFmtId="0" fontId="8" fillId="0" borderId="23" xfId="461" applyFont="1" applyBorder="1" applyAlignment="1">
      <alignment horizontal="center"/>
    </xf>
    <xf numFmtId="1" fontId="8" fillId="0" borderId="0" xfId="461" applyNumberFormat="1" applyFont="1" applyBorder="1" applyAlignment="1">
      <alignment vertical="center"/>
    </xf>
    <xf numFmtId="1" fontId="8" fillId="0" borderId="0" xfId="461" applyNumberFormat="1" applyFont="1" applyAlignment="1">
      <alignment vertical="center"/>
    </xf>
    <xf numFmtId="0" fontId="9" fillId="7" borderId="0" xfId="461" applyFont="1" applyFill="1"/>
    <xf numFmtId="0" fontId="9" fillId="0" borderId="0" xfId="461" applyFont="1" applyBorder="1"/>
    <xf numFmtId="0" fontId="8" fillId="0" borderId="10" xfId="582" applyFont="1" applyBorder="1" applyAlignment="1">
      <alignment horizontal="center"/>
    </xf>
    <xf numFmtId="0" fontId="9" fillId="0" borderId="10" xfId="582" applyFont="1" applyBorder="1" applyAlignment="1">
      <alignment horizontal="center"/>
    </xf>
    <xf numFmtId="0" fontId="9" fillId="0" borderId="10" xfId="582" applyFont="1" applyFill="1" applyBorder="1" applyAlignment="1">
      <alignment horizontal="center"/>
    </xf>
    <xf numFmtId="0" fontId="9" fillId="11" borderId="10" xfId="582" applyFont="1" applyFill="1" applyBorder="1" applyAlignment="1">
      <alignment horizontal="center"/>
    </xf>
    <xf numFmtId="0" fontId="9" fillId="0" borderId="17" xfId="582" applyFont="1" applyFill="1" applyBorder="1" applyAlignment="1">
      <alignment horizontal="center"/>
    </xf>
    <xf numFmtId="0" fontId="9" fillId="0" borderId="0" xfId="461" applyFont="1" applyAlignment="1">
      <alignment horizontal="center"/>
    </xf>
    <xf numFmtId="0" fontId="9" fillId="0" borderId="10" xfId="582" applyFont="1" applyBorder="1" applyAlignment="1">
      <alignment horizontal="center" vertical="center"/>
    </xf>
    <xf numFmtId="0" fontId="8" fillId="6" borderId="10" xfId="582" applyFont="1" applyFill="1" applyBorder="1" applyAlignment="1">
      <alignment horizontal="center"/>
    </xf>
    <xf numFmtId="0" fontId="9" fillId="6" borderId="10" xfId="582" applyFont="1" applyFill="1" applyBorder="1" applyAlignment="1">
      <alignment horizontal="center"/>
    </xf>
    <xf numFmtId="0" fontId="9" fillId="6" borderId="17" xfId="582" applyFont="1" applyFill="1" applyBorder="1" applyAlignment="1">
      <alignment horizontal="center"/>
    </xf>
    <xf numFmtId="0" fontId="8" fillId="6" borderId="10" xfId="582" applyFont="1" applyFill="1" applyBorder="1" applyAlignment="1">
      <alignment horizontal="center" vertical="center"/>
    </xf>
    <xf numFmtId="0" fontId="8" fillId="0" borderId="10" xfId="582" applyFont="1" applyFill="1" applyBorder="1" applyAlignment="1">
      <alignment horizontal="center"/>
    </xf>
    <xf numFmtId="0" fontId="8" fillId="11" borderId="10" xfId="582" applyFont="1" applyFill="1" applyBorder="1" applyAlignment="1">
      <alignment horizontal="center"/>
    </xf>
    <xf numFmtId="0" fontId="8" fillId="0" borderId="17" xfId="582" applyFont="1" applyFill="1" applyBorder="1" applyAlignment="1">
      <alignment horizontal="center"/>
    </xf>
    <xf numFmtId="0" fontId="8" fillId="0" borderId="10" xfId="582" applyFont="1" applyBorder="1" applyAlignment="1">
      <alignment horizontal="center" vertical="center"/>
    </xf>
    <xf numFmtId="0" fontId="9" fillId="0" borderId="0" xfId="582" applyFont="1" applyBorder="1" applyAlignment="1">
      <alignment horizontal="center"/>
    </xf>
    <xf numFmtId="0" fontId="9" fillId="0" borderId="0" xfId="582" applyFont="1" applyBorder="1" applyAlignment="1">
      <alignment horizontal="center" vertical="center"/>
    </xf>
    <xf numFmtId="0" fontId="13" fillId="0" borderId="10" xfId="582" applyFont="1" applyFill="1" applyBorder="1" applyAlignment="1">
      <alignment horizontal="center"/>
    </xf>
    <xf numFmtId="14" fontId="13" fillId="0" borderId="10" xfId="582" applyNumberFormat="1" applyFont="1" applyFill="1" applyBorder="1" applyAlignment="1">
      <alignment horizontal="center"/>
    </xf>
    <xf numFmtId="0" fontId="34" fillId="0" borderId="10" xfId="582" applyFont="1" applyFill="1" applyBorder="1" applyAlignment="1">
      <alignment horizontal="center"/>
    </xf>
    <xf numFmtId="1" fontId="34" fillId="0" borderId="10" xfId="582" applyNumberFormat="1" applyFont="1" applyFill="1" applyBorder="1" applyAlignment="1">
      <alignment horizontal="center"/>
    </xf>
    <xf numFmtId="0" fontId="35" fillId="0" borderId="10" xfId="582" applyFont="1" applyFill="1" applyBorder="1" applyAlignment="1">
      <alignment horizontal="center"/>
    </xf>
    <xf numFmtId="0" fontId="34" fillId="11" borderId="10" xfId="582" applyFont="1" applyFill="1" applyBorder="1" applyAlignment="1">
      <alignment horizontal="center"/>
    </xf>
    <xf numFmtId="0" fontId="34" fillId="0" borderId="23" xfId="582" applyFont="1" applyFill="1" applyBorder="1" applyAlignment="1">
      <alignment horizontal="center"/>
    </xf>
    <xf numFmtId="0" fontId="34" fillId="0" borderId="17" xfId="582" applyFont="1" applyFill="1" applyBorder="1" applyAlignment="1">
      <alignment horizontal="center"/>
    </xf>
    <xf numFmtId="0" fontId="34" fillId="0" borderId="23" xfId="461" applyFont="1" applyFill="1" applyBorder="1" applyAlignment="1">
      <alignment horizontal="center"/>
    </xf>
    <xf numFmtId="1" fontId="35" fillId="0" borderId="10" xfId="582" applyNumberFormat="1" applyFont="1" applyFill="1" applyBorder="1" applyAlignment="1">
      <alignment horizontal="center"/>
    </xf>
    <xf numFmtId="0" fontId="35" fillId="11" borderId="10" xfId="582" applyFont="1" applyFill="1" applyBorder="1" applyAlignment="1">
      <alignment horizontal="center"/>
    </xf>
    <xf numFmtId="0" fontId="35" fillId="0" borderId="23" xfId="582" applyFont="1" applyFill="1" applyBorder="1" applyAlignment="1">
      <alignment horizontal="center"/>
    </xf>
    <xf numFmtId="0" fontId="35" fillId="0" borderId="17" xfId="582" applyFont="1" applyFill="1" applyBorder="1" applyAlignment="1">
      <alignment horizontal="center"/>
    </xf>
    <xf numFmtId="0" fontId="13" fillId="6" borderId="10" xfId="582" applyFont="1" applyFill="1" applyBorder="1" applyAlignment="1">
      <alignment horizontal="center"/>
    </xf>
    <xf numFmtId="14" fontId="13" fillId="6" borderId="10" xfId="582" applyNumberFormat="1" applyFont="1" applyFill="1" applyBorder="1" applyAlignment="1">
      <alignment horizontal="center"/>
    </xf>
    <xf numFmtId="0" fontId="35" fillId="6" borderId="10" xfId="582" applyFont="1" applyFill="1" applyBorder="1" applyAlignment="1">
      <alignment horizontal="center"/>
    </xf>
    <xf numFmtId="1" fontId="35" fillId="6" borderId="10" xfId="582" applyNumberFormat="1" applyFont="1" applyFill="1" applyBorder="1" applyAlignment="1">
      <alignment horizontal="center"/>
    </xf>
    <xf numFmtId="0" fontId="35" fillId="6" borderId="23" xfId="582" applyFont="1" applyFill="1" applyBorder="1" applyAlignment="1">
      <alignment horizontal="center"/>
    </xf>
    <xf numFmtId="0" fontId="35" fillId="6" borderId="17" xfId="582" applyFont="1" applyFill="1" applyBorder="1" applyAlignment="1">
      <alignment horizontal="center"/>
    </xf>
    <xf numFmtId="0" fontId="34" fillId="6" borderId="23" xfId="461" applyFont="1" applyFill="1" applyBorder="1" applyAlignment="1">
      <alignment horizontal="center"/>
    </xf>
    <xf numFmtId="0" fontId="34" fillId="0" borderId="10" xfId="461" applyFont="1" applyFill="1" applyBorder="1" applyAlignment="1">
      <alignment horizontal="center"/>
    </xf>
    <xf numFmtId="0" fontId="35" fillId="0" borderId="10" xfId="582" applyFont="1" applyBorder="1" applyAlignment="1">
      <alignment horizontal="center"/>
    </xf>
    <xf numFmtId="0" fontId="34" fillId="0" borderId="10" xfId="582" applyFont="1" applyBorder="1" applyAlignment="1">
      <alignment horizontal="center"/>
    </xf>
    <xf numFmtId="1" fontId="34" fillId="0" borderId="10" xfId="582" applyNumberFormat="1" applyFont="1" applyBorder="1" applyAlignment="1">
      <alignment horizontal="center"/>
    </xf>
    <xf numFmtId="0" fontId="34" fillId="0" borderId="23" xfId="582" applyFont="1" applyBorder="1" applyAlignment="1">
      <alignment horizontal="center"/>
    </xf>
    <xf numFmtId="0" fontId="34" fillId="0" borderId="23" xfId="461" applyFont="1" applyBorder="1" applyAlignment="1">
      <alignment horizontal="center"/>
    </xf>
    <xf numFmtId="1" fontId="35" fillId="0" borderId="10" xfId="582" applyNumberFormat="1" applyFont="1" applyBorder="1" applyAlignment="1">
      <alignment horizontal="center"/>
    </xf>
    <xf numFmtId="0" fontId="35" fillId="0" borderId="23" xfId="582" applyFont="1" applyBorder="1" applyAlignment="1">
      <alignment horizontal="center"/>
    </xf>
    <xf numFmtId="0" fontId="34" fillId="6" borderId="10" xfId="582" applyFont="1" applyFill="1" applyBorder="1" applyAlignment="1">
      <alignment horizontal="center"/>
    </xf>
    <xf numFmtId="1" fontId="34" fillId="6" borderId="10" xfId="582" applyNumberFormat="1" applyFont="1" applyFill="1" applyBorder="1" applyAlignment="1">
      <alignment horizontal="center"/>
    </xf>
    <xf numFmtId="0" fontId="34" fillId="6" borderId="23" xfId="582" applyFont="1" applyFill="1" applyBorder="1" applyAlignment="1">
      <alignment horizontal="center"/>
    </xf>
    <xf numFmtId="0" fontId="34" fillId="6" borderId="17" xfId="582" applyFont="1" applyFill="1" applyBorder="1" applyAlignment="1">
      <alignment horizontal="center"/>
    </xf>
    <xf numFmtId="0" fontId="35" fillId="0" borderId="0" xfId="461" applyFont="1" applyAlignment="1">
      <alignment horizontal="center"/>
    </xf>
    <xf numFmtId="14" fontId="0" fillId="0" borderId="2" xfId="0" applyNumberFormat="1" applyFont="1" applyBorder="1" applyAlignment="1"/>
  </cellXfs>
  <cellStyles count="679">
    <cellStyle name="Bad" xfId="2" builtinId="27"/>
    <cellStyle name="Bad 2" xfId="125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Neutral" xfId="3" builtinId="28"/>
    <cellStyle name="Neutral 2" xfId="124"/>
    <cellStyle name="Normal" xfId="0" builtinId="0"/>
    <cellStyle name="Normal 18" xfId="9"/>
    <cellStyle name="Normal 2" xfId="7"/>
    <cellStyle name="Normal 2 2" xfId="582"/>
    <cellStyle name="Normal 3" xfId="123"/>
    <cellStyle name="Normal 3 2" xfId="5"/>
    <cellStyle name="Normal 3 3" xfId="461"/>
    <cellStyle name="Normal 4" xfId="460"/>
    <cellStyle name="Normal 4 2" xfId="10"/>
    <cellStyle name="Normal 5" xfId="6"/>
    <cellStyle name="Normal 6" xfId="4"/>
    <cellStyle name="Normal 7" xfId="8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externalLink" Target="externalLinks/externalLink1.xml"/><Relationship Id="rId38" Type="http://schemas.openxmlformats.org/officeDocument/2006/relationships/theme" Target="theme/theme1.xml"/><Relationship Id="rId39" Type="http://schemas.openxmlformats.org/officeDocument/2006/relationships/styles" Target="styles.xml"/><Relationship Id="rId40" Type="http://schemas.openxmlformats.org/officeDocument/2006/relationships/sharedStrings" Target="sharedStrings.xml"/><Relationship Id="rId41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i="1"/>
              <a:t>Pteropus giganteus </a:t>
            </a:r>
            <a:r>
              <a:rPr lang="en-US"/>
              <a:t>Age</a:t>
            </a:r>
            <a:r>
              <a:rPr lang="en-US" baseline="0"/>
              <a:t> stratified monthly seroprevalence:  </a:t>
            </a:r>
          </a:p>
          <a:p>
            <a:pPr>
              <a:defRPr/>
            </a:pPr>
            <a:r>
              <a:rPr lang="en-US" baseline="0"/>
              <a:t>Ramnagar 2010-2011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'Ramnagar NiV Prevalence'!$G$1</c:f>
              <c:strCache>
                <c:ptCount val="1"/>
                <c:pt idx="0">
                  <c:v>adult prev</c:v>
                </c:pt>
              </c:strCache>
            </c:strRef>
          </c:tx>
          <c:marker>
            <c:symbol val="diamond"/>
            <c:size val="7"/>
          </c:marker>
          <c:errBars>
            <c:errDir val="y"/>
            <c:errBarType val="both"/>
            <c:errValType val="cust"/>
            <c:noEndCap val="0"/>
            <c:plus>
              <c:numRef>
                <c:f>'Ramnagar NiV Prevalence'!$H$2:$H$14</c:f>
                <c:numCache>
                  <c:formatCode>General</c:formatCode>
                  <c:ptCount val="13"/>
                  <c:pt idx="0">
                    <c:v>0.142176056055781</c:v>
                  </c:pt>
                  <c:pt idx="1">
                    <c:v>0.16583123951777</c:v>
                  </c:pt>
                  <c:pt idx="2">
                    <c:v>0.174559199492389</c:v>
                  </c:pt>
                  <c:pt idx="3">
                    <c:v>0.184427778390829</c:v>
                  </c:pt>
                  <c:pt idx="4">
                    <c:v>0.150584650484209</c:v>
                  </c:pt>
                  <c:pt idx="5">
                    <c:v>0.171692917879238</c:v>
                  </c:pt>
                  <c:pt idx="6">
                    <c:v>0.163888694339272</c:v>
                  </c:pt>
                  <c:pt idx="7">
                    <c:v>0.142857142857143</c:v>
                  </c:pt>
                  <c:pt idx="8">
                    <c:v>0.171692917879238</c:v>
                  </c:pt>
                  <c:pt idx="9">
                    <c:v>0.158113883008419</c:v>
                  </c:pt>
                  <c:pt idx="10">
                    <c:v>0.120261423230209</c:v>
                  </c:pt>
                  <c:pt idx="11">
                    <c:v>0.170075335762452</c:v>
                  </c:pt>
                  <c:pt idx="12">
                    <c:v>0.15</c:v>
                  </c:pt>
                </c:numCache>
              </c:numRef>
            </c:plus>
            <c:minus>
              <c:numRef>
                <c:f>'Ramnagar NiV Prevalence'!$H$2:$H$14</c:f>
                <c:numCache>
                  <c:formatCode>General</c:formatCode>
                  <c:ptCount val="13"/>
                  <c:pt idx="0">
                    <c:v>0.142176056055781</c:v>
                  </c:pt>
                  <c:pt idx="1">
                    <c:v>0.16583123951777</c:v>
                  </c:pt>
                  <c:pt idx="2">
                    <c:v>0.174559199492389</c:v>
                  </c:pt>
                  <c:pt idx="3">
                    <c:v>0.184427778390829</c:v>
                  </c:pt>
                  <c:pt idx="4">
                    <c:v>0.150584650484209</c:v>
                  </c:pt>
                  <c:pt idx="5">
                    <c:v>0.171692917879238</c:v>
                  </c:pt>
                  <c:pt idx="6">
                    <c:v>0.163888694339272</c:v>
                  </c:pt>
                  <c:pt idx="7">
                    <c:v>0.142857142857143</c:v>
                  </c:pt>
                  <c:pt idx="8">
                    <c:v>0.171692917879238</c:v>
                  </c:pt>
                  <c:pt idx="9">
                    <c:v>0.158113883008419</c:v>
                  </c:pt>
                  <c:pt idx="10">
                    <c:v>0.120261423230209</c:v>
                  </c:pt>
                  <c:pt idx="11">
                    <c:v>0.170075335762452</c:v>
                  </c:pt>
                  <c:pt idx="12">
                    <c:v>0.15</c:v>
                  </c:pt>
                </c:numCache>
              </c:numRef>
            </c:minus>
          </c:errBars>
          <c:cat>
            <c:numRef>
              <c:f>'Ramnagar NiV Prevalence'!$A$2:$A$14</c:f>
              <c:numCache>
                <c:formatCode>mmm\-yy</c:formatCode>
                <c:ptCount val="13"/>
                <c:pt idx="0">
                  <c:v>40269.0</c:v>
                </c:pt>
                <c:pt idx="1">
                  <c:v>40299.0</c:v>
                </c:pt>
                <c:pt idx="2">
                  <c:v>40330.0</c:v>
                </c:pt>
                <c:pt idx="3">
                  <c:v>40360.0</c:v>
                </c:pt>
                <c:pt idx="4">
                  <c:v>40391.0</c:v>
                </c:pt>
                <c:pt idx="5">
                  <c:v>40422.0</c:v>
                </c:pt>
                <c:pt idx="6">
                  <c:v>40452.0</c:v>
                </c:pt>
                <c:pt idx="7">
                  <c:v>40483.0</c:v>
                </c:pt>
                <c:pt idx="8">
                  <c:v>40513.0</c:v>
                </c:pt>
                <c:pt idx="9">
                  <c:v>40544.0</c:v>
                </c:pt>
                <c:pt idx="10">
                  <c:v>40575.0</c:v>
                </c:pt>
                <c:pt idx="11">
                  <c:v>40603.0</c:v>
                </c:pt>
                <c:pt idx="12">
                  <c:v>40634.0</c:v>
                </c:pt>
              </c:numCache>
            </c:numRef>
          </c:cat>
          <c:val>
            <c:numRef>
              <c:f>'Ramnagar NiV Prevalence'!$G$2:$G$14</c:f>
              <c:numCache>
                <c:formatCode>0.00</c:formatCode>
                <c:ptCount val="13"/>
                <c:pt idx="0">
                  <c:v>0.413793103448276</c:v>
                </c:pt>
                <c:pt idx="1">
                  <c:v>0.45</c:v>
                </c:pt>
                <c:pt idx="2">
                  <c:v>0.421052631578947</c:v>
                </c:pt>
                <c:pt idx="3">
                  <c:v>0.285714285714286</c:v>
                </c:pt>
                <c:pt idx="4">
                  <c:v>0.523809523809524</c:v>
                </c:pt>
                <c:pt idx="5">
                  <c:v>0.380952380952381</c:v>
                </c:pt>
                <c:pt idx="6">
                  <c:v>0.409090909090909</c:v>
                </c:pt>
                <c:pt idx="7">
                  <c:v>0.571428571428571</c:v>
                </c:pt>
                <c:pt idx="8">
                  <c:v>0.380952380952381</c:v>
                </c:pt>
                <c:pt idx="9">
                  <c:v>0.5</c:v>
                </c:pt>
                <c:pt idx="10">
                  <c:v>0.681818181818182</c:v>
                </c:pt>
                <c:pt idx="11">
                  <c:v>0.363636363636364</c:v>
                </c:pt>
                <c:pt idx="12">
                  <c:v>0.55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'Ramnagar NiV Prevalence'!$K$1</c:f>
              <c:strCache>
                <c:ptCount val="1"/>
                <c:pt idx="0">
                  <c:v>juvenile prev</c:v>
                </c:pt>
              </c:strCache>
            </c:strRef>
          </c:tx>
          <c:errBars>
            <c:errDir val="y"/>
            <c:errBarType val="both"/>
            <c:errValType val="cust"/>
            <c:noEndCap val="0"/>
            <c:plus>
              <c:numRef>
                <c:f>'Ramnagar NiV Prevalence'!$L$2:$L$14</c:f>
                <c:numCache>
                  <c:formatCode>General</c:formatCode>
                  <c:ptCount val="13"/>
                  <c:pt idx="0">
                    <c:v>0.0</c:v>
                  </c:pt>
                  <c:pt idx="1">
                    <c:v>0.220479275922049</c:v>
                  </c:pt>
                  <c:pt idx="2">
                    <c:v>0.166378066161541</c:v>
                  </c:pt>
                  <c:pt idx="3">
                    <c:v>0.1875</c:v>
                  </c:pt>
                  <c:pt idx="4">
                    <c:v>0.192847303959967</c:v>
                  </c:pt>
                  <c:pt idx="5">
                    <c:v>0.221108319357027</c:v>
                  </c:pt>
                  <c:pt idx="6">
                    <c:v>0.240370085030933</c:v>
                  </c:pt>
                  <c:pt idx="7">
                    <c:v>0.221108319357027</c:v>
                  </c:pt>
                  <c:pt idx="8">
                    <c:v>0.23094010767585</c:v>
                  </c:pt>
                  <c:pt idx="9">
                    <c:v>0.23094010767585</c:v>
                  </c:pt>
                  <c:pt idx="10">
                    <c:v>0.0</c:v>
                  </c:pt>
                  <c:pt idx="11">
                    <c:v>0.31943828249997</c:v>
                  </c:pt>
                  <c:pt idx="12">
                    <c:v>0.346410161513775</c:v>
                  </c:pt>
                </c:numCache>
              </c:numRef>
            </c:plus>
            <c:minus>
              <c:numRef>
                <c:f>'Ramnagar NiV Prevalence'!$L$2:$L$14</c:f>
                <c:numCache>
                  <c:formatCode>General</c:formatCode>
                  <c:ptCount val="13"/>
                  <c:pt idx="0">
                    <c:v>0.0</c:v>
                  </c:pt>
                  <c:pt idx="1">
                    <c:v>0.220479275922049</c:v>
                  </c:pt>
                  <c:pt idx="2">
                    <c:v>0.166378066161541</c:v>
                  </c:pt>
                  <c:pt idx="3">
                    <c:v>0.1875</c:v>
                  </c:pt>
                  <c:pt idx="4">
                    <c:v>0.192847303959967</c:v>
                  </c:pt>
                  <c:pt idx="5">
                    <c:v>0.221108319357027</c:v>
                  </c:pt>
                  <c:pt idx="6">
                    <c:v>0.240370085030933</c:v>
                  </c:pt>
                  <c:pt idx="7">
                    <c:v>0.221108319357027</c:v>
                  </c:pt>
                  <c:pt idx="8">
                    <c:v>0.23094010767585</c:v>
                  </c:pt>
                  <c:pt idx="9">
                    <c:v>0.23094010767585</c:v>
                  </c:pt>
                  <c:pt idx="10">
                    <c:v>0.0</c:v>
                  </c:pt>
                  <c:pt idx="11">
                    <c:v>0.31943828249997</c:v>
                  </c:pt>
                  <c:pt idx="12">
                    <c:v>0.346410161513775</c:v>
                  </c:pt>
                </c:numCache>
              </c:numRef>
            </c:minus>
          </c:errBars>
          <c:cat>
            <c:numRef>
              <c:f>'Ramnagar NiV Prevalence'!$A$2:$A$14</c:f>
              <c:numCache>
                <c:formatCode>mmm\-yy</c:formatCode>
                <c:ptCount val="13"/>
                <c:pt idx="0">
                  <c:v>40269.0</c:v>
                </c:pt>
                <c:pt idx="1">
                  <c:v>40299.0</c:v>
                </c:pt>
                <c:pt idx="2">
                  <c:v>40330.0</c:v>
                </c:pt>
                <c:pt idx="3">
                  <c:v>40360.0</c:v>
                </c:pt>
                <c:pt idx="4">
                  <c:v>40391.0</c:v>
                </c:pt>
                <c:pt idx="5">
                  <c:v>40422.0</c:v>
                </c:pt>
                <c:pt idx="6">
                  <c:v>40452.0</c:v>
                </c:pt>
                <c:pt idx="7">
                  <c:v>40483.0</c:v>
                </c:pt>
                <c:pt idx="8">
                  <c:v>40513.0</c:v>
                </c:pt>
                <c:pt idx="9">
                  <c:v>40544.0</c:v>
                </c:pt>
                <c:pt idx="10">
                  <c:v>40575.0</c:v>
                </c:pt>
                <c:pt idx="11">
                  <c:v>40603.0</c:v>
                </c:pt>
                <c:pt idx="12">
                  <c:v>40634.0</c:v>
                </c:pt>
              </c:numCache>
            </c:numRef>
          </c:cat>
          <c:val>
            <c:numRef>
              <c:f>'Ramnagar NiV Prevalence'!$K$2:$K$14</c:f>
              <c:numCache>
                <c:formatCode>0.00</c:formatCode>
                <c:ptCount val="13"/>
                <c:pt idx="0">
                  <c:v>0.0</c:v>
                </c:pt>
                <c:pt idx="1">
                  <c:v>0.416666666666667</c:v>
                </c:pt>
                <c:pt idx="2">
                  <c:v>0.529411764705882</c:v>
                </c:pt>
                <c:pt idx="3">
                  <c:v>0.4375</c:v>
                </c:pt>
                <c:pt idx="4">
                  <c:v>0.181818181818182</c:v>
                </c:pt>
                <c:pt idx="5">
                  <c:v>0.266666666666667</c:v>
                </c:pt>
                <c:pt idx="6">
                  <c:v>0.133333333333333</c:v>
                </c:pt>
                <c:pt idx="7">
                  <c:v>0.266666666666667</c:v>
                </c:pt>
                <c:pt idx="8">
                  <c:v>0.2</c:v>
                </c:pt>
                <c:pt idx="9">
                  <c:v>0.2</c:v>
                </c:pt>
                <c:pt idx="10">
                  <c:v>0.0</c:v>
                </c:pt>
                <c:pt idx="11">
                  <c:v>0.285714285714286</c:v>
                </c:pt>
                <c:pt idx="12">
                  <c:v>0.4</c:v>
                </c:pt>
              </c:numCache>
            </c:numRef>
          </c:val>
          <c:smooth val="0"/>
        </c:ser>
        <c:ser>
          <c:idx val="2"/>
          <c:order val="2"/>
          <c:tx>
            <c:v>Pup Prev</c:v>
          </c:tx>
          <c:val>
            <c:numRef>
              <c:f>'Ramnagar NiV Prevalence'!$O$2:$O$14</c:f>
              <c:numCache>
                <c:formatCode>0.00</c:formatCode>
                <c:ptCount val="13"/>
                <c:pt idx="0">
                  <c:v>0.533333333333333</c:v>
                </c:pt>
                <c:pt idx="1">
                  <c:v>0.666666666666667</c:v>
                </c:pt>
                <c:pt idx="2">
                  <c:v>1.0</c:v>
                </c:pt>
                <c:pt idx="3">
                  <c:v>1.0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0.333333333333333</c:v>
                </c:pt>
                <c:pt idx="12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0252616"/>
        <c:axId val="-2130249432"/>
      </c:lineChart>
      <c:dateAx>
        <c:axId val="-213025261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-2130249432"/>
        <c:crosses val="autoZero"/>
        <c:auto val="1"/>
        <c:lblOffset val="100"/>
        <c:baseTimeUnit val="months"/>
      </c:dateAx>
      <c:valAx>
        <c:axId val="-213024943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21302526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16</xdr:row>
      <xdr:rowOff>87630</xdr:rowOff>
    </xdr:from>
    <xdr:to>
      <xdr:col>17</xdr:col>
      <xdr:colOff>289560</xdr:colOff>
      <xdr:row>44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259080</xdr:colOff>
      <xdr:row>41</xdr:row>
      <xdr:rowOff>45720</xdr:rowOff>
    </xdr:from>
    <xdr:to>
      <xdr:col>11</xdr:col>
      <xdr:colOff>388620</xdr:colOff>
      <xdr:row>42</xdr:row>
      <xdr:rowOff>160020</xdr:rowOff>
    </xdr:to>
    <xdr:sp macro="" textlink="">
      <xdr:nvSpPr>
        <xdr:cNvPr id="3" name="Up Arrow 2"/>
        <xdr:cNvSpPr/>
      </xdr:nvSpPr>
      <xdr:spPr>
        <a:xfrm>
          <a:off x="8012430" y="7989570"/>
          <a:ext cx="129540" cy="3048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525780</xdr:colOff>
      <xdr:row>41</xdr:row>
      <xdr:rowOff>175260</xdr:rowOff>
    </xdr:from>
    <xdr:to>
      <xdr:col>15</xdr:col>
      <xdr:colOff>190500</xdr:colOff>
      <xdr:row>43</xdr:row>
      <xdr:rowOff>7620</xdr:rowOff>
    </xdr:to>
    <xdr:sp macro="" textlink="">
      <xdr:nvSpPr>
        <xdr:cNvPr id="4" name="TextBox 3"/>
        <xdr:cNvSpPr txBox="1"/>
      </xdr:nvSpPr>
      <xdr:spPr>
        <a:xfrm>
          <a:off x="8279130" y="8119110"/>
          <a:ext cx="256032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/>
            <a:t>maternal antibodeis wane ~8months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n/Dropbox%20(EHA)/Working%20Bat%20data/Nipah%20data/Bangladesh%20Nipah%20data/Juvnile%20cohort%20study/Juvenile%20cohort%20study%20master%20with%20Luminex%20and%20Recaptur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amnagar NiV Prevalence"/>
      <sheetName val="Ram April 2010"/>
      <sheetName val="Ram May 2010"/>
      <sheetName val="Ram Jun 2010"/>
      <sheetName val="Ram July 2010 corr"/>
      <sheetName val="Ram July 2010"/>
      <sheetName val="Ram August 2010"/>
      <sheetName val="Ram Sept 2010"/>
      <sheetName val="Ram Oct 2010"/>
      <sheetName val="Ram Nov 2010"/>
      <sheetName val="Ram Dec 2010"/>
      <sheetName val="Ram Jan 2011"/>
      <sheetName val="Ram Feb 2011"/>
      <sheetName val="Ram Mar 2011"/>
      <sheetName val="Ram Apr 2011"/>
      <sheetName val="Ram May 2011"/>
      <sheetName val="  "/>
      <sheetName val="Chakuria NiV Prevalence "/>
      <sheetName val="Chak Apr 2010"/>
      <sheetName val="Chak May 2010"/>
      <sheetName val="Chak Jun 2010"/>
      <sheetName val="Chak Jul 2010"/>
      <sheetName val="Chak Aug 2010"/>
      <sheetName val="Chak Sep 2010"/>
      <sheetName val="Chak Oct 2010"/>
      <sheetName val="Chak Nov 2010"/>
      <sheetName val="Chak Dec 2010"/>
      <sheetName val="Chak Jan 2011"/>
      <sheetName val="Chak Mar 2011"/>
      <sheetName val="Chak Apr 2011"/>
      <sheetName val="Sheet4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>
        <row r="48">
          <cell r="E48">
            <v>1</v>
          </cell>
          <cell r="F48">
            <v>16</v>
          </cell>
          <cell r="G48">
            <v>21</v>
          </cell>
        </row>
        <row r="51">
          <cell r="C51">
            <v>6</v>
          </cell>
        </row>
        <row r="52">
          <cell r="C52">
            <v>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39997558519241921"/>
  </sheetPr>
  <dimension ref="A1:O226"/>
  <sheetViews>
    <sheetView topLeftCell="B1" workbookViewId="0">
      <selection activeCell="F23" sqref="F23"/>
    </sheetView>
  </sheetViews>
  <sheetFormatPr baseColWidth="10" defaultRowHeight="12" x14ac:dyDescent="0"/>
  <cols>
    <col min="5" max="5" width="26.5" customWidth="1"/>
    <col min="6" max="6" width="17" customWidth="1"/>
    <col min="10" max="10" width="18.6640625" customWidth="1"/>
    <col min="11" max="11" width="18.1640625" customWidth="1"/>
  </cols>
  <sheetData>
    <row r="1" spans="1:15">
      <c r="A1" t="s">
        <v>3664</v>
      </c>
      <c r="B1" t="s">
        <v>3665</v>
      </c>
      <c r="C1" t="s">
        <v>3666</v>
      </c>
      <c r="D1" t="s">
        <v>3665</v>
      </c>
      <c r="E1" t="s">
        <v>3682</v>
      </c>
      <c r="F1" t="s">
        <v>3757</v>
      </c>
    </row>
    <row r="2" spans="1:15">
      <c r="A2" t="s">
        <v>3662</v>
      </c>
      <c r="B2" t="s">
        <v>3727</v>
      </c>
    </row>
    <row r="3" spans="1:15">
      <c r="A3" t="s">
        <v>3724</v>
      </c>
      <c r="B3" t="s">
        <v>3663</v>
      </c>
      <c r="E3" t="s">
        <v>3722</v>
      </c>
    </row>
    <row r="4" spans="1:15" ht="13" thickBot="1">
      <c r="C4" t="s">
        <v>3667</v>
      </c>
      <c r="D4" t="s">
        <v>3679</v>
      </c>
    </row>
    <row r="5" spans="1:15" ht="18" thickBot="1">
      <c r="C5" t="s">
        <v>3668</v>
      </c>
      <c r="D5" t="s">
        <v>3730</v>
      </c>
      <c r="E5" s="688">
        <v>1</v>
      </c>
      <c r="F5" s="756" t="s">
        <v>4</v>
      </c>
      <c r="I5" s="187"/>
      <c r="J5" s="187"/>
      <c r="K5" s="187"/>
      <c r="L5" s="1020"/>
      <c r="M5" s="1023"/>
      <c r="N5" s="1023"/>
      <c r="O5" s="1024"/>
    </row>
    <row r="6" spans="1:15" ht="18" thickBot="1">
      <c r="E6" s="688">
        <v>2</v>
      </c>
      <c r="F6" s="757" t="s">
        <v>7</v>
      </c>
      <c r="I6" s="187"/>
      <c r="J6" s="187"/>
      <c r="K6" s="187"/>
      <c r="L6" s="175"/>
      <c r="M6" s="1023"/>
      <c r="N6" s="1023"/>
      <c r="O6" s="1024"/>
    </row>
    <row r="7" spans="1:15" ht="15">
      <c r="E7" s="688">
        <v>3</v>
      </c>
      <c r="F7" s="690" t="s">
        <v>8</v>
      </c>
    </row>
    <row r="8" spans="1:15" ht="15">
      <c r="E8" s="688">
        <v>4</v>
      </c>
      <c r="F8" s="691" t="s">
        <v>68</v>
      </c>
    </row>
    <row r="9" spans="1:15" ht="15">
      <c r="E9" s="688">
        <v>5</v>
      </c>
      <c r="F9" s="691" t="s">
        <v>69</v>
      </c>
    </row>
    <row r="10" spans="1:15" ht="15">
      <c r="E10" s="688">
        <v>6</v>
      </c>
      <c r="F10" s="691" t="s">
        <v>174</v>
      </c>
    </row>
    <row r="11" spans="1:15" ht="15">
      <c r="E11" s="688">
        <v>7</v>
      </c>
      <c r="F11" s="758" t="s">
        <v>205</v>
      </c>
    </row>
    <row r="12" spans="1:15" ht="15">
      <c r="E12" s="688">
        <v>8</v>
      </c>
      <c r="F12" t="s">
        <v>318</v>
      </c>
    </row>
    <row r="13" spans="1:15" ht="15">
      <c r="E13" s="688">
        <v>9</v>
      </c>
      <c r="F13" t="s">
        <v>3793</v>
      </c>
    </row>
    <row r="14" spans="1:15" ht="15">
      <c r="E14" s="688">
        <v>10</v>
      </c>
      <c r="F14" t="s">
        <v>3808</v>
      </c>
      <c r="G14" t="s">
        <v>3821</v>
      </c>
    </row>
    <row r="15" spans="1:15" ht="16" thickBot="1">
      <c r="E15" s="688">
        <v>11</v>
      </c>
      <c r="F15" t="s">
        <v>3820</v>
      </c>
      <c r="G15" t="s">
        <v>3822</v>
      </c>
    </row>
    <row r="16" spans="1:15" ht="16" thickBot="1">
      <c r="E16" s="688">
        <v>12</v>
      </c>
      <c r="F16" t="s">
        <v>3825</v>
      </c>
      <c r="G16" t="s">
        <v>3826</v>
      </c>
      <c r="J16" s="1042"/>
      <c r="K16" s="1042"/>
      <c r="L16" s="1042"/>
    </row>
    <row r="17" spans="3:13" ht="15">
      <c r="E17" s="688">
        <v>13</v>
      </c>
      <c r="F17" t="s">
        <v>3808</v>
      </c>
      <c r="G17" t="s">
        <v>3827</v>
      </c>
      <c r="K17" s="1043"/>
      <c r="L17" s="1043"/>
      <c r="M17" s="1043"/>
    </row>
    <row r="18" spans="3:13" ht="15">
      <c r="E18" s="688">
        <v>14</v>
      </c>
      <c r="F18" t="s">
        <v>3820</v>
      </c>
      <c r="G18" t="s">
        <v>3828</v>
      </c>
    </row>
    <row r="19" spans="3:13" ht="16" thickBot="1">
      <c r="E19" s="688">
        <v>15</v>
      </c>
      <c r="F19" t="s">
        <v>1681</v>
      </c>
      <c r="G19" t="s">
        <v>3832</v>
      </c>
    </row>
    <row r="20" spans="3:13" ht="22" thickBot="1">
      <c r="E20" s="688"/>
      <c r="F20" s="1382" t="s">
        <v>2305</v>
      </c>
      <c r="G20" t="s">
        <v>3822</v>
      </c>
      <c r="H20" s="1382"/>
      <c r="I20" s="1069"/>
      <c r="J20" s="1069"/>
      <c r="K20" s="1070"/>
      <c r="L20" s="1070"/>
    </row>
    <row r="21" spans="3:13">
      <c r="C21" t="s">
        <v>3669</v>
      </c>
      <c r="D21" t="s">
        <v>3681</v>
      </c>
    </row>
    <row r="22" spans="3:13">
      <c r="C22" t="s">
        <v>3670</v>
      </c>
      <c r="D22" t="s">
        <v>11</v>
      </c>
    </row>
    <row r="23" spans="3:13">
      <c r="C23" t="s">
        <v>3671</v>
      </c>
      <c r="D23" t="s">
        <v>3648</v>
      </c>
    </row>
    <row r="24" spans="3:13">
      <c r="C24" t="s">
        <v>213</v>
      </c>
      <c r="D24" t="s">
        <v>3729</v>
      </c>
    </row>
    <row r="25" spans="3:13">
      <c r="C25" t="s">
        <v>3672</v>
      </c>
      <c r="D25" t="s">
        <v>3683</v>
      </c>
    </row>
    <row r="26" spans="3:13">
      <c r="C26" t="s">
        <v>3673</v>
      </c>
      <c r="D26" t="s">
        <v>3684</v>
      </c>
    </row>
    <row r="27" spans="3:13">
      <c r="C27" t="s">
        <v>3674</v>
      </c>
      <c r="D27" t="s">
        <v>3734</v>
      </c>
    </row>
    <row r="28" spans="3:13">
      <c r="C28" t="s">
        <v>3707</v>
      </c>
      <c r="D28" t="s">
        <v>3685</v>
      </c>
    </row>
    <row r="29" spans="3:13">
      <c r="C29" t="s">
        <v>3675</v>
      </c>
      <c r="D29" t="s">
        <v>3652</v>
      </c>
    </row>
    <row r="30" spans="3:13">
      <c r="C30" t="s">
        <v>3676</v>
      </c>
      <c r="D30" t="s">
        <v>3653</v>
      </c>
    </row>
    <row r="31" spans="3:13">
      <c r="C31" t="s">
        <v>3677</v>
      </c>
      <c r="D31" t="s">
        <v>3735</v>
      </c>
    </row>
    <row r="32" spans="3:13">
      <c r="C32" t="s">
        <v>3678</v>
      </c>
      <c r="D32" t="s">
        <v>3736</v>
      </c>
    </row>
    <row r="33" spans="3:5">
      <c r="C33" t="s">
        <v>3693</v>
      </c>
      <c r="D33" t="s">
        <v>3654</v>
      </c>
    </row>
    <row r="34" spans="3:5">
      <c r="C34" t="s">
        <v>3694</v>
      </c>
      <c r="D34" t="s">
        <v>3655</v>
      </c>
    </row>
    <row r="35" spans="3:5">
      <c r="C35" t="s">
        <v>3695</v>
      </c>
      <c r="D35" t="s">
        <v>3686</v>
      </c>
    </row>
    <row r="36" spans="3:5">
      <c r="C36" t="s">
        <v>3696</v>
      </c>
      <c r="D36" t="s">
        <v>3657</v>
      </c>
    </row>
    <row r="37" spans="3:5">
      <c r="C37" t="s">
        <v>3697</v>
      </c>
      <c r="D37" t="s">
        <v>3687</v>
      </c>
    </row>
    <row r="38" spans="3:5">
      <c r="C38" t="s">
        <v>3698</v>
      </c>
      <c r="D38" t="s">
        <v>3659</v>
      </c>
    </row>
    <row r="39" spans="3:5">
      <c r="C39" t="s">
        <v>3699</v>
      </c>
      <c r="D39" t="s">
        <v>3688</v>
      </c>
    </row>
    <row r="40" spans="3:5">
      <c r="C40" t="s">
        <v>3700</v>
      </c>
      <c r="D40" t="s">
        <v>3661</v>
      </c>
      <c r="E40" t="s">
        <v>3689</v>
      </c>
    </row>
    <row r="41" spans="3:5">
      <c r="C41" t="s">
        <v>3701</v>
      </c>
      <c r="D41" t="s">
        <v>3733</v>
      </c>
      <c r="E41" t="s">
        <v>3743</v>
      </c>
    </row>
    <row r="42" spans="3:5">
      <c r="C42" t="s">
        <v>170</v>
      </c>
      <c r="D42" t="s">
        <v>3690</v>
      </c>
      <c r="E42" t="s">
        <v>3692</v>
      </c>
    </row>
    <row r="43" spans="3:5">
      <c r="C43" t="s">
        <v>3702</v>
      </c>
      <c r="D43" t="s">
        <v>3812</v>
      </c>
    </row>
    <row r="44" spans="3:5">
      <c r="C44" t="s">
        <v>3703</v>
      </c>
      <c r="D44" t="s">
        <v>3809</v>
      </c>
    </row>
    <row r="45" spans="3:5">
      <c r="C45" t="s">
        <v>3704</v>
      </c>
      <c r="D45" t="s">
        <v>3810</v>
      </c>
    </row>
    <row r="46" spans="3:5">
      <c r="C46" t="s">
        <v>3705</v>
      </c>
      <c r="D46" t="s">
        <v>3811</v>
      </c>
    </row>
    <row r="47" spans="3:5">
      <c r="D47" t="s">
        <v>3813</v>
      </c>
      <c r="E47" t="s">
        <v>3814</v>
      </c>
    </row>
    <row r="48" spans="3:5">
      <c r="C48" t="s">
        <v>3706</v>
      </c>
      <c r="D48" t="s">
        <v>3739</v>
      </c>
    </row>
    <row r="49" spans="3:4">
      <c r="C49" t="s">
        <v>3717</v>
      </c>
      <c r="D49" t="s">
        <v>3740</v>
      </c>
    </row>
    <row r="50" spans="3:4">
      <c r="C50" t="s">
        <v>3718</v>
      </c>
      <c r="D50" t="s">
        <v>3745</v>
      </c>
    </row>
    <row r="51" spans="3:4">
      <c r="C51" t="s">
        <v>3719</v>
      </c>
      <c r="D51" t="s">
        <v>3741</v>
      </c>
    </row>
    <row r="52" spans="3:4">
      <c r="C52" t="s">
        <v>3720</v>
      </c>
      <c r="D52" t="s">
        <v>3716</v>
      </c>
    </row>
    <row r="53" spans="3:4">
      <c r="C53" t="s">
        <v>3721</v>
      </c>
      <c r="D53" t="s">
        <v>3709</v>
      </c>
    </row>
    <row r="54" spans="3:4">
      <c r="C54" t="s">
        <v>3731</v>
      </c>
      <c r="D54" t="s">
        <v>21</v>
      </c>
    </row>
    <row r="55" spans="3:4">
      <c r="C55" t="s">
        <v>3732</v>
      </c>
      <c r="D55" t="s">
        <v>3710</v>
      </c>
    </row>
    <row r="56" spans="3:4">
      <c r="C56" t="s">
        <v>3766</v>
      </c>
      <c r="D56" t="s">
        <v>3711</v>
      </c>
    </row>
    <row r="57" spans="3:4">
      <c r="C57" t="s">
        <v>3767</v>
      </c>
      <c r="D57" t="s">
        <v>10</v>
      </c>
    </row>
    <row r="58" spans="3:4">
      <c r="C58" t="s">
        <v>3768</v>
      </c>
      <c r="D58" t="s">
        <v>3712</v>
      </c>
    </row>
    <row r="59" spans="3:4">
      <c r="C59" t="s">
        <v>3769</v>
      </c>
      <c r="D59" t="s">
        <v>3713</v>
      </c>
    </row>
    <row r="60" spans="3:4">
      <c r="C60" t="s">
        <v>3770</v>
      </c>
      <c r="D60" t="s">
        <v>3714</v>
      </c>
    </row>
    <row r="61" spans="3:4">
      <c r="C61" t="s">
        <v>3771</v>
      </c>
      <c r="D61" t="s">
        <v>24</v>
      </c>
    </row>
    <row r="62" spans="3:4">
      <c r="C62" t="s">
        <v>3772</v>
      </c>
      <c r="D62" t="s">
        <v>3715</v>
      </c>
    </row>
    <row r="63" spans="3:4">
      <c r="C63" t="s">
        <v>3773</v>
      </c>
      <c r="D63" t="s">
        <v>25</v>
      </c>
    </row>
    <row r="64" spans="3:4">
      <c r="C64" t="s">
        <v>3774</v>
      </c>
    </row>
    <row r="65" spans="1:6" ht="48">
      <c r="A65" t="s">
        <v>3726</v>
      </c>
      <c r="B65" t="s">
        <v>3725</v>
      </c>
      <c r="E65" s="694" t="s">
        <v>3722</v>
      </c>
      <c r="F65" s="693" t="s">
        <v>3758</v>
      </c>
    </row>
    <row r="66" spans="1:6">
      <c r="C66" t="s">
        <v>3667</v>
      </c>
      <c r="D66" t="s">
        <v>3679</v>
      </c>
      <c r="F66" s="692"/>
    </row>
    <row r="67" spans="1:6">
      <c r="C67" t="s">
        <v>3668</v>
      </c>
      <c r="D67" t="s">
        <v>3730</v>
      </c>
    </row>
    <row r="68" spans="1:6">
      <c r="C68" t="s">
        <v>3669</v>
      </c>
      <c r="D68" t="s">
        <v>3681</v>
      </c>
    </row>
    <row r="69" spans="1:6">
      <c r="C69" t="s">
        <v>3670</v>
      </c>
      <c r="D69" t="s">
        <v>11</v>
      </c>
    </row>
    <row r="70" spans="1:6">
      <c r="C70" t="s">
        <v>3671</v>
      </c>
      <c r="D70" t="s">
        <v>3648</v>
      </c>
    </row>
    <row r="71" spans="1:6">
      <c r="C71" t="s">
        <v>213</v>
      </c>
      <c r="D71" t="s">
        <v>3729</v>
      </c>
    </row>
    <row r="72" spans="1:6">
      <c r="C72" t="s">
        <v>3672</v>
      </c>
      <c r="D72" t="s">
        <v>3683</v>
      </c>
    </row>
    <row r="73" spans="1:6">
      <c r="C73" t="s">
        <v>3673</v>
      </c>
      <c r="D73" t="s">
        <v>3684</v>
      </c>
    </row>
    <row r="74" spans="1:6">
      <c r="C74" t="s">
        <v>3674</v>
      </c>
      <c r="D74" t="s">
        <v>3734</v>
      </c>
    </row>
    <row r="75" spans="1:6">
      <c r="C75" t="s">
        <v>3707</v>
      </c>
      <c r="D75" t="s">
        <v>3685</v>
      </c>
      <c r="F75" s="431" t="s">
        <v>3759</v>
      </c>
    </row>
    <row r="76" spans="1:6">
      <c r="C76" t="s">
        <v>3675</v>
      </c>
      <c r="D76" t="s">
        <v>3652</v>
      </c>
      <c r="F76" s="431" t="s">
        <v>3759</v>
      </c>
    </row>
    <row r="77" spans="1:6">
      <c r="C77" t="s">
        <v>3676</v>
      </c>
      <c r="D77" t="s">
        <v>3653</v>
      </c>
    </row>
    <row r="78" spans="1:6">
      <c r="C78" t="s">
        <v>3677</v>
      </c>
      <c r="D78" t="s">
        <v>3735</v>
      </c>
    </row>
    <row r="79" spans="1:6">
      <c r="C79" t="s">
        <v>3678</v>
      </c>
      <c r="D79" t="s">
        <v>3736</v>
      </c>
    </row>
    <row r="80" spans="1:6">
      <c r="C80" t="s">
        <v>3693</v>
      </c>
      <c r="D80" t="s">
        <v>3654</v>
      </c>
    </row>
    <row r="81" spans="3:4">
      <c r="C81" t="s">
        <v>3694</v>
      </c>
      <c r="D81" t="s">
        <v>3655</v>
      </c>
    </row>
    <row r="82" spans="3:4">
      <c r="C82" t="s">
        <v>3695</v>
      </c>
      <c r="D82" t="s">
        <v>3686</v>
      </c>
    </row>
    <row r="83" spans="3:4">
      <c r="C83" t="s">
        <v>3696</v>
      </c>
      <c r="D83" t="s">
        <v>3657</v>
      </c>
    </row>
    <row r="84" spans="3:4">
      <c r="C84" t="s">
        <v>3697</v>
      </c>
      <c r="D84" t="s">
        <v>3687</v>
      </c>
    </row>
    <row r="85" spans="3:4">
      <c r="C85" t="s">
        <v>3698</v>
      </c>
      <c r="D85" t="s">
        <v>3659</v>
      </c>
    </row>
    <row r="86" spans="3:4">
      <c r="C86" t="s">
        <v>3699</v>
      </c>
      <c r="D86" t="s">
        <v>3688</v>
      </c>
    </row>
    <row r="87" spans="3:4">
      <c r="C87" t="s">
        <v>3700</v>
      </c>
      <c r="D87" t="s">
        <v>3661</v>
      </c>
    </row>
    <row r="88" spans="3:4">
      <c r="C88" t="s">
        <v>3701</v>
      </c>
      <c r="D88" t="s">
        <v>3733</v>
      </c>
    </row>
    <row r="89" spans="3:4">
      <c r="C89" t="s">
        <v>170</v>
      </c>
      <c r="D89" t="s">
        <v>3690</v>
      </c>
    </row>
    <row r="90" spans="3:4">
      <c r="C90" t="s">
        <v>3702</v>
      </c>
      <c r="D90" t="s">
        <v>3737</v>
      </c>
    </row>
    <row r="91" spans="3:4">
      <c r="C91" t="s">
        <v>3703</v>
      </c>
      <c r="D91" t="s">
        <v>3742</v>
      </c>
    </row>
    <row r="92" spans="3:4">
      <c r="C92" t="s">
        <v>3704</v>
      </c>
      <c r="D92" t="s">
        <v>3744</v>
      </c>
    </row>
    <row r="93" spans="3:4">
      <c r="C93" t="s">
        <v>3705</v>
      </c>
      <c r="D93" t="s">
        <v>3738</v>
      </c>
    </row>
    <row r="94" spans="3:4">
      <c r="C94" t="s">
        <v>3706</v>
      </c>
      <c r="D94" t="s">
        <v>3739</v>
      </c>
    </row>
    <row r="95" spans="3:4">
      <c r="C95" t="s">
        <v>3717</v>
      </c>
      <c r="D95" t="s">
        <v>3740</v>
      </c>
    </row>
    <row r="96" spans="3:4">
      <c r="C96" t="s">
        <v>3718</v>
      </c>
      <c r="D96" t="s">
        <v>3745</v>
      </c>
    </row>
    <row r="97" spans="3:6">
      <c r="C97" t="s">
        <v>3719</v>
      </c>
      <c r="D97" t="s">
        <v>3741</v>
      </c>
    </row>
    <row r="98" spans="3:6">
      <c r="C98" t="s">
        <v>3720</v>
      </c>
      <c r="D98" t="s">
        <v>3716</v>
      </c>
    </row>
    <row r="99" spans="3:6">
      <c r="C99" t="s">
        <v>3721</v>
      </c>
      <c r="D99" t="s">
        <v>3709</v>
      </c>
    </row>
    <row r="100" spans="3:6">
      <c r="C100" t="s">
        <v>3731</v>
      </c>
      <c r="D100" t="s">
        <v>21</v>
      </c>
    </row>
    <row r="101" spans="3:6">
      <c r="C101" t="s">
        <v>3732</v>
      </c>
      <c r="D101" t="s">
        <v>74</v>
      </c>
      <c r="F101" s="431" t="s">
        <v>3789</v>
      </c>
    </row>
    <row r="102" spans="3:6">
      <c r="C102" t="s">
        <v>3766</v>
      </c>
      <c r="D102" t="s">
        <v>3710</v>
      </c>
    </row>
    <row r="103" spans="3:6">
      <c r="C103" t="s">
        <v>3767</v>
      </c>
      <c r="D103" t="s">
        <v>3711</v>
      </c>
    </row>
    <row r="104" spans="3:6">
      <c r="C104" t="s">
        <v>3768</v>
      </c>
      <c r="D104" t="s">
        <v>10</v>
      </c>
    </row>
    <row r="105" spans="3:6">
      <c r="C105" t="s">
        <v>3769</v>
      </c>
      <c r="D105" t="s">
        <v>3746</v>
      </c>
      <c r="E105" t="s">
        <v>3750</v>
      </c>
    </row>
    <row r="106" spans="3:6">
      <c r="C106" t="s">
        <v>3770</v>
      </c>
      <c r="D106" t="s">
        <v>3747</v>
      </c>
      <c r="E106" t="s">
        <v>3750</v>
      </c>
    </row>
    <row r="107" spans="3:6">
      <c r="C107" t="s">
        <v>3771</v>
      </c>
      <c r="D107" t="s">
        <v>3748</v>
      </c>
      <c r="E107" t="s">
        <v>3750</v>
      </c>
      <c r="F107" s="431" t="s">
        <v>3759</v>
      </c>
    </row>
    <row r="108" spans="3:6">
      <c r="C108" t="s">
        <v>3772</v>
      </c>
      <c r="D108" t="s">
        <v>83</v>
      </c>
      <c r="E108" t="s">
        <v>3750</v>
      </c>
      <c r="F108" s="431"/>
    </row>
    <row r="109" spans="3:6">
      <c r="C109" t="s">
        <v>3773</v>
      </c>
      <c r="D109" t="s">
        <v>3749</v>
      </c>
      <c r="E109" t="s">
        <v>3750</v>
      </c>
      <c r="F109" s="431"/>
    </row>
    <row r="110" spans="3:6">
      <c r="C110" t="s">
        <v>3774</v>
      </c>
      <c r="D110" t="s">
        <v>3751</v>
      </c>
      <c r="E110" t="s">
        <v>3750</v>
      </c>
      <c r="F110" s="431"/>
    </row>
    <row r="111" spans="3:6">
      <c r="C111" t="s">
        <v>3775</v>
      </c>
      <c r="D111" t="s">
        <v>3752</v>
      </c>
      <c r="E111" t="s">
        <v>3750</v>
      </c>
      <c r="F111" s="431"/>
    </row>
    <row r="112" spans="3:6">
      <c r="C112" t="s">
        <v>3776</v>
      </c>
      <c r="D112" t="s">
        <v>3753</v>
      </c>
      <c r="E112" t="s">
        <v>3750</v>
      </c>
      <c r="F112" s="431"/>
    </row>
    <row r="113" spans="1:6">
      <c r="C113" t="s">
        <v>3777</v>
      </c>
      <c r="D113" t="s">
        <v>3754</v>
      </c>
      <c r="E113" t="s">
        <v>3750</v>
      </c>
      <c r="F113" s="431"/>
    </row>
    <row r="114" spans="1:6">
      <c r="C114" t="s">
        <v>3778</v>
      </c>
      <c r="D114" t="s">
        <v>88</v>
      </c>
      <c r="F114" s="431"/>
    </row>
    <row r="115" spans="1:6">
      <c r="C115" t="s">
        <v>3785</v>
      </c>
      <c r="D115" t="s">
        <v>3755</v>
      </c>
      <c r="F115" s="431"/>
    </row>
    <row r="116" spans="1:6">
      <c r="D116" t="s">
        <v>3756</v>
      </c>
    </row>
    <row r="117" spans="1:6">
      <c r="D117" t="s">
        <v>91</v>
      </c>
    </row>
    <row r="118" spans="1:6">
      <c r="D118" t="s">
        <v>3783</v>
      </c>
    </row>
    <row r="119" spans="1:6">
      <c r="D119" t="s">
        <v>25</v>
      </c>
    </row>
    <row r="121" spans="1:6">
      <c r="A121" t="s">
        <v>3779</v>
      </c>
      <c r="B121" t="s">
        <v>3780</v>
      </c>
      <c r="E121" t="s">
        <v>3722</v>
      </c>
      <c r="F121" s="431" t="s">
        <v>3781</v>
      </c>
    </row>
    <row r="122" spans="1:6">
      <c r="C122" t="s">
        <v>3667</v>
      </c>
      <c r="D122" t="s">
        <v>3679</v>
      </c>
    </row>
    <row r="123" spans="1:6">
      <c r="C123" t="s">
        <v>3668</v>
      </c>
      <c r="D123" t="s">
        <v>3730</v>
      </c>
    </row>
    <row r="124" spans="1:6">
      <c r="C124" t="s">
        <v>3669</v>
      </c>
      <c r="D124" t="s">
        <v>3681</v>
      </c>
    </row>
    <row r="125" spans="1:6">
      <c r="C125" t="s">
        <v>3670</v>
      </c>
      <c r="D125" t="s">
        <v>11</v>
      </c>
    </row>
    <row r="126" spans="1:6">
      <c r="C126" t="s">
        <v>3671</v>
      </c>
      <c r="D126" t="s">
        <v>3648</v>
      </c>
    </row>
    <row r="127" spans="1:6">
      <c r="C127" t="s">
        <v>213</v>
      </c>
      <c r="D127" t="s">
        <v>3729</v>
      </c>
    </row>
    <row r="128" spans="1:6">
      <c r="C128" t="s">
        <v>3672</v>
      </c>
      <c r="D128" t="s">
        <v>3683</v>
      </c>
    </row>
    <row r="129" spans="3:4">
      <c r="C129" t="s">
        <v>3673</v>
      </c>
      <c r="D129" t="s">
        <v>3684</v>
      </c>
    </row>
    <row r="130" spans="3:4">
      <c r="C130" t="s">
        <v>3674</v>
      </c>
      <c r="D130" t="s">
        <v>3734</v>
      </c>
    </row>
    <row r="131" spans="3:4">
      <c r="C131" t="s">
        <v>3707</v>
      </c>
      <c r="D131" t="s">
        <v>3685</v>
      </c>
    </row>
    <row r="132" spans="3:4">
      <c r="C132" t="s">
        <v>3675</v>
      </c>
      <c r="D132" t="s">
        <v>3652</v>
      </c>
    </row>
    <row r="133" spans="3:4">
      <c r="C133" t="s">
        <v>3676</v>
      </c>
      <c r="D133" t="s">
        <v>3653</v>
      </c>
    </row>
    <row r="134" spans="3:4">
      <c r="C134" t="s">
        <v>3677</v>
      </c>
      <c r="D134" t="s">
        <v>3735</v>
      </c>
    </row>
    <row r="135" spans="3:4">
      <c r="C135" t="s">
        <v>3678</v>
      </c>
      <c r="D135" t="s">
        <v>3736</v>
      </c>
    </row>
    <row r="136" spans="3:4">
      <c r="C136" t="s">
        <v>3693</v>
      </c>
      <c r="D136" t="s">
        <v>3654</v>
      </c>
    </row>
    <row r="137" spans="3:4">
      <c r="C137" t="s">
        <v>3694</v>
      </c>
      <c r="D137" t="s">
        <v>3655</v>
      </c>
    </row>
    <row r="138" spans="3:4">
      <c r="C138" t="s">
        <v>3695</v>
      </c>
      <c r="D138" t="s">
        <v>3686</v>
      </c>
    </row>
    <row r="139" spans="3:4">
      <c r="C139" t="s">
        <v>3696</v>
      </c>
      <c r="D139" t="s">
        <v>3657</v>
      </c>
    </row>
    <row r="140" spans="3:4">
      <c r="C140" t="s">
        <v>3697</v>
      </c>
      <c r="D140" t="s">
        <v>3687</v>
      </c>
    </row>
    <row r="141" spans="3:4">
      <c r="C141" t="s">
        <v>3698</v>
      </c>
      <c r="D141" t="s">
        <v>3659</v>
      </c>
    </row>
    <row r="142" spans="3:4">
      <c r="C142" t="s">
        <v>3699</v>
      </c>
      <c r="D142" t="s">
        <v>3688</v>
      </c>
    </row>
    <row r="143" spans="3:4">
      <c r="C143" t="s">
        <v>3700</v>
      </c>
      <c r="D143" t="s">
        <v>3661</v>
      </c>
    </row>
    <row r="144" spans="3:4">
      <c r="C144" t="s">
        <v>3701</v>
      </c>
      <c r="D144" t="s">
        <v>3733</v>
      </c>
    </row>
    <row r="145" spans="3:5">
      <c r="C145" t="s">
        <v>170</v>
      </c>
      <c r="D145" t="s">
        <v>3690</v>
      </c>
    </row>
    <row r="146" spans="3:5">
      <c r="C146" t="s">
        <v>3702</v>
      </c>
      <c r="D146" t="s">
        <v>3737</v>
      </c>
    </row>
    <row r="147" spans="3:5">
      <c r="C147" t="s">
        <v>3703</v>
      </c>
      <c r="D147" t="s">
        <v>3742</v>
      </c>
    </row>
    <row r="148" spans="3:5">
      <c r="C148" t="s">
        <v>3704</v>
      </c>
      <c r="D148" t="s">
        <v>3744</v>
      </c>
    </row>
    <row r="149" spans="3:5">
      <c r="C149" t="s">
        <v>3705</v>
      </c>
      <c r="D149" t="s">
        <v>3738</v>
      </c>
    </row>
    <row r="150" spans="3:5">
      <c r="C150" t="s">
        <v>3706</v>
      </c>
      <c r="D150" t="s">
        <v>3739</v>
      </c>
    </row>
    <row r="151" spans="3:5">
      <c r="C151" t="s">
        <v>3717</v>
      </c>
      <c r="D151" t="s">
        <v>3740</v>
      </c>
    </row>
    <row r="152" spans="3:5">
      <c r="C152" t="s">
        <v>3718</v>
      </c>
      <c r="D152" t="s">
        <v>3745</v>
      </c>
    </row>
    <row r="153" spans="3:5">
      <c r="C153" t="s">
        <v>3719</v>
      </c>
      <c r="D153" t="s">
        <v>3741</v>
      </c>
    </row>
    <row r="154" spans="3:5">
      <c r="C154" t="s">
        <v>3720</v>
      </c>
      <c r="D154" t="s">
        <v>3716</v>
      </c>
      <c r="E154" t="s">
        <v>3782</v>
      </c>
    </row>
    <row r="155" spans="3:5">
      <c r="C155" t="s">
        <v>3721</v>
      </c>
      <c r="D155" t="s">
        <v>3709</v>
      </c>
      <c r="E155" t="s">
        <v>3782</v>
      </c>
    </row>
    <row r="156" spans="3:5">
      <c r="C156" t="s">
        <v>3731</v>
      </c>
      <c r="D156" t="s">
        <v>3746</v>
      </c>
      <c r="E156" t="s">
        <v>3750</v>
      </c>
    </row>
    <row r="157" spans="3:5">
      <c r="C157" t="s">
        <v>3732</v>
      </c>
      <c r="D157" t="s">
        <v>3747</v>
      </c>
      <c r="E157" t="s">
        <v>3750</v>
      </c>
    </row>
    <row r="158" spans="3:5">
      <c r="C158" t="s">
        <v>3766</v>
      </c>
      <c r="D158" t="s">
        <v>3748</v>
      </c>
      <c r="E158" t="s">
        <v>3750</v>
      </c>
    </row>
    <row r="159" spans="3:5">
      <c r="C159" t="s">
        <v>3767</v>
      </c>
      <c r="D159" t="s">
        <v>83</v>
      </c>
      <c r="E159" t="s">
        <v>3750</v>
      </c>
    </row>
    <row r="160" spans="3:5">
      <c r="C160" t="s">
        <v>3768</v>
      </c>
      <c r="D160" t="s">
        <v>3749</v>
      </c>
      <c r="E160" t="s">
        <v>3750</v>
      </c>
    </row>
    <row r="161" spans="1:6">
      <c r="C161" t="s">
        <v>3769</v>
      </c>
      <c r="D161" t="s">
        <v>3751</v>
      </c>
      <c r="E161" t="s">
        <v>3750</v>
      </c>
    </row>
    <row r="162" spans="1:6">
      <c r="C162" t="s">
        <v>3770</v>
      </c>
      <c r="D162" t="s">
        <v>3752</v>
      </c>
      <c r="E162" t="s">
        <v>3750</v>
      </c>
    </row>
    <row r="163" spans="1:6">
      <c r="C163" t="s">
        <v>3771</v>
      </c>
      <c r="D163" t="s">
        <v>3753</v>
      </c>
      <c r="E163" t="s">
        <v>3750</v>
      </c>
    </row>
    <row r="164" spans="1:6">
      <c r="C164" t="s">
        <v>3772</v>
      </c>
      <c r="D164" t="s">
        <v>3754</v>
      </c>
      <c r="E164" t="s">
        <v>3750</v>
      </c>
    </row>
    <row r="165" spans="1:6">
      <c r="C165" t="s">
        <v>3773</v>
      </c>
      <c r="D165" t="s">
        <v>88</v>
      </c>
    </row>
    <row r="166" spans="1:6">
      <c r="C166" t="s">
        <v>3774</v>
      </c>
      <c r="D166" t="s">
        <v>3755</v>
      </c>
    </row>
    <row r="167" spans="1:6">
      <c r="C167" t="s">
        <v>3775</v>
      </c>
      <c r="D167" t="s">
        <v>3756</v>
      </c>
    </row>
    <row r="168" spans="1:6">
      <c r="C168" t="s">
        <v>3776</v>
      </c>
      <c r="D168" t="s">
        <v>91</v>
      </c>
    </row>
    <row r="169" spans="1:6" ht="15">
      <c r="C169" t="s">
        <v>3777</v>
      </c>
      <c r="D169" s="803" t="s">
        <v>3784</v>
      </c>
      <c r="E169" s="802"/>
    </row>
    <row r="170" spans="1:6" ht="15">
      <c r="C170" t="s">
        <v>3778</v>
      </c>
      <c r="D170" t="s">
        <v>25</v>
      </c>
      <c r="F170" s="802"/>
    </row>
    <row r="171" spans="1:6">
      <c r="C171" t="s">
        <v>3785</v>
      </c>
      <c r="D171" t="s">
        <v>3783</v>
      </c>
    </row>
    <row r="172" spans="1:6">
      <c r="C172" t="s">
        <v>3786</v>
      </c>
    </row>
    <row r="173" spans="1:6">
      <c r="A173" t="s">
        <v>3792</v>
      </c>
    </row>
    <row r="174" spans="1:6">
      <c r="C174" t="s">
        <v>3667</v>
      </c>
      <c r="D174" t="s">
        <v>3679</v>
      </c>
    </row>
    <row r="175" spans="1:6">
      <c r="C175" t="s">
        <v>3668</v>
      </c>
      <c r="D175" t="s">
        <v>3730</v>
      </c>
      <c r="E175" t="s">
        <v>3794</v>
      </c>
    </row>
    <row r="176" spans="1:6">
      <c r="E176" t="s">
        <v>3795</v>
      </c>
    </row>
    <row r="177" spans="3:5">
      <c r="E177" t="s">
        <v>3796</v>
      </c>
    </row>
    <row r="178" spans="3:5">
      <c r="C178" t="s">
        <v>3669</v>
      </c>
      <c r="D178" t="s">
        <v>3681</v>
      </c>
    </row>
    <row r="179" spans="3:5">
      <c r="C179" t="s">
        <v>3670</v>
      </c>
      <c r="D179" t="s">
        <v>11</v>
      </c>
    </row>
    <row r="180" spans="3:5">
      <c r="C180" t="s">
        <v>3671</v>
      </c>
      <c r="D180" t="s">
        <v>3648</v>
      </c>
    </row>
    <row r="181" spans="3:5">
      <c r="C181" t="s">
        <v>213</v>
      </c>
      <c r="D181" t="s">
        <v>3729</v>
      </c>
    </row>
    <row r="182" spans="3:5">
      <c r="C182" t="s">
        <v>3672</v>
      </c>
      <c r="D182" t="s">
        <v>3683</v>
      </c>
    </row>
    <row r="183" spans="3:5">
      <c r="C183" t="s">
        <v>3673</v>
      </c>
      <c r="D183" t="s">
        <v>3684</v>
      </c>
    </row>
    <row r="184" spans="3:5">
      <c r="C184" t="s">
        <v>3674</v>
      </c>
      <c r="D184" t="s">
        <v>3734</v>
      </c>
    </row>
    <row r="185" spans="3:5">
      <c r="C185" t="s">
        <v>3707</v>
      </c>
      <c r="D185" t="s">
        <v>3685</v>
      </c>
    </row>
    <row r="186" spans="3:5">
      <c r="C186" t="s">
        <v>3675</v>
      </c>
      <c r="D186" t="s">
        <v>3652</v>
      </c>
    </row>
    <row r="187" spans="3:5">
      <c r="C187" t="s">
        <v>3676</v>
      </c>
      <c r="D187" t="s">
        <v>3653</v>
      </c>
    </row>
    <row r="188" spans="3:5">
      <c r="C188" t="s">
        <v>3677</v>
      </c>
      <c r="D188" t="s">
        <v>3735</v>
      </c>
    </row>
    <row r="189" spans="3:5">
      <c r="C189" t="s">
        <v>3678</v>
      </c>
      <c r="D189" t="s">
        <v>3736</v>
      </c>
    </row>
    <row r="190" spans="3:5">
      <c r="C190" t="s">
        <v>3693</v>
      </c>
      <c r="D190" t="s">
        <v>3654</v>
      </c>
    </row>
    <row r="191" spans="3:5">
      <c r="C191" t="s">
        <v>3694</v>
      </c>
      <c r="D191" t="s">
        <v>3655</v>
      </c>
    </row>
    <row r="192" spans="3:5">
      <c r="C192" t="s">
        <v>3695</v>
      </c>
      <c r="D192" t="s">
        <v>3686</v>
      </c>
    </row>
    <row r="193" spans="3:5">
      <c r="C193" t="s">
        <v>3696</v>
      </c>
      <c r="D193" t="s">
        <v>3657</v>
      </c>
    </row>
    <row r="194" spans="3:5">
      <c r="C194" t="s">
        <v>3697</v>
      </c>
      <c r="D194" t="s">
        <v>3687</v>
      </c>
    </row>
    <row r="195" spans="3:5">
      <c r="C195" t="s">
        <v>3698</v>
      </c>
      <c r="D195" t="s">
        <v>3659</v>
      </c>
    </row>
    <row r="196" spans="3:5">
      <c r="C196" t="s">
        <v>3699</v>
      </c>
      <c r="D196" t="s">
        <v>3688</v>
      </c>
    </row>
    <row r="197" spans="3:5">
      <c r="C197" t="s">
        <v>3700</v>
      </c>
      <c r="D197" t="s">
        <v>3661</v>
      </c>
    </row>
    <row r="198" spans="3:5">
      <c r="C198" t="s">
        <v>3701</v>
      </c>
      <c r="D198" t="s">
        <v>3733</v>
      </c>
    </row>
    <row r="199" spans="3:5">
      <c r="C199" t="s">
        <v>170</v>
      </c>
      <c r="D199" t="s">
        <v>3690</v>
      </c>
    </row>
    <row r="200" spans="3:5">
      <c r="C200" t="s">
        <v>3702</v>
      </c>
      <c r="D200" t="s">
        <v>3737</v>
      </c>
    </row>
    <row r="201" spans="3:5">
      <c r="C201" t="s">
        <v>3703</v>
      </c>
      <c r="D201" t="s">
        <v>3742</v>
      </c>
    </row>
    <row r="202" spans="3:5">
      <c r="C202" t="s">
        <v>3704</v>
      </c>
      <c r="D202" t="s">
        <v>3744</v>
      </c>
    </row>
    <row r="203" spans="3:5">
      <c r="C203" t="s">
        <v>3705</v>
      </c>
      <c r="D203" t="s">
        <v>3738</v>
      </c>
    </row>
    <row r="204" spans="3:5">
      <c r="C204" t="s">
        <v>3706</v>
      </c>
      <c r="D204" t="s">
        <v>3739</v>
      </c>
    </row>
    <row r="205" spans="3:5">
      <c r="C205" t="s">
        <v>3717</v>
      </c>
      <c r="D205" t="s">
        <v>3740</v>
      </c>
    </row>
    <row r="206" spans="3:5">
      <c r="C206" t="s">
        <v>3718</v>
      </c>
      <c r="D206" t="s">
        <v>3745</v>
      </c>
    </row>
    <row r="207" spans="3:5">
      <c r="C207" t="s">
        <v>3719</v>
      </c>
      <c r="D207" t="s">
        <v>3741</v>
      </c>
    </row>
    <row r="208" spans="3:5">
      <c r="C208" t="s">
        <v>3720</v>
      </c>
      <c r="D208" t="s">
        <v>3716</v>
      </c>
      <c r="E208" t="s">
        <v>3782</v>
      </c>
    </row>
    <row r="209" spans="3:5">
      <c r="C209" t="s">
        <v>3721</v>
      </c>
      <c r="D209" t="s">
        <v>3709</v>
      </c>
      <c r="E209" t="s">
        <v>3782</v>
      </c>
    </row>
    <row r="210" spans="3:5">
      <c r="C210" t="s">
        <v>3731</v>
      </c>
      <c r="D210" t="s">
        <v>3746</v>
      </c>
      <c r="E210" t="s">
        <v>3750</v>
      </c>
    </row>
    <row r="211" spans="3:5">
      <c r="C211" t="s">
        <v>3732</v>
      </c>
      <c r="D211" t="s">
        <v>3747</v>
      </c>
      <c r="E211" t="s">
        <v>3750</v>
      </c>
    </row>
    <row r="212" spans="3:5">
      <c r="C212" t="s">
        <v>3766</v>
      </c>
      <c r="D212" t="s">
        <v>3748</v>
      </c>
      <c r="E212" t="s">
        <v>3750</v>
      </c>
    </row>
    <row r="213" spans="3:5">
      <c r="C213" t="s">
        <v>3767</v>
      </c>
      <c r="D213" t="s">
        <v>83</v>
      </c>
      <c r="E213" t="s">
        <v>3750</v>
      </c>
    </row>
    <row r="214" spans="3:5">
      <c r="C214" t="s">
        <v>3768</v>
      </c>
      <c r="D214" t="s">
        <v>3749</v>
      </c>
      <c r="E214" t="s">
        <v>3750</v>
      </c>
    </row>
    <row r="215" spans="3:5">
      <c r="C215" t="s">
        <v>3769</v>
      </c>
      <c r="D215" t="s">
        <v>3751</v>
      </c>
      <c r="E215" t="s">
        <v>3750</v>
      </c>
    </row>
    <row r="216" spans="3:5">
      <c r="C216" t="s">
        <v>3770</v>
      </c>
      <c r="D216" t="s">
        <v>3752</v>
      </c>
      <c r="E216" t="s">
        <v>3750</v>
      </c>
    </row>
    <row r="217" spans="3:5">
      <c r="C217" t="s">
        <v>3771</v>
      </c>
      <c r="D217" t="s">
        <v>3753</v>
      </c>
      <c r="E217" t="s">
        <v>3750</v>
      </c>
    </row>
    <row r="218" spans="3:5">
      <c r="C218" t="s">
        <v>3772</v>
      </c>
      <c r="D218" t="s">
        <v>3754</v>
      </c>
      <c r="E218" t="s">
        <v>3750</v>
      </c>
    </row>
    <row r="219" spans="3:5">
      <c r="C219" t="s">
        <v>3773</v>
      </c>
      <c r="D219" t="s">
        <v>88</v>
      </c>
    </row>
    <row r="220" spans="3:5">
      <c r="C220" t="s">
        <v>3774</v>
      </c>
      <c r="D220" t="s">
        <v>3755</v>
      </c>
    </row>
    <row r="221" spans="3:5">
      <c r="C221" t="s">
        <v>3775</v>
      </c>
      <c r="D221" t="s">
        <v>3756</v>
      </c>
    </row>
    <row r="222" spans="3:5">
      <c r="C222" t="s">
        <v>3776</v>
      </c>
      <c r="D222" t="s">
        <v>91</v>
      </c>
    </row>
    <row r="223" spans="3:5" ht="15">
      <c r="C223" t="s">
        <v>3777</v>
      </c>
      <c r="D223" s="803" t="s">
        <v>3784</v>
      </c>
      <c r="E223" s="802"/>
    </row>
    <row r="224" spans="3:5">
      <c r="C224" t="s">
        <v>3778</v>
      </c>
      <c r="D224" t="s">
        <v>25</v>
      </c>
    </row>
    <row r="225" spans="3:4">
      <c r="C225" t="s">
        <v>3785</v>
      </c>
      <c r="D225" t="s">
        <v>3783</v>
      </c>
    </row>
    <row r="226" spans="3:4">
      <c r="C226" t="s">
        <v>3786</v>
      </c>
    </row>
  </sheetData>
  <mergeCells count="6">
    <mergeCell ref="I20:J20"/>
    <mergeCell ref="K20:L20"/>
    <mergeCell ref="M5:O5"/>
    <mergeCell ref="M6:O6"/>
    <mergeCell ref="J16:L16"/>
    <mergeCell ref="K17:M1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39997558519241921"/>
  </sheetPr>
  <dimension ref="A1:AS482"/>
  <sheetViews>
    <sheetView zoomScale="125" zoomScaleNormal="125" zoomScalePageLayoutView="125" workbookViewId="0">
      <pane xSplit="5" ySplit="1" topLeftCell="V2" activePane="bottomRight" state="frozen"/>
      <selection pane="topRight" activeCell="F1" sqref="F1"/>
      <selection pane="bottomLeft" activeCell="A2" sqref="A2"/>
      <selection pane="bottomRight" activeCell="AC11" sqref="AC11"/>
    </sheetView>
  </sheetViews>
  <sheetFormatPr baseColWidth="10" defaultColWidth="9.1640625" defaultRowHeight="16" thickBottom="1" x14ac:dyDescent="0"/>
  <cols>
    <col min="1" max="2" width="9.1640625" style="1"/>
    <col min="3" max="3" width="9.1640625" style="667"/>
    <col min="4" max="4" width="15.6640625" style="1" customWidth="1"/>
    <col min="5" max="6" width="17.6640625" style="18" customWidth="1"/>
    <col min="7" max="9" width="9.1640625" style="1"/>
    <col min="10" max="10" width="15" style="1" customWidth="1"/>
    <col min="11" max="11" width="9.1640625" style="1"/>
    <col min="12" max="14" width="12.5" style="1" customWidth="1"/>
    <col min="15" max="15" width="9.1640625" style="4" customWidth="1"/>
    <col min="16" max="17" width="9.1640625" style="1" customWidth="1"/>
    <col min="18" max="18" width="9.33203125" style="1" customWidth="1"/>
    <col min="19" max="24" width="9.1640625" style="1" customWidth="1"/>
    <col min="25" max="28" width="10.5" style="1" customWidth="1"/>
    <col min="29" max="33" width="10.5" style="2" customWidth="1"/>
    <col min="34" max="34" width="9.1640625" style="48" customWidth="1"/>
    <col min="35" max="39" width="13.1640625" style="48" customWidth="1"/>
    <col min="40" max="40" width="15.6640625" style="1" customWidth="1"/>
    <col min="41" max="42" width="17.5" style="1" customWidth="1"/>
    <col min="43" max="43" width="22.5" style="1" customWidth="1"/>
    <col min="44" max="44" width="22.5" style="3" customWidth="1"/>
    <col min="45" max="45" width="166" style="1" customWidth="1"/>
    <col min="46" max="16384" width="9.1640625" style="1"/>
  </cols>
  <sheetData>
    <row r="1" spans="1:45" s="679" customFormat="1" thickBot="1">
      <c r="A1" s="679" t="s">
        <v>3679</v>
      </c>
      <c r="B1" s="679" t="s">
        <v>3728</v>
      </c>
      <c r="C1" s="683" t="s">
        <v>3681</v>
      </c>
      <c r="D1" s="679" t="s">
        <v>11</v>
      </c>
      <c r="E1" s="679" t="s">
        <v>3648</v>
      </c>
      <c r="F1" s="679" t="s">
        <v>3729</v>
      </c>
      <c r="G1" s="679" t="s">
        <v>3649</v>
      </c>
      <c r="H1" s="679" t="s">
        <v>3650</v>
      </c>
      <c r="I1" s="679" t="s">
        <v>3734</v>
      </c>
      <c r="J1" s="679" t="s">
        <v>3651</v>
      </c>
      <c r="K1" s="679" t="s">
        <v>3652</v>
      </c>
      <c r="L1" s="679" t="s">
        <v>3653</v>
      </c>
      <c r="M1" s="679" t="s">
        <v>3735</v>
      </c>
      <c r="N1" s="679" t="s">
        <v>3736</v>
      </c>
      <c r="O1" s="680" t="s">
        <v>3654</v>
      </c>
      <c r="P1" s="679" t="s">
        <v>3655</v>
      </c>
      <c r="Q1" s="679" t="s">
        <v>3656</v>
      </c>
      <c r="R1" s="679" t="s">
        <v>3657</v>
      </c>
      <c r="S1" s="679" t="s">
        <v>3658</v>
      </c>
      <c r="T1" s="679" t="s">
        <v>3659</v>
      </c>
      <c r="U1" s="679" t="s">
        <v>3660</v>
      </c>
      <c r="V1" s="679" t="s">
        <v>3661</v>
      </c>
      <c r="W1" s="679" t="s">
        <v>3733</v>
      </c>
      <c r="X1" s="679" t="s">
        <v>3690</v>
      </c>
      <c r="Y1" s="679" t="s">
        <v>3812</v>
      </c>
      <c r="Z1" s="679" t="s">
        <v>3809</v>
      </c>
      <c r="AA1" s="679" t="s">
        <v>3810</v>
      </c>
      <c r="AB1" s="679" t="s">
        <v>3816</v>
      </c>
      <c r="AC1" s="1210" t="s">
        <v>3813</v>
      </c>
      <c r="AD1" s="679" t="s">
        <v>3739</v>
      </c>
      <c r="AE1" s="679" t="s">
        <v>3740</v>
      </c>
      <c r="AF1" s="679" t="s">
        <v>3745</v>
      </c>
      <c r="AG1" s="679" t="s">
        <v>3741</v>
      </c>
      <c r="AH1" s="681" t="s">
        <v>3708</v>
      </c>
      <c r="AI1" s="681" t="s">
        <v>3709</v>
      </c>
      <c r="AJ1" s="681" t="s">
        <v>21</v>
      </c>
      <c r="AK1" s="681" t="s">
        <v>3710</v>
      </c>
      <c r="AL1" s="681" t="s">
        <v>3711</v>
      </c>
      <c r="AM1" s="681" t="s">
        <v>10</v>
      </c>
      <c r="AN1" s="679" t="s">
        <v>3712</v>
      </c>
      <c r="AO1" s="679" t="s">
        <v>3713</v>
      </c>
      <c r="AP1" s="679" t="s">
        <v>3714</v>
      </c>
      <c r="AQ1" s="679" t="s">
        <v>24</v>
      </c>
      <c r="AR1" s="682" t="s">
        <v>3715</v>
      </c>
      <c r="AS1" s="679" t="s">
        <v>25</v>
      </c>
    </row>
    <row r="2" spans="1:45" thickBot="1">
      <c r="A2" s="1" t="s">
        <v>3680</v>
      </c>
      <c r="B2" s="1">
        <v>1</v>
      </c>
      <c r="C2" s="684" t="s">
        <v>4</v>
      </c>
      <c r="D2" s="1">
        <v>1290601</v>
      </c>
      <c r="E2" s="18">
        <v>38746</v>
      </c>
      <c r="F2" s="18">
        <v>38746</v>
      </c>
      <c r="G2" s="1">
        <v>1</v>
      </c>
      <c r="K2" s="669">
        <v>1</v>
      </c>
      <c r="L2" s="1">
        <v>174</v>
      </c>
      <c r="O2" s="4">
        <v>764</v>
      </c>
      <c r="W2" s="1">
        <v>1</v>
      </c>
      <c r="Y2" s="1">
        <v>1</v>
      </c>
      <c r="Z2" s="1">
        <v>1</v>
      </c>
      <c r="AB2" s="1">
        <v>1</v>
      </c>
      <c r="AC2" s="1" t="s">
        <v>3815</v>
      </c>
      <c r="AD2" s="1">
        <v>1</v>
      </c>
      <c r="AE2" s="1">
        <v>1</v>
      </c>
      <c r="AF2" s="1"/>
      <c r="AG2" s="1">
        <v>1</v>
      </c>
      <c r="AH2" s="5"/>
      <c r="AI2" s="5"/>
      <c r="AJ2" s="5">
        <v>0</v>
      </c>
      <c r="AK2" s="5"/>
      <c r="AL2" s="5"/>
      <c r="AM2" s="6"/>
      <c r="AR2" s="3">
        <v>81052841</v>
      </c>
    </row>
    <row r="3" spans="1:45" thickBot="1">
      <c r="A3" s="1" t="s">
        <v>3680</v>
      </c>
      <c r="B3" s="1">
        <v>1</v>
      </c>
      <c r="C3" s="684" t="s">
        <v>4</v>
      </c>
      <c r="D3" s="1">
        <v>1290602</v>
      </c>
      <c r="E3" s="18">
        <v>38746</v>
      </c>
      <c r="F3" s="18">
        <v>38746</v>
      </c>
      <c r="G3" s="1">
        <v>1</v>
      </c>
      <c r="K3" s="1">
        <v>1</v>
      </c>
      <c r="L3" s="1">
        <v>185</v>
      </c>
      <c r="O3" s="4">
        <v>818</v>
      </c>
      <c r="W3" s="1">
        <v>1</v>
      </c>
      <c r="Y3" s="1">
        <v>1</v>
      </c>
      <c r="Z3" s="1">
        <v>1</v>
      </c>
      <c r="AB3" s="1">
        <v>1</v>
      </c>
      <c r="AC3" s="1" t="s">
        <v>3815</v>
      </c>
      <c r="AD3" s="1">
        <v>1</v>
      </c>
      <c r="AE3" s="1">
        <v>1</v>
      </c>
      <c r="AF3" s="1"/>
      <c r="AG3" s="1">
        <v>1</v>
      </c>
      <c r="AH3" s="5"/>
      <c r="AI3" s="5"/>
      <c r="AJ3" s="5">
        <v>0</v>
      </c>
      <c r="AK3" s="5"/>
      <c r="AL3" s="5"/>
      <c r="AM3" s="6"/>
      <c r="AR3" s="3">
        <v>80846575</v>
      </c>
    </row>
    <row r="4" spans="1:45" thickBot="1">
      <c r="A4" s="1" t="s">
        <v>3680</v>
      </c>
      <c r="B4" s="1">
        <v>1</v>
      </c>
      <c r="C4" s="684" t="s">
        <v>4</v>
      </c>
      <c r="D4" s="1">
        <v>1290603</v>
      </c>
      <c r="E4" s="18">
        <v>38746</v>
      </c>
      <c r="F4" s="18">
        <v>38746</v>
      </c>
      <c r="G4" s="1">
        <v>1</v>
      </c>
      <c r="K4" s="1">
        <v>1</v>
      </c>
      <c r="L4" s="1">
        <v>164</v>
      </c>
      <c r="O4" s="4">
        <v>604</v>
      </c>
      <c r="W4" s="1">
        <v>1</v>
      </c>
      <c r="Y4" s="1">
        <v>1</v>
      </c>
      <c r="Z4" s="1">
        <v>1</v>
      </c>
      <c r="AB4" s="1">
        <v>1</v>
      </c>
      <c r="AC4" s="1" t="s">
        <v>3815</v>
      </c>
      <c r="AD4" s="1">
        <v>1</v>
      </c>
      <c r="AE4" s="1">
        <v>1</v>
      </c>
      <c r="AF4" s="1"/>
      <c r="AG4" s="1">
        <v>1</v>
      </c>
      <c r="AH4" s="5"/>
      <c r="AI4" s="5"/>
      <c r="AJ4" s="5">
        <v>0</v>
      </c>
      <c r="AK4" s="5"/>
      <c r="AL4" s="5"/>
      <c r="AM4" s="6"/>
      <c r="AR4" s="3">
        <v>80840872</v>
      </c>
    </row>
    <row r="5" spans="1:45" thickBot="1">
      <c r="A5" s="1" t="s">
        <v>3680</v>
      </c>
      <c r="B5" s="1">
        <v>1</v>
      </c>
      <c r="C5" s="684" t="s">
        <v>4</v>
      </c>
      <c r="D5" s="1">
        <v>1290604</v>
      </c>
      <c r="E5" s="18">
        <v>38746</v>
      </c>
      <c r="F5" s="18">
        <v>38746</v>
      </c>
      <c r="G5" s="1">
        <v>1</v>
      </c>
      <c r="K5" s="1">
        <v>1</v>
      </c>
      <c r="L5" s="1">
        <v>174</v>
      </c>
      <c r="O5" s="4">
        <v>736</v>
      </c>
      <c r="W5" s="1">
        <v>1</v>
      </c>
      <c r="Y5" s="1">
        <v>1</v>
      </c>
      <c r="Z5" s="1">
        <v>1</v>
      </c>
      <c r="AB5" s="1">
        <v>1</v>
      </c>
      <c r="AC5" s="1" t="s">
        <v>3815</v>
      </c>
      <c r="AD5" s="1">
        <v>1</v>
      </c>
      <c r="AE5" s="1">
        <v>1</v>
      </c>
      <c r="AF5" s="1"/>
      <c r="AG5" s="1">
        <v>1</v>
      </c>
      <c r="AH5" s="5"/>
      <c r="AI5" s="5"/>
      <c r="AJ5" s="5">
        <v>0</v>
      </c>
      <c r="AK5" s="5"/>
      <c r="AL5" s="5"/>
      <c r="AM5" s="6"/>
      <c r="AQ5" s="4"/>
      <c r="AR5" s="3">
        <v>81061317</v>
      </c>
    </row>
    <row r="6" spans="1:45" thickBot="1">
      <c r="A6" s="1" t="s">
        <v>3680</v>
      </c>
      <c r="B6" s="1">
        <v>1</v>
      </c>
      <c r="C6" s="684" t="s">
        <v>4</v>
      </c>
      <c r="D6" s="1">
        <v>1290606</v>
      </c>
      <c r="E6" s="18">
        <v>38746</v>
      </c>
      <c r="F6" s="18">
        <v>38746</v>
      </c>
      <c r="G6" s="1">
        <v>1</v>
      </c>
      <c r="K6" s="1">
        <v>1</v>
      </c>
      <c r="L6" s="1">
        <v>168</v>
      </c>
      <c r="O6" s="4">
        <v>628</v>
      </c>
      <c r="W6" s="1">
        <v>1</v>
      </c>
      <c r="Y6" s="1">
        <v>1</v>
      </c>
      <c r="Z6" s="1">
        <v>1</v>
      </c>
      <c r="AB6" s="1">
        <v>1</v>
      </c>
      <c r="AC6" s="1" t="s">
        <v>3815</v>
      </c>
      <c r="AD6" s="1">
        <v>1</v>
      </c>
      <c r="AE6" s="1">
        <v>1</v>
      </c>
      <c r="AF6" s="1"/>
      <c r="AG6" s="1">
        <v>1</v>
      </c>
      <c r="AH6" s="5"/>
      <c r="AI6" s="5"/>
      <c r="AJ6" s="5">
        <v>0</v>
      </c>
      <c r="AK6" s="5"/>
      <c r="AL6" s="5"/>
      <c r="AM6" s="6"/>
      <c r="AR6" s="3">
        <v>81000054</v>
      </c>
    </row>
    <row r="7" spans="1:45" thickBot="1">
      <c r="A7" s="1" t="s">
        <v>3680</v>
      </c>
      <c r="B7" s="1">
        <v>1</v>
      </c>
      <c r="C7" s="684" t="s">
        <v>4</v>
      </c>
      <c r="D7" s="1">
        <v>1290609</v>
      </c>
      <c r="E7" s="18">
        <v>38747</v>
      </c>
      <c r="F7" s="18">
        <v>38747</v>
      </c>
      <c r="G7" s="1">
        <v>1</v>
      </c>
      <c r="K7" s="1">
        <v>1</v>
      </c>
      <c r="L7" s="1">
        <v>168</v>
      </c>
      <c r="O7" s="4">
        <v>666</v>
      </c>
      <c r="W7" s="1">
        <v>1</v>
      </c>
      <c r="Y7" s="1">
        <v>1</v>
      </c>
      <c r="Z7" s="1">
        <v>1</v>
      </c>
      <c r="AB7" s="1">
        <v>1</v>
      </c>
      <c r="AC7" s="1" t="s">
        <v>3815</v>
      </c>
      <c r="AD7" s="1">
        <v>1</v>
      </c>
      <c r="AE7" s="1">
        <v>1</v>
      </c>
      <c r="AF7" s="1"/>
      <c r="AG7" s="1">
        <v>1</v>
      </c>
      <c r="AH7" s="5"/>
      <c r="AI7" s="5"/>
      <c r="AJ7" s="5">
        <v>0</v>
      </c>
      <c r="AK7" s="5"/>
      <c r="AL7" s="5"/>
      <c r="AM7" s="6"/>
      <c r="AR7" s="3">
        <v>81043370</v>
      </c>
    </row>
    <row r="8" spans="1:45" thickBot="1">
      <c r="A8" s="1" t="s">
        <v>3680</v>
      </c>
      <c r="B8" s="1">
        <v>1</v>
      </c>
      <c r="C8" s="684" t="s">
        <v>4</v>
      </c>
      <c r="D8" s="1">
        <v>1290610</v>
      </c>
      <c r="E8" s="18">
        <v>38747</v>
      </c>
      <c r="F8" s="18">
        <v>38747</v>
      </c>
      <c r="G8" s="1">
        <v>1</v>
      </c>
      <c r="K8" s="1">
        <v>1</v>
      </c>
      <c r="L8" s="1">
        <v>175</v>
      </c>
      <c r="O8" s="4">
        <v>744</v>
      </c>
      <c r="W8" s="1">
        <v>1</v>
      </c>
      <c r="Y8" s="1">
        <v>1</v>
      </c>
      <c r="Z8" s="1">
        <v>1</v>
      </c>
      <c r="AB8" s="1">
        <v>1</v>
      </c>
      <c r="AC8" s="1" t="s">
        <v>3815</v>
      </c>
      <c r="AD8" s="1">
        <v>1</v>
      </c>
      <c r="AE8" s="1">
        <v>1</v>
      </c>
      <c r="AF8" s="1"/>
      <c r="AG8" s="1">
        <v>1</v>
      </c>
      <c r="AH8" s="5"/>
      <c r="AI8" s="5"/>
      <c r="AJ8" s="5">
        <v>1</v>
      </c>
      <c r="AK8" s="5"/>
      <c r="AL8" s="5"/>
      <c r="AM8" s="6"/>
      <c r="AQ8" s="670"/>
      <c r="AR8" s="3">
        <v>80868379</v>
      </c>
    </row>
    <row r="9" spans="1:45" thickBot="1">
      <c r="A9" s="1" t="s">
        <v>3680</v>
      </c>
      <c r="B9" s="1">
        <v>1</v>
      </c>
      <c r="C9" s="684" t="s">
        <v>4</v>
      </c>
      <c r="D9" s="1">
        <v>1290612</v>
      </c>
      <c r="E9" s="18">
        <v>38747</v>
      </c>
      <c r="F9" s="18">
        <v>38747</v>
      </c>
      <c r="G9" s="1">
        <v>1</v>
      </c>
      <c r="K9" s="1">
        <v>1</v>
      </c>
      <c r="L9" s="1">
        <v>176</v>
      </c>
      <c r="O9" s="4">
        <v>828</v>
      </c>
      <c r="W9" s="1">
        <v>1</v>
      </c>
      <c r="Y9" s="1">
        <v>1</v>
      </c>
      <c r="Z9" s="1">
        <v>1</v>
      </c>
      <c r="AB9" s="1">
        <v>1</v>
      </c>
      <c r="AC9" s="1" t="s">
        <v>3815</v>
      </c>
      <c r="AD9" s="1">
        <v>1</v>
      </c>
      <c r="AE9" s="1">
        <v>1</v>
      </c>
      <c r="AF9" s="1"/>
      <c r="AG9" s="1">
        <v>1</v>
      </c>
      <c r="AH9" s="5"/>
      <c r="AI9" s="5"/>
      <c r="AJ9" s="5">
        <v>0</v>
      </c>
      <c r="AK9" s="5"/>
      <c r="AL9" s="5"/>
      <c r="AM9" s="6"/>
      <c r="AR9" s="3">
        <v>81028792</v>
      </c>
    </row>
    <row r="10" spans="1:45" thickBot="1">
      <c r="A10" s="1" t="s">
        <v>3680</v>
      </c>
      <c r="B10" s="1">
        <v>1</v>
      </c>
      <c r="C10" s="684" t="s">
        <v>4</v>
      </c>
      <c r="D10" s="1">
        <v>1290619</v>
      </c>
      <c r="E10" s="18">
        <v>38747</v>
      </c>
      <c r="F10" s="18">
        <v>38747</v>
      </c>
      <c r="G10" s="1">
        <v>1</v>
      </c>
      <c r="K10" s="1">
        <v>1</v>
      </c>
      <c r="L10" s="1">
        <v>170</v>
      </c>
      <c r="O10" s="671">
        <v>690</v>
      </c>
      <c r="W10" s="1">
        <v>1</v>
      </c>
      <c r="Y10" s="1">
        <v>1</v>
      </c>
      <c r="Z10" s="1">
        <v>1</v>
      </c>
      <c r="AB10" s="1">
        <v>1</v>
      </c>
      <c r="AC10" s="1" t="s">
        <v>3815</v>
      </c>
      <c r="AD10" s="1">
        <v>1</v>
      </c>
      <c r="AE10" s="1">
        <v>1</v>
      </c>
      <c r="AF10" s="1"/>
      <c r="AG10" s="1">
        <v>1</v>
      </c>
      <c r="AH10" s="5"/>
      <c r="AI10" s="5"/>
      <c r="AJ10" s="5" t="s">
        <v>40</v>
      </c>
      <c r="AK10" s="5"/>
      <c r="AL10" s="5"/>
      <c r="AM10" s="6"/>
      <c r="AR10" s="3">
        <v>80864823</v>
      </c>
      <c r="AS10" s="1" t="s">
        <v>41</v>
      </c>
    </row>
    <row r="11" spans="1:45" thickBot="1">
      <c r="A11" s="1" t="s">
        <v>3680</v>
      </c>
      <c r="B11" s="1">
        <v>1</v>
      </c>
      <c r="C11" s="684" t="s">
        <v>4</v>
      </c>
      <c r="D11" s="1">
        <v>1290620</v>
      </c>
      <c r="E11" s="18">
        <v>38747</v>
      </c>
      <c r="F11" s="18">
        <v>38747</v>
      </c>
      <c r="G11" s="1">
        <v>1</v>
      </c>
      <c r="K11" s="1">
        <v>1</v>
      </c>
      <c r="L11" s="1">
        <v>175</v>
      </c>
      <c r="O11" s="671">
        <v>710</v>
      </c>
      <c r="W11" s="1">
        <v>1</v>
      </c>
      <c r="Y11" s="1">
        <v>1</v>
      </c>
      <c r="Z11" s="1">
        <v>1</v>
      </c>
      <c r="AB11" s="1">
        <v>1</v>
      </c>
      <c r="AC11" s="1" t="s">
        <v>3815</v>
      </c>
      <c r="AD11" s="1">
        <v>1</v>
      </c>
      <c r="AE11" s="1">
        <v>1</v>
      </c>
      <c r="AF11" s="1"/>
      <c r="AG11" s="1">
        <v>1</v>
      </c>
      <c r="AH11" s="5"/>
      <c r="AI11" s="5"/>
      <c r="AJ11" s="5">
        <v>1</v>
      </c>
      <c r="AK11" s="5"/>
      <c r="AL11" s="5"/>
      <c r="AM11" s="6"/>
      <c r="AR11" s="3">
        <v>81007379</v>
      </c>
    </row>
    <row r="12" spans="1:45" thickBot="1">
      <c r="A12" s="1" t="s">
        <v>3680</v>
      </c>
      <c r="B12" s="1">
        <v>1</v>
      </c>
      <c r="C12" s="684" t="s">
        <v>4</v>
      </c>
      <c r="D12" s="1">
        <v>1290621</v>
      </c>
      <c r="E12" s="18">
        <v>38748</v>
      </c>
      <c r="F12" s="18">
        <v>38748</v>
      </c>
      <c r="G12" s="1">
        <v>1</v>
      </c>
      <c r="K12" s="1">
        <v>1</v>
      </c>
      <c r="L12" s="1">
        <v>170</v>
      </c>
      <c r="O12" s="4">
        <v>640</v>
      </c>
      <c r="W12" s="1">
        <v>1</v>
      </c>
      <c r="Y12" s="1">
        <v>1</v>
      </c>
      <c r="Z12" s="1">
        <v>1</v>
      </c>
      <c r="AB12" s="1">
        <v>1</v>
      </c>
      <c r="AC12" s="1" t="s">
        <v>3815</v>
      </c>
      <c r="AD12" s="1">
        <v>1</v>
      </c>
      <c r="AE12" s="1">
        <v>1</v>
      </c>
      <c r="AF12" s="1"/>
      <c r="AG12" s="1">
        <v>1</v>
      </c>
      <c r="AH12" s="5"/>
      <c r="AI12" s="5"/>
      <c r="AJ12" s="5">
        <v>0</v>
      </c>
      <c r="AK12" s="5"/>
      <c r="AL12" s="5"/>
      <c r="AM12" s="6"/>
      <c r="AR12" s="3">
        <v>81019269</v>
      </c>
      <c r="AS12" s="1" t="s">
        <v>41</v>
      </c>
    </row>
    <row r="13" spans="1:45" thickBot="1">
      <c r="A13" s="1" t="s">
        <v>3680</v>
      </c>
      <c r="B13" s="1">
        <v>1</v>
      </c>
      <c r="C13" s="684" t="s">
        <v>4</v>
      </c>
      <c r="D13" s="1">
        <v>1290626</v>
      </c>
      <c r="E13" s="18">
        <v>38748</v>
      </c>
      <c r="F13" s="18">
        <v>38748</v>
      </c>
      <c r="G13" s="1">
        <v>1</v>
      </c>
      <c r="K13" s="1">
        <v>1</v>
      </c>
      <c r="L13" s="1">
        <v>170</v>
      </c>
      <c r="O13" s="4">
        <v>660</v>
      </c>
      <c r="W13" s="1">
        <v>1</v>
      </c>
      <c r="Y13" s="1">
        <v>1</v>
      </c>
      <c r="Z13" s="1">
        <v>1</v>
      </c>
      <c r="AB13" s="1">
        <v>1</v>
      </c>
      <c r="AC13" s="1" t="s">
        <v>3815</v>
      </c>
      <c r="AD13" s="1">
        <v>1</v>
      </c>
      <c r="AE13" s="1">
        <v>1</v>
      </c>
      <c r="AF13" s="1"/>
      <c r="AG13" s="1">
        <v>1</v>
      </c>
      <c r="AH13" s="5"/>
      <c r="AI13" s="5"/>
      <c r="AJ13" s="5">
        <v>0</v>
      </c>
      <c r="AK13" s="5"/>
      <c r="AL13" s="5"/>
      <c r="AM13" s="6"/>
      <c r="AR13" s="3">
        <v>81008769</v>
      </c>
    </row>
    <row r="14" spans="1:45" thickBot="1">
      <c r="A14" s="1" t="s">
        <v>3680</v>
      </c>
      <c r="B14" s="1">
        <v>1</v>
      </c>
      <c r="C14" s="684" t="s">
        <v>4</v>
      </c>
      <c r="D14" s="1">
        <v>1290628</v>
      </c>
      <c r="E14" s="18">
        <v>38748</v>
      </c>
      <c r="F14" s="18">
        <v>38748</v>
      </c>
      <c r="G14" s="1">
        <v>1</v>
      </c>
      <c r="K14" s="1">
        <v>1</v>
      </c>
      <c r="L14" s="1">
        <v>180</v>
      </c>
      <c r="O14" s="4">
        <v>642</v>
      </c>
      <c r="W14" s="1">
        <v>1</v>
      </c>
      <c r="Y14" s="1">
        <v>1</v>
      </c>
      <c r="Z14" s="1">
        <v>1</v>
      </c>
      <c r="AB14" s="1">
        <v>1</v>
      </c>
      <c r="AC14" s="1" t="s">
        <v>3815</v>
      </c>
      <c r="AD14" s="1">
        <v>1</v>
      </c>
      <c r="AE14" s="1">
        <v>1</v>
      </c>
      <c r="AF14" s="1"/>
      <c r="AG14" s="1">
        <v>1</v>
      </c>
      <c r="AH14" s="5"/>
      <c r="AI14" s="5"/>
      <c r="AJ14" s="5">
        <v>0</v>
      </c>
      <c r="AK14" s="5"/>
      <c r="AL14" s="5"/>
      <c r="AM14" s="6"/>
      <c r="AR14" s="3">
        <v>80870303</v>
      </c>
    </row>
    <row r="15" spans="1:45" thickBot="1">
      <c r="A15" s="1" t="s">
        <v>3680</v>
      </c>
      <c r="B15" s="1">
        <v>1</v>
      </c>
      <c r="C15" s="684" t="s">
        <v>4</v>
      </c>
      <c r="D15" s="1">
        <v>1290630</v>
      </c>
      <c r="E15" s="18">
        <v>38748</v>
      </c>
      <c r="F15" s="18">
        <v>38748</v>
      </c>
      <c r="G15" s="1">
        <v>1</v>
      </c>
      <c r="K15" s="1">
        <v>1</v>
      </c>
      <c r="L15" s="672">
        <v>167</v>
      </c>
      <c r="M15" s="672"/>
      <c r="N15" s="672"/>
      <c r="O15" s="671">
        <v>506</v>
      </c>
      <c r="W15" s="1">
        <v>1</v>
      </c>
      <c r="Y15" s="1">
        <v>1</v>
      </c>
      <c r="Z15" s="1">
        <v>1</v>
      </c>
      <c r="AB15" s="1">
        <v>1</v>
      </c>
      <c r="AC15" s="1" t="s">
        <v>3815</v>
      </c>
      <c r="AD15" s="1">
        <v>1</v>
      </c>
      <c r="AE15" s="1">
        <v>1</v>
      </c>
      <c r="AF15" s="1"/>
      <c r="AG15" s="1">
        <v>1</v>
      </c>
      <c r="AH15" s="5"/>
      <c r="AI15" s="5"/>
      <c r="AJ15" s="5">
        <v>0</v>
      </c>
      <c r="AK15" s="5"/>
      <c r="AL15" s="5"/>
      <c r="AM15" s="6"/>
      <c r="AR15" s="3">
        <v>80883015</v>
      </c>
    </row>
    <row r="16" spans="1:45" thickBot="1">
      <c r="A16" s="1" t="s">
        <v>3680</v>
      </c>
      <c r="B16" s="1">
        <v>1</v>
      </c>
      <c r="C16" s="684" t="s">
        <v>4</v>
      </c>
      <c r="D16" s="1">
        <v>1290648</v>
      </c>
      <c r="E16" s="18">
        <v>38750</v>
      </c>
      <c r="F16" s="18">
        <v>38750</v>
      </c>
      <c r="G16" s="1">
        <v>1</v>
      </c>
      <c r="K16" s="1">
        <v>1</v>
      </c>
      <c r="L16" s="1">
        <v>149</v>
      </c>
      <c r="O16" s="4">
        <v>449</v>
      </c>
      <c r="W16" s="1">
        <v>1</v>
      </c>
      <c r="Y16" s="1">
        <v>1</v>
      </c>
      <c r="Z16" s="1">
        <v>1</v>
      </c>
      <c r="AB16" s="1">
        <v>1</v>
      </c>
      <c r="AC16" s="1" t="s">
        <v>3815</v>
      </c>
      <c r="AD16" s="1">
        <v>1</v>
      </c>
      <c r="AE16" s="1">
        <v>1</v>
      </c>
      <c r="AF16" s="1"/>
      <c r="AG16" s="1">
        <v>1</v>
      </c>
      <c r="AH16" s="7"/>
      <c r="AI16" s="7"/>
      <c r="AJ16" s="5">
        <v>0</v>
      </c>
      <c r="AK16" s="5"/>
      <c r="AL16" s="5"/>
      <c r="AM16" s="6"/>
      <c r="AR16" s="3">
        <v>80843031</v>
      </c>
    </row>
    <row r="17" spans="1:45" thickBot="1">
      <c r="A17" s="1" t="s">
        <v>3680</v>
      </c>
      <c r="B17" s="1">
        <v>2</v>
      </c>
      <c r="C17" s="685" t="s">
        <v>7</v>
      </c>
      <c r="D17" s="1">
        <v>1290650</v>
      </c>
      <c r="E17" s="18">
        <v>38752</v>
      </c>
      <c r="F17" s="18">
        <v>38752</v>
      </c>
      <c r="G17" s="1">
        <v>1</v>
      </c>
      <c r="K17" s="1">
        <v>1</v>
      </c>
      <c r="L17" s="1">
        <v>171</v>
      </c>
      <c r="O17" s="4">
        <v>638</v>
      </c>
      <c r="W17" s="1">
        <v>1</v>
      </c>
      <c r="Y17" s="1">
        <v>1</v>
      </c>
      <c r="Z17" s="1">
        <v>1</v>
      </c>
      <c r="AB17" s="1">
        <v>1</v>
      </c>
      <c r="AC17" s="1" t="s">
        <v>3815</v>
      </c>
      <c r="AD17" s="1">
        <v>1</v>
      </c>
      <c r="AE17" s="1">
        <v>1</v>
      </c>
      <c r="AF17" s="1"/>
      <c r="AG17" s="1">
        <v>1</v>
      </c>
      <c r="AH17" s="5"/>
      <c r="AI17" s="5"/>
      <c r="AJ17" s="5">
        <v>1</v>
      </c>
      <c r="AK17" s="5"/>
      <c r="AL17" s="5"/>
      <c r="AM17" s="6"/>
      <c r="AR17" s="3">
        <v>80856596</v>
      </c>
    </row>
    <row r="18" spans="1:45" thickBot="1">
      <c r="A18" s="1" t="s">
        <v>3680</v>
      </c>
      <c r="B18" s="1">
        <v>2</v>
      </c>
      <c r="C18" s="685" t="s">
        <v>7</v>
      </c>
      <c r="D18" s="1">
        <v>1290653</v>
      </c>
      <c r="E18" s="18">
        <v>38752</v>
      </c>
      <c r="F18" s="18">
        <v>38752</v>
      </c>
      <c r="G18" s="1">
        <v>1</v>
      </c>
      <c r="K18" s="1">
        <v>1</v>
      </c>
      <c r="L18" s="1">
        <v>179</v>
      </c>
      <c r="O18" s="4">
        <v>768</v>
      </c>
      <c r="W18" s="1">
        <v>1</v>
      </c>
      <c r="Y18" s="1">
        <v>1</v>
      </c>
      <c r="Z18" s="1">
        <v>1</v>
      </c>
      <c r="AB18" s="1">
        <v>1</v>
      </c>
      <c r="AC18" s="1" t="s">
        <v>3815</v>
      </c>
      <c r="AD18" s="1">
        <v>1</v>
      </c>
      <c r="AE18" s="1">
        <v>1</v>
      </c>
      <c r="AF18" s="1"/>
      <c r="AG18" s="1">
        <v>1</v>
      </c>
      <c r="AH18" s="5"/>
      <c r="AI18" s="232"/>
      <c r="AJ18" s="232">
        <v>0</v>
      </c>
      <c r="AK18" s="232"/>
      <c r="AL18" s="232"/>
      <c r="AM18" s="126"/>
      <c r="AR18" s="3">
        <v>81027356</v>
      </c>
    </row>
    <row r="19" spans="1:45" thickBot="1">
      <c r="A19" s="1" t="s">
        <v>3680</v>
      </c>
      <c r="B19" s="1">
        <v>2</v>
      </c>
      <c r="C19" s="685" t="s">
        <v>7</v>
      </c>
      <c r="D19" s="1">
        <v>1290654</v>
      </c>
      <c r="E19" s="18">
        <v>38752</v>
      </c>
      <c r="F19" s="18">
        <v>38752</v>
      </c>
      <c r="G19" s="1">
        <v>1</v>
      </c>
      <c r="K19" s="1">
        <v>1</v>
      </c>
      <c r="L19" s="1">
        <v>175</v>
      </c>
      <c r="O19" s="4">
        <v>598</v>
      </c>
      <c r="W19" s="1">
        <v>1</v>
      </c>
      <c r="Y19" s="1">
        <v>1</v>
      </c>
      <c r="Z19" s="1">
        <v>1</v>
      </c>
      <c r="AB19" s="1">
        <v>1</v>
      </c>
      <c r="AC19" s="1" t="s">
        <v>3815</v>
      </c>
      <c r="AD19" s="1">
        <v>1</v>
      </c>
      <c r="AE19" s="1">
        <v>1</v>
      </c>
      <c r="AF19" s="1"/>
      <c r="AG19" s="1">
        <v>1</v>
      </c>
      <c r="AH19" s="232"/>
      <c r="AI19" s="232"/>
      <c r="AJ19" s="232">
        <v>0</v>
      </c>
      <c r="AK19" s="232"/>
      <c r="AL19" s="232"/>
      <c r="AM19" s="126"/>
      <c r="AR19" s="3">
        <v>81095867</v>
      </c>
    </row>
    <row r="20" spans="1:45" thickBot="1">
      <c r="A20" s="1" t="s">
        <v>3680</v>
      </c>
      <c r="B20" s="1">
        <v>2</v>
      </c>
      <c r="C20" s="685" t="s">
        <v>7</v>
      </c>
      <c r="D20" s="1">
        <v>1290657</v>
      </c>
      <c r="E20" s="18">
        <v>38752</v>
      </c>
      <c r="F20" s="18">
        <v>38752</v>
      </c>
      <c r="G20" s="1">
        <v>1</v>
      </c>
      <c r="K20" s="1">
        <v>1</v>
      </c>
      <c r="L20" s="1">
        <v>172</v>
      </c>
      <c r="O20" s="4">
        <v>710</v>
      </c>
      <c r="W20" s="1">
        <v>1</v>
      </c>
      <c r="Y20" s="1">
        <v>1</v>
      </c>
      <c r="Z20" s="1">
        <v>1</v>
      </c>
      <c r="AB20" s="1">
        <v>1</v>
      </c>
      <c r="AC20" s="1" t="s">
        <v>3815</v>
      </c>
      <c r="AD20" s="1">
        <v>1</v>
      </c>
      <c r="AE20" s="1">
        <v>1</v>
      </c>
      <c r="AF20" s="1"/>
      <c r="AG20" s="1">
        <v>1</v>
      </c>
      <c r="AH20" s="232"/>
      <c r="AI20" s="232"/>
      <c r="AJ20" s="232">
        <v>0</v>
      </c>
      <c r="AK20" s="232"/>
      <c r="AL20" s="232"/>
      <c r="AM20" s="126"/>
      <c r="AR20" s="3">
        <v>81035836</v>
      </c>
    </row>
    <row r="21" spans="1:45" thickBot="1">
      <c r="A21" s="1" t="s">
        <v>3680</v>
      </c>
      <c r="B21" s="1">
        <v>2</v>
      </c>
      <c r="C21" s="685" t="s">
        <v>7</v>
      </c>
      <c r="D21" s="1">
        <v>1290658</v>
      </c>
      <c r="E21" s="18">
        <v>38752</v>
      </c>
      <c r="F21" s="18">
        <v>38752</v>
      </c>
      <c r="G21" s="1">
        <v>1</v>
      </c>
      <c r="K21" s="1">
        <v>1</v>
      </c>
      <c r="L21" s="1">
        <v>170</v>
      </c>
      <c r="O21" s="4">
        <v>702</v>
      </c>
      <c r="W21" s="1">
        <v>1</v>
      </c>
      <c r="Y21" s="1">
        <v>1</v>
      </c>
      <c r="Z21" s="1">
        <v>1</v>
      </c>
      <c r="AB21" s="1">
        <v>1</v>
      </c>
      <c r="AC21" s="1" t="s">
        <v>3815</v>
      </c>
      <c r="AD21" s="1">
        <v>1</v>
      </c>
      <c r="AE21" s="1">
        <v>1</v>
      </c>
      <c r="AF21" s="1"/>
      <c r="AG21" s="1">
        <v>1</v>
      </c>
      <c r="AH21" s="232"/>
      <c r="AI21" s="232"/>
      <c r="AJ21" s="232">
        <v>0</v>
      </c>
      <c r="AK21" s="232"/>
      <c r="AL21" s="232"/>
      <c r="AM21" s="126"/>
      <c r="AR21" s="3">
        <v>80855796</v>
      </c>
    </row>
    <row r="22" spans="1:45" thickBot="1">
      <c r="A22" s="1" t="s">
        <v>3680</v>
      </c>
      <c r="B22" s="1">
        <v>2</v>
      </c>
      <c r="C22" s="685" t="s">
        <v>7</v>
      </c>
      <c r="D22" s="1">
        <v>1290660</v>
      </c>
      <c r="E22" s="18">
        <v>38752</v>
      </c>
      <c r="F22" s="18">
        <v>38752</v>
      </c>
      <c r="G22" s="1">
        <v>1</v>
      </c>
      <c r="K22" s="1">
        <v>1</v>
      </c>
      <c r="L22" s="1">
        <v>158</v>
      </c>
      <c r="O22" s="4">
        <v>506</v>
      </c>
      <c r="W22" s="1">
        <v>1</v>
      </c>
      <c r="Y22" s="1">
        <v>1</v>
      </c>
      <c r="Z22" s="1">
        <v>1</v>
      </c>
      <c r="AB22" s="1">
        <v>1</v>
      </c>
      <c r="AC22" s="1" t="s">
        <v>3815</v>
      </c>
      <c r="AD22" s="1">
        <v>1</v>
      </c>
      <c r="AE22" s="1">
        <v>1</v>
      </c>
      <c r="AF22" s="1"/>
      <c r="AG22" s="1">
        <v>1</v>
      </c>
      <c r="AH22" s="232"/>
      <c r="AI22" s="232"/>
      <c r="AJ22" s="232">
        <v>0</v>
      </c>
      <c r="AK22" s="232"/>
      <c r="AL22" s="232"/>
      <c r="AM22" s="126"/>
      <c r="AR22" s="3">
        <v>81069633</v>
      </c>
    </row>
    <row r="23" spans="1:45" thickBot="1">
      <c r="A23" s="1" t="s">
        <v>3680</v>
      </c>
      <c r="B23" s="1">
        <v>3</v>
      </c>
      <c r="C23" s="686" t="s">
        <v>8</v>
      </c>
      <c r="D23" s="1">
        <v>1290663</v>
      </c>
      <c r="E23" s="18">
        <v>38752</v>
      </c>
      <c r="F23" s="18">
        <v>38752</v>
      </c>
      <c r="G23" s="1">
        <v>1</v>
      </c>
      <c r="K23" s="1">
        <v>1</v>
      </c>
      <c r="L23" s="1">
        <v>175</v>
      </c>
      <c r="O23" s="4">
        <v>750</v>
      </c>
      <c r="X23" s="1">
        <v>1</v>
      </c>
      <c r="Y23" s="1">
        <v>1</v>
      </c>
      <c r="Z23" s="1">
        <v>1</v>
      </c>
      <c r="AB23" s="1">
        <v>1</v>
      </c>
      <c r="AC23" s="1" t="s">
        <v>3815</v>
      </c>
      <c r="AD23" s="1">
        <v>1</v>
      </c>
      <c r="AE23" s="1">
        <v>1</v>
      </c>
      <c r="AF23" s="1"/>
      <c r="AG23" s="1">
        <v>1</v>
      </c>
      <c r="AH23" s="232"/>
      <c r="AI23" s="232"/>
      <c r="AJ23" s="232">
        <v>1</v>
      </c>
      <c r="AK23" s="232"/>
      <c r="AL23" s="232"/>
      <c r="AM23" s="126"/>
      <c r="AR23" s="3">
        <v>80890300</v>
      </c>
    </row>
    <row r="24" spans="1:45" thickBot="1">
      <c r="A24" s="1" t="s">
        <v>3680</v>
      </c>
      <c r="B24" s="1">
        <v>2</v>
      </c>
      <c r="C24" s="685" t="s">
        <v>7</v>
      </c>
      <c r="D24" s="1">
        <v>1290665</v>
      </c>
      <c r="E24" s="18">
        <v>38753</v>
      </c>
      <c r="F24" s="18">
        <v>38753</v>
      </c>
      <c r="G24" s="1">
        <v>1</v>
      </c>
      <c r="K24" s="1">
        <v>1</v>
      </c>
      <c r="L24" s="1">
        <v>173</v>
      </c>
      <c r="O24" s="4">
        <v>746</v>
      </c>
      <c r="W24" s="1">
        <v>1</v>
      </c>
      <c r="Y24" s="1">
        <v>1</v>
      </c>
      <c r="Z24" s="1">
        <v>1</v>
      </c>
      <c r="AB24" s="1">
        <v>1</v>
      </c>
      <c r="AC24" s="1" t="s">
        <v>3815</v>
      </c>
      <c r="AD24" s="1">
        <v>1</v>
      </c>
      <c r="AE24" s="1">
        <v>1</v>
      </c>
      <c r="AF24" s="1"/>
      <c r="AG24" s="1">
        <v>1</v>
      </c>
      <c r="AH24" s="232"/>
      <c r="AI24" s="232"/>
      <c r="AJ24" s="232">
        <v>0</v>
      </c>
      <c r="AK24" s="232"/>
      <c r="AL24" s="232"/>
      <c r="AM24" s="126"/>
      <c r="AR24" s="3">
        <v>80881269</v>
      </c>
    </row>
    <row r="25" spans="1:45" thickBot="1">
      <c r="A25" s="1" t="s">
        <v>3680</v>
      </c>
      <c r="B25" s="1">
        <v>2</v>
      </c>
      <c r="C25" s="685" t="s">
        <v>7</v>
      </c>
      <c r="D25" s="1">
        <v>1290668</v>
      </c>
      <c r="E25" s="18">
        <v>38753</v>
      </c>
      <c r="F25" s="18">
        <v>38753</v>
      </c>
      <c r="G25" s="1">
        <v>1</v>
      </c>
      <c r="K25" s="1">
        <v>1</v>
      </c>
      <c r="L25" s="1">
        <v>173</v>
      </c>
      <c r="O25" s="4">
        <v>596</v>
      </c>
      <c r="W25" s="1">
        <v>1</v>
      </c>
      <c r="Y25" s="1">
        <v>1</v>
      </c>
      <c r="Z25" s="1">
        <v>1</v>
      </c>
      <c r="AB25" s="1">
        <v>1</v>
      </c>
      <c r="AC25" s="1" t="s">
        <v>3815</v>
      </c>
      <c r="AD25" s="1">
        <v>1</v>
      </c>
      <c r="AE25" s="1">
        <v>1</v>
      </c>
      <c r="AF25" s="1"/>
      <c r="AG25" s="1">
        <v>1</v>
      </c>
      <c r="AH25" s="232"/>
      <c r="AI25" s="232"/>
      <c r="AJ25" s="232">
        <v>0</v>
      </c>
      <c r="AK25" s="232"/>
      <c r="AL25" s="232"/>
      <c r="AM25" s="126"/>
      <c r="AR25" s="3">
        <v>80849374</v>
      </c>
    </row>
    <row r="26" spans="1:45" thickBot="1">
      <c r="A26" s="1" t="s">
        <v>3680</v>
      </c>
      <c r="B26" s="1">
        <v>2</v>
      </c>
      <c r="C26" s="685" t="s">
        <v>7</v>
      </c>
      <c r="D26" s="1">
        <v>1290670</v>
      </c>
      <c r="E26" s="18">
        <v>38753</v>
      </c>
      <c r="F26" s="18">
        <v>38753</v>
      </c>
      <c r="G26" s="1">
        <v>1</v>
      </c>
      <c r="K26" s="1">
        <v>1</v>
      </c>
      <c r="L26" s="1">
        <v>169</v>
      </c>
      <c r="O26" s="4">
        <v>690</v>
      </c>
      <c r="X26" s="1">
        <v>1</v>
      </c>
      <c r="Y26" s="1">
        <v>1</v>
      </c>
      <c r="Z26" s="1">
        <v>1</v>
      </c>
      <c r="AB26" s="1">
        <v>1</v>
      </c>
      <c r="AC26" s="1" t="s">
        <v>3815</v>
      </c>
      <c r="AD26" s="1">
        <v>1</v>
      </c>
      <c r="AE26" s="1">
        <v>1</v>
      </c>
      <c r="AF26" s="1"/>
      <c r="AG26" s="1">
        <v>1</v>
      </c>
      <c r="AH26" s="232"/>
      <c r="AI26" s="232"/>
      <c r="AJ26" s="232">
        <v>0</v>
      </c>
      <c r="AK26" s="232"/>
      <c r="AL26" s="232"/>
      <c r="AM26" s="126"/>
      <c r="AR26" s="3" t="s">
        <v>42</v>
      </c>
    </row>
    <row r="27" spans="1:45" thickBot="1">
      <c r="A27" s="1" t="s">
        <v>3680</v>
      </c>
      <c r="B27" s="1">
        <v>2</v>
      </c>
      <c r="C27" s="685" t="s">
        <v>7</v>
      </c>
      <c r="D27" s="1">
        <v>1290672</v>
      </c>
      <c r="E27" s="18">
        <v>38753</v>
      </c>
      <c r="F27" s="18">
        <v>38753</v>
      </c>
      <c r="G27" s="1">
        <v>1</v>
      </c>
      <c r="K27" s="1">
        <v>1</v>
      </c>
      <c r="L27" s="1">
        <v>163</v>
      </c>
      <c r="O27" s="4">
        <v>646</v>
      </c>
      <c r="W27" s="1">
        <v>1</v>
      </c>
      <c r="Y27" s="1">
        <v>1</v>
      </c>
      <c r="Z27" s="1">
        <v>1</v>
      </c>
      <c r="AB27" s="1">
        <v>1</v>
      </c>
      <c r="AC27" s="1" t="s">
        <v>3815</v>
      </c>
      <c r="AD27" s="1">
        <v>1</v>
      </c>
      <c r="AE27" s="1">
        <v>1</v>
      </c>
      <c r="AF27" s="1"/>
      <c r="AG27" s="1">
        <v>1</v>
      </c>
      <c r="AH27" s="232"/>
      <c r="AI27" s="232"/>
      <c r="AJ27" s="232">
        <v>0</v>
      </c>
      <c r="AK27" s="232"/>
      <c r="AL27" s="232"/>
      <c r="AM27" s="126"/>
      <c r="AR27" s="3">
        <v>81057822</v>
      </c>
    </row>
    <row r="28" spans="1:45" thickBot="1">
      <c r="A28" s="1" t="s">
        <v>3680</v>
      </c>
      <c r="B28" s="1">
        <v>2</v>
      </c>
      <c r="C28" s="685" t="s">
        <v>7</v>
      </c>
      <c r="D28" s="1">
        <v>1290673</v>
      </c>
      <c r="E28" s="18">
        <v>38753</v>
      </c>
      <c r="F28" s="18">
        <v>38753</v>
      </c>
      <c r="G28" s="1">
        <v>1</v>
      </c>
      <c r="K28" s="1">
        <v>1</v>
      </c>
      <c r="L28" s="1">
        <v>174</v>
      </c>
      <c r="O28" s="4">
        <v>675</v>
      </c>
      <c r="W28" s="1">
        <v>1</v>
      </c>
      <c r="Y28" s="1">
        <v>1</v>
      </c>
      <c r="Z28" s="1">
        <v>1</v>
      </c>
      <c r="AB28" s="1">
        <v>1</v>
      </c>
      <c r="AC28" s="1" t="s">
        <v>3815</v>
      </c>
      <c r="AD28" s="1">
        <v>1</v>
      </c>
      <c r="AE28" s="1">
        <v>1</v>
      </c>
      <c r="AF28" s="1"/>
      <c r="AG28" s="1">
        <v>1</v>
      </c>
      <c r="AH28" s="232"/>
      <c r="AI28" s="232"/>
      <c r="AJ28" s="232">
        <v>0</v>
      </c>
      <c r="AK28" s="232"/>
      <c r="AL28" s="232"/>
      <c r="AM28" s="126"/>
      <c r="AR28" s="3">
        <v>81091845</v>
      </c>
      <c r="AS28" s="1" t="s">
        <v>43</v>
      </c>
    </row>
    <row r="29" spans="1:45" thickBot="1">
      <c r="A29" s="1" t="s">
        <v>3680</v>
      </c>
      <c r="B29" s="1">
        <v>1</v>
      </c>
      <c r="C29" s="684" t="s">
        <v>4</v>
      </c>
      <c r="D29" s="1">
        <v>1290679</v>
      </c>
      <c r="E29" s="18">
        <v>38754</v>
      </c>
      <c r="F29" s="18">
        <v>38754</v>
      </c>
      <c r="G29" s="1">
        <v>1</v>
      </c>
      <c r="K29" s="1">
        <v>1</v>
      </c>
      <c r="L29" s="1">
        <v>180</v>
      </c>
      <c r="O29" s="4">
        <v>762</v>
      </c>
      <c r="X29" s="1">
        <v>1</v>
      </c>
      <c r="Y29" s="1">
        <v>1</v>
      </c>
      <c r="Z29" s="1">
        <v>1</v>
      </c>
      <c r="AB29" s="1">
        <v>1</v>
      </c>
      <c r="AC29" s="1" t="s">
        <v>3815</v>
      </c>
      <c r="AD29" s="1">
        <v>1</v>
      </c>
      <c r="AE29" s="1">
        <v>1</v>
      </c>
      <c r="AF29" s="1"/>
      <c r="AG29" s="1">
        <v>1</v>
      </c>
      <c r="AH29" s="232"/>
      <c r="AI29" s="232"/>
      <c r="AJ29" s="232">
        <v>1</v>
      </c>
      <c r="AK29" s="232"/>
      <c r="AL29" s="232"/>
      <c r="AM29" s="126"/>
      <c r="AR29" s="3">
        <v>81010074</v>
      </c>
    </row>
    <row r="30" spans="1:45" thickBot="1">
      <c r="A30" s="1" t="s">
        <v>3680</v>
      </c>
      <c r="B30" s="1">
        <v>1</v>
      </c>
      <c r="C30" s="684" t="s">
        <v>4</v>
      </c>
      <c r="D30" s="1">
        <v>1290680</v>
      </c>
      <c r="E30" s="18">
        <v>38754</v>
      </c>
      <c r="F30" s="18">
        <v>38754</v>
      </c>
      <c r="G30" s="1">
        <v>1</v>
      </c>
      <c r="K30" s="1">
        <v>1</v>
      </c>
      <c r="L30" s="1">
        <v>170</v>
      </c>
      <c r="O30" s="4">
        <v>564</v>
      </c>
      <c r="W30" s="1">
        <v>1</v>
      </c>
      <c r="Y30" s="1">
        <v>1</v>
      </c>
      <c r="Z30" s="1">
        <v>1</v>
      </c>
      <c r="AB30" s="1">
        <v>1</v>
      </c>
      <c r="AC30" s="1" t="s">
        <v>3815</v>
      </c>
      <c r="AD30" s="1">
        <v>1</v>
      </c>
      <c r="AE30" s="1">
        <v>1</v>
      </c>
      <c r="AF30" s="1"/>
      <c r="AG30" s="1">
        <v>1</v>
      </c>
      <c r="AH30" s="232"/>
      <c r="AI30" s="232"/>
      <c r="AJ30" s="232">
        <v>0</v>
      </c>
      <c r="AK30" s="232"/>
      <c r="AL30" s="232"/>
      <c r="AM30" s="126"/>
      <c r="AR30" s="3">
        <v>80864117</v>
      </c>
    </row>
    <row r="31" spans="1:45" thickBot="1">
      <c r="A31" s="1" t="s">
        <v>3680</v>
      </c>
      <c r="B31" s="1">
        <v>1</v>
      </c>
      <c r="C31" s="684" t="s">
        <v>4</v>
      </c>
      <c r="D31" s="1">
        <v>1290681</v>
      </c>
      <c r="E31" s="18">
        <v>38754</v>
      </c>
      <c r="F31" s="18">
        <v>38754</v>
      </c>
      <c r="G31" s="1">
        <v>1</v>
      </c>
      <c r="K31" s="1">
        <v>1</v>
      </c>
      <c r="L31" s="1">
        <v>176</v>
      </c>
      <c r="O31" s="4">
        <v>636</v>
      </c>
      <c r="W31" s="1">
        <v>1</v>
      </c>
      <c r="Y31" s="1">
        <v>1</v>
      </c>
      <c r="Z31" s="1">
        <v>1</v>
      </c>
      <c r="AB31" s="1">
        <v>1</v>
      </c>
      <c r="AC31" s="1" t="s">
        <v>3815</v>
      </c>
      <c r="AD31" s="1">
        <v>1</v>
      </c>
      <c r="AE31" s="1">
        <v>1</v>
      </c>
      <c r="AF31" s="1"/>
      <c r="AG31" s="1">
        <v>1</v>
      </c>
      <c r="AH31" s="232"/>
      <c r="AI31" s="232"/>
      <c r="AJ31" s="232">
        <v>0</v>
      </c>
      <c r="AK31" s="232"/>
      <c r="AL31" s="232"/>
      <c r="AM31" s="126"/>
      <c r="AR31" s="3">
        <v>81071608</v>
      </c>
    </row>
    <row r="32" spans="1:45" thickBot="1">
      <c r="A32" s="1" t="s">
        <v>3680</v>
      </c>
      <c r="B32" s="1">
        <v>1</v>
      </c>
      <c r="C32" s="684" t="s">
        <v>4</v>
      </c>
      <c r="D32" s="1">
        <v>1290689</v>
      </c>
      <c r="E32" s="18">
        <v>38754</v>
      </c>
      <c r="F32" s="18">
        <v>38754</v>
      </c>
      <c r="G32" s="1">
        <v>1</v>
      </c>
      <c r="K32" s="1">
        <v>1</v>
      </c>
      <c r="L32" s="1">
        <v>178</v>
      </c>
      <c r="O32" s="4">
        <v>752</v>
      </c>
      <c r="W32" s="1">
        <v>1</v>
      </c>
      <c r="Y32" s="1">
        <v>1</v>
      </c>
      <c r="Z32" s="1">
        <v>1</v>
      </c>
      <c r="AB32" s="1">
        <v>1</v>
      </c>
      <c r="AC32" s="1" t="s">
        <v>3815</v>
      </c>
      <c r="AD32" s="1">
        <v>1</v>
      </c>
      <c r="AE32" s="1">
        <v>1</v>
      </c>
      <c r="AF32" s="1"/>
      <c r="AG32" s="1">
        <v>1</v>
      </c>
      <c r="AH32" s="232"/>
      <c r="AI32" s="232"/>
      <c r="AJ32" s="232" t="s">
        <v>40</v>
      </c>
      <c r="AK32" s="232"/>
      <c r="AL32" s="232"/>
      <c r="AM32" s="126"/>
      <c r="AR32" s="3">
        <v>80834622</v>
      </c>
    </row>
    <row r="33" spans="1:45" thickBot="1">
      <c r="A33" s="1" t="s">
        <v>3680</v>
      </c>
      <c r="B33" s="1">
        <v>1</v>
      </c>
      <c r="C33" s="684" t="s">
        <v>4</v>
      </c>
      <c r="D33" s="1">
        <v>1290697</v>
      </c>
      <c r="E33" s="18">
        <v>38754</v>
      </c>
      <c r="F33" s="18">
        <v>38754</v>
      </c>
      <c r="G33" s="1">
        <v>1</v>
      </c>
      <c r="K33" s="1">
        <v>1</v>
      </c>
      <c r="L33" s="1">
        <v>172</v>
      </c>
      <c r="O33" s="4">
        <v>706</v>
      </c>
      <c r="W33" s="1">
        <v>1</v>
      </c>
      <c r="Y33" s="1">
        <v>1</v>
      </c>
      <c r="Z33" s="1">
        <v>1</v>
      </c>
      <c r="AB33" s="1">
        <v>1</v>
      </c>
      <c r="AC33" s="1" t="s">
        <v>3815</v>
      </c>
      <c r="AD33" s="1">
        <v>1</v>
      </c>
      <c r="AE33" s="1">
        <v>1</v>
      </c>
      <c r="AF33" s="1"/>
      <c r="AG33" s="1">
        <v>1</v>
      </c>
      <c r="AH33" s="232"/>
      <c r="AI33" s="232"/>
      <c r="AJ33" s="232" t="s">
        <v>40</v>
      </c>
      <c r="AK33" s="232"/>
      <c r="AL33" s="232"/>
      <c r="AM33" s="126"/>
      <c r="AR33" s="3">
        <v>81016261</v>
      </c>
    </row>
    <row r="34" spans="1:45" thickBot="1">
      <c r="A34" s="1" t="s">
        <v>3680</v>
      </c>
      <c r="B34" s="1">
        <v>1</v>
      </c>
      <c r="C34" s="684" t="s">
        <v>4</v>
      </c>
      <c r="D34" s="12">
        <v>1290698</v>
      </c>
      <c r="E34" s="673">
        <v>38754</v>
      </c>
      <c r="F34" s="673">
        <v>38754</v>
      </c>
      <c r="G34" s="12">
        <v>1</v>
      </c>
      <c r="H34" s="12"/>
      <c r="I34" s="12"/>
      <c r="J34" s="12"/>
      <c r="K34" s="12">
        <v>1</v>
      </c>
      <c r="L34" s="12">
        <v>108</v>
      </c>
      <c r="M34" s="12"/>
      <c r="N34" s="12"/>
      <c r="O34" s="674">
        <v>702</v>
      </c>
      <c r="P34" s="12"/>
      <c r="Q34" s="12"/>
      <c r="R34" s="12"/>
      <c r="S34" s="12"/>
      <c r="T34" s="12"/>
      <c r="U34" s="12"/>
      <c r="V34" s="12"/>
      <c r="W34" s="12">
        <v>1</v>
      </c>
      <c r="X34" s="12"/>
      <c r="Y34" s="12">
        <v>1</v>
      </c>
      <c r="Z34" s="12">
        <v>1</v>
      </c>
      <c r="AA34" s="12"/>
      <c r="AB34" s="12">
        <v>1</v>
      </c>
      <c r="AC34" s="1" t="s">
        <v>3815</v>
      </c>
      <c r="AD34" s="12">
        <v>1</v>
      </c>
      <c r="AE34" s="12">
        <v>1</v>
      </c>
      <c r="AF34" s="12"/>
      <c r="AG34" s="12">
        <v>1</v>
      </c>
      <c r="AH34" s="10"/>
      <c r="AI34" s="10"/>
      <c r="AJ34" s="232" t="s">
        <v>40</v>
      </c>
      <c r="AK34" s="232"/>
      <c r="AL34" s="232"/>
      <c r="AM34" s="126"/>
      <c r="AN34" s="12"/>
      <c r="AO34" s="12"/>
      <c r="AP34" s="12"/>
      <c r="AQ34" s="12"/>
      <c r="AR34" s="11">
        <v>81030044</v>
      </c>
      <c r="AS34" s="12" t="s">
        <v>44</v>
      </c>
    </row>
    <row r="35" spans="1:45" thickBot="1">
      <c r="A35" s="1" t="s">
        <v>3680</v>
      </c>
      <c r="B35" s="1">
        <v>1</v>
      </c>
      <c r="C35" s="684" t="s">
        <v>4</v>
      </c>
      <c r="D35" s="1">
        <v>1290624</v>
      </c>
      <c r="E35" s="18">
        <v>38748</v>
      </c>
      <c r="F35" s="18">
        <v>38748</v>
      </c>
      <c r="G35" s="1">
        <v>1</v>
      </c>
      <c r="J35" s="1">
        <v>1</v>
      </c>
      <c r="L35" s="1">
        <v>155</v>
      </c>
      <c r="O35" s="4">
        <v>378</v>
      </c>
      <c r="W35" s="1">
        <v>1</v>
      </c>
      <c r="Y35" s="1">
        <v>1</v>
      </c>
      <c r="Z35" s="1">
        <v>1</v>
      </c>
      <c r="AB35" s="1">
        <v>1</v>
      </c>
      <c r="AC35" s="1" t="s">
        <v>3815</v>
      </c>
      <c r="AD35" s="1">
        <v>1</v>
      </c>
      <c r="AE35" s="1">
        <v>1</v>
      </c>
      <c r="AF35" s="1"/>
      <c r="AG35" s="1">
        <v>1</v>
      </c>
      <c r="AH35" s="5"/>
      <c r="AI35" s="5"/>
      <c r="AJ35" s="5">
        <v>0</v>
      </c>
      <c r="AK35" s="5"/>
      <c r="AL35" s="5"/>
      <c r="AM35" s="6"/>
      <c r="AR35" s="3">
        <v>81016838</v>
      </c>
    </row>
    <row r="36" spans="1:45" thickBot="1">
      <c r="A36" s="1" t="s">
        <v>3680</v>
      </c>
      <c r="B36" s="1">
        <v>1</v>
      </c>
      <c r="C36" s="684" t="s">
        <v>4</v>
      </c>
      <c r="D36" s="16">
        <v>1290629</v>
      </c>
      <c r="E36" s="675">
        <v>38748</v>
      </c>
      <c r="F36" s="675">
        <v>38748</v>
      </c>
      <c r="G36" s="16">
        <v>1</v>
      </c>
      <c r="H36" s="16"/>
      <c r="I36" s="16"/>
      <c r="J36" s="16">
        <v>1</v>
      </c>
      <c r="K36" s="16"/>
      <c r="L36" s="676">
        <v>158</v>
      </c>
      <c r="M36" s="676"/>
      <c r="N36" s="676"/>
      <c r="O36" s="677">
        <v>406</v>
      </c>
      <c r="P36" s="16"/>
      <c r="Q36" s="16"/>
      <c r="R36" s="16"/>
      <c r="S36" s="16"/>
      <c r="T36" s="16"/>
      <c r="U36" s="16"/>
      <c r="V36" s="16"/>
      <c r="W36" s="16">
        <v>1</v>
      </c>
      <c r="X36" s="16"/>
      <c r="Y36" s="16">
        <v>1</v>
      </c>
      <c r="Z36" s="16">
        <v>1</v>
      </c>
      <c r="AA36" s="16"/>
      <c r="AB36" s="17">
        <v>1</v>
      </c>
      <c r="AC36" s="1" t="s">
        <v>3815</v>
      </c>
      <c r="AD36" s="16">
        <v>1</v>
      </c>
      <c r="AE36" s="16">
        <v>1</v>
      </c>
      <c r="AF36" s="16"/>
      <c r="AG36" s="17">
        <v>1</v>
      </c>
      <c r="AH36" s="13"/>
      <c r="AI36" s="13"/>
      <c r="AJ36" s="13">
        <v>0</v>
      </c>
      <c r="AK36" s="13"/>
      <c r="AL36" s="13"/>
      <c r="AM36" s="14">
        <v>1</v>
      </c>
      <c r="AN36" s="16"/>
      <c r="AO36" s="16"/>
      <c r="AP36" s="16"/>
      <c r="AQ36" s="16"/>
      <c r="AR36" s="15">
        <v>81048372</v>
      </c>
      <c r="AS36" s="16" t="s">
        <v>45</v>
      </c>
    </row>
    <row r="37" spans="1:45" thickBot="1">
      <c r="A37" s="1" t="s">
        <v>3680</v>
      </c>
      <c r="B37" s="1">
        <v>1</v>
      </c>
      <c r="C37" s="684" t="s">
        <v>4</v>
      </c>
      <c r="D37" s="1">
        <v>1290637</v>
      </c>
      <c r="E37" s="18">
        <v>38748</v>
      </c>
      <c r="F37" s="18">
        <v>38748</v>
      </c>
      <c r="G37" s="1">
        <v>1</v>
      </c>
      <c r="J37" s="1">
        <v>1</v>
      </c>
      <c r="L37" s="1">
        <v>159</v>
      </c>
      <c r="O37" s="4">
        <v>448</v>
      </c>
      <c r="W37" s="1">
        <v>1</v>
      </c>
      <c r="Y37" s="1">
        <v>1</v>
      </c>
      <c r="Z37" s="1">
        <v>1</v>
      </c>
      <c r="AB37" s="1">
        <v>1</v>
      </c>
      <c r="AC37" s="1" t="s">
        <v>3815</v>
      </c>
      <c r="AD37" s="1">
        <v>1</v>
      </c>
      <c r="AE37" s="1">
        <v>1</v>
      </c>
      <c r="AF37" s="1"/>
      <c r="AG37" s="1">
        <v>1</v>
      </c>
      <c r="AH37" s="5"/>
      <c r="AI37" s="5"/>
      <c r="AJ37" s="5">
        <v>0</v>
      </c>
      <c r="AK37" s="5"/>
      <c r="AL37" s="5"/>
      <c r="AM37" s="6"/>
      <c r="AR37" s="3">
        <v>81096071</v>
      </c>
    </row>
    <row r="38" spans="1:45" thickBot="1">
      <c r="A38" s="1" t="s">
        <v>3680</v>
      </c>
      <c r="B38" s="1">
        <v>1</v>
      </c>
      <c r="C38" s="684" t="s">
        <v>4</v>
      </c>
      <c r="D38" s="1">
        <v>1290646</v>
      </c>
      <c r="E38" s="18">
        <v>38750</v>
      </c>
      <c r="F38" s="18">
        <v>38750</v>
      </c>
      <c r="G38" s="1">
        <v>1</v>
      </c>
      <c r="J38" s="1">
        <v>1</v>
      </c>
      <c r="L38" s="1">
        <v>145</v>
      </c>
      <c r="O38" s="4">
        <v>394</v>
      </c>
      <c r="W38" s="1">
        <v>1</v>
      </c>
      <c r="Y38" s="1">
        <v>1</v>
      </c>
      <c r="Z38" s="1">
        <v>1</v>
      </c>
      <c r="AB38" s="1">
        <v>1</v>
      </c>
      <c r="AC38" s="1" t="s">
        <v>3815</v>
      </c>
      <c r="AD38" s="1">
        <v>1</v>
      </c>
      <c r="AE38" s="1">
        <v>1</v>
      </c>
      <c r="AF38" s="1"/>
      <c r="AG38" s="1">
        <v>1</v>
      </c>
      <c r="AH38" s="5"/>
      <c r="AI38" s="5"/>
      <c r="AJ38" s="5">
        <v>1</v>
      </c>
      <c r="AK38" s="5"/>
      <c r="AL38" s="5"/>
      <c r="AM38" s="6"/>
      <c r="AR38" s="3">
        <v>80881785</v>
      </c>
    </row>
    <row r="39" spans="1:45" thickBot="1">
      <c r="A39" s="1" t="s">
        <v>3680</v>
      </c>
      <c r="B39" s="1">
        <v>2</v>
      </c>
      <c r="C39" s="685" t="s">
        <v>7</v>
      </c>
      <c r="D39" s="1">
        <v>1290666</v>
      </c>
      <c r="E39" s="18">
        <v>38753</v>
      </c>
      <c r="F39" s="18">
        <v>38753</v>
      </c>
      <c r="G39" s="1">
        <v>1</v>
      </c>
      <c r="J39" s="1">
        <v>1</v>
      </c>
      <c r="L39" s="1">
        <v>152</v>
      </c>
      <c r="O39" s="4">
        <v>444</v>
      </c>
      <c r="W39" s="1">
        <v>1</v>
      </c>
      <c r="Y39" s="1">
        <v>1</v>
      </c>
      <c r="Z39" s="1">
        <v>1</v>
      </c>
      <c r="AB39" s="1">
        <v>1</v>
      </c>
      <c r="AC39" s="1" t="s">
        <v>3815</v>
      </c>
      <c r="AD39" s="1">
        <v>1</v>
      </c>
      <c r="AE39" s="1">
        <v>1</v>
      </c>
      <c r="AF39" s="1"/>
      <c r="AG39" s="1">
        <v>1</v>
      </c>
      <c r="AH39" s="232"/>
      <c r="AI39" s="232"/>
      <c r="AJ39" s="232">
        <v>1</v>
      </c>
      <c r="AK39" s="232"/>
      <c r="AL39" s="232"/>
      <c r="AM39" s="126"/>
      <c r="AR39" s="3">
        <v>81023357</v>
      </c>
    </row>
    <row r="40" spans="1:45" thickBot="1">
      <c r="A40" s="1" t="s">
        <v>3680</v>
      </c>
      <c r="B40" s="1">
        <v>2</v>
      </c>
      <c r="C40" s="685" t="s">
        <v>7</v>
      </c>
      <c r="D40" s="1">
        <v>1290674</v>
      </c>
      <c r="E40" s="18">
        <v>38753</v>
      </c>
      <c r="F40" s="18">
        <v>38753</v>
      </c>
      <c r="G40" s="1">
        <v>1</v>
      </c>
      <c r="J40" s="1">
        <v>1</v>
      </c>
      <c r="L40" s="1">
        <v>152</v>
      </c>
      <c r="O40" s="4">
        <v>416</v>
      </c>
      <c r="W40" s="1">
        <v>1</v>
      </c>
      <c r="Y40" s="1">
        <v>1</v>
      </c>
      <c r="Z40" s="1">
        <v>1</v>
      </c>
      <c r="AB40" s="1">
        <v>1</v>
      </c>
      <c r="AC40" s="1" t="s">
        <v>3815</v>
      </c>
      <c r="AD40" s="1">
        <v>1</v>
      </c>
      <c r="AE40" s="1">
        <v>1</v>
      </c>
      <c r="AF40" s="1"/>
      <c r="AG40" s="1">
        <v>1</v>
      </c>
      <c r="AH40" s="232"/>
      <c r="AI40" s="232"/>
      <c r="AJ40" s="232">
        <v>1</v>
      </c>
      <c r="AK40" s="232"/>
      <c r="AL40" s="232"/>
      <c r="AM40" s="126"/>
      <c r="AR40" s="3">
        <v>80886076</v>
      </c>
    </row>
    <row r="41" spans="1:45" thickBot="1">
      <c r="A41" s="1" t="s">
        <v>3680</v>
      </c>
      <c r="B41" s="1">
        <v>1</v>
      </c>
      <c r="C41" s="684" t="s">
        <v>4</v>
      </c>
      <c r="D41" s="1">
        <v>1290675</v>
      </c>
      <c r="E41" s="18">
        <v>38754</v>
      </c>
      <c r="F41" s="18">
        <v>38754</v>
      </c>
      <c r="G41" s="1">
        <v>1</v>
      </c>
      <c r="J41" s="1">
        <v>1</v>
      </c>
      <c r="L41" s="1">
        <v>148</v>
      </c>
      <c r="O41" s="4">
        <v>362</v>
      </c>
      <c r="W41" s="1">
        <v>1</v>
      </c>
      <c r="Y41" s="1">
        <v>1</v>
      </c>
      <c r="Z41" s="1">
        <v>1</v>
      </c>
      <c r="AB41" s="1">
        <v>1</v>
      </c>
      <c r="AC41" s="1" t="s">
        <v>3815</v>
      </c>
      <c r="AD41" s="1">
        <v>1</v>
      </c>
      <c r="AE41" s="1">
        <v>1</v>
      </c>
      <c r="AF41" s="1"/>
      <c r="AG41" s="1">
        <v>1</v>
      </c>
      <c r="AH41" s="232"/>
      <c r="AI41" s="232"/>
      <c r="AJ41" s="232">
        <v>0</v>
      </c>
      <c r="AK41" s="232"/>
      <c r="AL41" s="232"/>
      <c r="AM41" s="126"/>
      <c r="AR41" s="3">
        <v>81033619</v>
      </c>
    </row>
    <row r="42" spans="1:45" thickBot="1">
      <c r="A42" s="1" t="s">
        <v>3680</v>
      </c>
      <c r="B42" s="1">
        <v>1</v>
      </c>
      <c r="C42" s="684" t="s">
        <v>4</v>
      </c>
      <c r="D42" s="1">
        <v>1290682</v>
      </c>
      <c r="E42" s="18">
        <v>38754</v>
      </c>
      <c r="F42" s="18">
        <v>38754</v>
      </c>
      <c r="G42" s="1">
        <v>1</v>
      </c>
      <c r="J42" s="1">
        <v>1</v>
      </c>
      <c r="L42" s="1">
        <v>156</v>
      </c>
      <c r="O42" s="4">
        <v>402</v>
      </c>
      <c r="W42" s="1">
        <v>1</v>
      </c>
      <c r="Y42" s="1">
        <v>1</v>
      </c>
      <c r="Z42" s="1">
        <v>1</v>
      </c>
      <c r="AB42" s="1">
        <v>1</v>
      </c>
      <c r="AC42" s="1" t="s">
        <v>3815</v>
      </c>
      <c r="AD42" s="1">
        <v>1</v>
      </c>
      <c r="AE42" s="1">
        <v>1</v>
      </c>
      <c r="AF42" s="1"/>
      <c r="AG42" s="1">
        <v>1</v>
      </c>
      <c r="AH42" s="232"/>
      <c r="AI42" s="232"/>
      <c r="AJ42" s="232">
        <v>0</v>
      </c>
      <c r="AK42" s="232"/>
      <c r="AL42" s="232"/>
      <c r="AM42" s="126"/>
      <c r="AR42" s="3">
        <v>81080869</v>
      </c>
    </row>
    <row r="43" spans="1:45" thickBot="1">
      <c r="A43" s="1" t="s">
        <v>3680</v>
      </c>
      <c r="B43" s="1">
        <v>1</v>
      </c>
      <c r="C43" s="684" t="s">
        <v>4</v>
      </c>
      <c r="D43" s="1">
        <v>1290683</v>
      </c>
      <c r="E43" s="18">
        <v>38754</v>
      </c>
      <c r="F43" s="18">
        <v>38754</v>
      </c>
      <c r="G43" s="1">
        <v>1</v>
      </c>
      <c r="J43" s="1">
        <v>1</v>
      </c>
      <c r="L43" s="1">
        <v>159</v>
      </c>
      <c r="O43" s="4">
        <v>440</v>
      </c>
      <c r="W43" s="1">
        <v>1</v>
      </c>
      <c r="Y43" s="1">
        <v>1</v>
      </c>
      <c r="Z43" s="1">
        <v>1</v>
      </c>
      <c r="AB43" s="1">
        <v>1</v>
      </c>
      <c r="AC43" s="1" t="s">
        <v>3815</v>
      </c>
      <c r="AD43" s="1">
        <v>1</v>
      </c>
      <c r="AE43" s="1">
        <v>1</v>
      </c>
      <c r="AF43" s="1"/>
      <c r="AG43" s="1">
        <v>1</v>
      </c>
      <c r="AH43" s="232"/>
      <c r="AI43" s="232"/>
      <c r="AJ43" s="232" t="s">
        <v>40</v>
      </c>
      <c r="AK43" s="232"/>
      <c r="AL43" s="232"/>
      <c r="AM43" s="126"/>
      <c r="AR43" s="3">
        <v>80844774</v>
      </c>
    </row>
    <row r="44" spans="1:45" thickBot="1">
      <c r="A44" s="1" t="s">
        <v>3680</v>
      </c>
      <c r="B44" s="1">
        <v>1</v>
      </c>
      <c r="C44" s="684" t="s">
        <v>4</v>
      </c>
      <c r="D44" s="1">
        <v>1290687</v>
      </c>
      <c r="E44" s="18">
        <v>38754</v>
      </c>
      <c r="F44" s="18">
        <v>38754</v>
      </c>
      <c r="G44" s="1">
        <v>1</v>
      </c>
      <c r="J44" s="1">
        <v>1</v>
      </c>
      <c r="L44" s="1">
        <v>165</v>
      </c>
      <c r="O44" s="4">
        <v>472</v>
      </c>
      <c r="W44" s="1">
        <v>1</v>
      </c>
      <c r="Y44" s="1">
        <v>1</v>
      </c>
      <c r="Z44" s="1">
        <v>1</v>
      </c>
      <c r="AB44" s="1">
        <v>1</v>
      </c>
      <c r="AC44" s="1" t="s">
        <v>3815</v>
      </c>
      <c r="AD44" s="1">
        <v>1</v>
      </c>
      <c r="AE44" s="1">
        <v>1</v>
      </c>
      <c r="AF44" s="1"/>
      <c r="AG44" s="1">
        <v>1</v>
      </c>
      <c r="AH44" s="232"/>
      <c r="AI44" s="232"/>
      <c r="AJ44" s="232" t="s">
        <v>40</v>
      </c>
      <c r="AK44" s="232"/>
      <c r="AL44" s="232"/>
      <c r="AM44" s="126"/>
      <c r="AR44" s="3">
        <v>81031776</v>
      </c>
    </row>
    <row r="45" spans="1:45" thickBot="1">
      <c r="A45" s="1" t="s">
        <v>3680</v>
      </c>
      <c r="B45" s="1">
        <v>1</v>
      </c>
      <c r="C45" s="684" t="s">
        <v>4</v>
      </c>
      <c r="D45" s="1">
        <v>1290688</v>
      </c>
      <c r="E45" s="18">
        <v>38754</v>
      </c>
      <c r="F45" s="18">
        <v>38754</v>
      </c>
      <c r="G45" s="1">
        <v>1</v>
      </c>
      <c r="J45" s="1">
        <v>1</v>
      </c>
      <c r="L45" s="1">
        <v>152</v>
      </c>
      <c r="O45" s="4">
        <v>390</v>
      </c>
      <c r="W45" s="1">
        <v>1</v>
      </c>
      <c r="Y45" s="1">
        <v>1</v>
      </c>
      <c r="Z45" s="1">
        <v>1</v>
      </c>
      <c r="AB45" s="1">
        <v>1</v>
      </c>
      <c r="AC45" s="1" t="s">
        <v>3815</v>
      </c>
      <c r="AD45" s="1">
        <v>1</v>
      </c>
      <c r="AE45" s="1">
        <v>1</v>
      </c>
      <c r="AF45" s="1"/>
      <c r="AG45" s="1">
        <v>1</v>
      </c>
      <c r="AH45" s="232"/>
      <c r="AI45" s="232"/>
      <c r="AJ45" s="232" t="s">
        <v>40</v>
      </c>
      <c r="AK45" s="232"/>
      <c r="AL45" s="232"/>
      <c r="AM45" s="126"/>
      <c r="AR45" s="3">
        <v>80885328</v>
      </c>
    </row>
    <row r="46" spans="1:45" thickBot="1">
      <c r="A46" s="1" t="s">
        <v>3680</v>
      </c>
      <c r="B46" s="1">
        <v>1</v>
      </c>
      <c r="C46" s="684" t="s">
        <v>4</v>
      </c>
      <c r="D46" s="1">
        <v>1290690</v>
      </c>
      <c r="E46" s="18">
        <v>38754</v>
      </c>
      <c r="F46" s="18">
        <v>38754</v>
      </c>
      <c r="G46" s="1">
        <v>1</v>
      </c>
      <c r="J46" s="1">
        <v>1</v>
      </c>
      <c r="L46" s="1">
        <v>157</v>
      </c>
      <c r="O46" s="4">
        <v>414</v>
      </c>
      <c r="W46" s="1">
        <v>1</v>
      </c>
      <c r="Y46" s="1">
        <v>1</v>
      </c>
      <c r="Z46" s="1">
        <v>1</v>
      </c>
      <c r="AB46" s="1">
        <v>1</v>
      </c>
      <c r="AC46" s="1" t="s">
        <v>3815</v>
      </c>
      <c r="AD46" s="1">
        <v>1</v>
      </c>
      <c r="AE46" s="1">
        <v>1</v>
      </c>
      <c r="AF46" s="1"/>
      <c r="AG46" s="1">
        <v>1</v>
      </c>
      <c r="AH46" s="232"/>
      <c r="AI46" s="232"/>
      <c r="AJ46" s="232" t="s">
        <v>40</v>
      </c>
      <c r="AK46" s="232"/>
      <c r="AL46" s="232"/>
      <c r="AM46" s="126"/>
      <c r="AR46" s="3">
        <v>80832074</v>
      </c>
      <c r="AS46" s="1" t="s">
        <v>46</v>
      </c>
    </row>
    <row r="47" spans="1:45" thickBot="1">
      <c r="A47" s="1" t="s">
        <v>3680</v>
      </c>
      <c r="B47" s="1">
        <v>1</v>
      </c>
      <c r="C47" s="684" t="s">
        <v>4</v>
      </c>
      <c r="D47" s="1">
        <v>1290696</v>
      </c>
      <c r="E47" s="18">
        <v>38754</v>
      </c>
      <c r="F47" s="18">
        <v>38754</v>
      </c>
      <c r="G47" s="1">
        <v>1</v>
      </c>
      <c r="J47" s="1">
        <v>1</v>
      </c>
      <c r="L47" s="1">
        <v>157</v>
      </c>
      <c r="O47" s="4">
        <v>436</v>
      </c>
      <c r="W47" s="1">
        <v>1</v>
      </c>
      <c r="Y47" s="1">
        <v>1</v>
      </c>
      <c r="Z47" s="1">
        <v>1</v>
      </c>
      <c r="AB47" s="1">
        <v>1</v>
      </c>
      <c r="AC47" s="1" t="s">
        <v>3815</v>
      </c>
      <c r="AD47" s="1">
        <v>1</v>
      </c>
      <c r="AE47" s="1">
        <v>1</v>
      </c>
      <c r="AF47" s="1"/>
      <c r="AG47" s="1">
        <v>1</v>
      </c>
      <c r="AH47" s="232"/>
      <c r="AI47" s="232"/>
      <c r="AJ47" s="232" t="s">
        <v>40</v>
      </c>
      <c r="AK47" s="232"/>
      <c r="AL47" s="232"/>
      <c r="AM47" s="126"/>
      <c r="AR47" s="3">
        <v>80848873</v>
      </c>
    </row>
    <row r="48" spans="1:45" thickBot="1">
      <c r="A48" s="1" t="s">
        <v>3680</v>
      </c>
      <c r="B48" s="1">
        <v>1</v>
      </c>
      <c r="C48" s="684" t="s">
        <v>4</v>
      </c>
      <c r="D48" s="1">
        <v>1290699</v>
      </c>
      <c r="E48" s="18">
        <v>38754</v>
      </c>
      <c r="F48" s="18">
        <v>38754</v>
      </c>
      <c r="G48" s="1">
        <v>1</v>
      </c>
      <c r="J48" s="1">
        <v>1</v>
      </c>
      <c r="L48" s="1">
        <v>157</v>
      </c>
      <c r="O48" s="4">
        <v>404</v>
      </c>
      <c r="W48" s="1">
        <v>1</v>
      </c>
      <c r="Y48" s="1">
        <v>1</v>
      </c>
      <c r="Z48" s="1">
        <v>1</v>
      </c>
      <c r="AB48" s="1">
        <v>1</v>
      </c>
      <c r="AC48" s="1" t="s">
        <v>3815</v>
      </c>
      <c r="AD48" s="1">
        <v>1</v>
      </c>
      <c r="AE48" s="1">
        <v>1</v>
      </c>
      <c r="AF48" s="1"/>
      <c r="AG48" s="1">
        <v>1</v>
      </c>
      <c r="AH48" s="232"/>
      <c r="AI48" s="232"/>
      <c r="AJ48" s="232" t="s">
        <v>40</v>
      </c>
      <c r="AK48" s="232"/>
      <c r="AL48" s="232"/>
      <c r="AM48" s="126"/>
      <c r="AR48" s="3">
        <v>80880099</v>
      </c>
    </row>
    <row r="49" spans="1:45" thickBot="1">
      <c r="A49" s="1" t="s">
        <v>3680</v>
      </c>
      <c r="B49" s="1">
        <v>1</v>
      </c>
      <c r="C49" s="684" t="s">
        <v>4</v>
      </c>
      <c r="D49" s="1">
        <v>1290605</v>
      </c>
      <c r="E49" s="18">
        <v>38746</v>
      </c>
      <c r="F49" s="18">
        <v>38746</v>
      </c>
      <c r="H49" s="1">
        <v>1</v>
      </c>
      <c r="K49" s="1">
        <v>1</v>
      </c>
      <c r="L49" s="1">
        <v>178</v>
      </c>
      <c r="O49" s="4">
        <v>586</v>
      </c>
      <c r="P49" s="1">
        <v>1</v>
      </c>
      <c r="W49" s="1">
        <v>1</v>
      </c>
      <c r="Y49" s="1">
        <v>1</v>
      </c>
      <c r="Z49" s="1">
        <v>1</v>
      </c>
      <c r="AB49" s="1">
        <v>1</v>
      </c>
      <c r="AC49" s="1" t="s">
        <v>3815</v>
      </c>
      <c r="AD49" s="1">
        <v>1</v>
      </c>
      <c r="AE49" s="1">
        <v>1</v>
      </c>
      <c r="AF49" s="1"/>
      <c r="AG49" s="1">
        <v>1</v>
      </c>
      <c r="AH49" s="5"/>
      <c r="AI49" s="5"/>
      <c r="AJ49" s="5">
        <v>0</v>
      </c>
      <c r="AK49" s="5"/>
      <c r="AL49" s="5"/>
      <c r="AM49" s="6"/>
      <c r="AR49" s="3">
        <v>80841868</v>
      </c>
    </row>
    <row r="50" spans="1:45" thickBot="1">
      <c r="A50" s="1" t="s">
        <v>3680</v>
      </c>
      <c r="B50" s="1">
        <v>1</v>
      </c>
      <c r="C50" s="684" t="s">
        <v>4</v>
      </c>
      <c r="D50" s="1">
        <v>1290607</v>
      </c>
      <c r="E50" s="18">
        <v>38747</v>
      </c>
      <c r="F50" s="18">
        <v>38747</v>
      </c>
      <c r="H50" s="1">
        <v>1</v>
      </c>
      <c r="K50" s="1">
        <v>1</v>
      </c>
      <c r="L50" s="1">
        <v>162</v>
      </c>
      <c r="O50" s="4">
        <v>600</v>
      </c>
      <c r="P50" s="1">
        <v>1</v>
      </c>
      <c r="W50" s="1">
        <v>1</v>
      </c>
      <c r="Y50" s="1">
        <v>1</v>
      </c>
      <c r="Z50" s="1">
        <v>1</v>
      </c>
      <c r="AB50" s="1">
        <v>1</v>
      </c>
      <c r="AC50" s="1" t="s">
        <v>3815</v>
      </c>
      <c r="AD50" s="1">
        <v>1</v>
      </c>
      <c r="AE50" s="1">
        <v>1</v>
      </c>
      <c r="AF50" s="1"/>
      <c r="AG50" s="1">
        <v>1</v>
      </c>
      <c r="AH50" s="5"/>
      <c r="AI50" s="5"/>
      <c r="AJ50" s="5">
        <v>0</v>
      </c>
      <c r="AK50" s="5"/>
      <c r="AL50" s="5"/>
      <c r="AM50" s="6"/>
      <c r="AR50" s="3">
        <v>81015004</v>
      </c>
    </row>
    <row r="51" spans="1:45" s="16" customFormat="1" thickBot="1">
      <c r="A51" s="1" t="s">
        <v>3680</v>
      </c>
      <c r="B51" s="16">
        <v>1</v>
      </c>
      <c r="C51" s="684" t="s">
        <v>4</v>
      </c>
      <c r="D51" s="1">
        <v>1290608</v>
      </c>
      <c r="E51" s="18">
        <v>38747</v>
      </c>
      <c r="F51" s="18">
        <v>38747</v>
      </c>
      <c r="G51" s="1"/>
      <c r="H51" s="1">
        <v>1</v>
      </c>
      <c r="I51" s="1"/>
      <c r="J51" s="1"/>
      <c r="K51" s="1">
        <v>1</v>
      </c>
      <c r="L51" s="1">
        <v>162</v>
      </c>
      <c r="M51" s="1"/>
      <c r="N51" s="1"/>
      <c r="O51" s="4">
        <v>520</v>
      </c>
      <c r="P51" s="1">
        <v>1</v>
      </c>
      <c r="Q51" s="1"/>
      <c r="R51" s="1"/>
      <c r="S51" s="1"/>
      <c r="T51" s="1"/>
      <c r="U51" s="1"/>
      <c r="V51" s="1"/>
      <c r="W51" s="1">
        <v>1</v>
      </c>
      <c r="X51" s="1"/>
      <c r="Y51" s="1">
        <v>1</v>
      </c>
      <c r="Z51" s="1">
        <v>1</v>
      </c>
      <c r="AA51" s="1"/>
      <c r="AB51" s="1">
        <v>1</v>
      </c>
      <c r="AC51" s="1" t="s">
        <v>3815</v>
      </c>
      <c r="AD51" s="1">
        <v>1</v>
      </c>
      <c r="AE51" s="1">
        <v>1</v>
      </c>
      <c r="AF51" s="1"/>
      <c r="AG51" s="1">
        <v>1</v>
      </c>
      <c r="AH51" s="5"/>
      <c r="AI51" s="5"/>
      <c r="AJ51" s="5">
        <v>0</v>
      </c>
      <c r="AK51" s="5"/>
      <c r="AL51" s="5"/>
      <c r="AM51" s="6"/>
      <c r="AN51" s="1"/>
      <c r="AO51" s="1"/>
      <c r="AP51" s="1"/>
      <c r="AQ51" s="1"/>
      <c r="AR51" s="3">
        <v>81086082</v>
      </c>
      <c r="AS51" s="1"/>
    </row>
    <row r="52" spans="1:45" thickBot="1">
      <c r="A52" s="1" t="s">
        <v>3680</v>
      </c>
      <c r="B52" s="1">
        <v>1</v>
      </c>
      <c r="C52" s="684" t="s">
        <v>4</v>
      </c>
      <c r="D52" s="1">
        <v>1290611</v>
      </c>
      <c r="E52" s="18">
        <v>38747</v>
      </c>
      <c r="F52" s="18">
        <v>38747</v>
      </c>
      <c r="H52" s="1">
        <v>1</v>
      </c>
      <c r="K52" s="1">
        <v>1</v>
      </c>
      <c r="L52" s="1">
        <v>170</v>
      </c>
      <c r="O52" s="4">
        <v>672</v>
      </c>
      <c r="P52" s="1">
        <v>1</v>
      </c>
      <c r="W52" s="1">
        <v>1</v>
      </c>
      <c r="Y52" s="1">
        <v>1</v>
      </c>
      <c r="Z52" s="1">
        <v>1</v>
      </c>
      <c r="AB52" s="1">
        <v>1</v>
      </c>
      <c r="AC52" s="1" t="s">
        <v>3815</v>
      </c>
      <c r="AD52" s="1">
        <v>1</v>
      </c>
      <c r="AE52" s="1">
        <v>1</v>
      </c>
      <c r="AF52" s="1"/>
      <c r="AG52" s="1">
        <v>1</v>
      </c>
      <c r="AH52" s="5"/>
      <c r="AI52" s="5"/>
      <c r="AJ52" s="5">
        <v>0</v>
      </c>
      <c r="AK52" s="5"/>
      <c r="AL52" s="5"/>
      <c r="AM52" s="6"/>
      <c r="AR52" s="3">
        <v>81029517</v>
      </c>
    </row>
    <row r="53" spans="1:45" thickBot="1">
      <c r="A53" s="1" t="s">
        <v>3680</v>
      </c>
      <c r="B53" s="1">
        <v>1</v>
      </c>
      <c r="C53" s="684" t="s">
        <v>4</v>
      </c>
      <c r="D53" s="1">
        <v>1290613</v>
      </c>
      <c r="E53" s="18">
        <v>38747</v>
      </c>
      <c r="F53" s="18">
        <v>38747</v>
      </c>
      <c r="H53" s="1">
        <v>1</v>
      </c>
      <c r="K53" s="1">
        <v>1</v>
      </c>
      <c r="L53" s="1">
        <v>168</v>
      </c>
      <c r="O53" s="4">
        <v>588</v>
      </c>
      <c r="P53" s="1">
        <v>1</v>
      </c>
      <c r="W53" s="1">
        <v>1</v>
      </c>
      <c r="Y53" s="1">
        <v>1</v>
      </c>
      <c r="Z53" s="1">
        <v>1</v>
      </c>
      <c r="AB53" s="1">
        <v>1</v>
      </c>
      <c r="AC53" s="1" t="s">
        <v>3815</v>
      </c>
      <c r="AD53" s="1">
        <v>1</v>
      </c>
      <c r="AE53" s="1">
        <v>1</v>
      </c>
      <c r="AF53" s="1"/>
      <c r="AG53" s="1">
        <v>1</v>
      </c>
      <c r="AH53" s="5"/>
      <c r="AI53" s="5"/>
      <c r="AJ53" s="5">
        <v>1</v>
      </c>
      <c r="AK53" s="5"/>
      <c r="AL53" s="5"/>
      <c r="AM53" s="6"/>
      <c r="AR53" s="3">
        <v>80849114</v>
      </c>
    </row>
    <row r="54" spans="1:45" thickBot="1">
      <c r="A54" s="1" t="s">
        <v>3680</v>
      </c>
      <c r="B54" s="1">
        <v>1</v>
      </c>
      <c r="C54" s="684" t="s">
        <v>4</v>
      </c>
      <c r="D54" s="1">
        <v>1290614</v>
      </c>
      <c r="E54" s="18">
        <v>38747</v>
      </c>
      <c r="F54" s="18">
        <v>38747</v>
      </c>
      <c r="H54" s="1">
        <v>1</v>
      </c>
      <c r="K54" s="1">
        <v>1</v>
      </c>
      <c r="L54" s="1">
        <v>175</v>
      </c>
      <c r="O54" s="4">
        <v>702</v>
      </c>
      <c r="P54" s="1">
        <v>1</v>
      </c>
      <c r="W54" s="1">
        <v>1</v>
      </c>
      <c r="Y54" s="1">
        <v>1</v>
      </c>
      <c r="Z54" s="1">
        <v>1</v>
      </c>
      <c r="AB54" s="1">
        <v>1</v>
      </c>
      <c r="AC54" s="1" t="s">
        <v>3815</v>
      </c>
      <c r="AD54" s="1">
        <v>1</v>
      </c>
      <c r="AE54" s="1">
        <v>1</v>
      </c>
      <c r="AF54" s="1"/>
      <c r="AG54" s="1">
        <v>1</v>
      </c>
      <c r="AH54" s="5"/>
      <c r="AI54" s="5"/>
      <c r="AJ54" s="5">
        <v>0</v>
      </c>
      <c r="AK54" s="5"/>
      <c r="AL54" s="5"/>
      <c r="AM54" s="6"/>
      <c r="AR54" s="3">
        <v>81026025</v>
      </c>
    </row>
    <row r="55" spans="1:45" thickBot="1">
      <c r="A55" s="1" t="s">
        <v>3680</v>
      </c>
      <c r="B55" s="1">
        <v>1</v>
      </c>
      <c r="C55" s="684" t="s">
        <v>4</v>
      </c>
      <c r="D55" s="1">
        <v>1290615</v>
      </c>
      <c r="E55" s="18">
        <v>38747</v>
      </c>
      <c r="F55" s="18">
        <v>38747</v>
      </c>
      <c r="H55" s="1">
        <v>1</v>
      </c>
      <c r="K55" s="1">
        <v>1</v>
      </c>
      <c r="L55" s="1">
        <v>166</v>
      </c>
      <c r="O55" s="4">
        <v>642</v>
      </c>
      <c r="P55" s="1">
        <v>1</v>
      </c>
      <c r="W55" s="1">
        <v>1</v>
      </c>
      <c r="Y55" s="1">
        <v>1</v>
      </c>
      <c r="Z55" s="1">
        <v>1</v>
      </c>
      <c r="AB55" s="1">
        <v>1</v>
      </c>
      <c r="AC55" s="1" t="s">
        <v>3815</v>
      </c>
      <c r="AD55" s="1">
        <v>1</v>
      </c>
      <c r="AE55" s="1">
        <v>1</v>
      </c>
      <c r="AF55" s="1"/>
      <c r="AG55" s="1">
        <v>1</v>
      </c>
      <c r="AH55" s="5"/>
      <c r="AI55" s="5"/>
      <c r="AJ55" s="5">
        <v>0</v>
      </c>
      <c r="AK55" s="5"/>
      <c r="AL55" s="5"/>
      <c r="AM55" s="6"/>
      <c r="AR55" s="3">
        <v>80839342</v>
      </c>
    </row>
    <row r="56" spans="1:45" thickBot="1">
      <c r="A56" s="1" t="s">
        <v>3680</v>
      </c>
      <c r="B56" s="1">
        <v>1</v>
      </c>
      <c r="C56" s="684" t="s">
        <v>4</v>
      </c>
      <c r="D56" s="1">
        <v>1290616</v>
      </c>
      <c r="E56" s="18">
        <v>38747</v>
      </c>
      <c r="F56" s="18">
        <v>38747</v>
      </c>
      <c r="H56" s="1">
        <v>1</v>
      </c>
      <c r="K56" s="1">
        <v>1</v>
      </c>
      <c r="L56" s="1">
        <v>154</v>
      </c>
      <c r="O56" s="4">
        <v>426</v>
      </c>
      <c r="Q56" s="1">
        <v>1</v>
      </c>
      <c r="W56" s="1">
        <v>1</v>
      </c>
      <c r="Y56" s="1">
        <v>1</v>
      </c>
      <c r="Z56" s="1">
        <v>1</v>
      </c>
      <c r="AB56" s="1">
        <v>1</v>
      </c>
      <c r="AC56" s="1" t="s">
        <v>3815</v>
      </c>
      <c r="AD56" s="1">
        <v>1</v>
      </c>
      <c r="AE56" s="1">
        <v>1</v>
      </c>
      <c r="AF56" s="1"/>
      <c r="AG56" s="1">
        <v>1</v>
      </c>
      <c r="AH56" s="5"/>
      <c r="AI56" s="5"/>
      <c r="AJ56" s="5">
        <v>0</v>
      </c>
      <c r="AK56" s="5"/>
      <c r="AL56" s="5"/>
      <c r="AM56" s="6"/>
      <c r="AR56" s="3">
        <v>80837025</v>
      </c>
    </row>
    <row r="57" spans="1:45" thickBot="1">
      <c r="A57" s="1" t="s">
        <v>3680</v>
      </c>
      <c r="B57" s="1">
        <v>1</v>
      </c>
      <c r="C57" s="684" t="s">
        <v>4</v>
      </c>
      <c r="D57" s="1">
        <v>1290617</v>
      </c>
      <c r="E57" s="18">
        <v>38747</v>
      </c>
      <c r="F57" s="18">
        <v>38747</v>
      </c>
      <c r="H57" s="1">
        <v>1</v>
      </c>
      <c r="K57" s="1">
        <v>1</v>
      </c>
      <c r="L57" s="1">
        <v>158</v>
      </c>
      <c r="O57" s="4">
        <v>526</v>
      </c>
      <c r="Q57" s="1">
        <v>1</v>
      </c>
      <c r="W57" s="1">
        <v>1</v>
      </c>
      <c r="Y57" s="1">
        <v>1</v>
      </c>
      <c r="Z57" s="1">
        <v>1</v>
      </c>
      <c r="AB57" s="1">
        <v>1</v>
      </c>
      <c r="AC57" s="1" t="s">
        <v>3815</v>
      </c>
      <c r="AD57" s="1">
        <v>1</v>
      </c>
      <c r="AE57" s="1">
        <v>1</v>
      </c>
      <c r="AF57" s="1"/>
      <c r="AG57" s="1">
        <v>1</v>
      </c>
      <c r="AH57" s="5"/>
      <c r="AI57" s="5"/>
      <c r="AJ57" s="5" t="s">
        <v>40</v>
      </c>
      <c r="AK57" s="5"/>
      <c r="AL57" s="5"/>
      <c r="AM57" s="6"/>
      <c r="AR57" s="3">
        <v>81096123</v>
      </c>
    </row>
    <row r="58" spans="1:45" thickBot="1">
      <c r="A58" s="1" t="s">
        <v>3680</v>
      </c>
      <c r="B58" s="1">
        <v>1</v>
      </c>
      <c r="C58" s="684" t="s">
        <v>4</v>
      </c>
      <c r="D58" s="1">
        <v>1290618</v>
      </c>
      <c r="E58" s="18">
        <v>38747</v>
      </c>
      <c r="F58" s="18">
        <v>38747</v>
      </c>
      <c r="H58" s="1">
        <v>1</v>
      </c>
      <c r="K58" s="1">
        <v>1</v>
      </c>
      <c r="L58" s="1">
        <v>147</v>
      </c>
      <c r="O58" s="4">
        <v>386</v>
      </c>
      <c r="Q58" s="1">
        <v>1</v>
      </c>
      <c r="W58" s="1">
        <v>1</v>
      </c>
      <c r="Y58" s="1">
        <v>1</v>
      </c>
      <c r="Z58" s="1">
        <v>1</v>
      </c>
      <c r="AB58" s="1">
        <v>1</v>
      </c>
      <c r="AC58" s="1" t="s">
        <v>3815</v>
      </c>
      <c r="AD58" s="1">
        <v>1</v>
      </c>
      <c r="AE58" s="1">
        <v>1</v>
      </c>
      <c r="AF58" s="1"/>
      <c r="AG58" s="1">
        <v>1</v>
      </c>
      <c r="AH58" s="5"/>
      <c r="AI58" s="5"/>
      <c r="AJ58" s="5">
        <v>0</v>
      </c>
      <c r="AK58" s="5"/>
      <c r="AL58" s="5"/>
      <c r="AM58" s="6"/>
      <c r="AR58" s="3">
        <v>80842342</v>
      </c>
    </row>
    <row r="59" spans="1:45" thickBot="1">
      <c r="A59" s="1" t="s">
        <v>3680</v>
      </c>
      <c r="B59" s="1">
        <v>1</v>
      </c>
      <c r="C59" s="684" t="s">
        <v>4</v>
      </c>
      <c r="D59" s="1">
        <v>1290623</v>
      </c>
      <c r="E59" s="18">
        <v>38748</v>
      </c>
      <c r="F59" s="18">
        <v>38748</v>
      </c>
      <c r="H59" s="1">
        <v>1</v>
      </c>
      <c r="K59" s="1">
        <v>1</v>
      </c>
      <c r="L59" s="1">
        <v>177</v>
      </c>
      <c r="O59" s="4">
        <v>592</v>
      </c>
      <c r="P59" s="1">
        <v>1</v>
      </c>
      <c r="W59" s="1">
        <v>1</v>
      </c>
      <c r="Y59" s="1">
        <v>1</v>
      </c>
      <c r="Z59" s="1">
        <v>1</v>
      </c>
      <c r="AB59" s="1">
        <v>1</v>
      </c>
      <c r="AC59" s="1" t="s">
        <v>3815</v>
      </c>
      <c r="AD59" s="1">
        <v>1</v>
      </c>
      <c r="AE59" s="1">
        <v>1</v>
      </c>
      <c r="AF59" s="1"/>
      <c r="AG59" s="1">
        <v>1</v>
      </c>
      <c r="AH59" s="5"/>
      <c r="AI59" s="5"/>
      <c r="AJ59" s="5">
        <v>0</v>
      </c>
      <c r="AK59" s="5"/>
      <c r="AL59" s="5"/>
      <c r="AM59" s="6"/>
      <c r="AR59" s="3">
        <v>80892804</v>
      </c>
    </row>
    <row r="60" spans="1:45" thickBot="1">
      <c r="A60" s="1" t="s">
        <v>3680</v>
      </c>
      <c r="B60" s="1">
        <v>1</v>
      </c>
      <c r="C60" s="684" t="s">
        <v>4</v>
      </c>
      <c r="D60" s="1">
        <v>1290625</v>
      </c>
      <c r="E60" s="18">
        <v>38748</v>
      </c>
      <c r="F60" s="18">
        <v>38748</v>
      </c>
      <c r="H60" s="1">
        <v>1</v>
      </c>
      <c r="K60" s="1">
        <v>1</v>
      </c>
      <c r="L60" s="1">
        <v>175</v>
      </c>
      <c r="O60" s="4">
        <v>596</v>
      </c>
      <c r="W60" s="1">
        <v>1</v>
      </c>
      <c r="Y60" s="1">
        <v>1</v>
      </c>
      <c r="Z60" s="1">
        <v>1</v>
      </c>
      <c r="AB60" s="1">
        <v>1</v>
      </c>
      <c r="AC60" s="1" t="s">
        <v>3815</v>
      </c>
      <c r="AD60" s="1">
        <v>1</v>
      </c>
      <c r="AE60" s="1">
        <v>1</v>
      </c>
      <c r="AF60" s="1"/>
      <c r="AG60" s="1">
        <v>1</v>
      </c>
      <c r="AH60" s="5"/>
      <c r="AI60" s="5"/>
      <c r="AJ60" s="5">
        <v>1</v>
      </c>
      <c r="AK60" s="5"/>
      <c r="AL60" s="5"/>
      <c r="AM60" s="6"/>
      <c r="AR60" s="3">
        <v>81027380</v>
      </c>
    </row>
    <row r="61" spans="1:45" thickBot="1">
      <c r="A61" s="1" t="s">
        <v>3680</v>
      </c>
      <c r="B61" s="1">
        <v>1</v>
      </c>
      <c r="C61" s="684" t="s">
        <v>4</v>
      </c>
      <c r="D61" s="1">
        <v>1290627</v>
      </c>
      <c r="E61" s="18">
        <v>38748</v>
      </c>
      <c r="F61" s="18">
        <v>38748</v>
      </c>
      <c r="H61" s="1">
        <v>1</v>
      </c>
      <c r="K61" s="1">
        <v>1</v>
      </c>
      <c r="L61" s="1">
        <v>169</v>
      </c>
      <c r="O61" s="4">
        <v>600</v>
      </c>
      <c r="W61" s="1">
        <v>1</v>
      </c>
      <c r="Y61" s="1">
        <v>1</v>
      </c>
      <c r="Z61" s="1">
        <v>1</v>
      </c>
      <c r="AB61" s="1">
        <v>1</v>
      </c>
      <c r="AC61" s="1" t="s">
        <v>3815</v>
      </c>
      <c r="AD61" s="1">
        <v>1</v>
      </c>
      <c r="AE61" s="1">
        <v>1</v>
      </c>
      <c r="AF61" s="1"/>
      <c r="AG61" s="1">
        <v>1</v>
      </c>
      <c r="AH61" s="5"/>
      <c r="AI61" s="5"/>
      <c r="AJ61" s="5">
        <v>0</v>
      </c>
      <c r="AK61" s="5"/>
      <c r="AL61" s="5"/>
      <c r="AM61" s="6"/>
      <c r="AR61" s="3">
        <v>80856085</v>
      </c>
    </row>
    <row r="62" spans="1:45" thickBot="1">
      <c r="A62" s="1" t="s">
        <v>3680</v>
      </c>
      <c r="B62" s="1">
        <v>1</v>
      </c>
      <c r="C62" s="684" t="s">
        <v>4</v>
      </c>
      <c r="D62" s="1">
        <v>1290631</v>
      </c>
      <c r="E62" s="18">
        <v>38748</v>
      </c>
      <c r="F62" s="18">
        <v>38748</v>
      </c>
      <c r="H62" s="1">
        <v>1</v>
      </c>
      <c r="K62" s="1">
        <v>1</v>
      </c>
      <c r="L62" s="1">
        <v>175</v>
      </c>
      <c r="O62" s="671">
        <v>632</v>
      </c>
      <c r="Q62" s="1">
        <v>1</v>
      </c>
      <c r="V62" s="1">
        <v>1</v>
      </c>
      <c r="Y62" s="1">
        <v>1</v>
      </c>
      <c r="Z62" s="1">
        <v>1</v>
      </c>
      <c r="AB62" s="1">
        <v>1</v>
      </c>
      <c r="AC62" s="1" t="s">
        <v>3815</v>
      </c>
      <c r="AD62" s="1">
        <v>1</v>
      </c>
      <c r="AE62" s="1">
        <v>1</v>
      </c>
      <c r="AF62" s="1"/>
      <c r="AG62" s="1">
        <v>1</v>
      </c>
      <c r="AH62" s="5"/>
      <c r="AI62" s="5"/>
      <c r="AJ62" s="5">
        <v>0</v>
      </c>
      <c r="AK62" s="5"/>
      <c r="AL62" s="5"/>
      <c r="AM62" s="6"/>
      <c r="AR62" s="3">
        <v>81009792</v>
      </c>
    </row>
    <row r="63" spans="1:45" s="16" customFormat="1" thickBot="1">
      <c r="A63" s="1" t="s">
        <v>3680</v>
      </c>
      <c r="B63" s="16">
        <v>1</v>
      </c>
      <c r="C63" s="684" t="s">
        <v>4</v>
      </c>
      <c r="D63" s="1">
        <v>1290635</v>
      </c>
      <c r="E63" s="18">
        <v>38748</v>
      </c>
      <c r="F63" s="18">
        <v>38748</v>
      </c>
      <c r="G63" s="1"/>
      <c r="H63" s="1">
        <v>1</v>
      </c>
      <c r="I63" s="1"/>
      <c r="J63" s="1"/>
      <c r="K63" s="1">
        <v>1</v>
      </c>
      <c r="L63" s="1">
        <v>170</v>
      </c>
      <c r="M63" s="1"/>
      <c r="N63" s="1"/>
      <c r="O63" s="4">
        <v>634</v>
      </c>
      <c r="P63" s="1"/>
      <c r="Q63" s="1">
        <v>1</v>
      </c>
      <c r="R63" s="1"/>
      <c r="S63" s="1"/>
      <c r="T63" s="1"/>
      <c r="U63" s="1"/>
      <c r="V63" s="1"/>
      <c r="W63" s="1">
        <v>1</v>
      </c>
      <c r="X63" s="1"/>
      <c r="Y63" s="1">
        <v>1</v>
      </c>
      <c r="Z63" s="1">
        <v>1</v>
      </c>
      <c r="AA63" s="1"/>
      <c r="AB63" s="1">
        <v>1</v>
      </c>
      <c r="AC63" s="1" t="s">
        <v>3815</v>
      </c>
      <c r="AD63" s="1">
        <v>1</v>
      </c>
      <c r="AE63" s="1">
        <v>1</v>
      </c>
      <c r="AF63" s="1"/>
      <c r="AG63" s="1">
        <v>1</v>
      </c>
      <c r="AH63" s="5"/>
      <c r="AI63" s="5"/>
      <c r="AJ63" s="5">
        <v>0</v>
      </c>
      <c r="AK63" s="5"/>
      <c r="AL63" s="5"/>
      <c r="AM63" s="6"/>
      <c r="AN63" s="1"/>
      <c r="AO63" s="1"/>
      <c r="AP63" s="1"/>
      <c r="AQ63" s="1"/>
      <c r="AR63" s="3">
        <v>80864840</v>
      </c>
      <c r="AS63" s="1"/>
    </row>
    <row r="64" spans="1:45" thickBot="1">
      <c r="A64" s="1" t="s">
        <v>3680</v>
      </c>
      <c r="B64" s="1">
        <v>1</v>
      </c>
      <c r="C64" s="684" t="s">
        <v>4</v>
      </c>
      <c r="D64" s="1">
        <v>1290636</v>
      </c>
      <c r="E64" s="18">
        <v>38748</v>
      </c>
      <c r="F64" s="18">
        <v>38748</v>
      </c>
      <c r="H64" s="1">
        <v>1</v>
      </c>
      <c r="K64" s="1">
        <v>1</v>
      </c>
      <c r="L64" s="1">
        <v>170</v>
      </c>
      <c r="O64" s="4">
        <v>690</v>
      </c>
      <c r="P64" s="1">
        <v>1</v>
      </c>
      <c r="W64" s="1">
        <v>1</v>
      </c>
      <c r="Y64" s="1">
        <v>1</v>
      </c>
      <c r="Z64" s="1">
        <v>1</v>
      </c>
      <c r="AB64" s="1">
        <v>1</v>
      </c>
      <c r="AC64" s="1" t="s">
        <v>3815</v>
      </c>
      <c r="AD64" s="1">
        <v>1</v>
      </c>
      <c r="AE64" s="1">
        <v>1</v>
      </c>
      <c r="AF64" s="1"/>
      <c r="AG64" s="1">
        <v>1</v>
      </c>
      <c r="AH64" s="5"/>
      <c r="AI64" s="5"/>
      <c r="AJ64" s="5">
        <v>0</v>
      </c>
      <c r="AK64" s="5"/>
      <c r="AL64" s="5"/>
      <c r="AM64" s="6"/>
      <c r="AR64" s="3">
        <v>81014552</v>
      </c>
    </row>
    <row r="65" spans="1:45" thickBot="1">
      <c r="A65" s="1" t="s">
        <v>3680</v>
      </c>
      <c r="B65" s="1">
        <v>1</v>
      </c>
      <c r="C65" s="684" t="s">
        <v>4</v>
      </c>
      <c r="D65" s="1">
        <v>1290638</v>
      </c>
      <c r="E65" s="18">
        <v>38750</v>
      </c>
      <c r="F65" s="18">
        <v>38750</v>
      </c>
      <c r="H65" s="1">
        <v>1</v>
      </c>
      <c r="K65" s="1">
        <v>1</v>
      </c>
      <c r="L65" s="1">
        <v>161</v>
      </c>
      <c r="O65" s="4">
        <v>604</v>
      </c>
      <c r="Q65" s="1">
        <v>1</v>
      </c>
      <c r="W65" s="1">
        <v>1</v>
      </c>
      <c r="Y65" s="1">
        <v>1</v>
      </c>
      <c r="Z65" s="1">
        <v>1</v>
      </c>
      <c r="AB65" s="1">
        <v>1</v>
      </c>
      <c r="AC65" s="1" t="s">
        <v>3815</v>
      </c>
      <c r="AD65" s="1">
        <v>1</v>
      </c>
      <c r="AE65" s="1">
        <v>1</v>
      </c>
      <c r="AF65" s="1"/>
      <c r="AG65" s="1">
        <v>1</v>
      </c>
      <c r="AH65" s="5"/>
      <c r="AI65" s="5"/>
      <c r="AJ65" s="5">
        <v>0</v>
      </c>
      <c r="AK65" s="5"/>
      <c r="AL65" s="5"/>
      <c r="AM65" s="6"/>
      <c r="AR65" s="3">
        <v>81059797</v>
      </c>
    </row>
    <row r="66" spans="1:45" thickBot="1">
      <c r="A66" s="1" t="s">
        <v>3680</v>
      </c>
      <c r="B66" s="1">
        <v>1</v>
      </c>
      <c r="C66" s="684" t="s">
        <v>4</v>
      </c>
      <c r="D66" s="1">
        <v>1290639</v>
      </c>
      <c r="E66" s="18">
        <v>38750</v>
      </c>
      <c r="F66" s="18">
        <v>38750</v>
      </c>
      <c r="H66" s="1">
        <v>1</v>
      </c>
      <c r="K66" s="1">
        <v>1</v>
      </c>
      <c r="L66" s="1">
        <v>170</v>
      </c>
      <c r="O66" s="4">
        <v>632</v>
      </c>
      <c r="P66" s="1">
        <v>1</v>
      </c>
      <c r="W66" s="1">
        <v>1</v>
      </c>
      <c r="Y66" s="1">
        <v>1</v>
      </c>
      <c r="Z66" s="1">
        <v>1</v>
      </c>
      <c r="AB66" s="1">
        <v>1</v>
      </c>
      <c r="AC66" s="1" t="s">
        <v>3815</v>
      </c>
      <c r="AD66" s="1">
        <v>1</v>
      </c>
      <c r="AE66" s="1">
        <v>1</v>
      </c>
      <c r="AF66" s="1"/>
      <c r="AG66" s="1">
        <v>1</v>
      </c>
      <c r="AH66" s="5"/>
      <c r="AI66" s="5"/>
      <c r="AJ66" s="5">
        <v>0</v>
      </c>
      <c r="AK66" s="5"/>
      <c r="AL66" s="5"/>
      <c r="AM66" s="6"/>
      <c r="AR66" s="3">
        <v>81066569</v>
      </c>
    </row>
    <row r="67" spans="1:45" thickBot="1">
      <c r="A67" s="1" t="s">
        <v>3680</v>
      </c>
      <c r="B67" s="1">
        <v>1</v>
      </c>
      <c r="C67" s="684" t="s">
        <v>4</v>
      </c>
      <c r="D67" s="1">
        <v>1290640</v>
      </c>
      <c r="E67" s="18">
        <v>38750</v>
      </c>
      <c r="F67" s="18">
        <v>38750</v>
      </c>
      <c r="H67" s="1">
        <v>1</v>
      </c>
      <c r="K67" s="1">
        <v>1</v>
      </c>
      <c r="L67" s="1">
        <v>173</v>
      </c>
      <c r="O67" s="4">
        <v>700</v>
      </c>
      <c r="P67" s="1">
        <v>1</v>
      </c>
      <c r="W67" s="1">
        <v>1</v>
      </c>
      <c r="Y67" s="1">
        <v>1</v>
      </c>
      <c r="Z67" s="1">
        <v>1</v>
      </c>
      <c r="AB67" s="1">
        <v>1</v>
      </c>
      <c r="AC67" s="1" t="s">
        <v>3815</v>
      </c>
      <c r="AD67" s="1">
        <v>1</v>
      </c>
      <c r="AE67" s="1">
        <v>1</v>
      </c>
      <c r="AF67" s="1"/>
      <c r="AG67" s="1">
        <v>1</v>
      </c>
      <c r="AH67" s="5"/>
      <c r="AI67" s="5"/>
      <c r="AJ67" s="5">
        <v>0</v>
      </c>
      <c r="AK67" s="5"/>
      <c r="AL67" s="5"/>
      <c r="AM67" s="6"/>
      <c r="AR67" s="3">
        <v>81046292</v>
      </c>
    </row>
    <row r="68" spans="1:45" thickBot="1">
      <c r="A68" s="1" t="s">
        <v>3680</v>
      </c>
      <c r="B68" s="1">
        <v>1</v>
      </c>
      <c r="C68" s="684" t="s">
        <v>4</v>
      </c>
      <c r="D68" s="1">
        <v>1290641</v>
      </c>
      <c r="E68" s="18">
        <v>38750</v>
      </c>
      <c r="F68" s="18">
        <v>38750</v>
      </c>
      <c r="H68" s="1">
        <v>1</v>
      </c>
      <c r="K68" s="1">
        <v>1</v>
      </c>
      <c r="L68" s="1">
        <v>174</v>
      </c>
      <c r="O68" s="4">
        <v>570</v>
      </c>
      <c r="P68" s="1">
        <v>1</v>
      </c>
      <c r="W68" s="1">
        <v>1</v>
      </c>
      <c r="Y68" s="1">
        <v>1</v>
      </c>
      <c r="Z68" s="1">
        <v>1</v>
      </c>
      <c r="AB68" s="1">
        <v>1</v>
      </c>
      <c r="AC68" s="1" t="s">
        <v>3815</v>
      </c>
      <c r="AD68" s="1">
        <v>1</v>
      </c>
      <c r="AE68" s="1">
        <v>1</v>
      </c>
      <c r="AF68" s="1"/>
      <c r="AG68" s="1">
        <v>1</v>
      </c>
      <c r="AH68" s="5"/>
      <c r="AI68" s="5"/>
      <c r="AJ68" s="5">
        <v>1</v>
      </c>
      <c r="AK68" s="5"/>
      <c r="AL68" s="5"/>
      <c r="AM68" s="6"/>
      <c r="AR68" s="3">
        <v>81062326</v>
      </c>
    </row>
    <row r="69" spans="1:45" thickBot="1">
      <c r="A69" s="1" t="s">
        <v>3680</v>
      </c>
      <c r="B69" s="1">
        <v>1</v>
      </c>
      <c r="C69" s="684" t="s">
        <v>4</v>
      </c>
      <c r="D69" s="1">
        <v>1290642</v>
      </c>
      <c r="E69" s="18">
        <v>38750</v>
      </c>
      <c r="F69" s="18">
        <v>38750</v>
      </c>
      <c r="H69" s="1">
        <v>1</v>
      </c>
      <c r="K69" s="1">
        <v>1</v>
      </c>
      <c r="L69" s="1">
        <v>158</v>
      </c>
      <c r="O69" s="4">
        <v>442</v>
      </c>
      <c r="P69" s="1">
        <v>1</v>
      </c>
      <c r="W69" s="1">
        <v>1</v>
      </c>
      <c r="Y69" s="1">
        <v>1</v>
      </c>
      <c r="Z69" s="1">
        <v>1</v>
      </c>
      <c r="AB69" s="1">
        <v>1</v>
      </c>
      <c r="AC69" s="1" t="s">
        <v>3815</v>
      </c>
      <c r="AD69" s="1">
        <v>1</v>
      </c>
      <c r="AE69" s="1">
        <v>1</v>
      </c>
      <c r="AF69" s="1"/>
      <c r="AG69" s="1">
        <v>1</v>
      </c>
      <c r="AH69" s="5"/>
      <c r="AI69" s="5"/>
      <c r="AJ69" s="5">
        <v>0</v>
      </c>
      <c r="AK69" s="5"/>
      <c r="AL69" s="5"/>
      <c r="AM69" s="6"/>
      <c r="AR69" s="3">
        <v>81043564</v>
      </c>
    </row>
    <row r="70" spans="1:45" thickBot="1">
      <c r="A70" s="1" t="s">
        <v>3680</v>
      </c>
      <c r="B70" s="1">
        <v>1</v>
      </c>
      <c r="C70" s="684" t="s">
        <v>4</v>
      </c>
      <c r="D70" s="1">
        <v>1290643</v>
      </c>
      <c r="E70" s="18">
        <v>38750</v>
      </c>
      <c r="F70" s="18">
        <v>38750</v>
      </c>
      <c r="H70" s="1">
        <v>1</v>
      </c>
      <c r="K70" s="1">
        <v>1</v>
      </c>
      <c r="L70" s="1">
        <v>160</v>
      </c>
      <c r="O70" s="4">
        <v>516</v>
      </c>
      <c r="P70" s="1">
        <v>1</v>
      </c>
      <c r="W70" s="1">
        <v>1</v>
      </c>
      <c r="Y70" s="1">
        <v>1</v>
      </c>
      <c r="Z70" s="1">
        <v>1</v>
      </c>
      <c r="AB70" s="1">
        <v>1</v>
      </c>
      <c r="AC70" s="1" t="s">
        <v>3815</v>
      </c>
      <c r="AD70" s="1">
        <v>1</v>
      </c>
      <c r="AE70" s="1">
        <v>1</v>
      </c>
      <c r="AF70" s="1"/>
      <c r="AG70" s="1">
        <v>1</v>
      </c>
      <c r="AH70" s="5"/>
      <c r="AI70" s="5"/>
      <c r="AJ70" s="5">
        <v>0</v>
      </c>
      <c r="AK70" s="5"/>
      <c r="AL70" s="5"/>
      <c r="AM70" s="6"/>
      <c r="AR70" s="3">
        <v>80844618</v>
      </c>
    </row>
    <row r="71" spans="1:45" thickBot="1">
      <c r="A71" s="1" t="s">
        <v>3680</v>
      </c>
      <c r="B71" s="1">
        <v>1</v>
      </c>
      <c r="C71" s="684" t="s">
        <v>4</v>
      </c>
      <c r="D71" s="1">
        <v>1290644</v>
      </c>
      <c r="E71" s="18">
        <v>38750</v>
      </c>
      <c r="F71" s="18">
        <v>38750</v>
      </c>
      <c r="H71" s="1">
        <v>1</v>
      </c>
      <c r="K71" s="1">
        <v>1</v>
      </c>
      <c r="L71" s="1">
        <v>161</v>
      </c>
      <c r="O71" s="4">
        <v>598</v>
      </c>
      <c r="P71" s="1">
        <v>1</v>
      </c>
      <c r="W71" s="1">
        <v>1</v>
      </c>
      <c r="Y71" s="1">
        <v>1</v>
      </c>
      <c r="Z71" s="1">
        <v>1</v>
      </c>
      <c r="AB71" s="1">
        <v>1</v>
      </c>
      <c r="AC71" s="1" t="s">
        <v>3815</v>
      </c>
      <c r="AD71" s="1">
        <v>1</v>
      </c>
      <c r="AE71" s="1">
        <v>1</v>
      </c>
      <c r="AF71" s="1"/>
      <c r="AG71" s="1">
        <v>1</v>
      </c>
      <c r="AH71" s="5"/>
      <c r="AI71" s="5"/>
      <c r="AJ71" s="5">
        <v>0</v>
      </c>
      <c r="AK71" s="5"/>
      <c r="AL71" s="5"/>
      <c r="AM71" s="6"/>
      <c r="AR71" s="3">
        <v>80864775</v>
      </c>
    </row>
    <row r="72" spans="1:45" thickBot="1">
      <c r="A72" s="1" t="s">
        <v>3680</v>
      </c>
      <c r="B72" s="1">
        <v>1</v>
      </c>
      <c r="C72" s="684" t="s">
        <v>4</v>
      </c>
      <c r="D72" s="1">
        <v>1290645</v>
      </c>
      <c r="E72" s="18">
        <v>38750</v>
      </c>
      <c r="F72" s="18">
        <v>38750</v>
      </c>
      <c r="H72" s="1">
        <v>1</v>
      </c>
      <c r="K72" s="1">
        <v>1</v>
      </c>
      <c r="L72" s="1">
        <v>177</v>
      </c>
      <c r="O72" s="4">
        <v>766</v>
      </c>
      <c r="P72" s="1">
        <v>1</v>
      </c>
      <c r="W72" s="1">
        <v>1</v>
      </c>
      <c r="Y72" s="1">
        <v>1</v>
      </c>
      <c r="Z72" s="1">
        <v>1</v>
      </c>
      <c r="AB72" s="1">
        <v>1</v>
      </c>
      <c r="AC72" s="1" t="s">
        <v>3815</v>
      </c>
      <c r="AD72" s="1">
        <v>1</v>
      </c>
      <c r="AE72" s="1">
        <v>1</v>
      </c>
      <c r="AF72" s="1"/>
      <c r="AG72" s="1">
        <v>1</v>
      </c>
      <c r="AH72" s="5"/>
      <c r="AI72" s="5"/>
      <c r="AJ72" s="5">
        <v>0</v>
      </c>
      <c r="AK72" s="5"/>
      <c r="AL72" s="5"/>
      <c r="AM72" s="6"/>
      <c r="AR72" s="3">
        <v>81057291</v>
      </c>
    </row>
    <row r="73" spans="1:45" thickBot="1">
      <c r="A73" s="1" t="s">
        <v>3680</v>
      </c>
      <c r="B73" s="1">
        <v>1</v>
      </c>
      <c r="C73" s="684" t="s">
        <v>4</v>
      </c>
      <c r="D73" s="1">
        <v>1290647</v>
      </c>
      <c r="E73" s="18">
        <v>38750</v>
      </c>
      <c r="F73" s="18">
        <v>38750</v>
      </c>
      <c r="H73" s="1">
        <v>1</v>
      </c>
      <c r="K73" s="1">
        <v>1</v>
      </c>
      <c r="L73" s="1">
        <v>155</v>
      </c>
      <c r="O73" s="4">
        <v>480</v>
      </c>
      <c r="W73" s="1">
        <v>1</v>
      </c>
      <c r="Y73" s="1">
        <v>1</v>
      </c>
      <c r="Z73" s="1">
        <v>1</v>
      </c>
      <c r="AB73" s="1">
        <v>1</v>
      </c>
      <c r="AC73" s="1" t="s">
        <v>3815</v>
      </c>
      <c r="AD73" s="1">
        <v>1</v>
      </c>
      <c r="AE73" s="1">
        <v>1</v>
      </c>
      <c r="AF73" s="1"/>
      <c r="AG73" s="1">
        <v>1</v>
      </c>
      <c r="AH73" s="5"/>
      <c r="AI73" s="5"/>
      <c r="AJ73" s="5">
        <v>0</v>
      </c>
      <c r="AK73" s="5"/>
      <c r="AL73" s="5"/>
      <c r="AM73" s="6"/>
      <c r="AR73" s="3">
        <v>80864863</v>
      </c>
    </row>
    <row r="74" spans="1:45" thickBot="1">
      <c r="A74" s="1" t="s">
        <v>3680</v>
      </c>
      <c r="B74" s="1">
        <v>2</v>
      </c>
      <c r="C74" s="685" t="s">
        <v>7</v>
      </c>
      <c r="D74" s="1">
        <v>1290649</v>
      </c>
      <c r="E74" s="18">
        <v>38752</v>
      </c>
      <c r="F74" s="18">
        <v>38752</v>
      </c>
      <c r="H74" s="1">
        <v>1</v>
      </c>
      <c r="K74" s="1">
        <v>1</v>
      </c>
      <c r="L74" s="1">
        <v>170</v>
      </c>
      <c r="O74" s="4">
        <v>726</v>
      </c>
      <c r="P74" s="1">
        <v>1</v>
      </c>
      <c r="W74" s="1">
        <v>1</v>
      </c>
      <c r="Y74" s="1">
        <v>1</v>
      </c>
      <c r="Z74" s="1">
        <v>1</v>
      </c>
      <c r="AB74" s="1">
        <v>1</v>
      </c>
      <c r="AC74" s="1" t="s">
        <v>3815</v>
      </c>
      <c r="AD74" s="1">
        <v>1</v>
      </c>
      <c r="AE74" s="1">
        <v>1</v>
      </c>
      <c r="AF74" s="1"/>
      <c r="AG74" s="1">
        <v>1</v>
      </c>
      <c r="AH74" s="5"/>
      <c r="AI74" s="5"/>
      <c r="AJ74" s="5">
        <v>0</v>
      </c>
      <c r="AK74" s="5"/>
      <c r="AL74" s="5"/>
      <c r="AM74" s="6"/>
      <c r="AR74" s="3">
        <v>82020829</v>
      </c>
    </row>
    <row r="75" spans="1:45" thickBot="1">
      <c r="A75" s="1" t="s">
        <v>3680</v>
      </c>
      <c r="B75" s="1">
        <v>2</v>
      </c>
      <c r="C75" s="685" t="s">
        <v>7</v>
      </c>
      <c r="D75" s="1">
        <v>1290651</v>
      </c>
      <c r="E75" s="18">
        <v>38752</v>
      </c>
      <c r="F75" s="18">
        <v>38752</v>
      </c>
      <c r="H75" s="1">
        <v>1</v>
      </c>
      <c r="K75" s="1">
        <v>1</v>
      </c>
      <c r="L75" s="1">
        <v>164</v>
      </c>
      <c r="O75" s="4">
        <v>652</v>
      </c>
      <c r="P75" s="1">
        <v>1</v>
      </c>
      <c r="W75" s="1">
        <v>1</v>
      </c>
      <c r="Y75" s="1">
        <v>1</v>
      </c>
      <c r="Z75" s="1">
        <v>1</v>
      </c>
      <c r="AB75" s="1">
        <v>1</v>
      </c>
      <c r="AC75" s="1" t="s">
        <v>3815</v>
      </c>
      <c r="AD75" s="1">
        <v>1</v>
      </c>
      <c r="AE75" s="1">
        <v>1</v>
      </c>
      <c r="AF75" s="1"/>
      <c r="AG75" s="1">
        <v>1</v>
      </c>
      <c r="AH75" s="5"/>
      <c r="AI75" s="5"/>
      <c r="AJ75" s="5">
        <v>0</v>
      </c>
      <c r="AK75" s="5"/>
      <c r="AL75" s="5"/>
      <c r="AM75" s="6"/>
      <c r="AR75" s="3">
        <v>80860017</v>
      </c>
    </row>
    <row r="76" spans="1:45" thickBot="1">
      <c r="A76" s="1" t="s">
        <v>3680</v>
      </c>
      <c r="B76" s="1">
        <v>2</v>
      </c>
      <c r="C76" s="685" t="s">
        <v>7</v>
      </c>
      <c r="D76" s="1">
        <v>1290652</v>
      </c>
      <c r="E76" s="18">
        <v>38752</v>
      </c>
      <c r="F76" s="18">
        <v>38752</v>
      </c>
      <c r="H76" s="1">
        <v>1</v>
      </c>
      <c r="K76" s="1">
        <v>1</v>
      </c>
      <c r="L76" s="1">
        <v>167</v>
      </c>
      <c r="O76" s="4">
        <v>536</v>
      </c>
      <c r="P76" s="1">
        <v>1</v>
      </c>
      <c r="W76" s="1">
        <v>1</v>
      </c>
      <c r="Y76" s="1">
        <v>1</v>
      </c>
      <c r="Z76" s="1">
        <v>1</v>
      </c>
      <c r="AB76" s="1">
        <v>1</v>
      </c>
      <c r="AC76" s="1" t="s">
        <v>3815</v>
      </c>
      <c r="AD76" s="1">
        <v>1</v>
      </c>
      <c r="AE76" s="1">
        <v>1</v>
      </c>
      <c r="AF76" s="1"/>
      <c r="AG76" s="1">
        <v>1</v>
      </c>
      <c r="AH76" s="5"/>
      <c r="AI76" s="232"/>
      <c r="AJ76" s="232">
        <v>1</v>
      </c>
      <c r="AK76" s="232"/>
      <c r="AL76" s="232"/>
      <c r="AM76" s="126"/>
      <c r="AR76" s="3">
        <v>81044296</v>
      </c>
    </row>
    <row r="77" spans="1:45" thickBot="1">
      <c r="A77" s="1" t="s">
        <v>3680</v>
      </c>
      <c r="B77" s="1">
        <v>2</v>
      </c>
      <c r="C77" s="685" t="s">
        <v>7</v>
      </c>
      <c r="D77" s="1">
        <v>1290656</v>
      </c>
      <c r="E77" s="18">
        <v>38752</v>
      </c>
      <c r="F77" s="18">
        <v>38752</v>
      </c>
      <c r="H77" s="1">
        <v>1</v>
      </c>
      <c r="K77" s="1">
        <v>1</v>
      </c>
      <c r="L77" s="1">
        <v>163</v>
      </c>
      <c r="O77" s="4">
        <v>520</v>
      </c>
      <c r="P77" s="1">
        <v>1</v>
      </c>
      <c r="W77" s="1">
        <v>1</v>
      </c>
      <c r="Y77" s="1">
        <v>1</v>
      </c>
      <c r="Z77" s="1">
        <v>1</v>
      </c>
      <c r="AB77" s="1">
        <v>1</v>
      </c>
      <c r="AC77" s="1" t="s">
        <v>3815</v>
      </c>
      <c r="AD77" s="1">
        <v>1</v>
      </c>
      <c r="AE77" s="1">
        <v>1</v>
      </c>
      <c r="AF77" s="1"/>
      <c r="AG77" s="1">
        <v>1</v>
      </c>
      <c r="AH77" s="232"/>
      <c r="AI77" s="232"/>
      <c r="AJ77" s="232">
        <v>1</v>
      </c>
      <c r="AK77" s="232"/>
      <c r="AL77" s="232"/>
      <c r="AM77" s="126"/>
      <c r="AR77" s="3">
        <v>80830571</v>
      </c>
    </row>
    <row r="78" spans="1:45" thickBot="1">
      <c r="A78" s="1" t="s">
        <v>3680</v>
      </c>
      <c r="B78" s="1">
        <v>2</v>
      </c>
      <c r="C78" s="685" t="s">
        <v>7</v>
      </c>
      <c r="D78" s="16">
        <v>1290659</v>
      </c>
      <c r="E78" s="675">
        <v>38752</v>
      </c>
      <c r="F78" s="675">
        <v>38752</v>
      </c>
      <c r="G78" s="16"/>
      <c r="H78" s="16">
        <v>1</v>
      </c>
      <c r="I78" s="16"/>
      <c r="J78" s="16"/>
      <c r="K78" s="16">
        <v>1</v>
      </c>
      <c r="L78" s="16">
        <v>175</v>
      </c>
      <c r="M78" s="16"/>
      <c r="N78" s="16"/>
      <c r="O78" s="678">
        <v>632</v>
      </c>
      <c r="P78" s="16">
        <v>1</v>
      </c>
      <c r="Q78" s="16"/>
      <c r="R78" s="16"/>
      <c r="S78" s="16"/>
      <c r="T78" s="16"/>
      <c r="U78" s="16"/>
      <c r="V78" s="16"/>
      <c r="W78" s="16">
        <v>1</v>
      </c>
      <c r="X78" s="16"/>
      <c r="Y78" s="17">
        <v>1</v>
      </c>
      <c r="Z78" s="16">
        <v>1</v>
      </c>
      <c r="AA78" s="16"/>
      <c r="AB78" s="16">
        <v>1</v>
      </c>
      <c r="AC78" s="1" t="s">
        <v>3815</v>
      </c>
      <c r="AD78" s="17">
        <v>1</v>
      </c>
      <c r="AE78" s="16">
        <v>1</v>
      </c>
      <c r="AF78" s="16"/>
      <c r="AG78" s="16">
        <v>1</v>
      </c>
      <c r="AH78" s="13"/>
      <c r="AI78" s="13"/>
      <c r="AJ78" s="13">
        <v>0</v>
      </c>
      <c r="AK78" s="13"/>
      <c r="AL78" s="13"/>
      <c r="AM78" s="14">
        <v>1</v>
      </c>
      <c r="AN78" s="16"/>
      <c r="AO78" s="16"/>
      <c r="AP78" s="16"/>
      <c r="AQ78" s="16"/>
      <c r="AR78" s="15">
        <v>80866087</v>
      </c>
      <c r="AS78" s="16"/>
    </row>
    <row r="79" spans="1:45" thickBot="1">
      <c r="A79" s="1" t="s">
        <v>3680</v>
      </c>
      <c r="B79" s="1">
        <v>2</v>
      </c>
      <c r="C79" s="685" t="s">
        <v>7</v>
      </c>
      <c r="D79" s="1">
        <v>1290661</v>
      </c>
      <c r="E79" s="18">
        <v>38752</v>
      </c>
      <c r="F79" s="18">
        <v>38752</v>
      </c>
      <c r="H79" s="1">
        <v>1</v>
      </c>
      <c r="K79" s="1">
        <v>1</v>
      </c>
      <c r="L79" s="1">
        <v>159</v>
      </c>
      <c r="O79" s="4">
        <v>516</v>
      </c>
      <c r="P79" s="1">
        <v>1</v>
      </c>
      <c r="W79" s="1">
        <v>1</v>
      </c>
      <c r="Y79" s="1">
        <v>1</v>
      </c>
      <c r="Z79" s="1">
        <v>1</v>
      </c>
      <c r="AB79" s="1">
        <v>1</v>
      </c>
      <c r="AC79" s="1" t="s">
        <v>3815</v>
      </c>
      <c r="AD79" s="1">
        <v>1</v>
      </c>
      <c r="AE79" s="1">
        <v>1</v>
      </c>
      <c r="AF79" s="1"/>
      <c r="AG79" s="1">
        <v>1</v>
      </c>
      <c r="AH79" s="232"/>
      <c r="AI79" s="232"/>
      <c r="AJ79" s="232">
        <v>0</v>
      </c>
      <c r="AK79" s="232"/>
      <c r="AL79" s="232"/>
      <c r="AM79" s="126"/>
      <c r="AR79" s="3">
        <v>80894570</v>
      </c>
    </row>
    <row r="80" spans="1:45" thickBot="1">
      <c r="A80" s="1" t="s">
        <v>3680</v>
      </c>
      <c r="B80" s="1">
        <v>3</v>
      </c>
      <c r="C80" s="686" t="s">
        <v>8</v>
      </c>
      <c r="D80" s="1">
        <v>1290662</v>
      </c>
      <c r="E80" s="18">
        <v>38752</v>
      </c>
      <c r="F80" s="18">
        <v>38752</v>
      </c>
      <c r="H80" s="1">
        <v>1</v>
      </c>
      <c r="K80" s="1">
        <v>1</v>
      </c>
      <c r="L80" s="1">
        <v>170</v>
      </c>
      <c r="O80" s="4">
        <v>720</v>
      </c>
      <c r="P80" s="1">
        <v>1</v>
      </c>
      <c r="W80" s="1">
        <v>1</v>
      </c>
      <c r="Y80" s="1">
        <v>1</v>
      </c>
      <c r="Z80" s="1">
        <v>1</v>
      </c>
      <c r="AB80" s="1">
        <v>1</v>
      </c>
      <c r="AC80" s="1" t="s">
        <v>3815</v>
      </c>
      <c r="AD80" s="1">
        <v>1</v>
      </c>
      <c r="AE80" s="1">
        <v>1</v>
      </c>
      <c r="AF80" s="1"/>
      <c r="AG80" s="1">
        <v>1</v>
      </c>
      <c r="AH80" s="232"/>
      <c r="AI80" s="232"/>
      <c r="AJ80" s="232">
        <v>0</v>
      </c>
      <c r="AK80" s="232"/>
      <c r="AL80" s="232"/>
      <c r="AM80" s="126"/>
      <c r="AR80" s="3">
        <v>81009562</v>
      </c>
    </row>
    <row r="81" spans="1:45" thickBot="1">
      <c r="A81" s="1" t="s">
        <v>3680</v>
      </c>
      <c r="B81" s="1">
        <v>3</v>
      </c>
      <c r="C81" s="686" t="s">
        <v>8</v>
      </c>
      <c r="D81" s="1">
        <v>1290664</v>
      </c>
      <c r="E81" s="18">
        <v>38752</v>
      </c>
      <c r="F81" s="18">
        <v>38752</v>
      </c>
      <c r="H81" s="1">
        <v>1</v>
      </c>
      <c r="K81" s="1">
        <v>1</v>
      </c>
      <c r="L81" s="1">
        <v>162</v>
      </c>
      <c r="O81" s="4">
        <v>572</v>
      </c>
      <c r="P81" s="1">
        <v>1</v>
      </c>
      <c r="W81" s="1">
        <v>1</v>
      </c>
      <c r="Y81" s="1">
        <v>1</v>
      </c>
      <c r="Z81" s="1">
        <v>1</v>
      </c>
      <c r="AB81" s="1">
        <v>1</v>
      </c>
      <c r="AC81" s="1" t="s">
        <v>3815</v>
      </c>
      <c r="AD81" s="1">
        <v>1</v>
      </c>
      <c r="AE81" s="1">
        <v>1</v>
      </c>
      <c r="AF81" s="1"/>
      <c r="AG81" s="1">
        <v>1</v>
      </c>
      <c r="AH81" s="232"/>
      <c r="AI81" s="232"/>
      <c r="AJ81" s="232">
        <v>1</v>
      </c>
      <c r="AK81" s="232"/>
      <c r="AL81" s="232"/>
      <c r="AM81" s="126"/>
      <c r="AR81" s="3">
        <v>81068535</v>
      </c>
    </row>
    <row r="82" spans="1:45" s="16" customFormat="1" thickBot="1">
      <c r="A82" s="1" t="s">
        <v>3680</v>
      </c>
      <c r="B82" s="16">
        <v>3</v>
      </c>
      <c r="C82" s="686" t="s">
        <v>8</v>
      </c>
      <c r="D82" s="1">
        <v>1290671</v>
      </c>
      <c r="E82" s="18">
        <v>38753</v>
      </c>
      <c r="F82" s="18">
        <v>38753</v>
      </c>
      <c r="G82" s="1"/>
      <c r="H82" s="1">
        <v>1</v>
      </c>
      <c r="I82" s="1"/>
      <c r="J82" s="1"/>
      <c r="K82" s="1">
        <v>1</v>
      </c>
      <c r="L82" s="1">
        <v>150</v>
      </c>
      <c r="M82" s="1"/>
      <c r="N82" s="1"/>
      <c r="O82" s="4">
        <v>426</v>
      </c>
      <c r="P82" s="1"/>
      <c r="Q82" s="1">
        <v>1</v>
      </c>
      <c r="R82" s="1"/>
      <c r="S82" s="1"/>
      <c r="T82" s="1"/>
      <c r="U82" s="1"/>
      <c r="V82" s="1">
        <v>1</v>
      </c>
      <c r="W82" s="1"/>
      <c r="X82" s="1"/>
      <c r="Y82" s="1">
        <v>1</v>
      </c>
      <c r="Z82" s="1">
        <v>1</v>
      </c>
      <c r="AA82" s="1"/>
      <c r="AB82" s="1">
        <v>1</v>
      </c>
      <c r="AC82" s="1" t="s">
        <v>3815</v>
      </c>
      <c r="AD82" s="1">
        <v>1</v>
      </c>
      <c r="AE82" s="1">
        <v>1</v>
      </c>
      <c r="AF82" s="1"/>
      <c r="AG82" s="1">
        <v>1</v>
      </c>
      <c r="AH82" s="232"/>
      <c r="AI82" s="232"/>
      <c r="AJ82" s="232">
        <v>0</v>
      </c>
      <c r="AK82" s="232"/>
      <c r="AL82" s="232"/>
      <c r="AM82" s="126"/>
      <c r="AN82" s="1"/>
      <c r="AO82" s="1"/>
      <c r="AP82" s="1"/>
      <c r="AQ82" s="1"/>
      <c r="AR82" s="3">
        <v>81005096</v>
      </c>
      <c r="AS82" s="1"/>
    </row>
    <row r="83" spans="1:45" thickBot="1">
      <c r="A83" s="1" t="s">
        <v>3680</v>
      </c>
      <c r="B83" s="1">
        <v>1</v>
      </c>
      <c r="C83" s="684" t="s">
        <v>4</v>
      </c>
      <c r="D83" s="16">
        <v>1290676</v>
      </c>
      <c r="E83" s="675">
        <v>38754</v>
      </c>
      <c r="F83" s="675">
        <v>38754</v>
      </c>
      <c r="G83" s="16"/>
      <c r="H83" s="16">
        <v>1</v>
      </c>
      <c r="I83" s="16"/>
      <c r="J83" s="16"/>
      <c r="K83" s="16">
        <v>1</v>
      </c>
      <c r="L83" s="16">
        <v>158</v>
      </c>
      <c r="M83" s="16"/>
      <c r="N83" s="16"/>
      <c r="O83" s="678">
        <v>514</v>
      </c>
      <c r="P83" s="16">
        <v>1</v>
      </c>
      <c r="Q83" s="16"/>
      <c r="R83" s="16"/>
      <c r="S83" s="16"/>
      <c r="T83" s="16"/>
      <c r="U83" s="16"/>
      <c r="V83" s="16"/>
      <c r="W83" s="16">
        <v>1</v>
      </c>
      <c r="X83" s="16"/>
      <c r="Y83" s="17">
        <v>1</v>
      </c>
      <c r="Z83" s="16">
        <v>1</v>
      </c>
      <c r="AA83" s="16"/>
      <c r="AB83" s="16">
        <v>1</v>
      </c>
      <c r="AC83" s="1" t="s">
        <v>3815</v>
      </c>
      <c r="AD83" s="17">
        <v>1</v>
      </c>
      <c r="AE83" s="16">
        <v>1</v>
      </c>
      <c r="AF83" s="16"/>
      <c r="AG83" s="16">
        <v>1</v>
      </c>
      <c r="AH83" s="13"/>
      <c r="AI83" s="13"/>
      <c r="AJ83" s="13">
        <v>0</v>
      </c>
      <c r="AK83" s="13"/>
      <c r="AL83" s="13"/>
      <c r="AM83" s="14">
        <v>1</v>
      </c>
      <c r="AN83" s="16"/>
      <c r="AO83" s="16"/>
      <c r="AP83" s="16"/>
      <c r="AQ83" s="16"/>
      <c r="AR83" s="15">
        <v>80887343</v>
      </c>
      <c r="AS83" s="16"/>
    </row>
    <row r="84" spans="1:45" thickBot="1">
      <c r="A84" s="1" t="s">
        <v>3680</v>
      </c>
      <c r="B84" s="1">
        <v>1</v>
      </c>
      <c r="C84" s="684" t="s">
        <v>4</v>
      </c>
      <c r="D84" s="1">
        <v>1290677</v>
      </c>
      <c r="E84" s="18">
        <v>38754</v>
      </c>
      <c r="F84" s="18">
        <v>38754</v>
      </c>
      <c r="H84" s="1">
        <v>1</v>
      </c>
      <c r="K84" s="1">
        <v>1</v>
      </c>
      <c r="L84" s="1">
        <v>167</v>
      </c>
      <c r="O84" s="4">
        <v>570</v>
      </c>
      <c r="Q84" s="1">
        <v>1</v>
      </c>
      <c r="W84" s="1">
        <v>1</v>
      </c>
      <c r="Y84" s="1">
        <v>1</v>
      </c>
      <c r="Z84" s="1">
        <v>1</v>
      </c>
      <c r="AB84" s="1">
        <v>1</v>
      </c>
      <c r="AC84" s="1" t="s">
        <v>3815</v>
      </c>
      <c r="AD84" s="1">
        <v>1</v>
      </c>
      <c r="AE84" s="1">
        <v>1</v>
      </c>
      <c r="AF84" s="1"/>
      <c r="AG84" s="1">
        <v>1</v>
      </c>
      <c r="AH84" s="232"/>
      <c r="AI84" s="232"/>
      <c r="AJ84" s="232">
        <v>1</v>
      </c>
      <c r="AK84" s="232"/>
      <c r="AL84" s="232"/>
      <c r="AM84" s="126"/>
      <c r="AR84" s="3">
        <v>81077803</v>
      </c>
    </row>
    <row r="85" spans="1:45" thickBot="1">
      <c r="A85" s="1" t="s">
        <v>3680</v>
      </c>
      <c r="B85" s="1">
        <v>1</v>
      </c>
      <c r="C85" s="684" t="s">
        <v>4</v>
      </c>
      <c r="D85" s="1">
        <v>1290678</v>
      </c>
      <c r="E85" s="18">
        <v>38754</v>
      </c>
      <c r="F85" s="18">
        <v>38754</v>
      </c>
      <c r="H85" s="1">
        <v>1</v>
      </c>
      <c r="K85" s="1">
        <v>1</v>
      </c>
      <c r="L85" s="1">
        <v>179</v>
      </c>
      <c r="O85" s="4">
        <v>680</v>
      </c>
      <c r="P85" s="1">
        <v>1</v>
      </c>
      <c r="W85" s="1">
        <v>1</v>
      </c>
      <c r="Y85" s="1">
        <v>1</v>
      </c>
      <c r="Z85" s="1">
        <v>1</v>
      </c>
      <c r="AB85" s="1">
        <v>1</v>
      </c>
      <c r="AC85" s="1" t="s">
        <v>3815</v>
      </c>
      <c r="AD85" s="1">
        <v>1</v>
      </c>
      <c r="AE85" s="1">
        <v>1</v>
      </c>
      <c r="AF85" s="1"/>
      <c r="AG85" s="1">
        <v>1</v>
      </c>
      <c r="AH85" s="232"/>
      <c r="AI85" s="232"/>
      <c r="AJ85" s="232">
        <v>1</v>
      </c>
      <c r="AK85" s="232"/>
      <c r="AL85" s="232"/>
      <c r="AM85" s="126"/>
      <c r="AR85" s="3">
        <v>81054822</v>
      </c>
    </row>
    <row r="86" spans="1:45" thickBot="1">
      <c r="A86" s="1" t="s">
        <v>3680</v>
      </c>
      <c r="B86" s="1">
        <v>1</v>
      </c>
      <c r="C86" s="684" t="s">
        <v>4</v>
      </c>
      <c r="D86" s="1">
        <v>1290684</v>
      </c>
      <c r="E86" s="18">
        <v>38754</v>
      </c>
      <c r="F86" s="18">
        <v>38754</v>
      </c>
      <c r="H86" s="1">
        <v>1</v>
      </c>
      <c r="K86" s="1">
        <v>1</v>
      </c>
      <c r="L86" s="1">
        <v>170</v>
      </c>
      <c r="O86" s="4">
        <v>680</v>
      </c>
      <c r="P86" s="1">
        <v>1</v>
      </c>
      <c r="W86" s="1">
        <v>1</v>
      </c>
      <c r="Y86" s="1">
        <v>1</v>
      </c>
      <c r="Z86" s="1">
        <v>1</v>
      </c>
      <c r="AB86" s="1">
        <v>1</v>
      </c>
      <c r="AC86" s="1" t="s">
        <v>3815</v>
      </c>
      <c r="AD86" s="1">
        <v>1</v>
      </c>
      <c r="AE86" s="1">
        <v>1</v>
      </c>
      <c r="AF86" s="1"/>
      <c r="AG86" s="1">
        <v>1</v>
      </c>
      <c r="AH86" s="232"/>
      <c r="AI86" s="232"/>
      <c r="AJ86" s="232" t="s">
        <v>40</v>
      </c>
      <c r="AK86" s="232"/>
      <c r="AL86" s="232"/>
      <c r="AM86" s="126"/>
      <c r="AR86" s="3">
        <v>81044856</v>
      </c>
    </row>
    <row r="87" spans="1:45" thickBot="1">
      <c r="A87" s="1" t="s">
        <v>3680</v>
      </c>
      <c r="B87" s="1">
        <v>1</v>
      </c>
      <c r="C87" s="684" t="s">
        <v>4</v>
      </c>
      <c r="D87" s="1">
        <v>1290685</v>
      </c>
      <c r="E87" s="18">
        <v>38754</v>
      </c>
      <c r="F87" s="18">
        <v>38754</v>
      </c>
      <c r="H87" s="1">
        <v>1</v>
      </c>
      <c r="K87" s="1">
        <v>1</v>
      </c>
      <c r="L87" s="1">
        <v>184</v>
      </c>
      <c r="O87" s="4">
        <v>608</v>
      </c>
      <c r="P87" s="1">
        <v>1</v>
      </c>
      <c r="W87" s="1">
        <v>1</v>
      </c>
      <c r="Y87" s="1">
        <v>1</v>
      </c>
      <c r="Z87" s="1">
        <v>1</v>
      </c>
      <c r="AB87" s="1">
        <v>1</v>
      </c>
      <c r="AC87" s="1" t="s">
        <v>3815</v>
      </c>
      <c r="AD87" s="1">
        <v>1</v>
      </c>
      <c r="AE87" s="1">
        <v>1</v>
      </c>
      <c r="AF87" s="1"/>
      <c r="AG87" s="1">
        <v>1</v>
      </c>
      <c r="AH87" s="232"/>
      <c r="AI87" s="232"/>
      <c r="AJ87" s="232" t="s">
        <v>40</v>
      </c>
      <c r="AK87" s="232"/>
      <c r="AL87" s="232"/>
      <c r="AM87" s="126"/>
      <c r="AR87" s="3">
        <v>80873005</v>
      </c>
    </row>
    <row r="88" spans="1:45" thickBot="1">
      <c r="A88" s="1" t="s">
        <v>3680</v>
      </c>
      <c r="B88" s="1">
        <v>1</v>
      </c>
      <c r="C88" s="684" t="s">
        <v>4</v>
      </c>
      <c r="D88" s="1">
        <v>1290686</v>
      </c>
      <c r="E88" s="18">
        <v>38754</v>
      </c>
      <c r="F88" s="18">
        <v>38754</v>
      </c>
      <c r="H88" s="1">
        <v>1</v>
      </c>
      <c r="K88" s="1">
        <v>1</v>
      </c>
      <c r="L88" s="1">
        <v>169</v>
      </c>
      <c r="O88" s="4">
        <v>658</v>
      </c>
      <c r="P88" s="1">
        <v>1</v>
      </c>
      <c r="W88" s="1">
        <v>1</v>
      </c>
      <c r="Y88" s="1">
        <v>1</v>
      </c>
      <c r="Z88" s="1">
        <v>1</v>
      </c>
      <c r="AB88" s="1">
        <v>1</v>
      </c>
      <c r="AC88" s="1" t="s">
        <v>3815</v>
      </c>
      <c r="AD88" s="1">
        <v>1</v>
      </c>
      <c r="AE88" s="1">
        <v>1</v>
      </c>
      <c r="AF88" s="1"/>
      <c r="AG88" s="1">
        <v>1</v>
      </c>
      <c r="AH88" s="232"/>
      <c r="AI88" s="232"/>
      <c r="AJ88" s="232" t="s">
        <v>40</v>
      </c>
      <c r="AK88" s="232"/>
      <c r="AL88" s="232"/>
      <c r="AM88" s="126"/>
      <c r="AR88" s="3">
        <v>80876025</v>
      </c>
    </row>
    <row r="89" spans="1:45" thickBot="1">
      <c r="A89" s="1" t="s">
        <v>3680</v>
      </c>
      <c r="B89" s="1">
        <v>1</v>
      </c>
      <c r="C89" s="684" t="s">
        <v>4</v>
      </c>
      <c r="D89" s="1">
        <v>1290691</v>
      </c>
      <c r="E89" s="18">
        <v>38754</v>
      </c>
      <c r="F89" s="18">
        <v>38754</v>
      </c>
      <c r="H89" s="1">
        <v>1</v>
      </c>
      <c r="K89" s="1">
        <v>1</v>
      </c>
      <c r="L89" s="1">
        <v>168</v>
      </c>
      <c r="O89" s="4">
        <v>624</v>
      </c>
      <c r="P89" s="1">
        <v>1</v>
      </c>
      <c r="X89" s="1">
        <v>1</v>
      </c>
      <c r="Y89" s="1">
        <v>1</v>
      </c>
      <c r="Z89" s="1">
        <v>1</v>
      </c>
      <c r="AB89" s="1">
        <v>1</v>
      </c>
      <c r="AC89" s="1" t="s">
        <v>3815</v>
      </c>
      <c r="AD89" s="1">
        <v>1</v>
      </c>
      <c r="AE89" s="1">
        <v>1</v>
      </c>
      <c r="AF89" s="1"/>
      <c r="AG89" s="1">
        <v>1</v>
      </c>
      <c r="AH89" s="232"/>
      <c r="AI89" s="232"/>
      <c r="AJ89" s="232" t="s">
        <v>40</v>
      </c>
      <c r="AK89" s="232"/>
      <c r="AL89" s="232"/>
      <c r="AM89" s="126"/>
      <c r="AR89" s="3">
        <v>81090785</v>
      </c>
    </row>
    <row r="90" spans="1:45" thickBot="1">
      <c r="A90" s="1" t="s">
        <v>3680</v>
      </c>
      <c r="B90" s="1">
        <v>1</v>
      </c>
      <c r="C90" s="684" t="s">
        <v>4</v>
      </c>
      <c r="D90" s="1">
        <v>1290692</v>
      </c>
      <c r="E90" s="18">
        <v>38754</v>
      </c>
      <c r="F90" s="18">
        <v>38754</v>
      </c>
      <c r="H90" s="1">
        <v>1</v>
      </c>
      <c r="K90" s="1">
        <v>1</v>
      </c>
      <c r="L90" s="1">
        <v>165</v>
      </c>
      <c r="O90" s="4">
        <v>552</v>
      </c>
      <c r="P90" s="1">
        <v>1</v>
      </c>
      <c r="W90" s="1">
        <v>1</v>
      </c>
      <c r="Y90" s="1">
        <v>1</v>
      </c>
      <c r="Z90" s="1">
        <v>1</v>
      </c>
      <c r="AB90" s="1">
        <v>1</v>
      </c>
      <c r="AC90" s="1" t="s">
        <v>3815</v>
      </c>
      <c r="AD90" s="1">
        <v>1</v>
      </c>
      <c r="AE90" s="1">
        <v>1</v>
      </c>
      <c r="AF90" s="1"/>
      <c r="AG90" s="1">
        <v>1</v>
      </c>
      <c r="AH90" s="232"/>
      <c r="AI90" s="232"/>
      <c r="AJ90" s="232" t="s">
        <v>40</v>
      </c>
      <c r="AK90" s="232"/>
      <c r="AL90" s="232"/>
      <c r="AM90" s="126"/>
      <c r="AR90" s="3">
        <v>80854609</v>
      </c>
    </row>
    <row r="91" spans="1:45" thickBot="1">
      <c r="A91" s="1" t="s">
        <v>3680</v>
      </c>
      <c r="B91" s="1">
        <v>1</v>
      </c>
      <c r="C91" s="684" t="s">
        <v>4</v>
      </c>
      <c r="D91" s="1">
        <v>1290693</v>
      </c>
      <c r="E91" s="18">
        <v>38754</v>
      </c>
      <c r="F91" s="18">
        <v>38754</v>
      </c>
      <c r="H91" s="1">
        <v>1</v>
      </c>
      <c r="K91" s="1">
        <v>1</v>
      </c>
      <c r="L91" s="1">
        <v>158</v>
      </c>
      <c r="O91" s="4">
        <v>594</v>
      </c>
      <c r="P91" s="1">
        <v>1</v>
      </c>
      <c r="W91" s="1">
        <v>1</v>
      </c>
      <c r="Y91" s="1">
        <v>1</v>
      </c>
      <c r="Z91" s="1">
        <v>1</v>
      </c>
      <c r="AB91" s="1">
        <v>1</v>
      </c>
      <c r="AC91" s="1" t="s">
        <v>3815</v>
      </c>
      <c r="AD91" s="1">
        <v>1</v>
      </c>
      <c r="AE91" s="1">
        <v>1</v>
      </c>
      <c r="AF91" s="1"/>
      <c r="AG91" s="1">
        <v>1</v>
      </c>
      <c r="AH91" s="232"/>
      <c r="AI91" s="232"/>
      <c r="AJ91" s="232" t="s">
        <v>40</v>
      </c>
      <c r="AK91" s="232"/>
      <c r="AL91" s="232"/>
      <c r="AM91" s="126"/>
      <c r="AR91" s="3">
        <v>81073794</v>
      </c>
    </row>
    <row r="92" spans="1:45" thickBot="1">
      <c r="A92" s="1" t="s">
        <v>3680</v>
      </c>
      <c r="B92" s="1">
        <v>1</v>
      </c>
      <c r="C92" s="684" t="s">
        <v>4</v>
      </c>
      <c r="D92" s="1">
        <v>1290694</v>
      </c>
      <c r="E92" s="18">
        <v>38754</v>
      </c>
      <c r="F92" s="18">
        <v>38754</v>
      </c>
      <c r="H92" s="1">
        <v>1</v>
      </c>
      <c r="K92" s="1">
        <v>1</v>
      </c>
      <c r="L92" s="1">
        <v>168</v>
      </c>
      <c r="O92" s="4">
        <v>484</v>
      </c>
      <c r="P92" s="1">
        <v>1</v>
      </c>
      <c r="V92" s="1">
        <v>1</v>
      </c>
      <c r="Y92" s="1">
        <v>1</v>
      </c>
      <c r="Z92" s="1">
        <v>1</v>
      </c>
      <c r="AB92" s="1">
        <v>1</v>
      </c>
      <c r="AC92" s="1" t="s">
        <v>3815</v>
      </c>
      <c r="AD92" s="1">
        <v>1</v>
      </c>
      <c r="AE92" s="1">
        <v>1</v>
      </c>
      <c r="AF92" s="1"/>
      <c r="AG92" s="1">
        <v>1</v>
      </c>
      <c r="AH92" s="232"/>
      <c r="AI92" s="232"/>
      <c r="AJ92" s="232" t="s">
        <v>40</v>
      </c>
      <c r="AK92" s="232"/>
      <c r="AL92" s="232"/>
      <c r="AM92" s="126"/>
      <c r="AR92" s="3">
        <v>80852020</v>
      </c>
    </row>
    <row r="93" spans="1:45" thickBot="1">
      <c r="A93" s="1" t="s">
        <v>3680</v>
      </c>
      <c r="B93" s="1">
        <v>1</v>
      </c>
      <c r="C93" s="684" t="s">
        <v>4</v>
      </c>
      <c r="D93" s="1">
        <v>1290695</v>
      </c>
      <c r="E93" s="18">
        <v>38754</v>
      </c>
      <c r="F93" s="18">
        <v>38754</v>
      </c>
      <c r="H93" s="1">
        <v>1</v>
      </c>
      <c r="K93" s="1">
        <v>1</v>
      </c>
      <c r="L93" s="1">
        <v>170</v>
      </c>
      <c r="O93" s="4">
        <v>614</v>
      </c>
      <c r="P93" s="1">
        <v>1</v>
      </c>
      <c r="X93" s="1">
        <v>1</v>
      </c>
      <c r="Y93" s="1">
        <v>1</v>
      </c>
      <c r="Z93" s="1">
        <v>1</v>
      </c>
      <c r="AB93" s="1">
        <v>1</v>
      </c>
      <c r="AC93" s="1" t="s">
        <v>3815</v>
      </c>
      <c r="AD93" s="1">
        <v>1</v>
      </c>
      <c r="AE93" s="1">
        <v>1</v>
      </c>
      <c r="AF93" s="1"/>
      <c r="AG93" s="1">
        <v>1</v>
      </c>
      <c r="AH93" s="232"/>
      <c r="AI93" s="232"/>
      <c r="AJ93" s="232" t="s">
        <v>40</v>
      </c>
      <c r="AK93" s="232"/>
      <c r="AL93" s="232"/>
      <c r="AM93" s="126"/>
      <c r="AR93" s="3">
        <v>81052523</v>
      </c>
    </row>
    <row r="94" spans="1:45" thickBot="1">
      <c r="A94" s="1" t="s">
        <v>3680</v>
      </c>
      <c r="B94" s="1">
        <v>1</v>
      </c>
      <c r="C94" s="684" t="s">
        <v>4</v>
      </c>
      <c r="D94" s="1">
        <v>1290622</v>
      </c>
      <c r="E94" s="18">
        <v>38748</v>
      </c>
      <c r="F94" s="18">
        <v>38748</v>
      </c>
      <c r="H94" s="1">
        <v>1</v>
      </c>
      <c r="J94" s="1">
        <v>1</v>
      </c>
      <c r="L94" s="1">
        <v>153</v>
      </c>
      <c r="O94" s="4">
        <v>372</v>
      </c>
      <c r="Q94" s="1">
        <v>1</v>
      </c>
      <c r="W94" s="1">
        <v>1</v>
      </c>
      <c r="Y94" s="1">
        <v>1</v>
      </c>
      <c r="Z94" s="1">
        <v>1</v>
      </c>
      <c r="AB94" s="1">
        <v>1</v>
      </c>
      <c r="AC94" s="1" t="s">
        <v>3815</v>
      </c>
      <c r="AD94" s="1">
        <v>1</v>
      </c>
      <c r="AE94" s="1">
        <v>1</v>
      </c>
      <c r="AF94" s="1"/>
      <c r="AG94" s="1">
        <v>1</v>
      </c>
      <c r="AH94" s="5"/>
      <c r="AI94" s="5"/>
      <c r="AJ94" s="5">
        <v>0</v>
      </c>
      <c r="AK94" s="5"/>
      <c r="AL94" s="5"/>
      <c r="AM94" s="6"/>
      <c r="AR94" s="3">
        <v>80830530</v>
      </c>
    </row>
    <row r="95" spans="1:45" thickBot="1">
      <c r="A95" s="1" t="s">
        <v>3680</v>
      </c>
      <c r="B95" s="1">
        <v>1</v>
      </c>
      <c r="C95" s="684" t="s">
        <v>4</v>
      </c>
      <c r="D95" s="1">
        <v>1290632</v>
      </c>
      <c r="E95" s="18">
        <v>38748</v>
      </c>
      <c r="F95" s="18">
        <v>38748</v>
      </c>
      <c r="H95" s="1">
        <v>1</v>
      </c>
      <c r="J95" s="1">
        <v>1</v>
      </c>
      <c r="L95" s="1">
        <v>150</v>
      </c>
      <c r="O95" s="4">
        <v>350</v>
      </c>
      <c r="Q95" s="1">
        <v>1</v>
      </c>
      <c r="W95" s="1">
        <v>1</v>
      </c>
      <c r="Y95" s="1">
        <v>1</v>
      </c>
      <c r="Z95" s="1">
        <v>1</v>
      </c>
      <c r="AB95" s="1">
        <v>1</v>
      </c>
      <c r="AC95" s="1" t="s">
        <v>3815</v>
      </c>
      <c r="AD95" s="1">
        <v>1</v>
      </c>
      <c r="AE95" s="1">
        <v>1</v>
      </c>
      <c r="AF95" s="1"/>
      <c r="AG95" s="1">
        <v>1</v>
      </c>
      <c r="AH95" s="5"/>
      <c r="AI95" s="5"/>
      <c r="AJ95" s="5">
        <v>0</v>
      </c>
      <c r="AK95" s="5"/>
      <c r="AL95" s="5"/>
      <c r="AM95" s="6"/>
      <c r="AR95" s="3">
        <v>81061281</v>
      </c>
    </row>
    <row r="96" spans="1:45" thickBot="1">
      <c r="A96" s="1" t="s">
        <v>3680</v>
      </c>
      <c r="B96" s="1">
        <v>1</v>
      </c>
      <c r="C96" s="684" t="s">
        <v>4</v>
      </c>
      <c r="D96" s="1">
        <v>1290633</v>
      </c>
      <c r="E96" s="18">
        <v>38748</v>
      </c>
      <c r="F96" s="18">
        <v>38748</v>
      </c>
      <c r="H96" s="1">
        <v>1</v>
      </c>
      <c r="J96" s="1">
        <v>1</v>
      </c>
      <c r="L96" s="1">
        <v>153</v>
      </c>
      <c r="O96" s="4">
        <v>382</v>
      </c>
      <c r="Q96" s="1">
        <v>1</v>
      </c>
      <c r="V96" s="1">
        <v>1</v>
      </c>
      <c r="Y96" s="1">
        <v>1</v>
      </c>
      <c r="Z96" s="1">
        <v>1</v>
      </c>
      <c r="AB96" s="1">
        <v>1</v>
      </c>
      <c r="AC96" s="1" t="s">
        <v>3815</v>
      </c>
      <c r="AD96" s="1">
        <v>1</v>
      </c>
      <c r="AE96" s="1">
        <v>1</v>
      </c>
      <c r="AF96" s="1"/>
      <c r="AG96" s="1">
        <v>1</v>
      </c>
      <c r="AH96" s="5"/>
      <c r="AI96" s="5"/>
      <c r="AJ96" s="5">
        <v>0</v>
      </c>
      <c r="AK96" s="5"/>
      <c r="AL96" s="5"/>
      <c r="AM96" s="6"/>
      <c r="AR96" s="3">
        <v>80856531</v>
      </c>
    </row>
    <row r="97" spans="1:44" thickBot="1">
      <c r="A97" s="1" t="s">
        <v>3680</v>
      </c>
      <c r="B97" s="1">
        <v>1</v>
      </c>
      <c r="C97" s="684" t="s">
        <v>4</v>
      </c>
      <c r="D97" s="1">
        <v>1290634</v>
      </c>
      <c r="E97" s="18">
        <v>38748</v>
      </c>
      <c r="F97" s="18">
        <v>38748</v>
      </c>
      <c r="H97" s="1">
        <v>1</v>
      </c>
      <c r="J97" s="1">
        <v>1</v>
      </c>
      <c r="L97" s="1">
        <v>156</v>
      </c>
      <c r="O97" s="4">
        <v>422</v>
      </c>
      <c r="V97" s="1">
        <v>1</v>
      </c>
      <c r="Y97" s="1">
        <v>1</v>
      </c>
      <c r="Z97" s="1">
        <v>1</v>
      </c>
      <c r="AB97" s="1">
        <v>1</v>
      </c>
      <c r="AC97" s="1" t="s">
        <v>3815</v>
      </c>
      <c r="AD97" s="1">
        <v>1</v>
      </c>
      <c r="AE97" s="1">
        <v>1</v>
      </c>
      <c r="AF97" s="1"/>
      <c r="AG97" s="1">
        <v>1</v>
      </c>
      <c r="AH97" s="5"/>
      <c r="AI97" s="5"/>
      <c r="AJ97" s="5">
        <v>0</v>
      </c>
      <c r="AK97" s="5"/>
      <c r="AL97" s="5"/>
      <c r="AM97" s="6"/>
      <c r="AR97" s="3">
        <v>80870884</v>
      </c>
    </row>
    <row r="98" spans="1:44" thickBot="1">
      <c r="A98" s="1" t="s">
        <v>3680</v>
      </c>
      <c r="B98" s="1">
        <v>2</v>
      </c>
      <c r="C98" s="685" t="s">
        <v>7</v>
      </c>
      <c r="D98" s="1">
        <v>1290655</v>
      </c>
      <c r="E98" s="18">
        <v>38752</v>
      </c>
      <c r="F98" s="18">
        <v>38752</v>
      </c>
      <c r="H98" s="1">
        <v>1</v>
      </c>
      <c r="J98" s="1">
        <v>1</v>
      </c>
      <c r="L98" s="1">
        <v>156</v>
      </c>
      <c r="O98" s="4">
        <v>422</v>
      </c>
      <c r="Q98" s="1">
        <v>1</v>
      </c>
      <c r="W98" s="1">
        <v>1</v>
      </c>
      <c r="Y98" s="1">
        <v>1</v>
      </c>
      <c r="Z98" s="1">
        <v>1</v>
      </c>
      <c r="AB98" s="1">
        <v>1</v>
      </c>
      <c r="AC98" s="1" t="s">
        <v>3815</v>
      </c>
      <c r="AD98" s="1">
        <v>1</v>
      </c>
      <c r="AE98" s="1">
        <v>1</v>
      </c>
      <c r="AF98" s="1"/>
      <c r="AG98" s="1">
        <v>1</v>
      </c>
      <c r="AH98" s="232"/>
      <c r="AI98" s="232"/>
      <c r="AJ98" s="232">
        <v>0</v>
      </c>
      <c r="AK98" s="232"/>
      <c r="AL98" s="232"/>
      <c r="AM98" s="126"/>
      <c r="AR98" s="3">
        <v>80869845</v>
      </c>
    </row>
    <row r="99" spans="1:44" thickBot="1">
      <c r="A99" s="1" t="s">
        <v>3680</v>
      </c>
      <c r="B99" s="1">
        <v>2</v>
      </c>
      <c r="C99" s="685" t="s">
        <v>7</v>
      </c>
      <c r="D99" s="1">
        <v>1290667</v>
      </c>
      <c r="E99" s="18">
        <v>38753</v>
      </c>
      <c r="F99" s="18">
        <v>38753</v>
      </c>
      <c r="H99" s="1">
        <v>1</v>
      </c>
      <c r="J99" s="1">
        <v>1</v>
      </c>
      <c r="L99" s="1">
        <v>144</v>
      </c>
      <c r="O99" s="4">
        <v>370</v>
      </c>
      <c r="Q99" s="1">
        <v>1</v>
      </c>
      <c r="W99" s="1">
        <v>1</v>
      </c>
      <c r="Y99" s="1">
        <v>1</v>
      </c>
      <c r="Z99" s="1">
        <v>1</v>
      </c>
      <c r="AB99" s="1">
        <v>1</v>
      </c>
      <c r="AC99" s="1" t="s">
        <v>3815</v>
      </c>
      <c r="AD99" s="1">
        <v>1</v>
      </c>
      <c r="AE99" s="1">
        <v>1</v>
      </c>
      <c r="AF99" s="1"/>
      <c r="AG99" s="1">
        <v>1</v>
      </c>
      <c r="AH99" s="232"/>
      <c r="AI99" s="232"/>
      <c r="AJ99" s="232">
        <v>0</v>
      </c>
      <c r="AK99" s="232"/>
      <c r="AL99" s="232"/>
      <c r="AM99" s="126"/>
      <c r="AR99" s="3">
        <v>81052830</v>
      </c>
    </row>
    <row r="100" spans="1:44" thickBot="1">
      <c r="A100" s="1" t="s">
        <v>3680</v>
      </c>
      <c r="B100" s="1">
        <v>2</v>
      </c>
      <c r="C100" s="685" t="s">
        <v>7</v>
      </c>
      <c r="D100" s="1">
        <v>1290669</v>
      </c>
      <c r="E100" s="18">
        <v>38753</v>
      </c>
      <c r="F100" s="18">
        <v>38753</v>
      </c>
      <c r="H100" s="1">
        <v>1</v>
      </c>
      <c r="J100" s="1">
        <v>1</v>
      </c>
      <c r="L100" s="1">
        <v>149</v>
      </c>
      <c r="O100" s="4">
        <v>402</v>
      </c>
      <c r="Q100" s="1">
        <v>1</v>
      </c>
      <c r="W100" s="1">
        <v>1</v>
      </c>
      <c r="Y100" s="1">
        <v>1</v>
      </c>
      <c r="Z100" s="1">
        <v>1</v>
      </c>
      <c r="AB100" s="1">
        <v>1</v>
      </c>
      <c r="AC100" s="1" t="s">
        <v>3815</v>
      </c>
      <c r="AD100" s="1">
        <v>1</v>
      </c>
      <c r="AE100" s="1">
        <v>1</v>
      </c>
      <c r="AF100" s="1"/>
      <c r="AG100" s="1">
        <v>1</v>
      </c>
      <c r="AH100" s="232"/>
      <c r="AI100" s="232"/>
      <c r="AJ100" s="232">
        <v>0</v>
      </c>
      <c r="AK100" s="232"/>
      <c r="AL100" s="232"/>
      <c r="AM100" s="126"/>
      <c r="AR100" s="3">
        <v>81045272</v>
      </c>
    </row>
    <row r="101" spans="1:44" thickBot="1">
      <c r="AH101" s="8"/>
      <c r="AI101" s="8"/>
      <c r="AJ101" s="8"/>
      <c r="AK101" s="8"/>
      <c r="AL101" s="8"/>
      <c r="AM101" s="9"/>
    </row>
    <row r="102" spans="1:44" thickBot="1">
      <c r="D102" s="1" t="s">
        <v>47</v>
      </c>
      <c r="O102" s="4">
        <f>AVERAGE(O2:O79)</f>
        <v>593.84615384615381</v>
      </c>
      <c r="AH102" s="8"/>
      <c r="AI102" s="8"/>
      <c r="AJ102" s="8"/>
      <c r="AK102" s="8"/>
      <c r="AL102" s="8"/>
      <c r="AM102" s="9"/>
    </row>
    <row r="103" spans="1:44" thickBot="1">
      <c r="D103" s="19" t="s">
        <v>48</v>
      </c>
      <c r="E103" s="20"/>
      <c r="F103" s="20"/>
      <c r="G103" s="19">
        <f>SUM(G2:G100)</f>
        <v>47</v>
      </c>
      <c r="H103" s="19">
        <f>SUM(H2:H100)</f>
        <v>52</v>
      </c>
      <c r="I103" s="19"/>
      <c r="J103" s="19">
        <f>SUM(J2:J100)</f>
        <v>21</v>
      </c>
      <c r="K103" s="19">
        <f>SUM(K2:K100)</f>
        <v>78</v>
      </c>
      <c r="L103" s="19">
        <f>AVERAGE(L2:L100)</f>
        <v>165</v>
      </c>
      <c r="M103" s="19"/>
      <c r="N103" s="19"/>
      <c r="O103" s="21">
        <f>AVERAGE(O2:O100)</f>
        <v>579.15151515151513</v>
      </c>
      <c r="P103" s="19">
        <f>SUM(P2:P100)</f>
        <v>34</v>
      </c>
      <c r="Q103" s="19">
        <f t="shared" ref="Q103:X103" si="0">SUM(Q2:Q100)</f>
        <v>14</v>
      </c>
      <c r="R103" s="19">
        <f t="shared" si="0"/>
        <v>0</v>
      </c>
      <c r="S103" s="19">
        <f t="shared" si="0"/>
        <v>0</v>
      </c>
      <c r="T103" s="19">
        <f t="shared" si="0"/>
        <v>0</v>
      </c>
      <c r="U103" s="19">
        <f t="shared" si="0"/>
        <v>0</v>
      </c>
      <c r="V103" s="19">
        <f t="shared" si="0"/>
        <v>5</v>
      </c>
      <c r="W103" s="19"/>
      <c r="X103" s="19">
        <f t="shared" si="0"/>
        <v>5</v>
      </c>
      <c r="Y103" s="1">
        <f>SUM(Y2:Y102)</f>
        <v>99</v>
      </c>
      <c r="Z103" s="1">
        <f>SUM(Z2:Z102)</f>
        <v>99</v>
      </c>
      <c r="AB103" s="1">
        <f>SUM(AB2:AB102)</f>
        <v>99</v>
      </c>
      <c r="AH103" s="22"/>
      <c r="AI103" s="22"/>
      <c r="AJ103" s="22"/>
      <c r="AK103" s="22"/>
      <c r="AL103" s="22"/>
      <c r="AM103" s="9"/>
    </row>
    <row r="104" spans="1:44" ht="17" thickTop="1" thickBot="1">
      <c r="AH104" s="23"/>
      <c r="AI104" s="23"/>
      <c r="AJ104" s="23"/>
      <c r="AK104" s="23"/>
      <c r="AL104" s="23"/>
      <c r="AM104" s="9"/>
    </row>
    <row r="105" spans="1:44" thickBot="1">
      <c r="L105" s="1" t="s">
        <v>49</v>
      </c>
      <c r="AH105" s="8"/>
      <c r="AI105" s="8"/>
      <c r="AJ105" s="8"/>
      <c r="AK105" s="8" t="s">
        <v>50</v>
      </c>
      <c r="AL105" s="8" t="s">
        <v>51</v>
      </c>
      <c r="AM105" s="9"/>
      <c r="AN105" s="1" t="s">
        <v>52</v>
      </c>
    </row>
    <row r="106" spans="1:44" thickBot="1">
      <c r="L106" s="1" t="s">
        <v>50</v>
      </c>
      <c r="O106" s="4" t="s">
        <v>53</v>
      </c>
      <c r="AH106" s="8"/>
      <c r="AI106" s="8"/>
      <c r="AJ106" s="8" t="s">
        <v>54</v>
      </c>
      <c r="AK106" s="8">
        <v>80</v>
      </c>
      <c r="AL106" s="8">
        <f>SUM(AJ2:AJ83)</f>
        <v>14</v>
      </c>
      <c r="AM106" s="9"/>
      <c r="AN106" s="1">
        <f>AL106/AK106</f>
        <v>0.17499999999999999</v>
      </c>
    </row>
    <row r="107" spans="1:44" s="25" customFormat="1" ht="15">
      <c r="C107" s="687"/>
      <c r="E107" s="24"/>
      <c r="F107" s="24"/>
      <c r="J107" s="25" t="s">
        <v>55</v>
      </c>
      <c r="O107" s="26"/>
      <c r="AC107" s="2"/>
      <c r="AD107" s="2"/>
      <c r="AE107" s="2"/>
      <c r="AF107" s="2"/>
      <c r="AG107" s="2"/>
      <c r="AH107" s="22"/>
      <c r="AI107" s="22"/>
      <c r="AJ107" s="22"/>
      <c r="AK107" s="22"/>
      <c r="AL107" s="22"/>
      <c r="AM107" s="9"/>
      <c r="AR107" s="27"/>
    </row>
    <row r="108" spans="1:44" s="2" customFormat="1" ht="15">
      <c r="C108" s="688"/>
      <c r="E108" s="28"/>
      <c r="F108" s="28"/>
      <c r="O108" s="29"/>
      <c r="AH108" s="9"/>
      <c r="AI108" s="9"/>
      <c r="AJ108" s="9"/>
      <c r="AK108" s="9"/>
      <c r="AL108" s="9"/>
      <c r="AM108" s="9"/>
      <c r="AR108" s="30"/>
    </row>
    <row r="109" spans="1:44" s="2" customFormat="1" ht="15">
      <c r="C109" s="688"/>
      <c r="E109" s="28"/>
      <c r="F109" s="28"/>
      <c r="O109" s="29"/>
      <c r="AH109" s="9"/>
      <c r="AI109" s="9"/>
      <c r="AJ109" s="9"/>
      <c r="AK109" s="9"/>
      <c r="AL109" s="9"/>
      <c r="AM109" s="9"/>
      <c r="AR109" s="30"/>
    </row>
    <row r="110" spans="1:44" s="2" customFormat="1" ht="15">
      <c r="C110" s="688"/>
      <c r="E110" s="28"/>
      <c r="F110" s="28"/>
      <c r="O110" s="29"/>
      <c r="AH110" s="9"/>
      <c r="AI110" s="9"/>
      <c r="AJ110" s="9"/>
      <c r="AK110" s="9"/>
      <c r="AL110" s="9"/>
      <c r="AM110" s="9"/>
      <c r="AR110" s="30"/>
    </row>
    <row r="111" spans="1:44" s="2" customFormat="1" ht="15">
      <c r="C111" s="688"/>
      <c r="E111" s="28"/>
      <c r="F111" s="28"/>
      <c r="O111" s="29"/>
      <c r="AH111" s="9"/>
      <c r="AI111" s="9"/>
      <c r="AJ111" s="9"/>
      <c r="AK111" s="9"/>
      <c r="AL111" s="9"/>
      <c r="AM111" s="9"/>
      <c r="AR111" s="30"/>
    </row>
    <row r="112" spans="1:44" s="2" customFormat="1" ht="15">
      <c r="C112" s="688"/>
      <c r="E112" s="28"/>
      <c r="F112" s="28"/>
      <c r="O112" s="29"/>
      <c r="AH112" s="9"/>
      <c r="AI112" s="9"/>
      <c r="AJ112" s="9"/>
      <c r="AK112" s="9"/>
      <c r="AL112" s="9"/>
      <c r="AM112" s="9"/>
      <c r="AR112" s="30"/>
    </row>
    <row r="113" spans="3:44" s="2" customFormat="1" ht="15">
      <c r="C113" s="688"/>
      <c r="E113" s="28"/>
      <c r="F113" s="28"/>
      <c r="O113" s="29"/>
      <c r="AH113" s="9"/>
      <c r="AI113" s="9"/>
      <c r="AJ113" s="9"/>
      <c r="AK113" s="9"/>
      <c r="AL113" s="9"/>
      <c r="AM113" s="9"/>
      <c r="AR113" s="30"/>
    </row>
    <row r="114" spans="3:44" s="2" customFormat="1" ht="15">
      <c r="C114" s="688"/>
      <c r="E114" s="28"/>
      <c r="F114" s="28"/>
      <c r="O114" s="29"/>
      <c r="AH114" s="9"/>
      <c r="AI114" s="9"/>
      <c r="AJ114" s="9"/>
      <c r="AK114" s="9"/>
      <c r="AL114" s="9"/>
      <c r="AM114" s="9"/>
      <c r="AR114" s="30"/>
    </row>
    <row r="115" spans="3:44" s="2" customFormat="1" ht="15">
      <c r="C115" s="688"/>
      <c r="E115" s="28"/>
      <c r="F115" s="28"/>
      <c r="O115" s="29"/>
      <c r="AH115" s="9"/>
      <c r="AI115" s="9"/>
      <c r="AJ115" s="9"/>
      <c r="AK115" s="9"/>
      <c r="AL115" s="9"/>
      <c r="AM115" s="9"/>
      <c r="AR115" s="30"/>
    </row>
    <row r="116" spans="3:44" s="2" customFormat="1" ht="15">
      <c r="C116" s="688"/>
      <c r="E116" s="28"/>
      <c r="F116" s="28"/>
      <c r="O116" s="29"/>
      <c r="AH116" s="9"/>
      <c r="AI116" s="9"/>
      <c r="AJ116" s="9"/>
      <c r="AK116" s="9"/>
      <c r="AL116" s="9"/>
      <c r="AM116" s="9"/>
      <c r="AR116" s="30"/>
    </row>
    <row r="117" spans="3:44" s="2" customFormat="1" ht="15">
      <c r="C117" s="688"/>
      <c r="E117" s="28"/>
      <c r="F117" s="28"/>
      <c r="O117" s="29"/>
      <c r="AH117" s="9"/>
      <c r="AI117" s="9"/>
      <c r="AJ117" s="9"/>
      <c r="AK117" s="9"/>
      <c r="AL117" s="9"/>
      <c r="AM117" s="9"/>
      <c r="AR117" s="30"/>
    </row>
    <row r="118" spans="3:44" s="2" customFormat="1" ht="15">
      <c r="C118" s="688"/>
      <c r="E118" s="28"/>
      <c r="F118" s="28"/>
      <c r="O118" s="29"/>
      <c r="AH118" s="9"/>
      <c r="AI118" s="9"/>
      <c r="AJ118" s="9"/>
      <c r="AK118" s="9"/>
      <c r="AL118" s="9"/>
      <c r="AM118" s="9"/>
      <c r="AR118" s="30"/>
    </row>
    <row r="119" spans="3:44" s="2" customFormat="1" ht="15">
      <c r="C119" s="688"/>
      <c r="E119" s="28"/>
      <c r="F119" s="28"/>
      <c r="O119" s="29"/>
      <c r="AH119" s="9"/>
      <c r="AI119" s="9"/>
      <c r="AJ119" s="9"/>
      <c r="AK119" s="9"/>
      <c r="AL119" s="9"/>
      <c r="AM119" s="9"/>
      <c r="AR119" s="30"/>
    </row>
    <row r="120" spans="3:44" s="2" customFormat="1" ht="15">
      <c r="C120" s="688"/>
      <c r="E120" s="28"/>
      <c r="F120" s="28"/>
      <c r="O120" s="29"/>
      <c r="AH120" s="9"/>
      <c r="AI120" s="9"/>
      <c r="AJ120" s="9"/>
      <c r="AK120" s="9"/>
      <c r="AL120" s="9"/>
      <c r="AM120" s="9"/>
      <c r="AR120" s="30"/>
    </row>
    <row r="121" spans="3:44" s="2" customFormat="1" ht="15">
      <c r="C121" s="688"/>
      <c r="E121" s="28"/>
      <c r="F121" s="28"/>
      <c r="O121" s="29"/>
      <c r="AH121" s="9"/>
      <c r="AI121" s="9"/>
      <c r="AJ121" s="9"/>
      <c r="AK121" s="9"/>
      <c r="AL121" s="9"/>
      <c r="AM121" s="9"/>
      <c r="AR121" s="30"/>
    </row>
    <row r="122" spans="3:44" s="2" customFormat="1" ht="15">
      <c r="C122" s="688"/>
      <c r="E122" s="28"/>
      <c r="F122" s="28"/>
      <c r="O122" s="29"/>
      <c r="AH122" s="9"/>
      <c r="AI122" s="9"/>
      <c r="AJ122" s="9"/>
      <c r="AK122" s="9"/>
      <c r="AL122" s="9"/>
      <c r="AM122" s="9"/>
      <c r="AR122" s="30"/>
    </row>
    <row r="123" spans="3:44" s="2" customFormat="1" ht="15">
      <c r="C123" s="688"/>
      <c r="E123" s="28"/>
      <c r="F123" s="28"/>
      <c r="O123" s="29"/>
      <c r="AH123" s="9"/>
      <c r="AI123" s="9"/>
      <c r="AJ123" s="9"/>
      <c r="AK123" s="9"/>
      <c r="AL123" s="9"/>
      <c r="AM123" s="9"/>
      <c r="AR123" s="30"/>
    </row>
    <row r="124" spans="3:44" s="2" customFormat="1" ht="15">
      <c r="C124" s="688"/>
      <c r="E124" s="28"/>
      <c r="F124" s="28"/>
      <c r="O124" s="29"/>
      <c r="AH124" s="9"/>
      <c r="AI124" s="9"/>
      <c r="AJ124" s="9"/>
      <c r="AK124" s="9"/>
      <c r="AL124" s="9"/>
      <c r="AM124" s="9"/>
      <c r="AR124" s="30"/>
    </row>
    <row r="125" spans="3:44" s="2" customFormat="1" ht="15">
      <c r="C125" s="688"/>
      <c r="E125" s="28"/>
      <c r="F125" s="28"/>
      <c r="O125" s="29"/>
      <c r="AH125" s="9"/>
      <c r="AI125" s="9"/>
      <c r="AJ125" s="9"/>
      <c r="AK125" s="9"/>
      <c r="AL125" s="9"/>
      <c r="AM125" s="9"/>
      <c r="AR125" s="30"/>
    </row>
    <row r="126" spans="3:44" s="2" customFormat="1" ht="15">
      <c r="C126" s="688"/>
      <c r="E126" s="28"/>
      <c r="F126" s="28"/>
      <c r="O126" s="29"/>
      <c r="AH126" s="9"/>
      <c r="AI126" s="9"/>
      <c r="AJ126" s="9"/>
      <c r="AK126" s="9"/>
      <c r="AL126" s="9"/>
      <c r="AM126" s="9"/>
      <c r="AR126" s="30"/>
    </row>
    <row r="127" spans="3:44" s="2" customFormat="1" ht="15">
      <c r="C127" s="688"/>
      <c r="E127" s="28"/>
      <c r="F127" s="28"/>
      <c r="O127" s="29"/>
      <c r="AH127" s="9"/>
      <c r="AI127" s="9"/>
      <c r="AJ127" s="9"/>
      <c r="AK127" s="9"/>
      <c r="AL127" s="9"/>
      <c r="AM127" s="9"/>
      <c r="AR127" s="30"/>
    </row>
    <row r="128" spans="3:44" s="2" customFormat="1" ht="15">
      <c r="C128" s="688"/>
      <c r="E128" s="28"/>
      <c r="F128" s="28"/>
      <c r="O128" s="29"/>
      <c r="AH128" s="9"/>
      <c r="AI128" s="9"/>
      <c r="AJ128" s="9"/>
      <c r="AK128" s="9"/>
      <c r="AL128" s="9"/>
      <c r="AM128" s="9"/>
      <c r="AR128" s="30"/>
    </row>
    <row r="129" spans="3:44" s="2" customFormat="1" ht="15">
      <c r="C129" s="688"/>
      <c r="E129" s="28"/>
      <c r="F129" s="28"/>
      <c r="O129" s="29"/>
      <c r="AH129" s="9"/>
      <c r="AI129" s="9"/>
      <c r="AJ129" s="9"/>
      <c r="AK129" s="9"/>
      <c r="AL129" s="9"/>
      <c r="AM129" s="9"/>
      <c r="AR129" s="30"/>
    </row>
    <row r="130" spans="3:44" s="2" customFormat="1" ht="15">
      <c r="C130" s="688"/>
      <c r="E130" s="28"/>
      <c r="F130" s="28"/>
      <c r="O130" s="29"/>
      <c r="AH130" s="9"/>
      <c r="AI130" s="9"/>
      <c r="AJ130" s="9"/>
      <c r="AK130" s="9"/>
      <c r="AL130" s="9"/>
      <c r="AM130" s="9"/>
      <c r="AR130" s="30"/>
    </row>
    <row r="131" spans="3:44" s="2" customFormat="1" ht="15">
      <c r="C131" s="688"/>
      <c r="E131" s="28"/>
      <c r="F131" s="28"/>
      <c r="O131" s="29"/>
      <c r="AH131" s="9"/>
      <c r="AI131" s="9"/>
      <c r="AJ131" s="9"/>
      <c r="AK131" s="9"/>
      <c r="AL131" s="9"/>
      <c r="AM131" s="9"/>
      <c r="AR131" s="30"/>
    </row>
    <row r="132" spans="3:44" s="2" customFormat="1" ht="15">
      <c r="C132" s="688"/>
      <c r="E132" s="28"/>
      <c r="F132" s="28"/>
      <c r="O132" s="29"/>
      <c r="AH132" s="9"/>
      <c r="AI132" s="9"/>
      <c r="AJ132" s="9"/>
      <c r="AK132" s="9"/>
      <c r="AL132" s="9"/>
      <c r="AM132" s="9"/>
      <c r="AR132" s="30"/>
    </row>
    <row r="133" spans="3:44" s="2" customFormat="1" ht="15">
      <c r="C133" s="688"/>
      <c r="E133" s="28"/>
      <c r="F133" s="28"/>
      <c r="O133" s="29"/>
      <c r="AH133" s="9"/>
      <c r="AI133" s="9"/>
      <c r="AJ133" s="9"/>
      <c r="AK133" s="9"/>
      <c r="AL133" s="9"/>
      <c r="AM133" s="9"/>
      <c r="AR133" s="30"/>
    </row>
    <row r="134" spans="3:44" s="2" customFormat="1" ht="15">
      <c r="C134" s="688"/>
      <c r="E134" s="28"/>
      <c r="F134" s="28"/>
      <c r="O134" s="29"/>
      <c r="AH134" s="9"/>
      <c r="AI134" s="9"/>
      <c r="AJ134" s="9"/>
      <c r="AK134" s="9"/>
      <c r="AL134" s="9"/>
      <c r="AM134" s="9"/>
      <c r="AR134" s="30"/>
    </row>
    <row r="135" spans="3:44" s="2" customFormat="1" ht="15">
      <c r="C135" s="688"/>
      <c r="E135" s="28"/>
      <c r="F135" s="28"/>
      <c r="O135" s="29"/>
      <c r="AH135" s="9"/>
      <c r="AI135" s="9"/>
      <c r="AJ135" s="9"/>
      <c r="AK135" s="9"/>
      <c r="AL135" s="9"/>
      <c r="AM135" s="9"/>
      <c r="AR135" s="30"/>
    </row>
    <row r="136" spans="3:44" s="2" customFormat="1" ht="15">
      <c r="C136" s="688"/>
      <c r="E136" s="28"/>
      <c r="F136" s="28"/>
      <c r="O136" s="29"/>
      <c r="AH136" s="9"/>
      <c r="AI136" s="9"/>
      <c r="AJ136" s="9"/>
      <c r="AK136" s="9"/>
      <c r="AL136" s="9"/>
      <c r="AM136" s="9"/>
      <c r="AR136" s="30"/>
    </row>
    <row r="137" spans="3:44" s="2" customFormat="1" ht="15">
      <c r="C137" s="688"/>
      <c r="E137" s="28"/>
      <c r="F137" s="28"/>
      <c r="O137" s="29"/>
      <c r="AH137" s="9"/>
      <c r="AI137" s="9"/>
      <c r="AJ137" s="9"/>
      <c r="AK137" s="9"/>
      <c r="AL137" s="9"/>
      <c r="AM137" s="9"/>
      <c r="AR137" s="30"/>
    </row>
    <row r="138" spans="3:44" s="2" customFormat="1" ht="15">
      <c r="C138" s="688"/>
      <c r="E138" s="28"/>
      <c r="F138" s="28"/>
      <c r="O138" s="29"/>
      <c r="AH138" s="9"/>
      <c r="AI138" s="9"/>
      <c r="AJ138" s="9"/>
      <c r="AK138" s="9"/>
      <c r="AL138" s="9"/>
      <c r="AM138" s="9"/>
      <c r="AR138" s="30"/>
    </row>
    <row r="139" spans="3:44" s="2" customFormat="1" ht="15">
      <c r="C139" s="688"/>
      <c r="E139" s="28"/>
      <c r="F139" s="28"/>
      <c r="O139" s="29"/>
      <c r="AH139" s="9"/>
      <c r="AI139" s="9"/>
      <c r="AJ139" s="9"/>
      <c r="AK139" s="9"/>
      <c r="AL139" s="9"/>
      <c r="AM139" s="9"/>
      <c r="AR139" s="30"/>
    </row>
    <row r="140" spans="3:44" s="2" customFormat="1" ht="15">
      <c r="C140" s="688"/>
      <c r="E140" s="28"/>
      <c r="F140" s="28"/>
      <c r="O140" s="29"/>
      <c r="AH140" s="9"/>
      <c r="AI140" s="9"/>
      <c r="AJ140" s="9"/>
      <c r="AK140" s="9"/>
      <c r="AL140" s="9"/>
      <c r="AM140" s="9"/>
      <c r="AR140" s="30"/>
    </row>
    <row r="141" spans="3:44" s="2" customFormat="1" ht="15">
      <c r="C141" s="688"/>
      <c r="E141" s="28"/>
      <c r="F141" s="28"/>
      <c r="G141" s="31"/>
      <c r="H141" s="31"/>
      <c r="I141" s="31"/>
      <c r="J141" s="31"/>
      <c r="O141" s="29"/>
      <c r="AH141" s="9"/>
      <c r="AI141" s="9"/>
      <c r="AJ141" s="9"/>
      <c r="AK141" s="9"/>
      <c r="AL141" s="9"/>
      <c r="AM141" s="9"/>
      <c r="AR141" s="30"/>
    </row>
    <row r="142" spans="3:44" s="2" customFormat="1" ht="15">
      <c r="C142" s="688"/>
      <c r="D142" s="32" t="s">
        <v>56</v>
      </c>
      <c r="E142" s="33"/>
      <c r="F142" s="33"/>
      <c r="G142" s="34">
        <f>G103</f>
        <v>47</v>
      </c>
      <c r="H142" s="34">
        <f>SUM(K2:K34)</f>
        <v>33</v>
      </c>
      <c r="I142" s="34"/>
      <c r="J142" s="34">
        <f>SUM(J35:J48)</f>
        <v>14</v>
      </c>
      <c r="L142" s="2" t="s">
        <v>57</v>
      </c>
      <c r="O142" s="29">
        <f>G103+H103</f>
        <v>99</v>
      </c>
      <c r="AH142" s="9"/>
      <c r="AI142" s="9"/>
      <c r="AJ142" s="9"/>
      <c r="AK142" s="9"/>
      <c r="AL142" s="9"/>
      <c r="AM142" s="9"/>
      <c r="AR142" s="30"/>
    </row>
    <row r="143" spans="3:44" s="2" customFormat="1" ht="15">
      <c r="C143" s="688"/>
      <c r="D143" s="35" t="s">
        <v>58</v>
      </c>
      <c r="E143" s="36"/>
      <c r="F143" s="689"/>
      <c r="G143" s="37">
        <f>AVERAGE(O2:O34)</f>
        <v>673.69696969696975</v>
      </c>
      <c r="H143" s="38"/>
      <c r="I143" s="38"/>
      <c r="J143" s="38"/>
      <c r="O143" s="29"/>
      <c r="AH143" s="9"/>
      <c r="AI143" s="9"/>
      <c r="AJ143" s="9"/>
      <c r="AK143" s="9"/>
      <c r="AL143" s="9"/>
      <c r="AM143" s="9"/>
      <c r="AR143" s="30"/>
    </row>
    <row r="144" spans="3:44" s="2" customFormat="1" ht="15">
      <c r="C144" s="688"/>
      <c r="D144" s="32" t="s">
        <v>59</v>
      </c>
      <c r="E144" s="39"/>
      <c r="F144" s="39"/>
      <c r="G144" s="40">
        <f>AVERAGE(L2:L34)</f>
        <v>169.72727272727272</v>
      </c>
      <c r="H144" s="40"/>
      <c r="I144" s="40"/>
      <c r="J144" s="40"/>
      <c r="L144" s="2" t="s">
        <v>60</v>
      </c>
      <c r="O144" s="29"/>
      <c r="AH144" s="9"/>
      <c r="AI144" s="9"/>
      <c r="AJ144" s="9"/>
      <c r="AK144" s="9"/>
      <c r="AL144" s="9"/>
      <c r="AM144" s="9"/>
      <c r="AR144" s="30"/>
    </row>
    <row r="145" spans="3:44" s="2" customFormat="1" ht="15">
      <c r="C145" s="688"/>
      <c r="D145" s="35" t="s">
        <v>61</v>
      </c>
      <c r="E145" s="41"/>
      <c r="F145" s="125"/>
      <c r="G145" s="37">
        <f>AVERAGE(O35:O48)</f>
        <v>414.71428571428572</v>
      </c>
      <c r="H145" s="38"/>
      <c r="I145" s="38"/>
      <c r="J145" s="38"/>
      <c r="O145" s="29"/>
      <c r="AH145" s="9"/>
      <c r="AI145" s="9"/>
      <c r="AJ145" s="9"/>
      <c r="AK145" s="9"/>
      <c r="AL145" s="9"/>
      <c r="AM145" s="9"/>
      <c r="AR145" s="30"/>
    </row>
    <row r="146" spans="3:44" s="2" customFormat="1" ht="15">
      <c r="C146" s="688"/>
      <c r="D146" s="32" t="s">
        <v>62</v>
      </c>
      <c r="E146" s="39"/>
      <c r="F146" s="39"/>
      <c r="G146" s="40">
        <f>AVERAGE(L35:L48)</f>
        <v>155.14285714285714</v>
      </c>
      <c r="H146" s="40"/>
      <c r="I146" s="40"/>
      <c r="J146" s="40"/>
      <c r="O146" s="29"/>
      <c r="AH146" s="9"/>
      <c r="AI146" s="9"/>
      <c r="AJ146" s="9"/>
      <c r="AK146" s="9"/>
      <c r="AL146" s="9"/>
      <c r="AM146" s="9"/>
      <c r="AR146" s="30"/>
    </row>
    <row r="147" spans="3:44" s="2" customFormat="1" ht="15">
      <c r="C147" s="688"/>
      <c r="D147" s="42"/>
      <c r="E147" s="41"/>
      <c r="F147" s="41"/>
      <c r="G147" s="38"/>
      <c r="H147" s="38"/>
      <c r="I147" s="38"/>
      <c r="J147" s="38"/>
      <c r="O147" s="29"/>
      <c r="AH147" s="9"/>
      <c r="AI147" s="9"/>
      <c r="AJ147" s="9"/>
      <c r="AK147" s="9"/>
      <c r="AL147" s="9"/>
      <c r="AM147" s="9"/>
      <c r="AR147" s="30"/>
    </row>
    <row r="148" spans="3:44" s="2" customFormat="1" ht="15">
      <c r="C148" s="688"/>
      <c r="D148" s="42"/>
      <c r="E148" s="41"/>
      <c r="F148" s="41"/>
      <c r="G148" s="38"/>
      <c r="H148" s="38"/>
      <c r="I148" s="38"/>
      <c r="J148" s="38"/>
      <c r="O148" s="29"/>
      <c r="AH148" s="9"/>
      <c r="AI148" s="9"/>
      <c r="AJ148" s="9"/>
      <c r="AK148" s="9"/>
      <c r="AL148" s="9"/>
      <c r="AM148" s="9"/>
      <c r="AR148" s="30"/>
    </row>
    <row r="149" spans="3:44" s="2" customFormat="1" ht="15">
      <c r="C149" s="688"/>
      <c r="D149" s="32" t="s">
        <v>63</v>
      </c>
      <c r="E149" s="39"/>
      <c r="F149" s="39"/>
      <c r="G149" s="34">
        <f>H103</f>
        <v>52</v>
      </c>
      <c r="H149" s="34">
        <f>SUM(K49:K93)</f>
        <v>45</v>
      </c>
      <c r="I149" s="34"/>
      <c r="J149" s="34">
        <f>G149-H149</f>
        <v>7</v>
      </c>
      <c r="O149" s="29"/>
      <c r="AH149" s="9"/>
      <c r="AI149" s="9"/>
      <c r="AJ149" s="9"/>
      <c r="AK149" s="9"/>
      <c r="AL149" s="9"/>
      <c r="AM149" s="9"/>
      <c r="AR149" s="30"/>
    </row>
    <row r="150" spans="3:44" s="2" customFormat="1" ht="15">
      <c r="C150" s="688"/>
      <c r="D150" s="35" t="s">
        <v>64</v>
      </c>
      <c r="E150" s="41"/>
      <c r="F150" s="125"/>
      <c r="G150" s="37">
        <f>AVERAGE(O49:O93)</f>
        <v>590.62222222222226</v>
      </c>
      <c r="H150" s="38"/>
      <c r="I150" s="38"/>
      <c r="J150" s="38"/>
      <c r="O150" s="29"/>
      <c r="AH150" s="9"/>
      <c r="AI150" s="9"/>
      <c r="AJ150" s="9"/>
      <c r="AK150" s="9"/>
      <c r="AL150" s="9"/>
      <c r="AM150" s="9"/>
      <c r="AR150" s="30"/>
    </row>
    <row r="151" spans="3:44" s="2" customFormat="1" ht="15">
      <c r="C151" s="688"/>
      <c r="D151" s="32" t="s">
        <v>65</v>
      </c>
      <c r="E151" s="39"/>
      <c r="F151" s="39"/>
      <c r="G151" s="40">
        <f>AVERAGE(O94:O100)</f>
        <v>388.57142857142856</v>
      </c>
      <c r="H151" s="40"/>
      <c r="I151" s="40"/>
      <c r="J151" s="40"/>
      <c r="O151" s="29"/>
      <c r="AH151" s="9"/>
      <c r="AI151" s="9"/>
      <c r="AJ151" s="9"/>
      <c r="AK151" s="9"/>
      <c r="AL151" s="9"/>
      <c r="AM151" s="9"/>
      <c r="AR151" s="30"/>
    </row>
    <row r="152" spans="3:44" s="2" customFormat="1" ht="15">
      <c r="C152" s="688"/>
      <c r="D152" s="35" t="s">
        <v>66</v>
      </c>
      <c r="E152" s="41"/>
      <c r="F152" s="125"/>
      <c r="G152" s="37">
        <f>AVERAGE(L49:L93)</f>
        <v>166.6888888888889</v>
      </c>
      <c r="H152" s="38"/>
      <c r="I152" s="38"/>
      <c r="J152" s="38"/>
      <c r="O152" s="29"/>
      <c r="AH152" s="9"/>
      <c r="AI152" s="9"/>
      <c r="AJ152" s="9"/>
      <c r="AK152" s="9"/>
      <c r="AL152" s="9"/>
      <c r="AM152" s="9"/>
      <c r="AR152" s="30"/>
    </row>
    <row r="153" spans="3:44" s="2" customFormat="1" ht="15">
      <c r="C153" s="688"/>
      <c r="D153" s="32" t="s">
        <v>67</v>
      </c>
      <c r="E153" s="39"/>
      <c r="F153" s="39"/>
      <c r="G153" s="40">
        <f>AVERAGE(L94:L100)</f>
        <v>151.57142857142858</v>
      </c>
      <c r="H153" s="40"/>
      <c r="I153" s="40"/>
      <c r="J153" s="40"/>
      <c r="O153" s="29"/>
      <c r="AH153" s="9"/>
      <c r="AI153" s="9"/>
      <c r="AJ153" s="9"/>
      <c r="AK153" s="9"/>
      <c r="AL153" s="9"/>
      <c r="AM153" s="9"/>
      <c r="AR153" s="30"/>
    </row>
    <row r="154" spans="3:44" s="2" customFormat="1" ht="15">
      <c r="C154" s="688"/>
      <c r="E154" s="28"/>
      <c r="F154" s="28"/>
      <c r="O154" s="29"/>
      <c r="AH154" s="9"/>
      <c r="AI154" s="9"/>
      <c r="AJ154" s="9"/>
      <c r="AK154" s="9"/>
      <c r="AL154" s="9"/>
      <c r="AM154" s="9"/>
      <c r="AR154" s="30"/>
    </row>
    <row r="155" spans="3:44" s="2" customFormat="1" ht="15">
      <c r="C155" s="688"/>
      <c r="E155" s="28"/>
      <c r="F155" s="28"/>
      <c r="O155" s="29"/>
      <c r="AH155" s="9"/>
      <c r="AI155" s="9"/>
      <c r="AJ155" s="9"/>
      <c r="AK155" s="9"/>
      <c r="AL155" s="9"/>
      <c r="AM155" s="9"/>
      <c r="AR155" s="30"/>
    </row>
    <row r="156" spans="3:44" s="2" customFormat="1" ht="15">
      <c r="C156" s="688"/>
      <c r="E156" s="28"/>
      <c r="F156" s="28"/>
      <c r="O156" s="29"/>
      <c r="AH156" s="9"/>
      <c r="AI156" s="9"/>
      <c r="AJ156" s="9"/>
      <c r="AK156" s="9"/>
      <c r="AL156" s="9"/>
      <c r="AM156" s="9"/>
      <c r="AR156" s="30"/>
    </row>
    <row r="157" spans="3:44" s="2" customFormat="1" ht="15">
      <c r="C157" s="688"/>
      <c r="E157" s="28"/>
      <c r="F157" s="28"/>
      <c r="O157" s="29"/>
      <c r="AH157" s="9"/>
      <c r="AI157" s="9"/>
      <c r="AJ157" s="9"/>
      <c r="AK157" s="9"/>
      <c r="AL157" s="9"/>
      <c r="AM157" s="9"/>
      <c r="AR157" s="30"/>
    </row>
    <row r="158" spans="3:44" s="2" customFormat="1" ht="15">
      <c r="C158" s="688"/>
      <c r="E158" s="28"/>
      <c r="F158" s="28"/>
      <c r="O158" s="29"/>
      <c r="AH158" s="9"/>
      <c r="AI158" s="9"/>
      <c r="AJ158" s="9"/>
      <c r="AK158" s="9"/>
      <c r="AL158" s="9"/>
      <c r="AM158" s="9"/>
      <c r="AR158" s="30"/>
    </row>
    <row r="159" spans="3:44" s="2" customFormat="1" ht="15">
      <c r="C159" s="688"/>
      <c r="E159" s="28"/>
      <c r="F159" s="28"/>
      <c r="O159" s="29"/>
      <c r="AH159" s="9"/>
      <c r="AI159" s="9"/>
      <c r="AJ159" s="9"/>
      <c r="AK159" s="9"/>
      <c r="AL159" s="9"/>
      <c r="AM159" s="9"/>
      <c r="AR159" s="30"/>
    </row>
    <row r="160" spans="3:44" s="2" customFormat="1" ht="15">
      <c r="C160" s="688"/>
      <c r="E160" s="28"/>
      <c r="F160" s="28"/>
      <c r="O160" s="29"/>
      <c r="AH160" s="9"/>
      <c r="AI160" s="9"/>
      <c r="AJ160" s="9"/>
      <c r="AK160" s="9"/>
      <c r="AL160" s="9"/>
      <c r="AM160" s="9"/>
      <c r="AR160" s="30"/>
    </row>
    <row r="161" spans="3:44" s="2" customFormat="1" ht="15">
      <c r="C161" s="688"/>
      <c r="E161" s="28"/>
      <c r="F161" s="28"/>
      <c r="O161" s="29"/>
      <c r="AH161" s="9"/>
      <c r="AI161" s="9"/>
      <c r="AJ161" s="9"/>
      <c r="AK161" s="9"/>
      <c r="AL161" s="9"/>
      <c r="AM161" s="9"/>
      <c r="AR161" s="30"/>
    </row>
    <row r="162" spans="3:44" s="2" customFormat="1" ht="15">
      <c r="C162" s="688"/>
      <c r="E162" s="28"/>
      <c r="F162" s="28"/>
      <c r="O162" s="29"/>
      <c r="AH162" s="9"/>
      <c r="AI162" s="9"/>
      <c r="AJ162" s="9"/>
      <c r="AK162" s="9"/>
      <c r="AL162" s="9"/>
      <c r="AM162" s="9"/>
      <c r="AR162" s="30"/>
    </row>
    <row r="163" spans="3:44" s="2" customFormat="1" ht="15">
      <c r="C163" s="688"/>
      <c r="E163" s="28"/>
      <c r="F163" s="28"/>
      <c r="O163" s="29"/>
      <c r="AH163" s="9"/>
      <c r="AI163" s="9"/>
      <c r="AJ163" s="9"/>
      <c r="AK163" s="9"/>
      <c r="AL163" s="9"/>
      <c r="AM163" s="9"/>
      <c r="AR163" s="30"/>
    </row>
    <row r="164" spans="3:44" s="2" customFormat="1" ht="15">
      <c r="C164" s="688"/>
      <c r="E164" s="28"/>
      <c r="F164" s="28"/>
      <c r="O164" s="29"/>
      <c r="AH164" s="9"/>
      <c r="AI164" s="9"/>
      <c r="AJ164" s="9"/>
      <c r="AK164" s="9"/>
      <c r="AL164" s="9"/>
      <c r="AM164" s="9"/>
      <c r="AR164" s="30"/>
    </row>
    <row r="165" spans="3:44" s="2" customFormat="1" ht="15">
      <c r="C165" s="688"/>
      <c r="E165" s="28"/>
      <c r="F165" s="28"/>
      <c r="O165" s="29"/>
      <c r="AH165" s="9"/>
      <c r="AI165" s="9"/>
      <c r="AJ165" s="9"/>
      <c r="AK165" s="9"/>
      <c r="AL165" s="9"/>
      <c r="AM165" s="9"/>
      <c r="AR165" s="30"/>
    </row>
    <row r="166" spans="3:44" s="2" customFormat="1" ht="15">
      <c r="C166" s="688"/>
      <c r="E166" s="28"/>
      <c r="F166" s="28"/>
      <c r="O166" s="29"/>
      <c r="AH166" s="9"/>
      <c r="AI166" s="9"/>
      <c r="AJ166" s="9"/>
      <c r="AK166" s="9"/>
      <c r="AL166" s="9"/>
      <c r="AM166" s="9"/>
      <c r="AR166" s="30"/>
    </row>
    <row r="167" spans="3:44" s="2" customFormat="1" ht="15">
      <c r="C167" s="688"/>
      <c r="E167" s="28"/>
      <c r="F167" s="28"/>
      <c r="O167" s="29"/>
      <c r="AH167" s="9"/>
      <c r="AI167" s="9"/>
      <c r="AJ167" s="9"/>
      <c r="AK167" s="9"/>
      <c r="AL167" s="9"/>
      <c r="AM167" s="9"/>
      <c r="AR167" s="30"/>
    </row>
    <row r="168" spans="3:44" s="2" customFormat="1" ht="15">
      <c r="C168" s="688"/>
      <c r="E168" s="28"/>
      <c r="F168" s="28"/>
      <c r="O168" s="29"/>
      <c r="AH168" s="9"/>
      <c r="AI168" s="9"/>
      <c r="AJ168" s="9"/>
      <c r="AK168" s="9"/>
      <c r="AL168" s="9"/>
      <c r="AM168" s="9"/>
      <c r="AR168" s="30"/>
    </row>
    <row r="169" spans="3:44" s="2" customFormat="1" ht="15">
      <c r="C169" s="688"/>
      <c r="E169" s="28"/>
      <c r="F169" s="28"/>
      <c r="O169" s="29"/>
      <c r="AH169" s="9"/>
      <c r="AI169" s="9"/>
      <c r="AJ169" s="9"/>
      <c r="AK169" s="9"/>
      <c r="AL169" s="9"/>
      <c r="AM169" s="9"/>
      <c r="AR169" s="30"/>
    </row>
    <row r="170" spans="3:44" s="2" customFormat="1" ht="15">
      <c r="C170" s="688"/>
      <c r="E170" s="28"/>
      <c r="F170" s="28"/>
      <c r="O170" s="29"/>
      <c r="AH170" s="9"/>
      <c r="AI170" s="9"/>
      <c r="AJ170" s="9"/>
      <c r="AK170" s="9"/>
      <c r="AL170" s="9"/>
      <c r="AM170" s="9"/>
      <c r="AR170" s="30"/>
    </row>
    <row r="171" spans="3:44" s="2" customFormat="1" ht="15">
      <c r="C171" s="688"/>
      <c r="E171" s="28"/>
      <c r="F171" s="28"/>
      <c r="O171" s="29"/>
      <c r="AH171" s="9"/>
      <c r="AI171" s="9"/>
      <c r="AJ171" s="9"/>
      <c r="AK171" s="9"/>
      <c r="AL171" s="9"/>
      <c r="AM171" s="9"/>
      <c r="AR171" s="30"/>
    </row>
    <row r="172" spans="3:44" s="44" customFormat="1" thickBot="1">
      <c r="C172" s="668"/>
      <c r="E172" s="43"/>
      <c r="F172" s="43"/>
      <c r="O172" s="45"/>
      <c r="AC172" s="2"/>
      <c r="AD172" s="2"/>
      <c r="AE172" s="2"/>
      <c r="AF172" s="2"/>
      <c r="AG172" s="2"/>
      <c r="AH172" s="46"/>
      <c r="AI172" s="46"/>
      <c r="AJ172" s="46"/>
      <c r="AK172" s="46"/>
      <c r="AL172" s="46"/>
      <c r="AM172" s="9"/>
      <c r="AR172" s="47"/>
    </row>
    <row r="173" spans="3:44" thickBot="1">
      <c r="AH173" s="8"/>
      <c r="AI173" s="8"/>
      <c r="AJ173" s="8"/>
      <c r="AK173" s="8"/>
      <c r="AL173" s="8"/>
      <c r="AM173" s="9"/>
    </row>
    <row r="174" spans="3:44" thickBot="1">
      <c r="AH174" s="8"/>
      <c r="AI174" s="8"/>
      <c r="AJ174" s="8"/>
      <c r="AK174" s="8"/>
      <c r="AL174" s="8"/>
      <c r="AM174" s="9"/>
    </row>
    <row r="175" spans="3:44" thickBot="1">
      <c r="AH175" s="8"/>
      <c r="AI175" s="8"/>
      <c r="AJ175" s="8"/>
      <c r="AK175" s="8"/>
      <c r="AL175" s="8"/>
      <c r="AM175" s="9"/>
    </row>
    <row r="176" spans="3:44" thickBot="1">
      <c r="AH176" s="8"/>
      <c r="AI176" s="8"/>
      <c r="AJ176" s="8"/>
      <c r="AK176" s="8"/>
      <c r="AL176" s="8"/>
      <c r="AM176" s="9"/>
    </row>
    <row r="177" spans="34:39" thickBot="1">
      <c r="AH177" s="8"/>
      <c r="AI177" s="8"/>
      <c r="AJ177" s="8"/>
      <c r="AK177" s="8"/>
      <c r="AL177" s="8"/>
      <c r="AM177" s="9"/>
    </row>
    <row r="178" spans="34:39" thickBot="1">
      <c r="AH178" s="8"/>
      <c r="AI178" s="8"/>
      <c r="AJ178" s="8"/>
      <c r="AK178" s="8"/>
      <c r="AL178" s="8"/>
      <c r="AM178" s="9"/>
    </row>
    <row r="179" spans="34:39" thickBot="1">
      <c r="AH179" s="8"/>
      <c r="AI179" s="8"/>
      <c r="AJ179" s="8"/>
      <c r="AK179" s="8"/>
      <c r="AL179" s="8"/>
      <c r="AM179" s="9"/>
    </row>
    <row r="180" spans="34:39" thickBot="1">
      <c r="AH180" s="8"/>
      <c r="AI180" s="8"/>
      <c r="AJ180" s="8"/>
      <c r="AK180" s="8"/>
      <c r="AL180" s="8"/>
      <c r="AM180" s="9"/>
    </row>
    <row r="181" spans="34:39" thickBot="1">
      <c r="AH181" s="8"/>
      <c r="AI181" s="8"/>
      <c r="AJ181" s="8"/>
      <c r="AK181" s="8"/>
      <c r="AL181" s="8"/>
      <c r="AM181" s="9"/>
    </row>
    <row r="182" spans="34:39" thickBot="1">
      <c r="AH182" s="8"/>
      <c r="AI182" s="8"/>
      <c r="AJ182" s="8"/>
      <c r="AK182" s="8"/>
      <c r="AL182" s="8"/>
      <c r="AM182" s="9"/>
    </row>
    <row r="183" spans="34:39" thickBot="1">
      <c r="AH183" s="8"/>
      <c r="AI183" s="8"/>
      <c r="AJ183" s="8"/>
      <c r="AK183" s="8"/>
      <c r="AL183" s="8"/>
      <c r="AM183" s="9"/>
    </row>
    <row r="184" spans="34:39" thickBot="1">
      <c r="AH184" s="8"/>
      <c r="AI184" s="8"/>
      <c r="AJ184" s="8"/>
      <c r="AK184" s="8"/>
      <c r="AL184" s="8"/>
      <c r="AM184" s="9"/>
    </row>
    <row r="185" spans="34:39" thickBot="1">
      <c r="AH185" s="8"/>
      <c r="AI185" s="8"/>
      <c r="AJ185" s="8"/>
      <c r="AK185" s="8"/>
      <c r="AL185" s="8"/>
      <c r="AM185" s="9"/>
    </row>
    <row r="186" spans="34:39" thickBot="1">
      <c r="AH186" s="8"/>
      <c r="AI186" s="8"/>
      <c r="AJ186" s="8"/>
      <c r="AK186" s="8"/>
      <c r="AL186" s="8"/>
      <c r="AM186" s="9"/>
    </row>
    <row r="187" spans="34:39" thickBot="1">
      <c r="AH187" s="8"/>
      <c r="AI187" s="8"/>
      <c r="AJ187" s="8"/>
      <c r="AK187" s="8"/>
      <c r="AL187" s="8"/>
      <c r="AM187" s="9"/>
    </row>
    <row r="188" spans="34:39" thickBot="1">
      <c r="AH188" s="8"/>
      <c r="AI188" s="8"/>
      <c r="AJ188" s="8"/>
      <c r="AK188" s="8"/>
      <c r="AL188" s="8"/>
      <c r="AM188" s="9"/>
    </row>
    <row r="189" spans="34:39" thickBot="1">
      <c r="AH189" s="8"/>
      <c r="AI189" s="8"/>
      <c r="AJ189" s="8"/>
      <c r="AK189" s="8"/>
      <c r="AL189" s="8"/>
      <c r="AM189" s="9"/>
    </row>
    <row r="190" spans="34:39" thickBot="1">
      <c r="AH190" s="8"/>
      <c r="AI190" s="8"/>
      <c r="AJ190" s="8"/>
      <c r="AK190" s="8"/>
      <c r="AL190" s="8"/>
      <c r="AM190" s="9"/>
    </row>
    <row r="191" spans="34:39" thickBot="1">
      <c r="AH191" s="8"/>
      <c r="AI191" s="8"/>
      <c r="AJ191" s="8"/>
      <c r="AK191" s="8"/>
      <c r="AL191" s="8"/>
      <c r="AM191" s="9"/>
    </row>
    <row r="192" spans="34:39" thickBot="1">
      <c r="AH192" s="8"/>
      <c r="AI192" s="8"/>
      <c r="AJ192" s="8"/>
      <c r="AK192" s="8"/>
      <c r="AL192" s="8"/>
      <c r="AM192" s="9"/>
    </row>
    <row r="193" spans="34:39" thickBot="1">
      <c r="AH193" s="8"/>
      <c r="AI193" s="8"/>
      <c r="AJ193" s="8"/>
      <c r="AK193" s="8"/>
      <c r="AL193" s="8"/>
      <c r="AM193" s="9"/>
    </row>
    <row r="194" spans="34:39" thickBot="1">
      <c r="AH194" s="8"/>
      <c r="AI194" s="8"/>
      <c r="AJ194" s="8"/>
      <c r="AK194" s="8"/>
      <c r="AL194" s="8"/>
      <c r="AM194" s="9"/>
    </row>
    <row r="195" spans="34:39" thickBot="1">
      <c r="AH195" s="8"/>
      <c r="AI195" s="8"/>
      <c r="AJ195" s="8"/>
      <c r="AK195" s="8"/>
      <c r="AL195" s="8"/>
      <c r="AM195" s="9"/>
    </row>
    <row r="196" spans="34:39" thickBot="1">
      <c r="AH196" s="8"/>
      <c r="AI196" s="8"/>
      <c r="AJ196" s="8"/>
      <c r="AK196" s="8"/>
      <c r="AL196" s="8"/>
      <c r="AM196" s="9"/>
    </row>
    <row r="197" spans="34:39" thickBot="1">
      <c r="AH197" s="8"/>
      <c r="AI197" s="8"/>
      <c r="AJ197" s="8"/>
      <c r="AK197" s="8"/>
      <c r="AL197" s="8"/>
      <c r="AM197" s="9"/>
    </row>
    <row r="198" spans="34:39" thickBot="1">
      <c r="AH198" s="8"/>
      <c r="AI198" s="8"/>
      <c r="AJ198" s="8"/>
      <c r="AK198" s="8"/>
      <c r="AL198" s="8"/>
      <c r="AM198" s="9"/>
    </row>
    <row r="199" spans="34:39" thickBot="1">
      <c r="AH199" s="8"/>
      <c r="AI199" s="8"/>
      <c r="AJ199" s="8"/>
      <c r="AK199" s="8"/>
      <c r="AL199" s="8"/>
      <c r="AM199" s="9"/>
    </row>
    <row r="200" spans="34:39" thickBot="1">
      <c r="AH200" s="8"/>
      <c r="AI200" s="8"/>
      <c r="AJ200" s="8"/>
      <c r="AK200" s="8"/>
      <c r="AL200" s="8"/>
      <c r="AM200" s="9"/>
    </row>
    <row r="201" spans="34:39" thickBot="1">
      <c r="AH201" s="8"/>
      <c r="AI201" s="8"/>
      <c r="AJ201" s="8"/>
      <c r="AK201" s="8"/>
      <c r="AL201" s="8"/>
      <c r="AM201" s="9"/>
    </row>
    <row r="202" spans="34:39" thickBot="1">
      <c r="AH202" s="8"/>
      <c r="AI202" s="8"/>
      <c r="AJ202" s="8"/>
      <c r="AK202" s="8"/>
      <c r="AL202" s="8"/>
      <c r="AM202" s="9"/>
    </row>
    <row r="203" spans="34:39" thickBot="1">
      <c r="AH203" s="8"/>
      <c r="AI203" s="8"/>
      <c r="AJ203" s="8"/>
      <c r="AK203" s="8"/>
      <c r="AL203" s="8"/>
      <c r="AM203" s="9"/>
    </row>
    <row r="204" spans="34:39" thickBot="1">
      <c r="AH204" s="8"/>
      <c r="AI204" s="8"/>
      <c r="AJ204" s="8"/>
      <c r="AK204" s="8"/>
      <c r="AL204" s="8"/>
      <c r="AM204" s="9"/>
    </row>
    <row r="205" spans="34:39" thickBot="1">
      <c r="AH205" s="8"/>
      <c r="AI205" s="8"/>
      <c r="AJ205" s="8"/>
      <c r="AK205" s="8"/>
      <c r="AL205" s="8"/>
      <c r="AM205" s="9"/>
    </row>
    <row r="206" spans="34:39" thickBot="1">
      <c r="AH206" s="8"/>
      <c r="AI206" s="8"/>
      <c r="AJ206" s="8"/>
      <c r="AK206" s="8"/>
      <c r="AL206" s="8"/>
      <c r="AM206" s="9"/>
    </row>
    <row r="207" spans="34:39" thickBot="1">
      <c r="AH207" s="8"/>
      <c r="AI207" s="8"/>
      <c r="AJ207" s="8"/>
      <c r="AK207" s="8"/>
      <c r="AL207" s="8"/>
      <c r="AM207" s="9"/>
    </row>
    <row r="208" spans="34:39" thickBot="1">
      <c r="AH208" s="8"/>
      <c r="AI208" s="8"/>
      <c r="AJ208" s="8"/>
      <c r="AK208" s="8"/>
      <c r="AL208" s="8"/>
      <c r="AM208" s="9"/>
    </row>
    <row r="209" spans="34:39" thickBot="1">
      <c r="AH209" s="8"/>
      <c r="AI209" s="8"/>
      <c r="AJ209" s="8"/>
      <c r="AK209" s="8"/>
      <c r="AL209" s="8"/>
      <c r="AM209" s="9"/>
    </row>
    <row r="210" spans="34:39" thickBot="1">
      <c r="AH210" s="8"/>
      <c r="AI210" s="8"/>
      <c r="AJ210" s="8"/>
      <c r="AK210" s="8"/>
      <c r="AL210" s="8"/>
      <c r="AM210" s="9"/>
    </row>
    <row r="211" spans="34:39" thickBot="1">
      <c r="AH211" s="8"/>
      <c r="AI211" s="8"/>
      <c r="AJ211" s="8"/>
      <c r="AK211" s="8"/>
      <c r="AL211" s="8"/>
      <c r="AM211" s="9"/>
    </row>
    <row r="212" spans="34:39" thickBot="1">
      <c r="AH212" s="8"/>
      <c r="AI212" s="8"/>
      <c r="AJ212" s="8"/>
      <c r="AK212" s="8"/>
      <c r="AL212" s="8"/>
      <c r="AM212" s="9"/>
    </row>
    <row r="213" spans="34:39" thickBot="1">
      <c r="AH213" s="8"/>
      <c r="AI213" s="8"/>
      <c r="AJ213" s="8"/>
      <c r="AK213" s="8"/>
      <c r="AL213" s="8"/>
      <c r="AM213" s="9"/>
    </row>
    <row r="214" spans="34:39" thickBot="1">
      <c r="AH214" s="8"/>
      <c r="AI214" s="8"/>
      <c r="AJ214" s="8"/>
      <c r="AK214" s="8"/>
      <c r="AL214" s="8"/>
      <c r="AM214" s="9"/>
    </row>
    <row r="215" spans="34:39" thickBot="1">
      <c r="AH215" s="8"/>
      <c r="AI215" s="8"/>
      <c r="AJ215" s="8"/>
      <c r="AK215" s="8"/>
      <c r="AL215" s="8"/>
      <c r="AM215" s="9"/>
    </row>
    <row r="216" spans="34:39" thickBot="1">
      <c r="AH216" s="8"/>
      <c r="AI216" s="8"/>
      <c r="AJ216" s="8"/>
      <c r="AK216" s="8"/>
      <c r="AL216" s="8"/>
      <c r="AM216" s="9"/>
    </row>
    <row r="217" spans="34:39" thickBot="1">
      <c r="AH217" s="8"/>
      <c r="AI217" s="8"/>
      <c r="AJ217" s="8"/>
      <c r="AK217" s="8"/>
      <c r="AL217" s="8"/>
      <c r="AM217" s="9"/>
    </row>
    <row r="218" spans="34:39" thickBot="1">
      <c r="AH218" s="8"/>
      <c r="AI218" s="8"/>
      <c r="AJ218" s="8"/>
      <c r="AK218" s="8"/>
      <c r="AL218" s="8"/>
      <c r="AM218" s="9"/>
    </row>
    <row r="219" spans="34:39" thickBot="1">
      <c r="AH219" s="8"/>
      <c r="AI219" s="8"/>
      <c r="AJ219" s="8"/>
      <c r="AK219" s="8"/>
      <c r="AL219" s="8"/>
      <c r="AM219" s="9"/>
    </row>
    <row r="220" spans="34:39" thickBot="1">
      <c r="AH220" s="8"/>
      <c r="AI220" s="8"/>
      <c r="AJ220" s="8"/>
      <c r="AK220" s="8"/>
      <c r="AL220" s="8"/>
      <c r="AM220" s="9"/>
    </row>
    <row r="221" spans="34:39" thickBot="1">
      <c r="AH221" s="8"/>
      <c r="AI221" s="8"/>
      <c r="AJ221" s="8"/>
      <c r="AK221" s="8"/>
      <c r="AL221" s="8"/>
      <c r="AM221" s="9"/>
    </row>
    <row r="222" spans="34:39" thickBot="1">
      <c r="AH222" s="8"/>
      <c r="AI222" s="8"/>
      <c r="AJ222" s="8"/>
      <c r="AK222" s="8"/>
      <c r="AL222" s="8"/>
      <c r="AM222" s="9"/>
    </row>
    <row r="223" spans="34:39" thickBot="1">
      <c r="AH223" s="8"/>
      <c r="AI223" s="8"/>
      <c r="AJ223" s="8"/>
      <c r="AK223" s="8"/>
      <c r="AL223" s="8"/>
      <c r="AM223" s="9"/>
    </row>
    <row r="224" spans="34:39" thickBot="1">
      <c r="AH224" s="8"/>
      <c r="AI224" s="8"/>
      <c r="AJ224" s="8"/>
      <c r="AK224" s="8"/>
      <c r="AL224" s="8"/>
      <c r="AM224" s="9"/>
    </row>
    <row r="225" spans="34:39" thickBot="1">
      <c r="AH225" s="8"/>
      <c r="AI225" s="8"/>
      <c r="AJ225" s="8"/>
      <c r="AK225" s="8"/>
      <c r="AL225" s="8"/>
      <c r="AM225" s="9"/>
    </row>
    <row r="226" spans="34:39" thickBot="1">
      <c r="AH226" s="8"/>
      <c r="AI226" s="8"/>
      <c r="AJ226" s="8"/>
      <c r="AK226" s="8"/>
      <c r="AL226" s="8"/>
      <c r="AM226" s="9"/>
    </row>
    <row r="227" spans="34:39" thickBot="1">
      <c r="AH227" s="8"/>
      <c r="AI227" s="8"/>
      <c r="AJ227" s="8"/>
      <c r="AK227" s="8"/>
      <c r="AL227" s="8"/>
      <c r="AM227" s="9"/>
    </row>
    <row r="228" spans="34:39" thickBot="1">
      <c r="AH228" s="8"/>
      <c r="AI228" s="8"/>
      <c r="AJ228" s="8"/>
      <c r="AK228" s="8"/>
      <c r="AL228" s="8"/>
      <c r="AM228" s="9"/>
    </row>
    <row r="229" spans="34:39" thickBot="1">
      <c r="AH229" s="8"/>
      <c r="AI229" s="8"/>
      <c r="AJ229" s="8"/>
      <c r="AK229" s="8"/>
      <c r="AL229" s="8"/>
      <c r="AM229" s="9"/>
    </row>
    <row r="230" spans="34:39" thickBot="1">
      <c r="AH230" s="8"/>
      <c r="AI230" s="8"/>
      <c r="AJ230" s="8"/>
      <c r="AK230" s="8"/>
      <c r="AL230" s="8"/>
      <c r="AM230" s="9"/>
    </row>
    <row r="231" spans="34:39" thickBot="1">
      <c r="AH231" s="8"/>
      <c r="AI231" s="8"/>
      <c r="AJ231" s="8"/>
      <c r="AK231" s="8"/>
      <c r="AL231" s="8"/>
      <c r="AM231" s="9"/>
    </row>
    <row r="232" spans="34:39" thickBot="1">
      <c r="AH232" s="8"/>
      <c r="AI232" s="8"/>
      <c r="AJ232" s="8"/>
      <c r="AK232" s="8"/>
      <c r="AL232" s="8"/>
      <c r="AM232" s="9"/>
    </row>
    <row r="233" spans="34:39" thickBot="1">
      <c r="AH233" s="8"/>
      <c r="AI233" s="8"/>
      <c r="AJ233" s="8"/>
      <c r="AK233" s="8"/>
      <c r="AL233" s="8"/>
      <c r="AM233" s="9"/>
    </row>
    <row r="234" spans="34:39" thickBot="1">
      <c r="AH234" s="8"/>
      <c r="AI234" s="8"/>
      <c r="AJ234" s="8"/>
      <c r="AK234" s="8"/>
      <c r="AL234" s="8"/>
      <c r="AM234" s="9"/>
    </row>
    <row r="235" spans="34:39" thickBot="1">
      <c r="AH235" s="8"/>
      <c r="AI235" s="8"/>
      <c r="AJ235" s="8"/>
      <c r="AK235" s="8"/>
      <c r="AL235" s="8"/>
      <c r="AM235" s="9"/>
    </row>
    <row r="236" spans="34:39" thickBot="1">
      <c r="AH236" s="8"/>
      <c r="AI236" s="8"/>
      <c r="AJ236" s="8"/>
      <c r="AK236" s="8"/>
      <c r="AL236" s="8"/>
      <c r="AM236" s="9"/>
    </row>
    <row r="237" spans="34:39" thickBot="1">
      <c r="AH237" s="8"/>
      <c r="AI237" s="8"/>
      <c r="AJ237" s="8"/>
      <c r="AK237" s="8"/>
      <c r="AL237" s="8"/>
      <c r="AM237" s="9"/>
    </row>
    <row r="238" spans="34:39" thickBot="1">
      <c r="AH238" s="8"/>
      <c r="AI238" s="8"/>
      <c r="AJ238" s="8"/>
      <c r="AK238" s="8"/>
      <c r="AL238" s="8"/>
      <c r="AM238" s="9"/>
    </row>
    <row r="239" spans="34:39" thickBot="1">
      <c r="AH239" s="8"/>
      <c r="AI239" s="8"/>
      <c r="AJ239" s="8"/>
      <c r="AK239" s="8"/>
      <c r="AL239" s="8"/>
      <c r="AM239" s="9"/>
    </row>
    <row r="240" spans="34:39" thickBot="1">
      <c r="AH240" s="8"/>
      <c r="AI240" s="8"/>
      <c r="AJ240" s="8"/>
      <c r="AK240" s="8"/>
      <c r="AL240" s="8"/>
      <c r="AM240" s="9"/>
    </row>
    <row r="241" spans="34:39" thickBot="1">
      <c r="AH241" s="8"/>
      <c r="AI241" s="8"/>
      <c r="AJ241" s="8"/>
      <c r="AK241" s="8"/>
      <c r="AL241" s="8"/>
      <c r="AM241" s="9"/>
    </row>
    <row r="242" spans="34:39" thickBot="1">
      <c r="AH242" s="8"/>
      <c r="AI242" s="8"/>
      <c r="AJ242" s="8"/>
      <c r="AK242" s="8"/>
      <c r="AL242" s="8"/>
      <c r="AM242" s="9"/>
    </row>
    <row r="243" spans="34:39" thickBot="1">
      <c r="AH243" s="8"/>
      <c r="AI243" s="8"/>
      <c r="AJ243" s="8"/>
      <c r="AK243" s="8"/>
      <c r="AL243" s="8"/>
      <c r="AM243" s="9"/>
    </row>
    <row r="244" spans="34:39" thickBot="1">
      <c r="AH244" s="8"/>
      <c r="AI244" s="8"/>
      <c r="AJ244" s="8"/>
      <c r="AK244" s="8"/>
      <c r="AL244" s="8"/>
      <c r="AM244" s="9"/>
    </row>
    <row r="245" spans="34:39" thickBot="1">
      <c r="AH245" s="8"/>
      <c r="AI245" s="8"/>
      <c r="AJ245" s="8"/>
      <c r="AK245" s="8"/>
      <c r="AL245" s="8"/>
      <c r="AM245" s="9"/>
    </row>
    <row r="246" spans="34:39" thickBot="1">
      <c r="AH246" s="8"/>
      <c r="AI246" s="8"/>
      <c r="AJ246" s="8"/>
      <c r="AK246" s="8"/>
      <c r="AL246" s="8"/>
      <c r="AM246" s="9"/>
    </row>
    <row r="247" spans="34:39" thickBot="1">
      <c r="AH247" s="8"/>
      <c r="AI247" s="8"/>
      <c r="AJ247" s="8"/>
      <c r="AK247" s="8"/>
      <c r="AL247" s="8"/>
      <c r="AM247" s="9"/>
    </row>
    <row r="248" spans="34:39" thickBot="1">
      <c r="AH248" s="8"/>
      <c r="AI248" s="8"/>
      <c r="AJ248" s="8"/>
      <c r="AK248" s="8"/>
      <c r="AL248" s="8"/>
      <c r="AM248" s="9"/>
    </row>
    <row r="249" spans="34:39" thickBot="1">
      <c r="AH249" s="8"/>
      <c r="AI249" s="8"/>
      <c r="AJ249" s="8"/>
      <c r="AK249" s="8"/>
      <c r="AL249" s="8"/>
      <c r="AM249" s="9"/>
    </row>
    <row r="250" spans="34:39" thickBot="1">
      <c r="AH250" s="8"/>
      <c r="AI250" s="8"/>
      <c r="AJ250" s="8"/>
      <c r="AK250" s="8"/>
      <c r="AL250" s="8"/>
      <c r="AM250" s="9"/>
    </row>
    <row r="251" spans="34:39" thickBot="1">
      <c r="AH251" s="8"/>
      <c r="AI251" s="8"/>
      <c r="AJ251" s="8"/>
      <c r="AK251" s="8"/>
      <c r="AL251" s="8"/>
      <c r="AM251" s="9"/>
    </row>
    <row r="252" spans="34:39" thickBot="1">
      <c r="AH252" s="8"/>
      <c r="AI252" s="8"/>
      <c r="AJ252" s="8"/>
      <c r="AK252" s="8"/>
      <c r="AL252" s="8"/>
      <c r="AM252" s="9"/>
    </row>
    <row r="253" spans="34:39" thickBot="1">
      <c r="AH253" s="8"/>
      <c r="AI253" s="8"/>
      <c r="AJ253" s="8"/>
      <c r="AK253" s="8"/>
      <c r="AL253" s="8"/>
      <c r="AM253" s="9"/>
    </row>
    <row r="254" spans="34:39" thickBot="1">
      <c r="AH254" s="8"/>
      <c r="AI254" s="8"/>
      <c r="AJ254" s="8"/>
      <c r="AK254" s="8"/>
      <c r="AL254" s="8"/>
      <c r="AM254" s="9"/>
    </row>
    <row r="255" spans="34:39" thickBot="1">
      <c r="AH255" s="8"/>
      <c r="AI255" s="8"/>
      <c r="AJ255" s="8"/>
      <c r="AK255" s="8"/>
      <c r="AL255" s="8"/>
      <c r="AM255" s="9"/>
    </row>
    <row r="256" spans="34:39" thickBot="1">
      <c r="AH256" s="8"/>
      <c r="AI256" s="8"/>
      <c r="AJ256" s="8"/>
      <c r="AK256" s="8"/>
      <c r="AL256" s="8"/>
      <c r="AM256" s="9"/>
    </row>
    <row r="257" spans="34:39" thickBot="1">
      <c r="AH257" s="8"/>
      <c r="AI257" s="8"/>
      <c r="AJ257" s="8"/>
      <c r="AK257" s="8"/>
      <c r="AL257" s="8"/>
      <c r="AM257" s="9"/>
    </row>
    <row r="258" spans="34:39" thickBot="1">
      <c r="AH258" s="8"/>
      <c r="AI258" s="8"/>
      <c r="AJ258" s="8"/>
      <c r="AK258" s="8"/>
      <c r="AL258" s="8"/>
      <c r="AM258" s="9"/>
    </row>
    <row r="259" spans="34:39" thickBot="1">
      <c r="AH259" s="8"/>
      <c r="AI259" s="8"/>
      <c r="AJ259" s="8"/>
      <c r="AK259" s="8"/>
      <c r="AL259" s="8"/>
      <c r="AM259" s="9"/>
    </row>
    <row r="260" spans="34:39" thickBot="1">
      <c r="AH260" s="8"/>
      <c r="AI260" s="8"/>
      <c r="AJ260" s="8"/>
      <c r="AK260" s="8"/>
      <c r="AL260" s="8"/>
      <c r="AM260" s="9"/>
    </row>
    <row r="261" spans="34:39" thickBot="1">
      <c r="AH261" s="8"/>
      <c r="AI261" s="8"/>
      <c r="AJ261" s="8"/>
      <c r="AK261" s="8"/>
      <c r="AL261" s="8"/>
      <c r="AM261" s="9"/>
    </row>
    <row r="262" spans="34:39" thickBot="1">
      <c r="AH262" s="8"/>
      <c r="AI262" s="8"/>
      <c r="AJ262" s="8"/>
      <c r="AK262" s="8"/>
      <c r="AL262" s="8"/>
      <c r="AM262" s="9"/>
    </row>
    <row r="263" spans="34:39" thickBot="1">
      <c r="AH263" s="8"/>
      <c r="AI263" s="8"/>
      <c r="AJ263" s="8"/>
      <c r="AK263" s="8"/>
      <c r="AL263" s="8"/>
      <c r="AM263" s="9"/>
    </row>
    <row r="264" spans="34:39" thickBot="1">
      <c r="AH264" s="8"/>
      <c r="AI264" s="8"/>
      <c r="AJ264" s="8"/>
      <c r="AK264" s="8"/>
      <c r="AL264" s="8"/>
      <c r="AM264" s="9"/>
    </row>
    <row r="265" spans="34:39" thickBot="1">
      <c r="AH265" s="8"/>
      <c r="AI265" s="8"/>
      <c r="AJ265" s="8"/>
      <c r="AK265" s="8"/>
      <c r="AL265" s="8"/>
      <c r="AM265" s="9"/>
    </row>
    <row r="266" spans="34:39" thickBot="1">
      <c r="AH266" s="8"/>
      <c r="AI266" s="8"/>
      <c r="AJ266" s="8"/>
      <c r="AK266" s="8"/>
      <c r="AL266" s="8"/>
      <c r="AM266" s="9"/>
    </row>
    <row r="267" spans="34:39" thickBot="1">
      <c r="AH267" s="8"/>
      <c r="AI267" s="8"/>
      <c r="AJ267" s="8"/>
      <c r="AK267" s="8"/>
      <c r="AL267" s="8"/>
      <c r="AM267" s="9"/>
    </row>
    <row r="268" spans="34:39" thickBot="1">
      <c r="AH268" s="8"/>
      <c r="AI268" s="8"/>
      <c r="AJ268" s="8"/>
      <c r="AK268" s="8"/>
      <c r="AL268" s="8"/>
      <c r="AM268" s="9"/>
    </row>
    <row r="269" spans="34:39" thickBot="1">
      <c r="AH269" s="8"/>
      <c r="AI269" s="8"/>
      <c r="AJ269" s="8"/>
      <c r="AK269" s="8"/>
      <c r="AL269" s="8"/>
      <c r="AM269" s="9"/>
    </row>
    <row r="270" spans="34:39" thickBot="1">
      <c r="AH270" s="8"/>
      <c r="AI270" s="8"/>
      <c r="AJ270" s="8"/>
      <c r="AK270" s="8"/>
      <c r="AL270" s="8"/>
      <c r="AM270" s="9"/>
    </row>
    <row r="271" spans="34:39" thickBot="1">
      <c r="AH271" s="8"/>
      <c r="AI271" s="8"/>
      <c r="AJ271" s="8"/>
      <c r="AK271" s="8"/>
      <c r="AL271" s="8"/>
      <c r="AM271" s="9"/>
    </row>
    <row r="272" spans="34:39" thickBot="1">
      <c r="AH272" s="8"/>
      <c r="AI272" s="8"/>
      <c r="AJ272" s="8"/>
      <c r="AK272" s="8"/>
      <c r="AL272" s="8"/>
      <c r="AM272" s="9"/>
    </row>
    <row r="273" spans="34:39" thickBot="1">
      <c r="AH273" s="8"/>
      <c r="AI273" s="8"/>
      <c r="AJ273" s="8"/>
      <c r="AK273" s="8"/>
      <c r="AL273" s="8"/>
      <c r="AM273" s="9"/>
    </row>
    <row r="274" spans="34:39" thickBot="1">
      <c r="AH274" s="8"/>
      <c r="AI274" s="8"/>
      <c r="AJ274" s="8"/>
      <c r="AK274" s="8"/>
      <c r="AL274" s="8"/>
      <c r="AM274" s="9"/>
    </row>
    <row r="275" spans="34:39" thickBot="1">
      <c r="AH275" s="8"/>
      <c r="AI275" s="8"/>
      <c r="AJ275" s="8"/>
      <c r="AK275" s="8"/>
      <c r="AL275" s="8"/>
      <c r="AM275" s="9"/>
    </row>
    <row r="276" spans="34:39" thickBot="1">
      <c r="AH276" s="8"/>
      <c r="AI276" s="8"/>
      <c r="AJ276" s="8"/>
      <c r="AK276" s="8"/>
      <c r="AL276" s="8"/>
      <c r="AM276" s="9"/>
    </row>
    <row r="277" spans="34:39" thickBot="1">
      <c r="AH277" s="8"/>
      <c r="AI277" s="8"/>
      <c r="AJ277" s="8"/>
      <c r="AK277" s="8"/>
      <c r="AL277" s="8"/>
      <c r="AM277" s="9"/>
    </row>
    <row r="278" spans="34:39" thickBot="1">
      <c r="AH278" s="8"/>
      <c r="AI278" s="8"/>
      <c r="AJ278" s="8"/>
      <c r="AK278" s="8"/>
      <c r="AL278" s="8"/>
      <c r="AM278" s="9"/>
    </row>
    <row r="279" spans="34:39" thickBot="1">
      <c r="AH279" s="8"/>
      <c r="AI279" s="8"/>
      <c r="AJ279" s="8"/>
      <c r="AK279" s="8"/>
      <c r="AL279" s="8"/>
      <c r="AM279" s="9"/>
    </row>
    <row r="280" spans="34:39" thickBot="1">
      <c r="AH280" s="8"/>
      <c r="AI280" s="8"/>
      <c r="AJ280" s="8"/>
      <c r="AK280" s="8"/>
      <c r="AL280" s="8"/>
      <c r="AM280" s="9"/>
    </row>
    <row r="281" spans="34:39" thickBot="1">
      <c r="AH281" s="8"/>
      <c r="AI281" s="8"/>
      <c r="AJ281" s="8"/>
      <c r="AK281" s="8"/>
      <c r="AL281" s="8"/>
      <c r="AM281" s="9"/>
    </row>
    <row r="282" spans="34:39" thickBot="1">
      <c r="AH282" s="8"/>
      <c r="AI282" s="8"/>
      <c r="AJ282" s="8"/>
      <c r="AK282" s="8"/>
      <c r="AL282" s="8"/>
      <c r="AM282" s="9"/>
    </row>
    <row r="283" spans="34:39" thickBot="1">
      <c r="AH283" s="8"/>
      <c r="AI283" s="8"/>
      <c r="AJ283" s="8"/>
      <c r="AK283" s="8"/>
      <c r="AL283" s="8"/>
      <c r="AM283" s="9"/>
    </row>
    <row r="284" spans="34:39" thickBot="1">
      <c r="AH284" s="8"/>
      <c r="AI284" s="8"/>
      <c r="AJ284" s="8"/>
      <c r="AK284" s="8"/>
      <c r="AL284" s="8"/>
      <c r="AM284" s="9"/>
    </row>
    <row r="285" spans="34:39" thickBot="1">
      <c r="AH285" s="8"/>
      <c r="AI285" s="8"/>
      <c r="AJ285" s="8"/>
      <c r="AK285" s="8"/>
      <c r="AL285" s="8"/>
      <c r="AM285" s="9"/>
    </row>
    <row r="286" spans="34:39" thickBot="1">
      <c r="AH286" s="8"/>
      <c r="AI286" s="8"/>
      <c r="AJ286" s="8"/>
      <c r="AK286" s="8"/>
      <c r="AL286" s="8"/>
      <c r="AM286" s="9"/>
    </row>
    <row r="287" spans="34:39" thickBot="1">
      <c r="AH287" s="8"/>
      <c r="AI287" s="8"/>
      <c r="AJ287" s="8"/>
      <c r="AK287" s="8"/>
      <c r="AL287" s="8"/>
      <c r="AM287" s="9"/>
    </row>
    <row r="288" spans="34:39" thickBot="1">
      <c r="AH288" s="8"/>
      <c r="AI288" s="8"/>
      <c r="AJ288" s="8"/>
      <c r="AK288" s="8"/>
      <c r="AL288" s="8"/>
      <c r="AM288" s="9"/>
    </row>
    <row r="289" spans="34:39" thickBot="1">
      <c r="AH289" s="8"/>
      <c r="AI289" s="8"/>
      <c r="AJ289" s="8"/>
      <c r="AK289" s="8"/>
      <c r="AL289" s="8"/>
      <c r="AM289" s="9"/>
    </row>
    <row r="290" spans="34:39" thickBot="1">
      <c r="AH290" s="8"/>
      <c r="AI290" s="8"/>
      <c r="AJ290" s="8"/>
      <c r="AK290" s="8"/>
      <c r="AL290" s="8"/>
      <c r="AM290" s="9"/>
    </row>
    <row r="291" spans="34:39" thickBot="1">
      <c r="AH291" s="8"/>
      <c r="AI291" s="8"/>
      <c r="AJ291" s="8"/>
      <c r="AK291" s="8"/>
      <c r="AL291" s="8"/>
      <c r="AM291" s="9"/>
    </row>
    <row r="292" spans="34:39" thickBot="1">
      <c r="AH292" s="8"/>
      <c r="AI292" s="8"/>
      <c r="AJ292" s="8"/>
      <c r="AK292" s="8"/>
      <c r="AL292" s="8"/>
      <c r="AM292" s="9"/>
    </row>
    <row r="293" spans="34:39" thickBot="1">
      <c r="AH293" s="8"/>
      <c r="AI293" s="8"/>
      <c r="AJ293" s="8"/>
      <c r="AK293" s="8"/>
      <c r="AL293" s="8"/>
      <c r="AM293" s="9"/>
    </row>
    <row r="294" spans="34:39" thickBot="1">
      <c r="AH294" s="8"/>
      <c r="AI294" s="8"/>
      <c r="AJ294" s="8"/>
      <c r="AK294" s="8"/>
      <c r="AL294" s="8"/>
      <c r="AM294" s="9"/>
    </row>
    <row r="295" spans="34:39" thickBot="1">
      <c r="AH295" s="8"/>
      <c r="AI295" s="8"/>
      <c r="AJ295" s="8"/>
      <c r="AK295" s="8"/>
      <c r="AL295" s="8"/>
      <c r="AM295" s="9"/>
    </row>
    <row r="296" spans="34:39" thickBot="1">
      <c r="AH296" s="8"/>
      <c r="AI296" s="8"/>
      <c r="AJ296" s="8"/>
      <c r="AK296" s="8"/>
      <c r="AL296" s="8"/>
      <c r="AM296" s="9"/>
    </row>
    <row r="297" spans="34:39" thickBot="1">
      <c r="AH297" s="8"/>
      <c r="AI297" s="8"/>
      <c r="AJ297" s="8"/>
      <c r="AK297" s="8"/>
      <c r="AL297" s="8"/>
      <c r="AM297" s="9"/>
    </row>
    <row r="298" spans="34:39" thickBot="1">
      <c r="AH298" s="8"/>
      <c r="AI298" s="8"/>
      <c r="AJ298" s="8"/>
      <c r="AK298" s="8"/>
      <c r="AL298" s="8"/>
      <c r="AM298" s="9"/>
    </row>
    <row r="299" spans="34:39" thickBot="1">
      <c r="AH299" s="8"/>
      <c r="AI299" s="8"/>
      <c r="AJ299" s="8"/>
      <c r="AK299" s="8"/>
      <c r="AL299" s="8"/>
      <c r="AM299" s="9"/>
    </row>
    <row r="300" spans="34:39" thickBot="1">
      <c r="AH300" s="8"/>
      <c r="AI300" s="8"/>
      <c r="AJ300" s="8"/>
      <c r="AK300" s="8"/>
      <c r="AL300" s="8"/>
      <c r="AM300" s="9"/>
    </row>
    <row r="301" spans="34:39" thickBot="1">
      <c r="AH301" s="8"/>
      <c r="AI301" s="8"/>
      <c r="AJ301" s="8"/>
      <c r="AK301" s="8"/>
      <c r="AL301" s="8"/>
      <c r="AM301" s="9"/>
    </row>
    <row r="302" spans="34:39" thickBot="1">
      <c r="AH302" s="8"/>
      <c r="AI302" s="8"/>
      <c r="AJ302" s="8"/>
      <c r="AK302" s="8"/>
      <c r="AL302" s="8"/>
      <c r="AM302" s="9"/>
    </row>
    <row r="303" spans="34:39" thickBot="1">
      <c r="AH303" s="8"/>
      <c r="AI303" s="8"/>
      <c r="AJ303" s="8"/>
      <c r="AK303" s="8"/>
      <c r="AL303" s="8"/>
      <c r="AM303" s="9"/>
    </row>
    <row r="304" spans="34:39" thickBot="1">
      <c r="AH304" s="8"/>
      <c r="AI304" s="8"/>
      <c r="AJ304" s="8"/>
      <c r="AK304" s="8"/>
      <c r="AL304" s="8"/>
      <c r="AM304" s="9"/>
    </row>
    <row r="305" spans="34:39" thickBot="1">
      <c r="AH305" s="8"/>
      <c r="AI305" s="8"/>
      <c r="AJ305" s="8"/>
      <c r="AK305" s="8"/>
      <c r="AL305" s="8"/>
      <c r="AM305" s="9"/>
    </row>
    <row r="306" spans="34:39" thickBot="1">
      <c r="AH306" s="8"/>
      <c r="AI306" s="8"/>
      <c r="AJ306" s="8"/>
      <c r="AK306" s="8"/>
      <c r="AL306" s="8"/>
      <c r="AM306" s="9"/>
    </row>
    <row r="307" spans="34:39" thickBot="1">
      <c r="AH307" s="8"/>
      <c r="AI307" s="8"/>
      <c r="AJ307" s="8"/>
      <c r="AK307" s="8"/>
      <c r="AL307" s="8"/>
      <c r="AM307" s="9"/>
    </row>
    <row r="308" spans="34:39" thickBot="1">
      <c r="AH308" s="8"/>
      <c r="AI308" s="8"/>
      <c r="AJ308" s="8"/>
      <c r="AK308" s="8"/>
      <c r="AL308" s="8"/>
      <c r="AM308" s="9"/>
    </row>
    <row r="309" spans="34:39" thickBot="1">
      <c r="AH309" s="8"/>
      <c r="AI309" s="8"/>
      <c r="AJ309" s="8"/>
      <c r="AK309" s="8"/>
      <c r="AL309" s="8"/>
      <c r="AM309" s="9"/>
    </row>
    <row r="310" spans="34:39" thickBot="1">
      <c r="AH310" s="8"/>
      <c r="AI310" s="8"/>
      <c r="AJ310" s="8"/>
      <c r="AK310" s="8"/>
      <c r="AL310" s="8"/>
      <c r="AM310" s="9"/>
    </row>
    <row r="311" spans="34:39" thickBot="1">
      <c r="AH311" s="8"/>
      <c r="AI311" s="8"/>
      <c r="AJ311" s="8"/>
      <c r="AK311" s="8"/>
      <c r="AL311" s="8"/>
      <c r="AM311" s="9"/>
    </row>
    <row r="312" spans="34:39" thickBot="1">
      <c r="AH312" s="8"/>
      <c r="AI312" s="8"/>
      <c r="AJ312" s="8"/>
      <c r="AK312" s="8"/>
      <c r="AL312" s="8"/>
      <c r="AM312" s="9"/>
    </row>
    <row r="313" spans="34:39" thickBot="1">
      <c r="AH313" s="8"/>
      <c r="AI313" s="8"/>
      <c r="AJ313" s="8"/>
      <c r="AK313" s="8"/>
      <c r="AL313" s="8"/>
      <c r="AM313" s="9"/>
    </row>
    <row r="314" spans="34:39" thickBot="1">
      <c r="AH314" s="8"/>
      <c r="AI314" s="8"/>
      <c r="AJ314" s="8"/>
      <c r="AK314" s="8"/>
      <c r="AL314" s="8"/>
      <c r="AM314" s="9"/>
    </row>
    <row r="315" spans="34:39" thickBot="1">
      <c r="AH315" s="8"/>
      <c r="AI315" s="8"/>
      <c r="AJ315" s="8"/>
      <c r="AK315" s="8"/>
      <c r="AL315" s="8"/>
      <c r="AM315" s="9"/>
    </row>
    <row r="316" spans="34:39" thickBot="1">
      <c r="AH316" s="8"/>
      <c r="AI316" s="8"/>
      <c r="AJ316" s="8"/>
      <c r="AK316" s="8"/>
      <c r="AL316" s="8"/>
      <c r="AM316" s="9"/>
    </row>
    <row r="317" spans="34:39" thickBot="1">
      <c r="AH317" s="8"/>
      <c r="AI317" s="8"/>
      <c r="AJ317" s="8"/>
      <c r="AK317" s="8"/>
      <c r="AL317" s="8"/>
      <c r="AM317" s="9"/>
    </row>
    <row r="318" spans="34:39" thickBot="1">
      <c r="AH318" s="8"/>
      <c r="AI318" s="8"/>
      <c r="AJ318" s="8"/>
      <c r="AK318" s="8"/>
      <c r="AL318" s="8"/>
      <c r="AM318" s="9"/>
    </row>
    <row r="319" spans="34:39" thickBot="1">
      <c r="AH319" s="8"/>
      <c r="AI319" s="8"/>
      <c r="AJ319" s="8"/>
      <c r="AK319" s="8"/>
      <c r="AL319" s="8"/>
      <c r="AM319" s="9"/>
    </row>
    <row r="320" spans="34:39" thickBot="1">
      <c r="AH320" s="8"/>
      <c r="AI320" s="8"/>
      <c r="AJ320" s="8"/>
      <c r="AK320" s="8"/>
      <c r="AL320" s="8"/>
      <c r="AM320" s="9"/>
    </row>
    <row r="321" spans="34:39" thickBot="1">
      <c r="AH321" s="8"/>
      <c r="AI321" s="8"/>
      <c r="AJ321" s="8"/>
      <c r="AK321" s="8"/>
      <c r="AL321" s="8"/>
      <c r="AM321" s="9"/>
    </row>
    <row r="322" spans="34:39" thickBot="1">
      <c r="AH322" s="8"/>
      <c r="AI322" s="8"/>
      <c r="AJ322" s="8"/>
      <c r="AK322" s="8"/>
      <c r="AL322" s="8"/>
      <c r="AM322" s="9"/>
    </row>
    <row r="323" spans="34:39" thickBot="1">
      <c r="AH323" s="8"/>
      <c r="AI323" s="8"/>
      <c r="AJ323" s="8"/>
      <c r="AK323" s="8"/>
      <c r="AL323" s="8"/>
      <c r="AM323" s="9"/>
    </row>
    <row r="324" spans="34:39" thickBot="1">
      <c r="AH324" s="8"/>
      <c r="AI324" s="8"/>
      <c r="AJ324" s="8"/>
      <c r="AK324" s="8"/>
      <c r="AL324" s="8"/>
      <c r="AM324" s="9"/>
    </row>
    <row r="325" spans="34:39" thickBot="1">
      <c r="AH325" s="8"/>
      <c r="AI325" s="8"/>
      <c r="AJ325" s="8"/>
      <c r="AK325" s="8"/>
      <c r="AL325" s="8"/>
      <c r="AM325" s="9"/>
    </row>
    <row r="326" spans="34:39" thickBot="1">
      <c r="AH326" s="8"/>
      <c r="AI326" s="8"/>
      <c r="AJ326" s="8"/>
      <c r="AK326" s="8"/>
      <c r="AL326" s="8"/>
      <c r="AM326" s="9"/>
    </row>
    <row r="327" spans="34:39" thickBot="1">
      <c r="AH327" s="8"/>
      <c r="AI327" s="8"/>
      <c r="AJ327" s="8"/>
      <c r="AK327" s="8"/>
      <c r="AL327" s="8"/>
      <c r="AM327" s="9"/>
    </row>
    <row r="328" spans="34:39" thickBot="1">
      <c r="AH328" s="8"/>
      <c r="AI328" s="8"/>
      <c r="AJ328" s="8"/>
      <c r="AK328" s="8"/>
      <c r="AL328" s="8"/>
      <c r="AM328" s="9"/>
    </row>
    <row r="329" spans="34:39" thickBot="1">
      <c r="AH329" s="8"/>
      <c r="AI329" s="8"/>
      <c r="AJ329" s="8"/>
      <c r="AK329" s="8"/>
      <c r="AL329" s="8"/>
      <c r="AM329" s="9"/>
    </row>
    <row r="330" spans="34:39" thickBot="1">
      <c r="AH330" s="8"/>
      <c r="AI330" s="8"/>
      <c r="AJ330" s="8"/>
      <c r="AK330" s="8"/>
      <c r="AL330" s="8"/>
      <c r="AM330" s="9"/>
    </row>
    <row r="331" spans="34:39" thickBot="1">
      <c r="AH331" s="8"/>
      <c r="AI331" s="8"/>
      <c r="AJ331" s="8"/>
      <c r="AK331" s="8"/>
      <c r="AL331" s="8"/>
      <c r="AM331" s="9"/>
    </row>
    <row r="332" spans="34:39" thickBot="1">
      <c r="AH332" s="8"/>
      <c r="AI332" s="8"/>
      <c r="AJ332" s="8"/>
      <c r="AK332" s="8"/>
      <c r="AL332" s="8"/>
      <c r="AM332" s="9"/>
    </row>
    <row r="333" spans="34:39" thickBot="1">
      <c r="AH333" s="8"/>
      <c r="AI333" s="8"/>
      <c r="AJ333" s="8"/>
      <c r="AK333" s="8"/>
      <c r="AL333" s="8"/>
      <c r="AM333" s="9"/>
    </row>
    <row r="334" spans="34:39" thickBot="1">
      <c r="AH334" s="8"/>
      <c r="AI334" s="8"/>
      <c r="AJ334" s="8"/>
      <c r="AK334" s="8"/>
      <c r="AL334" s="8"/>
      <c r="AM334" s="9"/>
    </row>
    <row r="335" spans="34:39" thickBot="1">
      <c r="AH335" s="8"/>
      <c r="AI335" s="8"/>
      <c r="AJ335" s="8"/>
      <c r="AK335" s="8"/>
      <c r="AL335" s="8"/>
      <c r="AM335" s="9"/>
    </row>
    <row r="336" spans="34:39" thickBot="1">
      <c r="AH336" s="8"/>
      <c r="AI336" s="8"/>
      <c r="AJ336" s="8"/>
      <c r="AK336" s="8"/>
      <c r="AL336" s="8"/>
      <c r="AM336" s="9"/>
    </row>
    <row r="337" spans="34:39" thickBot="1">
      <c r="AH337" s="8"/>
      <c r="AI337" s="8"/>
      <c r="AJ337" s="8"/>
      <c r="AK337" s="8"/>
      <c r="AL337" s="8"/>
      <c r="AM337" s="9"/>
    </row>
    <row r="338" spans="34:39" thickBot="1">
      <c r="AH338" s="8"/>
      <c r="AI338" s="8"/>
      <c r="AJ338" s="8"/>
      <c r="AK338" s="8"/>
      <c r="AL338" s="8"/>
      <c r="AM338" s="9"/>
    </row>
    <row r="339" spans="34:39" thickBot="1">
      <c r="AH339" s="8"/>
      <c r="AI339" s="8"/>
      <c r="AJ339" s="8"/>
      <c r="AK339" s="8"/>
      <c r="AL339" s="8"/>
      <c r="AM339" s="9"/>
    </row>
    <row r="340" spans="34:39" thickBot="1">
      <c r="AH340" s="8"/>
      <c r="AI340" s="8"/>
      <c r="AJ340" s="8"/>
      <c r="AK340" s="8"/>
      <c r="AL340" s="8"/>
      <c r="AM340" s="9"/>
    </row>
    <row r="341" spans="34:39" thickBot="1">
      <c r="AH341" s="8"/>
      <c r="AI341" s="8"/>
      <c r="AJ341" s="8"/>
      <c r="AK341" s="8"/>
      <c r="AL341" s="8"/>
      <c r="AM341" s="9"/>
    </row>
    <row r="342" spans="34:39" thickBot="1">
      <c r="AH342" s="8"/>
      <c r="AI342" s="8"/>
      <c r="AJ342" s="8"/>
      <c r="AK342" s="8"/>
      <c r="AL342" s="8"/>
      <c r="AM342" s="9"/>
    </row>
    <row r="343" spans="34:39" thickBot="1">
      <c r="AH343" s="8"/>
      <c r="AI343" s="8"/>
      <c r="AJ343" s="8"/>
      <c r="AK343" s="8"/>
      <c r="AL343" s="8"/>
      <c r="AM343" s="9"/>
    </row>
    <row r="344" spans="34:39" thickBot="1">
      <c r="AH344" s="8"/>
      <c r="AI344" s="8"/>
      <c r="AJ344" s="8"/>
      <c r="AK344" s="8"/>
      <c r="AL344" s="8"/>
      <c r="AM344" s="9"/>
    </row>
    <row r="345" spans="34:39" thickBot="1">
      <c r="AH345" s="8"/>
      <c r="AI345" s="8"/>
      <c r="AJ345" s="8"/>
      <c r="AK345" s="8"/>
      <c r="AL345" s="8"/>
      <c r="AM345" s="9"/>
    </row>
    <row r="346" spans="34:39" thickBot="1">
      <c r="AH346" s="8"/>
      <c r="AI346" s="8"/>
      <c r="AJ346" s="8"/>
      <c r="AK346" s="8"/>
      <c r="AL346" s="8"/>
      <c r="AM346" s="9"/>
    </row>
    <row r="347" spans="34:39" thickBot="1">
      <c r="AH347" s="8"/>
      <c r="AI347" s="8"/>
      <c r="AJ347" s="8"/>
      <c r="AK347" s="8"/>
      <c r="AL347" s="8"/>
      <c r="AM347" s="9"/>
    </row>
    <row r="348" spans="34:39" thickBot="1">
      <c r="AH348" s="8"/>
      <c r="AI348" s="8"/>
      <c r="AJ348" s="8"/>
      <c r="AK348" s="8"/>
      <c r="AL348" s="8"/>
      <c r="AM348" s="9"/>
    </row>
    <row r="349" spans="34:39" thickBot="1">
      <c r="AH349" s="8"/>
      <c r="AI349" s="8"/>
      <c r="AJ349" s="8"/>
      <c r="AK349" s="8"/>
      <c r="AL349" s="8"/>
      <c r="AM349" s="9"/>
    </row>
    <row r="350" spans="34:39" thickBot="1">
      <c r="AH350" s="8"/>
      <c r="AI350" s="8"/>
      <c r="AJ350" s="8"/>
      <c r="AK350" s="8"/>
      <c r="AL350" s="8"/>
      <c r="AM350" s="9"/>
    </row>
    <row r="351" spans="34:39" thickBot="1">
      <c r="AH351" s="8"/>
      <c r="AI351" s="8"/>
      <c r="AJ351" s="8"/>
      <c r="AK351" s="8"/>
      <c r="AL351" s="8"/>
      <c r="AM351" s="9"/>
    </row>
    <row r="352" spans="34:39" thickBot="1">
      <c r="AH352" s="8"/>
      <c r="AI352" s="8"/>
      <c r="AJ352" s="8"/>
      <c r="AK352" s="8"/>
      <c r="AL352" s="8"/>
      <c r="AM352" s="9"/>
    </row>
    <row r="353" spans="34:39" thickBot="1">
      <c r="AH353" s="8"/>
      <c r="AI353" s="8"/>
      <c r="AJ353" s="8"/>
      <c r="AK353" s="8"/>
      <c r="AL353" s="8"/>
      <c r="AM353" s="9"/>
    </row>
    <row r="354" spans="34:39" thickBot="1">
      <c r="AH354" s="8"/>
      <c r="AI354" s="8"/>
      <c r="AJ354" s="8"/>
      <c r="AK354" s="8"/>
      <c r="AL354" s="8"/>
      <c r="AM354" s="9"/>
    </row>
    <row r="355" spans="34:39" thickBot="1">
      <c r="AH355" s="8"/>
      <c r="AI355" s="8"/>
      <c r="AJ355" s="8"/>
      <c r="AK355" s="8"/>
      <c r="AL355" s="8"/>
      <c r="AM355" s="9"/>
    </row>
    <row r="356" spans="34:39" thickBot="1">
      <c r="AH356" s="8"/>
      <c r="AI356" s="8"/>
      <c r="AJ356" s="8"/>
      <c r="AK356" s="8"/>
      <c r="AL356" s="8"/>
      <c r="AM356" s="9"/>
    </row>
    <row r="357" spans="34:39" thickBot="1">
      <c r="AH357" s="8"/>
      <c r="AI357" s="8"/>
      <c r="AJ357" s="8"/>
      <c r="AK357" s="8"/>
      <c r="AL357" s="8"/>
      <c r="AM357" s="9"/>
    </row>
    <row r="358" spans="34:39" thickBot="1">
      <c r="AH358" s="8"/>
      <c r="AI358" s="8"/>
      <c r="AJ358" s="8"/>
      <c r="AK358" s="8"/>
      <c r="AL358" s="8"/>
      <c r="AM358" s="9"/>
    </row>
    <row r="359" spans="34:39" thickBot="1">
      <c r="AH359" s="8"/>
      <c r="AI359" s="8"/>
      <c r="AJ359" s="8"/>
      <c r="AK359" s="8"/>
      <c r="AL359" s="8"/>
      <c r="AM359" s="9"/>
    </row>
    <row r="360" spans="34:39" thickBot="1">
      <c r="AH360" s="8"/>
      <c r="AI360" s="8"/>
      <c r="AJ360" s="8"/>
      <c r="AK360" s="8"/>
      <c r="AL360" s="8"/>
      <c r="AM360" s="9"/>
    </row>
    <row r="361" spans="34:39" thickBot="1">
      <c r="AH361" s="8"/>
      <c r="AI361" s="8"/>
      <c r="AJ361" s="8"/>
      <c r="AK361" s="8"/>
      <c r="AL361" s="8"/>
      <c r="AM361" s="9"/>
    </row>
    <row r="362" spans="34:39" thickBot="1">
      <c r="AH362" s="8"/>
      <c r="AI362" s="8"/>
      <c r="AJ362" s="8"/>
      <c r="AK362" s="8"/>
      <c r="AL362" s="8"/>
      <c r="AM362" s="9"/>
    </row>
    <row r="363" spans="34:39" thickBot="1">
      <c r="AH363" s="8"/>
      <c r="AI363" s="8"/>
      <c r="AJ363" s="8"/>
      <c r="AK363" s="8"/>
      <c r="AL363" s="8"/>
      <c r="AM363" s="9"/>
    </row>
    <row r="364" spans="34:39" thickBot="1">
      <c r="AH364" s="8"/>
      <c r="AI364" s="8"/>
      <c r="AJ364" s="8"/>
      <c r="AK364" s="8"/>
      <c r="AL364" s="8"/>
      <c r="AM364" s="9"/>
    </row>
    <row r="365" spans="34:39" thickBot="1">
      <c r="AH365" s="8"/>
      <c r="AI365" s="8"/>
      <c r="AJ365" s="8"/>
      <c r="AK365" s="8"/>
      <c r="AL365" s="8"/>
      <c r="AM365" s="9"/>
    </row>
    <row r="366" spans="34:39" thickBot="1">
      <c r="AH366" s="8"/>
      <c r="AI366" s="8"/>
      <c r="AJ366" s="8"/>
      <c r="AK366" s="8"/>
      <c r="AL366" s="8"/>
      <c r="AM366" s="9"/>
    </row>
    <row r="367" spans="34:39" thickBot="1">
      <c r="AH367" s="8"/>
      <c r="AI367" s="8"/>
      <c r="AJ367" s="8"/>
      <c r="AK367" s="8"/>
      <c r="AL367" s="8"/>
      <c r="AM367" s="9"/>
    </row>
    <row r="368" spans="34:39" thickBot="1">
      <c r="AH368" s="8"/>
      <c r="AI368" s="8"/>
      <c r="AJ368" s="8"/>
      <c r="AK368" s="8"/>
      <c r="AL368" s="8"/>
      <c r="AM368" s="9"/>
    </row>
    <row r="369" spans="34:39" thickBot="1">
      <c r="AH369" s="8"/>
      <c r="AI369" s="8"/>
      <c r="AJ369" s="8"/>
      <c r="AK369" s="8"/>
      <c r="AL369" s="8"/>
      <c r="AM369" s="9"/>
    </row>
    <row r="370" spans="34:39" thickBot="1">
      <c r="AH370" s="8"/>
      <c r="AI370" s="8"/>
      <c r="AJ370" s="8"/>
      <c r="AK370" s="8"/>
      <c r="AL370" s="8"/>
      <c r="AM370" s="9"/>
    </row>
    <row r="371" spans="34:39" thickBot="1">
      <c r="AH371" s="8"/>
      <c r="AI371" s="8"/>
      <c r="AJ371" s="8"/>
      <c r="AK371" s="8"/>
      <c r="AL371" s="8"/>
      <c r="AM371" s="9"/>
    </row>
    <row r="372" spans="34:39" thickBot="1">
      <c r="AH372" s="8"/>
      <c r="AI372" s="8"/>
      <c r="AJ372" s="8"/>
      <c r="AK372" s="8"/>
      <c r="AL372" s="8"/>
      <c r="AM372" s="9"/>
    </row>
    <row r="373" spans="34:39" thickBot="1">
      <c r="AH373" s="8"/>
      <c r="AI373" s="8"/>
      <c r="AJ373" s="8"/>
      <c r="AK373" s="8"/>
      <c r="AL373" s="8"/>
      <c r="AM373" s="9"/>
    </row>
    <row r="374" spans="34:39" thickBot="1">
      <c r="AH374" s="8"/>
      <c r="AI374" s="8"/>
      <c r="AJ374" s="8"/>
      <c r="AK374" s="8"/>
      <c r="AL374" s="8"/>
      <c r="AM374" s="9"/>
    </row>
    <row r="375" spans="34:39" thickBot="1">
      <c r="AH375" s="8"/>
      <c r="AI375" s="8"/>
      <c r="AJ375" s="8"/>
      <c r="AK375" s="8"/>
      <c r="AL375" s="8"/>
      <c r="AM375" s="9"/>
    </row>
    <row r="376" spans="34:39" thickBot="1">
      <c r="AH376" s="8"/>
      <c r="AI376" s="8"/>
      <c r="AJ376" s="8"/>
      <c r="AK376" s="8"/>
      <c r="AL376" s="8"/>
      <c r="AM376" s="9"/>
    </row>
    <row r="377" spans="34:39" thickBot="1">
      <c r="AH377" s="8"/>
      <c r="AI377" s="8"/>
      <c r="AJ377" s="8"/>
      <c r="AK377" s="8"/>
      <c r="AL377" s="8"/>
      <c r="AM377" s="9"/>
    </row>
    <row r="378" spans="34:39" thickBot="1">
      <c r="AH378" s="8"/>
      <c r="AI378" s="8"/>
      <c r="AJ378" s="8"/>
      <c r="AK378" s="8"/>
      <c r="AL378" s="8"/>
      <c r="AM378" s="9"/>
    </row>
    <row r="379" spans="34:39" thickBot="1">
      <c r="AH379" s="8"/>
      <c r="AI379" s="8"/>
      <c r="AJ379" s="8"/>
      <c r="AK379" s="8"/>
      <c r="AL379" s="8"/>
      <c r="AM379" s="9"/>
    </row>
    <row r="380" spans="34:39" thickBot="1">
      <c r="AH380" s="8"/>
      <c r="AI380" s="8"/>
      <c r="AJ380" s="8"/>
      <c r="AK380" s="8"/>
      <c r="AL380" s="8"/>
      <c r="AM380" s="9"/>
    </row>
    <row r="381" spans="34:39" thickBot="1">
      <c r="AH381" s="8"/>
      <c r="AI381" s="8"/>
      <c r="AJ381" s="8"/>
      <c r="AK381" s="8"/>
      <c r="AL381" s="8"/>
      <c r="AM381" s="9"/>
    </row>
    <row r="382" spans="34:39" thickBot="1">
      <c r="AH382" s="8"/>
      <c r="AI382" s="8"/>
      <c r="AJ382" s="8"/>
      <c r="AK382" s="8"/>
      <c r="AL382" s="8"/>
      <c r="AM382" s="9"/>
    </row>
    <row r="383" spans="34:39" thickBot="1">
      <c r="AH383" s="8"/>
      <c r="AI383" s="8"/>
      <c r="AJ383" s="8"/>
      <c r="AK383" s="8"/>
      <c r="AL383" s="8"/>
      <c r="AM383" s="9"/>
    </row>
    <row r="384" spans="34:39" thickBot="1">
      <c r="AH384" s="8"/>
      <c r="AI384" s="8"/>
      <c r="AJ384" s="8"/>
      <c r="AK384" s="8"/>
      <c r="AL384" s="8"/>
      <c r="AM384" s="9"/>
    </row>
    <row r="385" spans="34:39" thickBot="1">
      <c r="AH385" s="8"/>
      <c r="AI385" s="8"/>
      <c r="AJ385" s="8"/>
      <c r="AK385" s="8"/>
      <c r="AL385" s="8"/>
      <c r="AM385" s="9"/>
    </row>
    <row r="386" spans="34:39" thickBot="1">
      <c r="AH386" s="8"/>
      <c r="AI386" s="8"/>
      <c r="AJ386" s="8"/>
      <c r="AK386" s="8"/>
      <c r="AL386" s="8"/>
      <c r="AM386" s="9"/>
    </row>
    <row r="387" spans="34:39" thickBot="1">
      <c r="AH387" s="8"/>
      <c r="AI387" s="8"/>
      <c r="AJ387" s="8"/>
      <c r="AK387" s="8"/>
      <c r="AL387" s="8"/>
      <c r="AM387" s="9"/>
    </row>
    <row r="388" spans="34:39" thickBot="1">
      <c r="AH388" s="8"/>
      <c r="AI388" s="8"/>
      <c r="AJ388" s="8"/>
      <c r="AK388" s="8"/>
      <c r="AL388" s="8"/>
      <c r="AM388" s="9"/>
    </row>
    <row r="389" spans="34:39" thickBot="1">
      <c r="AH389" s="8"/>
      <c r="AI389" s="8"/>
      <c r="AJ389" s="8"/>
      <c r="AK389" s="8"/>
      <c r="AL389" s="8"/>
      <c r="AM389" s="9"/>
    </row>
    <row r="390" spans="34:39" thickBot="1">
      <c r="AH390" s="8"/>
      <c r="AI390" s="8"/>
      <c r="AJ390" s="8"/>
      <c r="AK390" s="8"/>
      <c r="AL390" s="8"/>
      <c r="AM390" s="9"/>
    </row>
    <row r="391" spans="34:39" thickBot="1">
      <c r="AH391" s="8"/>
      <c r="AI391" s="8"/>
      <c r="AJ391" s="8"/>
      <c r="AK391" s="8"/>
      <c r="AL391" s="8"/>
      <c r="AM391" s="9"/>
    </row>
    <row r="392" spans="34:39" thickBot="1">
      <c r="AH392" s="8"/>
      <c r="AI392" s="8"/>
      <c r="AJ392" s="8"/>
      <c r="AK392" s="8"/>
      <c r="AL392" s="8"/>
      <c r="AM392" s="9"/>
    </row>
    <row r="393" spans="34:39" thickBot="1">
      <c r="AH393" s="8"/>
      <c r="AI393" s="8"/>
      <c r="AJ393" s="8"/>
      <c r="AK393" s="8"/>
      <c r="AL393" s="8"/>
      <c r="AM393" s="9"/>
    </row>
    <row r="394" spans="34:39" thickBot="1">
      <c r="AH394" s="8"/>
      <c r="AI394" s="8"/>
      <c r="AJ394" s="8"/>
      <c r="AK394" s="8"/>
      <c r="AL394" s="8"/>
      <c r="AM394" s="9"/>
    </row>
    <row r="395" spans="34:39" thickBot="1">
      <c r="AH395" s="8"/>
      <c r="AI395" s="8"/>
      <c r="AJ395" s="8"/>
      <c r="AK395" s="8"/>
      <c r="AL395" s="8"/>
      <c r="AM395" s="9"/>
    </row>
    <row r="396" spans="34:39" thickBot="1">
      <c r="AH396" s="8"/>
      <c r="AI396" s="8"/>
      <c r="AJ396" s="8"/>
      <c r="AK396" s="8"/>
      <c r="AL396" s="8"/>
      <c r="AM396" s="9"/>
    </row>
    <row r="397" spans="34:39" thickBot="1">
      <c r="AH397" s="8"/>
      <c r="AI397" s="8"/>
      <c r="AJ397" s="8"/>
      <c r="AK397" s="8"/>
      <c r="AL397" s="8"/>
      <c r="AM397" s="9"/>
    </row>
    <row r="398" spans="34:39" thickBot="1">
      <c r="AH398" s="8"/>
      <c r="AI398" s="8"/>
      <c r="AJ398" s="8"/>
      <c r="AK398" s="8"/>
      <c r="AL398" s="8"/>
      <c r="AM398" s="9"/>
    </row>
    <row r="399" spans="34:39" thickBot="1">
      <c r="AH399" s="8"/>
      <c r="AI399" s="8"/>
      <c r="AJ399" s="8"/>
      <c r="AK399" s="8"/>
      <c r="AL399" s="8"/>
      <c r="AM399" s="9"/>
    </row>
    <row r="400" spans="34:39" thickBot="1">
      <c r="AH400" s="8"/>
      <c r="AI400" s="8"/>
      <c r="AJ400" s="8"/>
      <c r="AK400" s="8"/>
      <c r="AL400" s="8"/>
      <c r="AM400" s="9"/>
    </row>
    <row r="401" spans="34:39" thickBot="1">
      <c r="AH401" s="8"/>
      <c r="AI401" s="8"/>
      <c r="AJ401" s="8"/>
      <c r="AK401" s="8"/>
      <c r="AL401" s="8"/>
      <c r="AM401" s="9"/>
    </row>
    <row r="402" spans="34:39" thickBot="1">
      <c r="AH402" s="8"/>
      <c r="AI402" s="8"/>
      <c r="AJ402" s="8"/>
      <c r="AK402" s="8"/>
      <c r="AL402" s="8"/>
      <c r="AM402" s="9"/>
    </row>
    <row r="403" spans="34:39" thickBot="1">
      <c r="AH403" s="8"/>
      <c r="AI403" s="8"/>
      <c r="AJ403" s="8"/>
      <c r="AK403" s="8"/>
      <c r="AL403" s="8"/>
      <c r="AM403" s="9"/>
    </row>
    <row r="404" spans="34:39" thickBot="1">
      <c r="AH404" s="8"/>
      <c r="AI404" s="8"/>
      <c r="AJ404" s="8"/>
      <c r="AK404" s="8"/>
      <c r="AL404" s="8"/>
      <c r="AM404" s="9"/>
    </row>
    <row r="405" spans="34:39" thickBot="1">
      <c r="AH405" s="8"/>
      <c r="AI405" s="8"/>
      <c r="AJ405" s="8"/>
      <c r="AK405" s="8"/>
      <c r="AL405" s="8"/>
      <c r="AM405" s="9"/>
    </row>
    <row r="406" spans="34:39" thickBot="1">
      <c r="AH406" s="8"/>
      <c r="AI406" s="8"/>
      <c r="AJ406" s="8"/>
      <c r="AK406" s="8"/>
      <c r="AL406" s="8"/>
      <c r="AM406" s="9"/>
    </row>
    <row r="407" spans="34:39" thickBot="1">
      <c r="AH407" s="8"/>
      <c r="AI407" s="8"/>
      <c r="AJ407" s="8"/>
      <c r="AK407" s="8"/>
      <c r="AL407" s="8"/>
      <c r="AM407" s="9"/>
    </row>
    <row r="408" spans="34:39" thickBot="1">
      <c r="AH408" s="8"/>
      <c r="AI408" s="8"/>
      <c r="AJ408" s="8"/>
      <c r="AK408" s="8"/>
      <c r="AL408" s="8"/>
      <c r="AM408" s="9"/>
    </row>
    <row r="409" spans="34:39" thickBot="1">
      <c r="AH409" s="8"/>
      <c r="AI409" s="8"/>
      <c r="AJ409" s="8"/>
      <c r="AK409" s="8"/>
      <c r="AL409" s="8"/>
      <c r="AM409" s="9"/>
    </row>
    <row r="410" spans="34:39" thickBot="1">
      <c r="AH410" s="8"/>
      <c r="AI410" s="8"/>
      <c r="AJ410" s="8"/>
      <c r="AK410" s="8"/>
      <c r="AL410" s="8"/>
      <c r="AM410" s="9"/>
    </row>
    <row r="411" spans="34:39" thickBot="1">
      <c r="AH411" s="8"/>
      <c r="AI411" s="8"/>
      <c r="AJ411" s="8"/>
      <c r="AK411" s="8"/>
      <c r="AL411" s="8"/>
      <c r="AM411" s="9"/>
    </row>
    <row r="412" spans="34:39" thickBot="1">
      <c r="AH412" s="8"/>
      <c r="AI412" s="8"/>
      <c r="AJ412" s="8"/>
      <c r="AK412" s="8"/>
      <c r="AL412" s="8"/>
      <c r="AM412" s="9"/>
    </row>
    <row r="413" spans="34:39" thickBot="1">
      <c r="AH413" s="8"/>
      <c r="AI413" s="8"/>
      <c r="AJ413" s="8"/>
      <c r="AK413" s="8"/>
      <c r="AL413" s="8"/>
      <c r="AM413" s="9"/>
    </row>
    <row r="414" spans="34:39" thickBot="1">
      <c r="AH414" s="8"/>
      <c r="AI414" s="8"/>
      <c r="AJ414" s="8"/>
      <c r="AK414" s="8"/>
      <c r="AL414" s="8"/>
      <c r="AM414" s="9"/>
    </row>
    <row r="415" spans="34:39" thickBot="1">
      <c r="AH415" s="8"/>
      <c r="AI415" s="8"/>
      <c r="AJ415" s="8"/>
      <c r="AK415" s="8"/>
      <c r="AL415" s="8"/>
      <c r="AM415" s="9"/>
    </row>
    <row r="416" spans="34:39" thickBot="1">
      <c r="AH416" s="8"/>
      <c r="AI416" s="8"/>
      <c r="AJ416" s="8"/>
      <c r="AK416" s="8"/>
      <c r="AL416" s="8"/>
      <c r="AM416" s="9"/>
    </row>
    <row r="417" spans="34:39" thickBot="1">
      <c r="AH417" s="8"/>
      <c r="AI417" s="8"/>
      <c r="AJ417" s="8"/>
      <c r="AK417" s="8"/>
      <c r="AL417" s="8"/>
      <c r="AM417" s="9"/>
    </row>
    <row r="418" spans="34:39" thickBot="1">
      <c r="AH418" s="8"/>
      <c r="AI418" s="8"/>
      <c r="AJ418" s="8"/>
      <c r="AK418" s="8"/>
      <c r="AL418" s="8"/>
      <c r="AM418" s="9"/>
    </row>
    <row r="419" spans="34:39" thickBot="1">
      <c r="AH419" s="8"/>
      <c r="AI419" s="8"/>
      <c r="AJ419" s="8"/>
      <c r="AK419" s="8"/>
      <c r="AL419" s="8"/>
      <c r="AM419" s="9"/>
    </row>
    <row r="420" spans="34:39" thickBot="1">
      <c r="AH420" s="8"/>
      <c r="AI420" s="8"/>
      <c r="AJ420" s="8"/>
      <c r="AK420" s="8"/>
      <c r="AL420" s="8"/>
      <c r="AM420" s="9"/>
    </row>
    <row r="421" spans="34:39" thickBot="1">
      <c r="AH421" s="8"/>
      <c r="AI421" s="8"/>
      <c r="AJ421" s="8"/>
      <c r="AK421" s="8"/>
      <c r="AL421" s="8"/>
      <c r="AM421" s="9"/>
    </row>
    <row r="422" spans="34:39" thickBot="1">
      <c r="AH422" s="8"/>
      <c r="AI422" s="8"/>
      <c r="AJ422" s="8"/>
      <c r="AK422" s="8"/>
      <c r="AL422" s="8"/>
      <c r="AM422" s="9"/>
    </row>
    <row r="423" spans="34:39" thickBot="1">
      <c r="AH423" s="8"/>
      <c r="AI423" s="8"/>
      <c r="AJ423" s="8"/>
      <c r="AK423" s="8"/>
      <c r="AL423" s="8"/>
      <c r="AM423" s="9"/>
    </row>
    <row r="424" spans="34:39" thickBot="1">
      <c r="AH424" s="8"/>
      <c r="AI424" s="8"/>
      <c r="AJ424" s="8"/>
      <c r="AK424" s="8"/>
      <c r="AL424" s="8"/>
      <c r="AM424" s="9"/>
    </row>
    <row r="425" spans="34:39" thickBot="1">
      <c r="AH425" s="8"/>
      <c r="AI425" s="8"/>
      <c r="AJ425" s="8"/>
      <c r="AK425" s="8"/>
      <c r="AL425" s="8"/>
      <c r="AM425" s="9"/>
    </row>
    <row r="426" spans="34:39" thickBot="1">
      <c r="AH426" s="8"/>
      <c r="AI426" s="8"/>
      <c r="AJ426" s="8"/>
      <c r="AK426" s="8"/>
      <c r="AL426" s="8"/>
      <c r="AM426" s="9"/>
    </row>
    <row r="427" spans="34:39" thickBot="1">
      <c r="AH427" s="8"/>
      <c r="AI427" s="8"/>
      <c r="AJ427" s="8"/>
      <c r="AK427" s="8"/>
      <c r="AL427" s="8"/>
      <c r="AM427" s="9"/>
    </row>
    <row r="428" spans="34:39" thickBot="1">
      <c r="AH428" s="8"/>
      <c r="AI428" s="8"/>
      <c r="AJ428" s="8"/>
      <c r="AK428" s="8"/>
      <c r="AL428" s="8"/>
      <c r="AM428" s="9"/>
    </row>
    <row r="429" spans="34:39" thickBot="1">
      <c r="AH429" s="8"/>
      <c r="AI429" s="8"/>
      <c r="AJ429" s="8"/>
      <c r="AK429" s="8"/>
      <c r="AL429" s="8"/>
      <c r="AM429" s="9"/>
    </row>
    <row r="430" spans="34:39" thickBot="1">
      <c r="AH430" s="8"/>
      <c r="AI430" s="8"/>
      <c r="AJ430" s="8"/>
      <c r="AK430" s="8"/>
      <c r="AL430" s="8"/>
      <c r="AM430" s="9"/>
    </row>
    <row r="431" spans="34:39" thickBot="1">
      <c r="AH431" s="8"/>
      <c r="AI431" s="8"/>
      <c r="AJ431" s="8"/>
      <c r="AK431" s="8"/>
      <c r="AL431" s="8"/>
      <c r="AM431" s="9"/>
    </row>
    <row r="432" spans="34:39" thickBot="1">
      <c r="AH432" s="8"/>
      <c r="AI432" s="8"/>
      <c r="AJ432" s="8"/>
      <c r="AK432" s="8"/>
      <c r="AL432" s="8"/>
      <c r="AM432" s="9"/>
    </row>
    <row r="433" spans="34:39" thickBot="1">
      <c r="AH433" s="8"/>
      <c r="AI433" s="8"/>
      <c r="AJ433" s="8"/>
      <c r="AK433" s="8"/>
      <c r="AL433" s="8"/>
      <c r="AM433" s="9"/>
    </row>
    <row r="434" spans="34:39" thickBot="1">
      <c r="AH434" s="8"/>
      <c r="AI434" s="8"/>
      <c r="AJ434" s="8"/>
      <c r="AK434" s="8"/>
      <c r="AL434" s="8"/>
      <c r="AM434" s="9"/>
    </row>
    <row r="435" spans="34:39" thickBot="1">
      <c r="AH435" s="8"/>
      <c r="AI435" s="8"/>
      <c r="AJ435" s="8"/>
      <c r="AK435" s="8"/>
      <c r="AL435" s="8"/>
      <c r="AM435" s="9"/>
    </row>
    <row r="436" spans="34:39" thickBot="1">
      <c r="AH436" s="8"/>
      <c r="AI436" s="8"/>
      <c r="AJ436" s="8"/>
      <c r="AK436" s="8"/>
      <c r="AL436" s="8"/>
      <c r="AM436" s="9"/>
    </row>
    <row r="437" spans="34:39" thickBot="1">
      <c r="AH437" s="8"/>
      <c r="AI437" s="8"/>
      <c r="AJ437" s="8"/>
      <c r="AK437" s="8"/>
      <c r="AL437" s="8"/>
      <c r="AM437" s="9"/>
    </row>
    <row r="438" spans="34:39" thickBot="1">
      <c r="AH438" s="8"/>
      <c r="AI438" s="8"/>
      <c r="AJ438" s="8"/>
      <c r="AK438" s="8"/>
      <c r="AL438" s="8"/>
      <c r="AM438" s="9"/>
    </row>
    <row r="439" spans="34:39" thickBot="1">
      <c r="AH439" s="8"/>
      <c r="AI439" s="8"/>
      <c r="AJ439" s="8"/>
      <c r="AK439" s="8"/>
      <c r="AL439" s="8"/>
      <c r="AM439" s="9"/>
    </row>
    <row r="440" spans="34:39" thickBot="1">
      <c r="AH440" s="8"/>
      <c r="AI440" s="8"/>
      <c r="AJ440" s="8"/>
      <c r="AK440" s="8"/>
      <c r="AL440" s="8"/>
      <c r="AM440" s="9"/>
    </row>
    <row r="441" spans="34:39" thickBot="1">
      <c r="AH441" s="8"/>
      <c r="AI441" s="8"/>
      <c r="AJ441" s="8"/>
      <c r="AK441" s="8"/>
      <c r="AL441" s="8"/>
      <c r="AM441" s="9"/>
    </row>
    <row r="442" spans="34:39" thickBot="1">
      <c r="AH442" s="8"/>
      <c r="AI442" s="8"/>
      <c r="AJ442" s="8"/>
      <c r="AK442" s="8"/>
      <c r="AL442" s="8"/>
      <c r="AM442" s="9"/>
    </row>
    <row r="443" spans="34:39" thickBot="1">
      <c r="AH443" s="8"/>
      <c r="AI443" s="8"/>
      <c r="AJ443" s="8"/>
      <c r="AK443" s="8"/>
      <c r="AL443" s="8"/>
      <c r="AM443" s="9"/>
    </row>
    <row r="444" spans="34:39" thickBot="1">
      <c r="AH444" s="8"/>
      <c r="AI444" s="8"/>
      <c r="AJ444" s="8"/>
      <c r="AK444" s="8"/>
      <c r="AL444" s="8"/>
      <c r="AM444" s="9"/>
    </row>
    <row r="445" spans="34:39" thickBot="1">
      <c r="AH445" s="8"/>
      <c r="AI445" s="8"/>
      <c r="AJ445" s="8"/>
      <c r="AK445" s="8"/>
      <c r="AL445" s="8"/>
      <c r="AM445" s="9"/>
    </row>
    <row r="446" spans="34:39" thickBot="1">
      <c r="AH446" s="8"/>
      <c r="AI446" s="8"/>
      <c r="AJ446" s="8"/>
      <c r="AK446" s="8"/>
      <c r="AL446" s="8"/>
      <c r="AM446" s="9"/>
    </row>
    <row r="447" spans="34:39" thickBot="1">
      <c r="AH447" s="8"/>
      <c r="AI447" s="8"/>
      <c r="AJ447" s="8"/>
      <c r="AK447" s="8"/>
      <c r="AL447" s="8"/>
      <c r="AM447" s="9"/>
    </row>
    <row r="448" spans="34:39" thickBot="1">
      <c r="AH448" s="8"/>
      <c r="AI448" s="8"/>
      <c r="AJ448" s="8"/>
      <c r="AK448" s="8"/>
      <c r="AL448" s="8"/>
      <c r="AM448" s="9"/>
    </row>
    <row r="449" spans="34:39" thickBot="1">
      <c r="AH449" s="8"/>
      <c r="AI449" s="8"/>
      <c r="AJ449" s="8"/>
      <c r="AK449" s="8"/>
      <c r="AL449" s="8"/>
      <c r="AM449" s="9"/>
    </row>
    <row r="450" spans="34:39" thickBot="1">
      <c r="AH450" s="8"/>
      <c r="AI450" s="8"/>
      <c r="AJ450" s="8"/>
      <c r="AK450" s="8"/>
      <c r="AL450" s="8"/>
      <c r="AM450" s="9"/>
    </row>
    <row r="451" spans="34:39" thickBot="1">
      <c r="AH451" s="8"/>
      <c r="AI451" s="8"/>
      <c r="AJ451" s="8"/>
      <c r="AK451" s="8"/>
      <c r="AL451" s="8"/>
      <c r="AM451" s="9"/>
    </row>
    <row r="452" spans="34:39" thickBot="1">
      <c r="AH452" s="8"/>
      <c r="AI452" s="8"/>
      <c r="AJ452" s="8"/>
      <c r="AK452" s="8"/>
      <c r="AL452" s="8"/>
      <c r="AM452" s="9"/>
    </row>
    <row r="453" spans="34:39" thickBot="1">
      <c r="AH453" s="8"/>
      <c r="AI453" s="8"/>
      <c r="AJ453" s="8"/>
      <c r="AK453" s="8"/>
      <c r="AL453" s="8"/>
      <c r="AM453" s="9"/>
    </row>
    <row r="454" spans="34:39" thickBot="1">
      <c r="AH454" s="8"/>
      <c r="AI454" s="8"/>
      <c r="AJ454" s="8"/>
      <c r="AK454" s="8"/>
      <c r="AL454" s="8"/>
      <c r="AM454" s="9"/>
    </row>
    <row r="455" spans="34:39" thickBot="1">
      <c r="AH455" s="8"/>
      <c r="AI455" s="8"/>
      <c r="AJ455" s="8"/>
      <c r="AK455" s="8"/>
      <c r="AL455" s="8"/>
      <c r="AM455" s="9"/>
    </row>
    <row r="456" spans="34:39" thickBot="1">
      <c r="AH456" s="8"/>
      <c r="AI456" s="8"/>
      <c r="AJ456" s="8"/>
      <c r="AK456" s="8"/>
      <c r="AL456" s="8"/>
      <c r="AM456" s="9"/>
    </row>
    <row r="457" spans="34:39" thickBot="1">
      <c r="AH457" s="8"/>
      <c r="AI457" s="8"/>
      <c r="AJ457" s="8"/>
      <c r="AK457" s="8"/>
      <c r="AL457" s="8"/>
      <c r="AM457" s="9"/>
    </row>
    <row r="458" spans="34:39" thickBot="1">
      <c r="AH458" s="8"/>
      <c r="AI458" s="8"/>
      <c r="AJ458" s="8"/>
      <c r="AK458" s="8"/>
      <c r="AL458" s="8"/>
      <c r="AM458" s="9"/>
    </row>
    <row r="459" spans="34:39" thickBot="1">
      <c r="AH459" s="8"/>
      <c r="AI459" s="8"/>
      <c r="AJ459" s="8"/>
      <c r="AK459" s="8"/>
      <c r="AL459" s="8"/>
      <c r="AM459" s="9"/>
    </row>
    <row r="460" spans="34:39" thickBot="1">
      <c r="AH460" s="8"/>
      <c r="AI460" s="8"/>
      <c r="AJ460" s="8"/>
      <c r="AK460" s="8"/>
      <c r="AL460" s="8"/>
      <c r="AM460" s="9"/>
    </row>
    <row r="461" spans="34:39" thickBot="1">
      <c r="AH461" s="8"/>
      <c r="AI461" s="8"/>
      <c r="AJ461" s="8"/>
      <c r="AK461" s="8"/>
      <c r="AL461" s="8"/>
      <c r="AM461" s="9"/>
    </row>
    <row r="462" spans="34:39" thickBot="1">
      <c r="AH462" s="8"/>
      <c r="AI462" s="8"/>
      <c r="AJ462" s="8"/>
      <c r="AK462" s="8"/>
      <c r="AL462" s="8"/>
      <c r="AM462" s="9"/>
    </row>
    <row r="463" spans="34:39" thickBot="1">
      <c r="AH463" s="8"/>
      <c r="AI463" s="8"/>
      <c r="AJ463" s="8"/>
      <c r="AK463" s="8"/>
      <c r="AL463" s="8"/>
      <c r="AM463" s="9"/>
    </row>
    <row r="464" spans="34:39" thickBot="1">
      <c r="AH464" s="8"/>
      <c r="AI464" s="8"/>
      <c r="AJ464" s="8"/>
      <c r="AK464" s="8"/>
      <c r="AL464" s="8"/>
      <c r="AM464" s="9"/>
    </row>
    <row r="465" spans="34:39" thickBot="1">
      <c r="AH465" s="8"/>
      <c r="AI465" s="8"/>
      <c r="AJ465" s="8"/>
      <c r="AK465" s="8"/>
      <c r="AL465" s="8"/>
      <c r="AM465" s="9"/>
    </row>
    <row r="466" spans="34:39" thickBot="1">
      <c r="AH466" s="8"/>
      <c r="AI466" s="8"/>
      <c r="AJ466" s="8"/>
      <c r="AK466" s="8"/>
      <c r="AL466" s="8"/>
      <c r="AM466" s="9"/>
    </row>
    <row r="467" spans="34:39" thickBot="1">
      <c r="AH467" s="8"/>
      <c r="AI467" s="8"/>
      <c r="AJ467" s="8"/>
      <c r="AK467" s="8"/>
      <c r="AL467" s="8"/>
      <c r="AM467" s="9"/>
    </row>
    <row r="468" spans="34:39" thickBot="1">
      <c r="AH468" s="8"/>
      <c r="AI468" s="8"/>
      <c r="AJ468" s="8"/>
      <c r="AK468" s="8"/>
      <c r="AL468" s="8"/>
      <c r="AM468" s="9"/>
    </row>
    <row r="469" spans="34:39" thickBot="1">
      <c r="AH469" s="8"/>
      <c r="AI469" s="8"/>
      <c r="AJ469" s="8"/>
      <c r="AK469" s="8"/>
      <c r="AL469" s="8"/>
      <c r="AM469" s="9"/>
    </row>
    <row r="470" spans="34:39" thickBot="1">
      <c r="AH470" s="8"/>
      <c r="AI470" s="8"/>
      <c r="AJ470" s="8"/>
      <c r="AK470" s="8"/>
      <c r="AL470" s="8"/>
      <c r="AM470" s="9"/>
    </row>
    <row r="471" spans="34:39" thickBot="1">
      <c r="AH471" s="8"/>
      <c r="AI471" s="8"/>
      <c r="AJ471" s="8"/>
      <c r="AK471" s="8"/>
      <c r="AL471" s="8"/>
      <c r="AM471" s="9"/>
    </row>
    <row r="472" spans="34:39" thickBot="1">
      <c r="AH472" s="8"/>
      <c r="AI472" s="8"/>
      <c r="AJ472" s="8"/>
      <c r="AK472" s="8"/>
      <c r="AL472" s="8"/>
      <c r="AM472" s="9"/>
    </row>
    <row r="473" spans="34:39" thickBot="1">
      <c r="AH473" s="8"/>
      <c r="AI473" s="8"/>
      <c r="AJ473" s="8"/>
      <c r="AK473" s="8"/>
      <c r="AL473" s="8"/>
      <c r="AM473" s="9"/>
    </row>
    <row r="474" spans="34:39" thickBot="1">
      <c r="AH474" s="8"/>
      <c r="AI474" s="8"/>
      <c r="AJ474" s="8"/>
      <c r="AK474" s="8"/>
      <c r="AL474" s="8"/>
      <c r="AM474" s="9"/>
    </row>
    <row r="475" spans="34:39" thickBot="1">
      <c r="AH475" s="8"/>
      <c r="AI475" s="8"/>
      <c r="AJ475" s="8"/>
      <c r="AK475" s="8"/>
      <c r="AL475" s="8"/>
      <c r="AM475" s="9"/>
    </row>
    <row r="476" spans="34:39" thickBot="1">
      <c r="AH476" s="8"/>
      <c r="AI476" s="8"/>
      <c r="AJ476" s="8"/>
      <c r="AK476" s="8"/>
      <c r="AL476" s="8"/>
      <c r="AM476" s="9"/>
    </row>
    <row r="477" spans="34:39" thickBot="1">
      <c r="AH477" s="8"/>
      <c r="AI477" s="8"/>
      <c r="AJ477" s="8"/>
      <c r="AK477" s="8"/>
      <c r="AL477" s="8"/>
      <c r="AM477" s="9"/>
    </row>
    <row r="478" spans="34:39" thickBot="1">
      <c r="AH478" s="8"/>
      <c r="AI478" s="8"/>
      <c r="AJ478" s="8"/>
      <c r="AK478" s="8"/>
      <c r="AL478" s="8"/>
      <c r="AM478" s="9"/>
    </row>
    <row r="479" spans="34:39" thickBot="1">
      <c r="AH479" s="8"/>
      <c r="AI479" s="8"/>
      <c r="AJ479" s="8"/>
      <c r="AK479" s="8"/>
      <c r="AL479" s="8"/>
      <c r="AM479" s="9"/>
    </row>
    <row r="480" spans="34:39" thickBot="1">
      <c r="AH480" s="8"/>
      <c r="AI480" s="8"/>
      <c r="AJ480" s="8"/>
      <c r="AK480" s="8"/>
      <c r="AL480" s="8"/>
      <c r="AM480" s="9"/>
    </row>
    <row r="481" spans="34:39" thickBot="1">
      <c r="AH481" s="8"/>
      <c r="AI481" s="8"/>
      <c r="AJ481" s="8"/>
      <c r="AK481" s="8"/>
      <c r="AL481" s="8"/>
      <c r="AM481" s="9"/>
    </row>
    <row r="482" spans="34:39" thickBot="1">
      <c r="AH482" s="8"/>
      <c r="AI482" s="8"/>
      <c r="AJ482" s="8"/>
      <c r="AK482" s="8"/>
      <c r="AL482" s="8"/>
      <c r="AM482" s="9"/>
    </row>
  </sheetData>
  <printOptions gridLines="1"/>
  <pageMargins left="0.5" right="0.5" top="1" bottom="0.5" header="0.5" footer="0.5"/>
  <pageSetup pageOrder="overThenDown" orientation="landscape" draft="1" horizontalDpi="4294967293" verticalDpi="4294967293"/>
  <headerFooter alignWithMargins="0">
    <oddHeader>&amp;LLocation:
Species:</oddHead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5"/>
  <sheetViews>
    <sheetView workbookViewId="0">
      <pane xSplit="5" ySplit="1" topLeftCell="T2" activePane="bottomRight" state="frozen"/>
      <selection pane="topRight" activeCell="F1" sqref="F1"/>
      <selection pane="bottomLeft" activeCell="A2" sqref="A2"/>
      <selection pane="bottomRight" activeCell="Z2" sqref="Z2"/>
    </sheetView>
  </sheetViews>
  <sheetFormatPr baseColWidth="10" defaultRowHeight="15" x14ac:dyDescent="0"/>
  <cols>
    <col min="1" max="1" width="10.83203125" style="705"/>
    <col min="2" max="2" width="4.1640625" style="705" customWidth="1"/>
    <col min="3" max="3" width="10.83203125" style="705"/>
    <col min="4" max="5" width="10.83203125" style="826"/>
    <col min="6" max="6" width="10.83203125" style="705"/>
    <col min="7" max="15" width="10.83203125" style="826"/>
    <col min="16" max="23" width="10.83203125" style="705"/>
    <col min="24" max="24" width="10.83203125" style="826"/>
    <col min="25" max="30" width="10.83203125" style="705"/>
    <col min="31" max="31" width="10.83203125" style="826"/>
    <col min="32" max="34" width="10.83203125" style="705"/>
    <col min="35" max="38" width="10.83203125" style="826"/>
    <col min="39" max="16384" width="10.83203125" style="705"/>
  </cols>
  <sheetData>
    <row r="1" spans="1:56" s="695" customFormat="1" ht="16" thickBot="1">
      <c r="A1" s="695" t="s">
        <v>3679</v>
      </c>
      <c r="B1" s="696" t="s">
        <v>3728</v>
      </c>
      <c r="C1" s="696" t="s">
        <v>3681</v>
      </c>
      <c r="D1" s="695" t="s">
        <v>11</v>
      </c>
      <c r="E1" s="695" t="s">
        <v>3648</v>
      </c>
      <c r="F1" s="695" t="s">
        <v>3729</v>
      </c>
      <c r="G1" s="695" t="s">
        <v>3649</v>
      </c>
      <c r="H1" s="695" t="s">
        <v>3650</v>
      </c>
      <c r="I1" s="695" t="s">
        <v>3734</v>
      </c>
      <c r="J1" s="695" t="s">
        <v>3651</v>
      </c>
      <c r="K1" s="695" t="s">
        <v>3652</v>
      </c>
      <c r="L1" s="695" t="s">
        <v>3653</v>
      </c>
      <c r="M1" s="695" t="s">
        <v>3735</v>
      </c>
      <c r="N1" s="695" t="s">
        <v>3736</v>
      </c>
      <c r="O1" s="697" t="s">
        <v>3654</v>
      </c>
      <c r="P1" s="695" t="s">
        <v>3655</v>
      </c>
      <c r="Q1" s="695" t="s">
        <v>3656</v>
      </c>
      <c r="R1" s="695" t="s">
        <v>3657</v>
      </c>
      <c r="S1" s="695" t="s">
        <v>3658</v>
      </c>
      <c r="T1" s="695" t="s">
        <v>3659</v>
      </c>
      <c r="U1" s="695" t="s">
        <v>3660</v>
      </c>
      <c r="V1" s="695" t="s">
        <v>3661</v>
      </c>
      <c r="W1" s="695" t="s">
        <v>3733</v>
      </c>
      <c r="X1" s="888" t="s">
        <v>3690</v>
      </c>
      <c r="Y1" s="695" t="s">
        <v>3691</v>
      </c>
      <c r="Z1" s="695" t="s">
        <v>3817</v>
      </c>
      <c r="AA1" s="695" t="s">
        <v>3809</v>
      </c>
      <c r="AB1" s="695" t="s">
        <v>3810</v>
      </c>
      <c r="AC1" s="695" t="s">
        <v>3816</v>
      </c>
      <c r="AD1" s="695" t="s">
        <v>3813</v>
      </c>
      <c r="AE1" s="888" t="s">
        <v>3739</v>
      </c>
      <c r="AF1" s="695" t="s">
        <v>3740</v>
      </c>
      <c r="AG1" s="695" t="s">
        <v>3745</v>
      </c>
      <c r="AH1" s="695" t="s">
        <v>3741</v>
      </c>
      <c r="AI1" s="901" t="s">
        <v>3708</v>
      </c>
      <c r="AJ1" s="901" t="s">
        <v>3709</v>
      </c>
      <c r="AK1" s="902" t="s">
        <v>21</v>
      </c>
      <c r="AL1" s="902" t="s">
        <v>3788</v>
      </c>
      <c r="AM1" s="681" t="s">
        <v>3710</v>
      </c>
      <c r="AN1" s="681" t="s">
        <v>3711</v>
      </c>
      <c r="AO1" s="681" t="s">
        <v>10</v>
      </c>
      <c r="AP1" s="699" t="s">
        <v>79</v>
      </c>
      <c r="AQ1" s="699" t="s">
        <v>80</v>
      </c>
      <c r="AR1" s="699" t="s">
        <v>81</v>
      </c>
      <c r="AS1" s="700" t="s">
        <v>3760</v>
      </c>
      <c r="AT1" s="701" t="s">
        <v>82</v>
      </c>
      <c r="AU1" s="701" t="s">
        <v>84</v>
      </c>
      <c r="AV1" s="701" t="s">
        <v>3752</v>
      </c>
      <c r="AW1" s="701" t="s">
        <v>3753</v>
      </c>
      <c r="AX1" s="702" t="s">
        <v>87</v>
      </c>
      <c r="AY1" s="701" t="s">
        <v>88</v>
      </c>
      <c r="AZ1" s="703" t="s">
        <v>89</v>
      </c>
      <c r="BA1" s="700" t="s">
        <v>90</v>
      </c>
      <c r="BB1" s="704" t="s">
        <v>91</v>
      </c>
      <c r="BC1" s="695" t="s">
        <v>3787</v>
      </c>
      <c r="BD1" s="695" t="s">
        <v>25</v>
      </c>
    </row>
    <row r="2" spans="1:56" ht="16" thickBot="1">
      <c r="A2" s="705" t="s">
        <v>3723</v>
      </c>
      <c r="B2" s="705" t="s">
        <v>3761</v>
      </c>
      <c r="C2" s="705" t="s">
        <v>3762</v>
      </c>
      <c r="D2" s="900">
        <v>1</v>
      </c>
      <c r="E2" s="904" t="s">
        <v>92</v>
      </c>
      <c r="F2" s="806">
        <v>39283</v>
      </c>
      <c r="G2" s="896"/>
      <c r="H2" s="890">
        <v>1</v>
      </c>
      <c r="I2" s="890"/>
      <c r="J2" s="897">
        <v>1</v>
      </c>
      <c r="K2" s="890"/>
      <c r="L2" s="890">
        <v>145</v>
      </c>
      <c r="M2" s="890">
        <v>70</v>
      </c>
      <c r="N2" s="890">
        <v>175</v>
      </c>
      <c r="O2" s="891">
        <v>316</v>
      </c>
      <c r="P2" s="707"/>
      <c r="Q2" s="707">
        <v>1</v>
      </c>
      <c r="R2" s="707"/>
      <c r="S2" s="707">
        <v>1</v>
      </c>
      <c r="T2" s="707"/>
      <c r="U2" s="707">
        <v>1</v>
      </c>
      <c r="V2" s="707"/>
      <c r="W2" s="707"/>
      <c r="X2" s="890">
        <v>1</v>
      </c>
      <c r="Z2" s="707">
        <v>1</v>
      </c>
      <c r="AA2" s="707">
        <v>1</v>
      </c>
      <c r="AB2" s="707">
        <v>1</v>
      </c>
      <c r="AD2" s="1211" t="s">
        <v>3815</v>
      </c>
      <c r="AE2" s="890">
        <v>1</v>
      </c>
      <c r="AF2" s="707">
        <v>1</v>
      </c>
      <c r="AG2" s="707"/>
      <c r="AI2" s="890">
        <v>300</v>
      </c>
      <c r="AJ2" s="890">
        <v>800</v>
      </c>
      <c r="AK2" s="88">
        <v>0</v>
      </c>
      <c r="AL2" s="110"/>
      <c r="AM2" s="804"/>
      <c r="AN2" s="804"/>
      <c r="AO2" s="804"/>
      <c r="AP2" s="708"/>
      <c r="AQ2" s="708"/>
      <c r="AR2" s="708">
        <v>1</v>
      </c>
      <c r="AS2" s="709">
        <v>77</v>
      </c>
      <c r="AT2" s="710">
        <v>96</v>
      </c>
      <c r="AU2" s="710">
        <v>80</v>
      </c>
      <c r="AV2" s="710">
        <v>102</v>
      </c>
      <c r="AW2" s="710">
        <v>156.5</v>
      </c>
      <c r="AX2" s="711">
        <v>66</v>
      </c>
      <c r="AY2" s="710">
        <v>980</v>
      </c>
      <c r="AZ2" s="712">
        <v>78</v>
      </c>
      <c r="BA2" s="709">
        <v>1066.5</v>
      </c>
      <c r="BB2" s="713">
        <v>261.5</v>
      </c>
      <c r="BC2" s="58" t="s">
        <v>93</v>
      </c>
      <c r="BD2" s="58"/>
    </row>
    <row r="3" spans="1:56" ht="16" thickBot="1">
      <c r="A3" s="705" t="s">
        <v>3723</v>
      </c>
      <c r="B3" s="705" t="s">
        <v>3761</v>
      </c>
      <c r="C3" s="705" t="s">
        <v>3762</v>
      </c>
      <c r="D3" s="900">
        <v>2</v>
      </c>
      <c r="E3" s="905" t="s">
        <v>92</v>
      </c>
      <c r="F3" s="806">
        <v>39283</v>
      </c>
      <c r="G3" s="890">
        <v>1</v>
      </c>
      <c r="H3" s="890"/>
      <c r="I3" s="890"/>
      <c r="J3" s="897">
        <v>1</v>
      </c>
      <c r="K3" s="890"/>
      <c r="L3" s="890">
        <v>155</v>
      </c>
      <c r="M3" s="890">
        <v>65</v>
      </c>
      <c r="N3" s="890">
        <v>162</v>
      </c>
      <c r="O3" s="891">
        <v>312</v>
      </c>
      <c r="P3" s="707"/>
      <c r="Q3" s="707"/>
      <c r="R3" s="707"/>
      <c r="S3" s="707"/>
      <c r="T3" s="707"/>
      <c r="U3" s="707"/>
      <c r="V3" s="707"/>
      <c r="W3" s="707"/>
      <c r="X3" s="890">
        <v>1</v>
      </c>
      <c r="Z3" s="707">
        <v>1</v>
      </c>
      <c r="AA3" s="707">
        <v>1</v>
      </c>
      <c r="AB3" s="707"/>
      <c r="AD3" s="1211" t="s">
        <v>3815</v>
      </c>
      <c r="AE3" s="890">
        <v>1</v>
      </c>
      <c r="AF3" s="707">
        <v>1</v>
      </c>
      <c r="AG3" s="707"/>
      <c r="AI3" s="890">
        <v>300</v>
      </c>
      <c r="AJ3" s="890">
        <v>900</v>
      </c>
      <c r="AK3" s="110" t="s">
        <v>40</v>
      </c>
      <c r="AL3" s="110"/>
      <c r="AM3" s="804"/>
      <c r="AN3" s="804"/>
      <c r="AO3" s="804"/>
      <c r="AP3" s="708"/>
      <c r="AQ3" s="708"/>
      <c r="AR3" s="708">
        <v>1</v>
      </c>
      <c r="AS3" s="714">
        <v>108</v>
      </c>
      <c r="AT3" s="715">
        <v>464</v>
      </c>
      <c r="AU3" s="715">
        <v>50</v>
      </c>
      <c r="AV3" s="715">
        <v>88</v>
      </c>
      <c r="AW3" s="715">
        <v>123</v>
      </c>
      <c r="AX3" s="716">
        <v>39</v>
      </c>
      <c r="AY3" s="717">
        <v>1420</v>
      </c>
      <c r="AZ3" s="718">
        <v>83</v>
      </c>
      <c r="BA3" s="714">
        <v>448</v>
      </c>
      <c r="BB3" s="719">
        <v>199.5</v>
      </c>
      <c r="BC3" s="58" t="s">
        <v>94</v>
      </c>
      <c r="BD3" s="58"/>
    </row>
    <row r="4" spans="1:56" ht="16" thickBot="1">
      <c r="A4" s="705" t="s">
        <v>3723</v>
      </c>
      <c r="B4" s="705" t="s">
        <v>3761</v>
      </c>
      <c r="C4" s="705" t="s">
        <v>3762</v>
      </c>
      <c r="D4" s="900">
        <v>3</v>
      </c>
      <c r="E4" s="117" t="s">
        <v>92</v>
      </c>
      <c r="F4" s="806">
        <v>39283</v>
      </c>
      <c r="G4" s="890">
        <v>1</v>
      </c>
      <c r="H4" s="890"/>
      <c r="I4" s="890"/>
      <c r="J4" s="890"/>
      <c r="K4" s="898">
        <v>1</v>
      </c>
      <c r="L4" s="890">
        <v>183</v>
      </c>
      <c r="M4" s="890">
        <v>82</v>
      </c>
      <c r="N4" s="890">
        <v>220</v>
      </c>
      <c r="O4" s="891">
        <v>812</v>
      </c>
      <c r="P4" s="707"/>
      <c r="Q4" s="707"/>
      <c r="R4" s="707"/>
      <c r="S4" s="707"/>
      <c r="T4" s="707"/>
      <c r="U4" s="707"/>
      <c r="V4" s="707"/>
      <c r="W4" s="707"/>
      <c r="X4" s="890">
        <v>1</v>
      </c>
      <c r="Z4" s="707">
        <v>1</v>
      </c>
      <c r="AA4" s="707">
        <v>1</v>
      </c>
      <c r="AB4" s="707"/>
      <c r="AD4" s="1211" t="s">
        <v>3815</v>
      </c>
      <c r="AE4" s="890">
        <v>1</v>
      </c>
      <c r="AF4" s="707">
        <v>1</v>
      </c>
      <c r="AG4" s="707"/>
      <c r="AI4" s="890">
        <v>300</v>
      </c>
      <c r="AJ4" s="890">
        <v>1000</v>
      </c>
      <c r="AK4" s="110">
        <v>0</v>
      </c>
      <c r="AL4" s="110">
        <v>1</v>
      </c>
      <c r="AM4" s="804"/>
      <c r="AN4" s="804"/>
      <c r="AO4" s="804"/>
      <c r="AP4" s="720">
        <v>1</v>
      </c>
      <c r="AQ4" s="720"/>
      <c r="AR4" s="720"/>
      <c r="AS4" s="714">
        <v>543</v>
      </c>
      <c r="AT4" s="721">
        <v>13035</v>
      </c>
      <c r="AU4" s="715">
        <v>321.5</v>
      </c>
      <c r="AV4" s="715">
        <v>146</v>
      </c>
      <c r="AW4" s="715">
        <v>210</v>
      </c>
      <c r="AX4" s="716">
        <v>292</v>
      </c>
      <c r="AY4" s="717">
        <v>1316.5</v>
      </c>
      <c r="AZ4" s="718">
        <v>478</v>
      </c>
      <c r="BA4" s="714">
        <v>2172.5</v>
      </c>
      <c r="BB4" s="719">
        <v>611</v>
      </c>
      <c r="BC4" s="58" t="s">
        <v>95</v>
      </c>
      <c r="BD4" s="58" t="s">
        <v>96</v>
      </c>
    </row>
    <row r="5" spans="1:56" ht="16" thickBot="1">
      <c r="A5" s="705" t="s">
        <v>3723</v>
      </c>
      <c r="B5" s="705" t="s">
        <v>3761</v>
      </c>
      <c r="C5" s="705" t="s">
        <v>3762</v>
      </c>
      <c r="D5" s="900">
        <v>4</v>
      </c>
      <c r="E5" s="117" t="s">
        <v>97</v>
      </c>
      <c r="F5" s="806">
        <v>39285</v>
      </c>
      <c r="G5" s="890"/>
      <c r="H5" s="890">
        <v>1</v>
      </c>
      <c r="I5" s="890"/>
      <c r="J5" s="890"/>
      <c r="K5" s="898">
        <v>1</v>
      </c>
      <c r="L5" s="890">
        <v>170</v>
      </c>
      <c r="M5" s="890">
        <v>62</v>
      </c>
      <c r="N5" s="890">
        <v>210</v>
      </c>
      <c r="O5" s="891">
        <v>600</v>
      </c>
      <c r="P5" s="707"/>
      <c r="Q5" s="707">
        <v>1</v>
      </c>
      <c r="R5" s="707">
        <v>1</v>
      </c>
      <c r="S5" s="707"/>
      <c r="T5" s="707"/>
      <c r="U5" s="707">
        <v>1</v>
      </c>
      <c r="V5" s="707"/>
      <c r="W5" s="707"/>
      <c r="X5" s="890">
        <v>1</v>
      </c>
      <c r="Z5" s="707">
        <v>1</v>
      </c>
      <c r="AA5" s="707"/>
      <c r="AB5" s="707">
        <v>1</v>
      </c>
      <c r="AD5" s="1211" t="s">
        <v>3815</v>
      </c>
      <c r="AE5" s="890">
        <v>1</v>
      </c>
      <c r="AF5" s="707">
        <v>1</v>
      </c>
      <c r="AG5" s="707"/>
      <c r="AI5" s="890">
        <v>300</v>
      </c>
      <c r="AJ5" s="890">
        <v>1000</v>
      </c>
      <c r="AK5" s="110">
        <v>1</v>
      </c>
      <c r="AL5" s="110">
        <v>1</v>
      </c>
      <c r="AM5" s="804"/>
      <c r="AN5" s="804"/>
      <c r="AO5" s="804"/>
      <c r="AP5" s="708">
        <v>1</v>
      </c>
      <c r="AQ5" s="708"/>
      <c r="AR5" s="708"/>
      <c r="AS5" s="722">
        <v>2650</v>
      </c>
      <c r="AT5" s="721">
        <v>22602</v>
      </c>
      <c r="AU5" s="715">
        <v>274</v>
      </c>
      <c r="AV5" s="715">
        <v>133</v>
      </c>
      <c r="AW5" s="715">
        <v>179.5</v>
      </c>
      <c r="AX5" s="716">
        <v>152</v>
      </c>
      <c r="AY5" s="715">
        <v>448.5</v>
      </c>
      <c r="AZ5" s="718">
        <v>92.5</v>
      </c>
      <c r="BA5" s="714">
        <v>2744</v>
      </c>
      <c r="BB5" s="719">
        <v>309</v>
      </c>
      <c r="BC5" s="58" t="s">
        <v>98</v>
      </c>
      <c r="BD5" s="58" t="s">
        <v>99</v>
      </c>
    </row>
    <row r="6" spans="1:56" ht="16" thickBot="1">
      <c r="A6" s="705" t="s">
        <v>3723</v>
      </c>
      <c r="B6" s="705" t="s">
        <v>3761</v>
      </c>
      <c r="C6" s="705" t="s">
        <v>3762</v>
      </c>
      <c r="D6" s="900">
        <v>5</v>
      </c>
      <c r="E6" s="117" t="s">
        <v>97</v>
      </c>
      <c r="F6" s="806">
        <v>39285</v>
      </c>
      <c r="G6" s="890">
        <v>1</v>
      </c>
      <c r="H6" s="890"/>
      <c r="I6" s="890"/>
      <c r="J6" s="890"/>
      <c r="K6" s="898">
        <v>1</v>
      </c>
      <c r="L6" s="890">
        <v>180</v>
      </c>
      <c r="M6" s="890">
        <v>77</v>
      </c>
      <c r="N6" s="890">
        <v>230</v>
      </c>
      <c r="O6" s="891">
        <v>824</v>
      </c>
      <c r="P6" s="707"/>
      <c r="Q6" s="707"/>
      <c r="R6" s="707"/>
      <c r="S6" s="707"/>
      <c r="T6" s="707"/>
      <c r="U6" s="707"/>
      <c r="V6" s="707"/>
      <c r="W6" s="707"/>
      <c r="X6" s="890">
        <v>1</v>
      </c>
      <c r="Z6" s="707">
        <v>1</v>
      </c>
      <c r="AA6" s="707"/>
      <c r="AB6" s="707">
        <v>1</v>
      </c>
      <c r="AD6" s="1211" t="s">
        <v>3815</v>
      </c>
      <c r="AE6" s="890">
        <v>1</v>
      </c>
      <c r="AF6" s="707"/>
      <c r="AG6" s="707">
        <v>1</v>
      </c>
      <c r="AI6" s="890">
        <v>300</v>
      </c>
      <c r="AJ6" s="890">
        <v>900</v>
      </c>
      <c r="AK6" s="110">
        <v>1</v>
      </c>
      <c r="AL6" s="110"/>
      <c r="AM6" s="804"/>
      <c r="AN6" s="804"/>
      <c r="AO6" s="804"/>
      <c r="AP6" s="708"/>
      <c r="AQ6" s="708">
        <v>1</v>
      </c>
      <c r="AR6" s="708"/>
      <c r="AS6" s="714">
        <v>113</v>
      </c>
      <c r="AT6" s="717">
        <v>1948</v>
      </c>
      <c r="AU6" s="715">
        <v>99</v>
      </c>
      <c r="AV6" s="715">
        <v>141</v>
      </c>
      <c r="AW6" s="715">
        <v>159</v>
      </c>
      <c r="AX6" s="716">
        <v>120</v>
      </c>
      <c r="AY6" s="717">
        <v>1691.5</v>
      </c>
      <c r="AZ6" s="718">
        <v>147</v>
      </c>
      <c r="BA6" s="722">
        <v>4390</v>
      </c>
      <c r="BB6" s="723">
        <v>1509</v>
      </c>
      <c r="BC6" s="58" t="s">
        <v>100</v>
      </c>
      <c r="BD6" s="58"/>
    </row>
    <row r="7" spans="1:56" ht="16" thickBot="1">
      <c r="A7" s="705" t="s">
        <v>3723</v>
      </c>
      <c r="B7" s="705" t="s">
        <v>3763</v>
      </c>
      <c r="C7" s="705" t="s">
        <v>3762</v>
      </c>
      <c r="D7" s="900">
        <v>6</v>
      </c>
      <c r="E7" s="117" t="s">
        <v>97</v>
      </c>
      <c r="F7" s="806">
        <v>39285</v>
      </c>
      <c r="G7" s="890">
        <v>1</v>
      </c>
      <c r="H7" s="890"/>
      <c r="I7" s="890"/>
      <c r="J7" s="890"/>
      <c r="K7" s="898">
        <v>1</v>
      </c>
      <c r="L7" s="890">
        <v>175</v>
      </c>
      <c r="M7" s="890">
        <v>72</v>
      </c>
      <c r="N7" s="890">
        <v>210</v>
      </c>
      <c r="O7" s="891">
        <v>706</v>
      </c>
      <c r="P7" s="707"/>
      <c r="Q7" s="707"/>
      <c r="R7" s="707"/>
      <c r="S7" s="707"/>
      <c r="T7" s="707"/>
      <c r="U7" s="707"/>
      <c r="V7" s="707"/>
      <c r="W7" s="707"/>
      <c r="X7" s="890">
        <v>1</v>
      </c>
      <c r="Z7" s="707">
        <v>1</v>
      </c>
      <c r="AA7" s="707"/>
      <c r="AB7" s="707"/>
      <c r="AD7" s="1211" t="s">
        <v>3815</v>
      </c>
      <c r="AE7" s="890">
        <v>1</v>
      </c>
      <c r="AF7" s="707"/>
      <c r="AG7" s="707">
        <v>1</v>
      </c>
      <c r="AI7" s="890">
        <v>300</v>
      </c>
      <c r="AJ7" s="890">
        <v>1000</v>
      </c>
      <c r="AK7" s="110" t="s">
        <v>40</v>
      </c>
      <c r="AL7" s="110"/>
      <c r="AM7" s="804"/>
      <c r="AN7" s="804"/>
      <c r="AO7" s="804"/>
      <c r="AP7" s="708"/>
      <c r="AQ7" s="708"/>
      <c r="AR7" s="708">
        <v>1</v>
      </c>
      <c r="AS7" s="714">
        <v>96</v>
      </c>
      <c r="AT7" s="715">
        <v>117</v>
      </c>
      <c r="AU7" s="715">
        <v>86</v>
      </c>
      <c r="AV7" s="715">
        <v>98</v>
      </c>
      <c r="AW7" s="715">
        <v>139.5</v>
      </c>
      <c r="AX7" s="716">
        <v>62</v>
      </c>
      <c r="AY7" s="717">
        <v>1524</v>
      </c>
      <c r="AZ7" s="718">
        <v>138</v>
      </c>
      <c r="BA7" s="714">
        <v>3655</v>
      </c>
      <c r="BB7" s="719">
        <v>251</v>
      </c>
      <c r="BC7" s="58" t="s">
        <v>101</v>
      </c>
      <c r="BD7" s="58" t="s">
        <v>102</v>
      </c>
    </row>
    <row r="8" spans="1:56" ht="16" thickBot="1">
      <c r="A8" s="705" t="s">
        <v>3723</v>
      </c>
      <c r="B8" s="705" t="s">
        <v>3763</v>
      </c>
      <c r="C8" s="705" t="s">
        <v>3762</v>
      </c>
      <c r="D8" s="900">
        <v>7</v>
      </c>
      <c r="E8" s="117" t="s">
        <v>97</v>
      </c>
      <c r="F8" s="806">
        <v>39285</v>
      </c>
      <c r="G8" s="890">
        <v>1</v>
      </c>
      <c r="H8" s="890"/>
      <c r="I8" s="890"/>
      <c r="J8" s="890"/>
      <c r="K8" s="898">
        <v>1</v>
      </c>
      <c r="L8" s="890">
        <v>170</v>
      </c>
      <c r="M8" s="890">
        <v>72</v>
      </c>
      <c r="N8" s="890">
        <v>220</v>
      </c>
      <c r="O8" s="891">
        <v>728</v>
      </c>
      <c r="P8" s="707"/>
      <c r="Q8" s="707"/>
      <c r="R8" s="707"/>
      <c r="S8" s="707"/>
      <c r="T8" s="707"/>
      <c r="U8" s="707"/>
      <c r="V8" s="707"/>
      <c r="W8" s="707">
        <v>1</v>
      </c>
      <c r="X8" s="890"/>
      <c r="Z8" s="707">
        <v>1</v>
      </c>
      <c r="AA8" s="707"/>
      <c r="AB8" s="707"/>
      <c r="AD8" s="1211" t="s">
        <v>3815</v>
      </c>
      <c r="AE8" s="890">
        <v>1</v>
      </c>
      <c r="AF8" s="707">
        <v>1</v>
      </c>
      <c r="AG8" s="707">
        <v>1</v>
      </c>
      <c r="AI8" s="890">
        <v>300</v>
      </c>
      <c r="AJ8" s="890">
        <v>300</v>
      </c>
      <c r="AK8" s="110">
        <v>0</v>
      </c>
      <c r="AL8" s="110"/>
      <c r="AM8" s="804"/>
      <c r="AN8" s="804"/>
      <c r="AO8" s="804"/>
      <c r="AP8" s="708"/>
      <c r="AQ8" s="708">
        <v>1</v>
      </c>
      <c r="AR8" s="708"/>
      <c r="AS8" s="714">
        <v>151</v>
      </c>
      <c r="AT8" s="717">
        <v>2167</v>
      </c>
      <c r="AU8" s="715">
        <v>56</v>
      </c>
      <c r="AV8" s="715">
        <v>81</v>
      </c>
      <c r="AW8" s="715">
        <v>171</v>
      </c>
      <c r="AX8" s="716">
        <v>71</v>
      </c>
      <c r="AY8" s="715">
        <v>529</v>
      </c>
      <c r="AZ8" s="718">
        <v>144</v>
      </c>
      <c r="BA8" s="714">
        <v>2140</v>
      </c>
      <c r="BB8" s="719">
        <v>296</v>
      </c>
      <c r="BC8" s="58" t="s">
        <v>103</v>
      </c>
      <c r="BD8" s="58" t="s">
        <v>104</v>
      </c>
    </row>
    <row r="9" spans="1:56" ht="16" thickBot="1">
      <c r="A9" s="705" t="s">
        <v>3723</v>
      </c>
      <c r="B9" s="705" t="s">
        <v>3763</v>
      </c>
      <c r="C9" s="705" t="s">
        <v>3762</v>
      </c>
      <c r="D9" s="900">
        <v>8</v>
      </c>
      <c r="E9" s="117" t="s">
        <v>97</v>
      </c>
      <c r="F9" s="806">
        <v>39285</v>
      </c>
      <c r="G9" s="890">
        <v>1</v>
      </c>
      <c r="H9" s="890"/>
      <c r="I9" s="890"/>
      <c r="J9" s="890"/>
      <c r="K9" s="898">
        <v>1</v>
      </c>
      <c r="L9" s="890">
        <v>164</v>
      </c>
      <c r="M9" s="890">
        <v>70</v>
      </c>
      <c r="N9" s="890">
        <v>200</v>
      </c>
      <c r="O9" s="891">
        <v>764</v>
      </c>
      <c r="P9" s="707"/>
      <c r="Q9" s="707"/>
      <c r="R9" s="707"/>
      <c r="S9" s="707"/>
      <c r="T9" s="707"/>
      <c r="U9" s="707"/>
      <c r="V9" s="707"/>
      <c r="W9" s="707"/>
      <c r="X9" s="890">
        <v>1</v>
      </c>
      <c r="Z9" s="707">
        <v>1</v>
      </c>
      <c r="AA9" s="707"/>
      <c r="AB9" s="707"/>
      <c r="AD9" s="1211" t="s">
        <v>3815</v>
      </c>
      <c r="AE9" s="890">
        <v>1</v>
      </c>
      <c r="AF9" s="707">
        <v>1</v>
      </c>
      <c r="AG9" s="707"/>
      <c r="AI9" s="890">
        <v>300</v>
      </c>
      <c r="AJ9" s="890">
        <v>1000</v>
      </c>
      <c r="AK9" s="110">
        <v>0</v>
      </c>
      <c r="AL9" s="110">
        <v>1</v>
      </c>
      <c r="AM9" s="804"/>
      <c r="AN9" s="804"/>
      <c r="AO9" s="804"/>
      <c r="AP9" s="708"/>
      <c r="AQ9" s="708">
        <v>1</v>
      </c>
      <c r="AR9" s="708"/>
      <c r="AS9" s="714">
        <v>215</v>
      </c>
      <c r="AT9" s="717">
        <v>2187</v>
      </c>
      <c r="AU9" s="715">
        <v>188</v>
      </c>
      <c r="AV9" s="715">
        <v>175</v>
      </c>
      <c r="AW9" s="715">
        <v>179.5</v>
      </c>
      <c r="AX9" s="716">
        <v>168</v>
      </c>
      <c r="AY9" s="715">
        <v>734.5</v>
      </c>
      <c r="AZ9" s="718">
        <v>167</v>
      </c>
      <c r="BA9" s="714">
        <v>3024</v>
      </c>
      <c r="BB9" s="719">
        <v>336</v>
      </c>
      <c r="BC9" s="58" t="s">
        <v>105</v>
      </c>
      <c r="BD9" s="58" t="s">
        <v>106</v>
      </c>
    </row>
    <row r="10" spans="1:56" ht="16" thickBot="1">
      <c r="A10" s="705" t="s">
        <v>3723</v>
      </c>
      <c r="B10" s="705" t="s">
        <v>3763</v>
      </c>
      <c r="C10" s="705" t="s">
        <v>3762</v>
      </c>
      <c r="D10" s="900">
        <v>9</v>
      </c>
      <c r="E10" s="117" t="s">
        <v>97</v>
      </c>
      <c r="F10" s="806">
        <v>39285</v>
      </c>
      <c r="G10" s="890">
        <v>1</v>
      </c>
      <c r="H10" s="890"/>
      <c r="I10" s="890"/>
      <c r="J10" s="897">
        <v>1</v>
      </c>
      <c r="K10" s="890"/>
      <c r="L10" s="890">
        <v>135</v>
      </c>
      <c r="M10" s="890">
        <v>45</v>
      </c>
      <c r="N10" s="890">
        <v>150</v>
      </c>
      <c r="O10" s="891">
        <v>208</v>
      </c>
      <c r="P10" s="707"/>
      <c r="Q10" s="707"/>
      <c r="R10" s="707"/>
      <c r="S10" s="707"/>
      <c r="T10" s="707"/>
      <c r="U10" s="707"/>
      <c r="V10" s="707"/>
      <c r="W10" s="707"/>
      <c r="X10" s="890">
        <v>1</v>
      </c>
      <c r="Z10" s="707">
        <v>1</v>
      </c>
      <c r="AA10" s="707"/>
      <c r="AB10" s="707"/>
      <c r="AD10" s="1211" t="s">
        <v>3815</v>
      </c>
      <c r="AE10" s="890">
        <v>1</v>
      </c>
      <c r="AF10" s="707"/>
      <c r="AG10" s="707">
        <v>1</v>
      </c>
      <c r="AI10" s="890">
        <v>200</v>
      </c>
      <c r="AJ10" s="890">
        <v>250</v>
      </c>
      <c r="AK10" s="110">
        <v>1</v>
      </c>
      <c r="AL10" s="110"/>
      <c r="AM10" s="804"/>
      <c r="AN10" s="804"/>
      <c r="AO10" s="804"/>
      <c r="AP10" s="708"/>
      <c r="AQ10" s="708"/>
      <c r="AR10" s="708">
        <v>1</v>
      </c>
      <c r="AS10" s="714">
        <v>94.5</v>
      </c>
      <c r="AT10" s="715">
        <v>162</v>
      </c>
      <c r="AU10" s="715">
        <v>51.5</v>
      </c>
      <c r="AV10" s="715">
        <v>76.5</v>
      </c>
      <c r="AW10" s="715">
        <v>145</v>
      </c>
      <c r="AX10" s="716">
        <v>63</v>
      </c>
      <c r="AY10" s="715">
        <v>196.5</v>
      </c>
      <c r="AZ10" s="718">
        <v>79</v>
      </c>
      <c r="BA10" s="714">
        <v>1444</v>
      </c>
      <c r="BB10" s="719">
        <v>417</v>
      </c>
      <c r="BC10" s="58" t="s">
        <v>107</v>
      </c>
      <c r="BD10" s="58" t="s">
        <v>108</v>
      </c>
    </row>
    <row r="11" spans="1:56" ht="16" thickBot="1">
      <c r="A11" s="705" t="s">
        <v>3723</v>
      </c>
      <c r="B11" s="705" t="s">
        <v>3763</v>
      </c>
      <c r="C11" s="705" t="s">
        <v>3762</v>
      </c>
      <c r="D11" s="900">
        <v>10</v>
      </c>
      <c r="E11" s="117" t="s">
        <v>97</v>
      </c>
      <c r="F11" s="806">
        <v>39285</v>
      </c>
      <c r="G11" s="890">
        <v>1</v>
      </c>
      <c r="H11" s="890"/>
      <c r="I11" s="890"/>
      <c r="J11" s="890"/>
      <c r="K11" s="898">
        <v>1</v>
      </c>
      <c r="L11" s="890">
        <v>178</v>
      </c>
      <c r="M11" s="890">
        <v>70</v>
      </c>
      <c r="N11" s="890">
        <v>220</v>
      </c>
      <c r="O11" s="891">
        <v>808</v>
      </c>
      <c r="P11" s="707"/>
      <c r="Q11" s="707"/>
      <c r="R11" s="707"/>
      <c r="S11" s="707"/>
      <c r="T11" s="707"/>
      <c r="U11" s="707"/>
      <c r="V11" s="707"/>
      <c r="W11" s="707"/>
      <c r="X11" s="890">
        <v>1</v>
      </c>
      <c r="Z11" s="707">
        <v>1</v>
      </c>
      <c r="AA11" s="707"/>
      <c r="AB11" s="707"/>
      <c r="AD11" s="1211" t="s">
        <v>3815</v>
      </c>
      <c r="AE11" s="890">
        <v>1</v>
      </c>
      <c r="AF11" s="707">
        <v>1</v>
      </c>
      <c r="AG11" s="707"/>
      <c r="AI11" s="890">
        <v>300</v>
      </c>
      <c r="AJ11" s="890">
        <v>700</v>
      </c>
      <c r="AK11" s="110">
        <v>0</v>
      </c>
      <c r="AL11" s="110"/>
      <c r="AM11" s="804"/>
      <c r="AN11" s="804"/>
      <c r="AO11" s="804"/>
      <c r="AP11" s="708">
        <v>1</v>
      </c>
      <c r="AQ11" s="708"/>
      <c r="AR11" s="708"/>
      <c r="AS11" s="722">
        <v>3137.5</v>
      </c>
      <c r="AT11" s="724">
        <v>28709</v>
      </c>
      <c r="AU11" s="715">
        <v>196.5</v>
      </c>
      <c r="AV11" s="717">
        <v>4702</v>
      </c>
      <c r="AW11" s="717">
        <v>9433</v>
      </c>
      <c r="AX11" s="716">
        <v>119</v>
      </c>
      <c r="AY11" s="715">
        <v>293</v>
      </c>
      <c r="AZ11" s="718">
        <v>141.5</v>
      </c>
      <c r="BA11" s="722">
        <v>4547</v>
      </c>
      <c r="BB11" s="719">
        <v>190.5</v>
      </c>
      <c r="BC11" s="58" t="s">
        <v>109</v>
      </c>
      <c r="BD11" s="58" t="s">
        <v>110</v>
      </c>
    </row>
    <row r="12" spans="1:56" ht="16" thickBot="1">
      <c r="A12" s="705" t="s">
        <v>3723</v>
      </c>
      <c r="B12" s="705" t="s">
        <v>3763</v>
      </c>
      <c r="C12" s="705" t="s">
        <v>3762</v>
      </c>
      <c r="D12" s="900">
        <v>11</v>
      </c>
      <c r="E12" s="889" t="s">
        <v>97</v>
      </c>
      <c r="F12" s="806">
        <v>39285</v>
      </c>
      <c r="G12" s="890">
        <v>1</v>
      </c>
      <c r="H12" s="890"/>
      <c r="I12" s="890"/>
      <c r="J12" s="890"/>
      <c r="K12" s="898">
        <v>1</v>
      </c>
      <c r="L12" s="890">
        <v>170</v>
      </c>
      <c r="M12" s="890">
        <v>60</v>
      </c>
      <c r="N12" s="890">
        <v>210</v>
      </c>
      <c r="O12" s="891">
        <v>812</v>
      </c>
      <c r="P12" s="707"/>
      <c r="Q12" s="707"/>
      <c r="R12" s="707"/>
      <c r="S12" s="707"/>
      <c r="T12" s="707"/>
      <c r="U12" s="707"/>
      <c r="V12" s="707"/>
      <c r="W12" s="707"/>
      <c r="X12" s="890">
        <v>1</v>
      </c>
      <c r="Z12" s="707">
        <v>1</v>
      </c>
      <c r="AA12" s="707"/>
      <c r="AB12" s="707"/>
      <c r="AD12" s="1211" t="s">
        <v>3815</v>
      </c>
      <c r="AE12" s="890">
        <v>1</v>
      </c>
      <c r="AF12" s="707"/>
      <c r="AG12" s="707">
        <v>1</v>
      </c>
      <c r="AI12" s="890">
        <v>300</v>
      </c>
      <c r="AJ12" s="890">
        <v>1000</v>
      </c>
      <c r="AK12" s="110" t="s">
        <v>40</v>
      </c>
      <c r="AL12" s="110">
        <v>1</v>
      </c>
      <c r="AM12" s="804"/>
      <c r="AN12" s="804"/>
      <c r="AO12" s="804"/>
      <c r="AP12" s="708">
        <v>1</v>
      </c>
      <c r="AQ12" s="708"/>
      <c r="AR12" s="708"/>
      <c r="AS12" s="722">
        <v>4597</v>
      </c>
      <c r="AT12" s="724">
        <v>28671</v>
      </c>
      <c r="AU12" s="715">
        <v>212</v>
      </c>
      <c r="AV12" s="717">
        <v>5295</v>
      </c>
      <c r="AW12" s="724">
        <v>10482</v>
      </c>
      <c r="AX12" s="716">
        <v>76</v>
      </c>
      <c r="AY12" s="715">
        <v>410</v>
      </c>
      <c r="AZ12" s="718">
        <v>235.5</v>
      </c>
      <c r="BA12" s="714">
        <v>1703</v>
      </c>
      <c r="BB12" s="719">
        <v>309</v>
      </c>
      <c r="BC12" s="58" t="s">
        <v>111</v>
      </c>
      <c r="BD12" s="58" t="s">
        <v>112</v>
      </c>
    </row>
    <row r="13" spans="1:56" ht="16" thickBot="1">
      <c r="A13" s="705" t="s">
        <v>3723</v>
      </c>
      <c r="B13" s="705" t="s">
        <v>3763</v>
      </c>
      <c r="C13" s="705" t="s">
        <v>3762</v>
      </c>
      <c r="D13" s="900">
        <v>12</v>
      </c>
      <c r="E13" s="889" t="s">
        <v>97</v>
      </c>
      <c r="F13" s="806">
        <v>39285</v>
      </c>
      <c r="G13" s="890">
        <v>1</v>
      </c>
      <c r="H13" s="890"/>
      <c r="I13" s="890"/>
      <c r="J13" s="897">
        <v>1</v>
      </c>
      <c r="K13" s="890"/>
      <c r="L13" s="890">
        <v>145</v>
      </c>
      <c r="M13" s="890">
        <v>61</v>
      </c>
      <c r="N13" s="890">
        <v>170</v>
      </c>
      <c r="O13" s="891">
        <v>322</v>
      </c>
      <c r="P13" s="707"/>
      <c r="Q13" s="707"/>
      <c r="R13" s="707"/>
      <c r="S13" s="707"/>
      <c r="T13" s="707"/>
      <c r="U13" s="707"/>
      <c r="V13" s="707"/>
      <c r="W13" s="707"/>
      <c r="X13" s="890">
        <v>1</v>
      </c>
      <c r="Z13" s="707">
        <v>1</v>
      </c>
      <c r="AA13" s="707"/>
      <c r="AB13" s="707"/>
      <c r="AD13" s="1211" t="s">
        <v>3815</v>
      </c>
      <c r="AE13" s="890">
        <v>1</v>
      </c>
      <c r="AF13" s="707"/>
      <c r="AG13" s="707"/>
      <c r="AI13" s="890">
        <v>250</v>
      </c>
      <c r="AJ13" s="890">
        <v>150</v>
      </c>
      <c r="AK13" s="110">
        <v>1</v>
      </c>
      <c r="AL13" s="110"/>
      <c r="AM13" s="804"/>
      <c r="AN13" s="804"/>
      <c r="AO13" s="804"/>
      <c r="AP13" s="708"/>
      <c r="AQ13" s="708"/>
      <c r="AR13" s="708">
        <v>1</v>
      </c>
      <c r="AS13" s="714">
        <v>74</v>
      </c>
      <c r="AT13" s="715">
        <v>91</v>
      </c>
      <c r="AU13" s="715">
        <v>51</v>
      </c>
      <c r="AV13" s="715">
        <v>53</v>
      </c>
      <c r="AW13" s="715">
        <v>122.5</v>
      </c>
      <c r="AX13" s="716">
        <v>42</v>
      </c>
      <c r="AY13" s="715">
        <v>122</v>
      </c>
      <c r="AZ13" s="718">
        <v>68</v>
      </c>
      <c r="BA13" s="714">
        <v>266</v>
      </c>
      <c r="BB13" s="719">
        <v>108.5</v>
      </c>
      <c r="BC13" s="58" t="s">
        <v>113</v>
      </c>
      <c r="BD13" s="58" t="s">
        <v>110</v>
      </c>
    </row>
    <row r="14" spans="1:56" ht="16" thickBot="1">
      <c r="A14" s="705" t="s">
        <v>3723</v>
      </c>
      <c r="B14" s="705" t="s">
        <v>3763</v>
      </c>
      <c r="C14" s="705" t="s">
        <v>3762</v>
      </c>
      <c r="D14" s="900">
        <v>13</v>
      </c>
      <c r="E14" s="889" t="s">
        <v>97</v>
      </c>
      <c r="F14" s="806">
        <v>39285</v>
      </c>
      <c r="G14" s="890">
        <v>1</v>
      </c>
      <c r="H14" s="890"/>
      <c r="I14" s="890"/>
      <c r="J14" s="890"/>
      <c r="K14" s="898">
        <v>1</v>
      </c>
      <c r="L14" s="890">
        <v>165</v>
      </c>
      <c r="M14" s="890">
        <v>62</v>
      </c>
      <c r="N14" s="890">
        <v>210</v>
      </c>
      <c r="O14" s="891">
        <v>792</v>
      </c>
      <c r="P14" s="707"/>
      <c r="Q14" s="707"/>
      <c r="R14" s="707"/>
      <c r="S14" s="707"/>
      <c r="T14" s="707"/>
      <c r="U14" s="707"/>
      <c r="V14" s="707"/>
      <c r="W14" s="707"/>
      <c r="X14" s="890">
        <v>1</v>
      </c>
      <c r="Z14" s="707">
        <v>1</v>
      </c>
      <c r="AA14" s="707"/>
      <c r="AB14" s="707"/>
      <c r="AD14" s="1211" t="s">
        <v>3815</v>
      </c>
      <c r="AE14" s="890">
        <v>1</v>
      </c>
      <c r="AF14" s="707"/>
      <c r="AG14" s="707">
        <v>1</v>
      </c>
      <c r="AI14" s="890">
        <v>300</v>
      </c>
      <c r="AJ14" s="890">
        <v>950</v>
      </c>
      <c r="AK14" s="110">
        <v>0</v>
      </c>
      <c r="AL14" s="110">
        <v>1</v>
      </c>
      <c r="AM14" s="804"/>
      <c r="AN14" s="804"/>
      <c r="AO14" s="804"/>
      <c r="AP14" s="708">
        <v>1</v>
      </c>
      <c r="AQ14" s="708"/>
      <c r="AR14" s="708"/>
      <c r="AS14" s="714">
        <v>153</v>
      </c>
      <c r="AT14" s="724">
        <v>10610</v>
      </c>
      <c r="AU14" s="715">
        <v>131</v>
      </c>
      <c r="AV14" s="715">
        <v>94</v>
      </c>
      <c r="AW14" s="715">
        <v>182</v>
      </c>
      <c r="AX14" s="716">
        <v>122</v>
      </c>
      <c r="AY14" s="717">
        <v>4798</v>
      </c>
      <c r="AZ14" s="718">
        <v>134</v>
      </c>
      <c r="BA14" s="714">
        <v>3304</v>
      </c>
      <c r="BB14" s="719">
        <v>144</v>
      </c>
      <c r="BC14" s="58" t="s">
        <v>114</v>
      </c>
      <c r="BD14" s="58" t="s">
        <v>110</v>
      </c>
    </row>
    <row r="15" spans="1:56" ht="16" thickBot="1">
      <c r="A15" s="705" t="s">
        <v>3723</v>
      </c>
      <c r="B15" s="705" t="s">
        <v>3763</v>
      </c>
      <c r="C15" s="705" t="s">
        <v>3762</v>
      </c>
      <c r="D15" s="900">
        <v>14</v>
      </c>
      <c r="E15" s="889" t="s">
        <v>97</v>
      </c>
      <c r="F15" s="806">
        <v>39285</v>
      </c>
      <c r="G15" s="890">
        <v>1</v>
      </c>
      <c r="H15" s="890"/>
      <c r="I15" s="890"/>
      <c r="J15" s="890"/>
      <c r="K15" s="898">
        <v>1</v>
      </c>
      <c r="L15" s="890">
        <v>181</v>
      </c>
      <c r="M15" s="890">
        <v>70</v>
      </c>
      <c r="N15" s="890">
        <v>225</v>
      </c>
      <c r="O15" s="891">
        <v>904</v>
      </c>
      <c r="P15" s="707"/>
      <c r="Q15" s="707"/>
      <c r="R15" s="707"/>
      <c r="S15" s="707"/>
      <c r="T15" s="707"/>
      <c r="U15" s="707"/>
      <c r="V15" s="707"/>
      <c r="W15" s="707"/>
      <c r="X15" s="890">
        <v>1</v>
      </c>
      <c r="Z15" s="707">
        <v>1</v>
      </c>
      <c r="AA15" s="707"/>
      <c r="AB15" s="707"/>
      <c r="AD15" s="1211" t="s">
        <v>3815</v>
      </c>
      <c r="AE15" s="890">
        <v>1</v>
      </c>
      <c r="AF15" s="707"/>
      <c r="AG15" s="707">
        <v>1</v>
      </c>
      <c r="AI15" s="890">
        <v>300</v>
      </c>
      <c r="AJ15" s="890">
        <v>800</v>
      </c>
      <c r="AK15" s="110">
        <v>1</v>
      </c>
      <c r="AL15" s="110"/>
      <c r="AM15" s="804"/>
      <c r="AN15" s="804"/>
      <c r="AO15" s="804"/>
      <c r="AP15" s="708">
        <v>1</v>
      </c>
      <c r="AQ15" s="708"/>
      <c r="AR15" s="708"/>
      <c r="AS15" s="714">
        <v>360.5</v>
      </c>
      <c r="AT15" s="724">
        <v>15996</v>
      </c>
      <c r="AU15" s="715">
        <v>173</v>
      </c>
      <c r="AV15" s="715">
        <v>124</v>
      </c>
      <c r="AW15" s="715">
        <v>284.5</v>
      </c>
      <c r="AX15" s="716">
        <v>144</v>
      </c>
      <c r="AY15" s="717">
        <v>2400.5</v>
      </c>
      <c r="AZ15" s="718">
        <v>89</v>
      </c>
      <c r="BA15" s="714">
        <v>2677</v>
      </c>
      <c r="BB15" s="719">
        <v>197</v>
      </c>
      <c r="BC15" s="58" t="s">
        <v>115</v>
      </c>
      <c r="BD15" s="58" t="s">
        <v>110</v>
      </c>
    </row>
    <row r="16" spans="1:56" ht="16" thickBot="1">
      <c r="A16" s="705" t="s">
        <v>3723</v>
      </c>
      <c r="B16" s="705" t="s">
        <v>3763</v>
      </c>
      <c r="C16" s="705" t="s">
        <v>3762</v>
      </c>
      <c r="D16" s="900">
        <v>15</v>
      </c>
      <c r="E16" s="889" t="s">
        <v>97</v>
      </c>
      <c r="F16" s="806">
        <v>39285</v>
      </c>
      <c r="G16" s="890">
        <v>1</v>
      </c>
      <c r="H16" s="890"/>
      <c r="I16" s="890"/>
      <c r="J16" s="890"/>
      <c r="K16" s="898">
        <v>1</v>
      </c>
      <c r="L16" s="890">
        <v>170</v>
      </c>
      <c r="M16" s="890">
        <v>70</v>
      </c>
      <c r="N16" s="890">
        <v>195</v>
      </c>
      <c r="O16" s="891">
        <v>712</v>
      </c>
      <c r="P16" s="707"/>
      <c r="Q16" s="707"/>
      <c r="R16" s="707"/>
      <c r="S16" s="707"/>
      <c r="T16" s="707"/>
      <c r="U16" s="707"/>
      <c r="V16" s="707"/>
      <c r="W16" s="707"/>
      <c r="X16" s="890">
        <v>1</v>
      </c>
      <c r="Z16" s="707">
        <v>1</v>
      </c>
      <c r="AA16" s="707"/>
      <c r="AB16" s="707"/>
      <c r="AD16" s="1211" t="s">
        <v>3815</v>
      </c>
      <c r="AE16" s="890">
        <v>1</v>
      </c>
      <c r="AF16" s="707"/>
      <c r="AG16" s="707">
        <v>1</v>
      </c>
      <c r="AI16" s="890">
        <v>300</v>
      </c>
      <c r="AJ16" s="890">
        <v>900</v>
      </c>
      <c r="AK16" s="110" t="s">
        <v>40</v>
      </c>
      <c r="AL16" s="110"/>
      <c r="AM16" s="804"/>
      <c r="AN16" s="804"/>
      <c r="AO16" s="804"/>
      <c r="AP16" s="708">
        <v>1</v>
      </c>
      <c r="AQ16" s="708"/>
      <c r="AR16" s="708"/>
      <c r="AS16" s="722">
        <v>1841</v>
      </c>
      <c r="AT16" s="724">
        <v>27772</v>
      </c>
      <c r="AU16" s="715">
        <v>307</v>
      </c>
      <c r="AV16" s="715">
        <v>233</v>
      </c>
      <c r="AW16" s="715">
        <v>288</v>
      </c>
      <c r="AX16" s="716">
        <v>148</v>
      </c>
      <c r="AY16" s="715">
        <v>614</v>
      </c>
      <c r="AZ16" s="718">
        <v>143.5</v>
      </c>
      <c r="BA16" s="722">
        <v>5639</v>
      </c>
      <c r="BB16" s="719">
        <v>336</v>
      </c>
      <c r="BC16" s="58" t="s">
        <v>116</v>
      </c>
      <c r="BD16" s="58" t="s">
        <v>110</v>
      </c>
    </row>
    <row r="17" spans="1:56" ht="16" thickBot="1">
      <c r="A17" s="705" t="s">
        <v>3723</v>
      </c>
      <c r="B17" s="705" t="s">
        <v>3763</v>
      </c>
      <c r="C17" s="705" t="s">
        <v>3762</v>
      </c>
      <c r="D17" s="900">
        <v>16</v>
      </c>
      <c r="E17" s="889" t="s">
        <v>97</v>
      </c>
      <c r="F17" s="806">
        <v>39285</v>
      </c>
      <c r="G17" s="890">
        <v>1</v>
      </c>
      <c r="H17" s="890"/>
      <c r="I17" s="890"/>
      <c r="J17" s="890"/>
      <c r="K17" s="898">
        <v>1</v>
      </c>
      <c r="L17" s="890">
        <v>173</v>
      </c>
      <c r="M17" s="890">
        <v>65</v>
      </c>
      <c r="N17" s="890">
        <v>220</v>
      </c>
      <c r="O17" s="891">
        <v>910</v>
      </c>
      <c r="P17" s="707"/>
      <c r="Q17" s="707"/>
      <c r="R17" s="707"/>
      <c r="S17" s="707"/>
      <c r="T17" s="707"/>
      <c r="U17" s="707"/>
      <c r="V17" s="707"/>
      <c r="W17" s="707"/>
      <c r="X17" s="890">
        <v>1</v>
      </c>
      <c r="Z17" s="707">
        <v>1</v>
      </c>
      <c r="AA17" s="707"/>
      <c r="AB17" s="707"/>
      <c r="AD17" s="1211" t="s">
        <v>3815</v>
      </c>
      <c r="AE17" s="890">
        <v>1</v>
      </c>
      <c r="AF17" s="707"/>
      <c r="AG17" s="707">
        <v>1</v>
      </c>
      <c r="AI17" s="890">
        <v>300</v>
      </c>
      <c r="AJ17" s="890">
        <v>700</v>
      </c>
      <c r="AK17" s="110">
        <v>0</v>
      </c>
      <c r="AL17" s="110"/>
      <c r="AM17" s="804"/>
      <c r="AN17" s="804"/>
      <c r="AO17" s="804"/>
      <c r="AP17" s="708">
        <v>1</v>
      </c>
      <c r="AQ17" s="708"/>
      <c r="AR17" s="708"/>
      <c r="AS17" s="714">
        <v>941</v>
      </c>
      <c r="AT17" s="724">
        <v>19808.5</v>
      </c>
      <c r="AU17" s="715">
        <v>218</v>
      </c>
      <c r="AV17" s="715">
        <v>135</v>
      </c>
      <c r="AW17" s="715">
        <v>252.5</v>
      </c>
      <c r="AX17" s="716">
        <v>88</v>
      </c>
      <c r="AY17" s="717">
        <v>3212.5</v>
      </c>
      <c r="AZ17" s="718">
        <v>93</v>
      </c>
      <c r="BA17" s="722">
        <v>4506</v>
      </c>
      <c r="BB17" s="719">
        <v>200</v>
      </c>
      <c r="BC17" s="58" t="s">
        <v>117</v>
      </c>
      <c r="BD17" s="58" t="s">
        <v>118</v>
      </c>
    </row>
    <row r="18" spans="1:56" ht="16" thickBot="1">
      <c r="A18" s="705" t="s">
        <v>3723</v>
      </c>
      <c r="B18" s="705" t="s">
        <v>3763</v>
      </c>
      <c r="C18" s="705" t="s">
        <v>3762</v>
      </c>
      <c r="D18" s="900">
        <v>17</v>
      </c>
      <c r="E18" s="889" t="s">
        <v>119</v>
      </c>
      <c r="F18" s="806">
        <v>39286</v>
      </c>
      <c r="G18" s="890">
        <v>1</v>
      </c>
      <c r="H18" s="890"/>
      <c r="I18" s="890"/>
      <c r="J18" s="890"/>
      <c r="K18" s="898">
        <v>1</v>
      </c>
      <c r="L18" s="890">
        <v>174</v>
      </c>
      <c r="M18" s="890">
        <v>70</v>
      </c>
      <c r="N18" s="890">
        <v>202</v>
      </c>
      <c r="O18" s="891">
        <v>850</v>
      </c>
      <c r="P18" s="707"/>
      <c r="Q18" s="707"/>
      <c r="R18" s="707"/>
      <c r="S18" s="707"/>
      <c r="T18" s="707"/>
      <c r="U18" s="707"/>
      <c r="V18" s="707"/>
      <c r="W18" s="707"/>
      <c r="X18" s="890">
        <v>1</v>
      </c>
      <c r="Z18" s="707">
        <v>1</v>
      </c>
      <c r="AA18" s="707"/>
      <c r="AB18" s="707"/>
      <c r="AD18" s="1211" t="s">
        <v>3815</v>
      </c>
      <c r="AE18" s="890">
        <v>1</v>
      </c>
      <c r="AF18" s="707"/>
      <c r="AG18" s="707">
        <v>1</v>
      </c>
      <c r="AI18" s="890">
        <v>300</v>
      </c>
      <c r="AJ18" s="890">
        <v>600</v>
      </c>
      <c r="AK18" s="110" t="s">
        <v>40</v>
      </c>
      <c r="AL18" s="110"/>
      <c r="AM18" s="804"/>
      <c r="AN18" s="804"/>
      <c r="AO18" s="804"/>
      <c r="AP18" s="708"/>
      <c r="AQ18" s="708"/>
      <c r="AR18" s="708">
        <v>1</v>
      </c>
      <c r="AS18" s="714">
        <v>87</v>
      </c>
      <c r="AT18" s="715">
        <v>96.5</v>
      </c>
      <c r="AU18" s="715">
        <v>52.5</v>
      </c>
      <c r="AV18" s="715">
        <v>64</v>
      </c>
      <c r="AW18" s="715">
        <v>88</v>
      </c>
      <c r="AX18" s="716">
        <v>44</v>
      </c>
      <c r="AY18" s="715">
        <v>145.5</v>
      </c>
      <c r="AZ18" s="718">
        <v>58</v>
      </c>
      <c r="BA18" s="714">
        <v>3634.5</v>
      </c>
      <c r="BB18" s="719">
        <v>174.5</v>
      </c>
      <c r="BC18" s="58" t="s">
        <v>120</v>
      </c>
      <c r="BD18" s="58" t="s">
        <v>121</v>
      </c>
    </row>
    <row r="19" spans="1:56" ht="16" thickBot="1">
      <c r="A19" s="705" t="s">
        <v>3723</v>
      </c>
      <c r="B19" s="705" t="s">
        <v>3763</v>
      </c>
      <c r="C19" s="705" t="s">
        <v>3762</v>
      </c>
      <c r="D19" s="900">
        <v>18</v>
      </c>
      <c r="E19" s="889" t="s">
        <v>119</v>
      </c>
      <c r="F19" s="806">
        <v>39286</v>
      </c>
      <c r="G19" s="890">
        <v>1</v>
      </c>
      <c r="H19" s="890"/>
      <c r="I19" s="890"/>
      <c r="J19" s="897">
        <v>1</v>
      </c>
      <c r="K19" s="890"/>
      <c r="L19" s="890">
        <v>152</v>
      </c>
      <c r="M19" s="890">
        <v>65</v>
      </c>
      <c r="N19" s="890">
        <v>150</v>
      </c>
      <c r="O19" s="891">
        <v>382</v>
      </c>
      <c r="P19" s="707"/>
      <c r="Q19" s="707"/>
      <c r="R19" s="707"/>
      <c r="S19" s="707"/>
      <c r="T19" s="707"/>
      <c r="U19" s="707"/>
      <c r="V19" s="707"/>
      <c r="W19" s="707"/>
      <c r="X19" s="890">
        <v>1</v>
      </c>
      <c r="Z19" s="707">
        <v>1</v>
      </c>
      <c r="AA19" s="707"/>
      <c r="AB19" s="707"/>
      <c r="AD19" s="1211" t="s">
        <v>3815</v>
      </c>
      <c r="AE19" s="890">
        <v>1</v>
      </c>
      <c r="AF19" s="707"/>
      <c r="AG19" s="707">
        <v>1</v>
      </c>
      <c r="AI19" s="890">
        <v>300</v>
      </c>
      <c r="AJ19" s="890">
        <v>700</v>
      </c>
      <c r="AK19" s="110">
        <v>0</v>
      </c>
      <c r="AL19" s="110">
        <v>1</v>
      </c>
      <c r="AM19" s="804"/>
      <c r="AN19" s="804"/>
      <c r="AO19" s="804"/>
      <c r="AP19" s="708"/>
      <c r="AQ19" s="708">
        <v>1</v>
      </c>
      <c r="AR19" s="708"/>
      <c r="AS19" s="714">
        <v>112</v>
      </c>
      <c r="AT19" s="717">
        <v>1661</v>
      </c>
      <c r="AU19" s="715">
        <v>66</v>
      </c>
      <c r="AV19" s="715">
        <v>57.5</v>
      </c>
      <c r="AW19" s="715">
        <v>141</v>
      </c>
      <c r="AX19" s="716">
        <v>54</v>
      </c>
      <c r="AY19" s="715">
        <v>132</v>
      </c>
      <c r="AZ19" s="718">
        <v>70</v>
      </c>
      <c r="BA19" s="714">
        <v>431</v>
      </c>
      <c r="BB19" s="719">
        <v>121</v>
      </c>
      <c r="BC19" s="58" t="s">
        <v>122</v>
      </c>
      <c r="BD19" s="58" t="s">
        <v>110</v>
      </c>
    </row>
    <row r="20" spans="1:56" ht="16" thickBot="1">
      <c r="A20" s="705" t="s">
        <v>3723</v>
      </c>
      <c r="B20" s="705" t="s">
        <v>3763</v>
      </c>
      <c r="C20" s="705" t="s">
        <v>3762</v>
      </c>
      <c r="D20" s="900">
        <v>19</v>
      </c>
      <c r="E20" s="889" t="s">
        <v>119</v>
      </c>
      <c r="F20" s="806">
        <v>39286</v>
      </c>
      <c r="G20" s="890">
        <v>1</v>
      </c>
      <c r="H20" s="890"/>
      <c r="I20" s="890"/>
      <c r="J20" s="890"/>
      <c r="K20" s="898">
        <v>1</v>
      </c>
      <c r="L20" s="890">
        <v>182</v>
      </c>
      <c r="M20" s="890">
        <v>75</v>
      </c>
      <c r="N20" s="890">
        <v>210</v>
      </c>
      <c r="O20" s="891">
        <v>926</v>
      </c>
      <c r="P20" s="707"/>
      <c r="Q20" s="707"/>
      <c r="R20" s="707"/>
      <c r="S20" s="707"/>
      <c r="T20" s="707"/>
      <c r="U20" s="707"/>
      <c r="V20" s="707"/>
      <c r="W20" s="707"/>
      <c r="X20" s="890">
        <v>1</v>
      </c>
      <c r="Z20" s="707">
        <v>1</v>
      </c>
      <c r="AA20" s="707"/>
      <c r="AB20" s="707"/>
      <c r="AD20" s="1211" t="s">
        <v>3815</v>
      </c>
      <c r="AE20" s="890">
        <v>1</v>
      </c>
      <c r="AF20" s="707"/>
      <c r="AG20" s="707"/>
      <c r="AI20" s="890">
        <v>300</v>
      </c>
      <c r="AJ20" s="890">
        <v>800</v>
      </c>
      <c r="AK20" s="110">
        <v>1</v>
      </c>
      <c r="AL20" s="110"/>
      <c r="AM20" s="804"/>
      <c r="AN20" s="804"/>
      <c r="AO20" s="804"/>
      <c r="AP20" s="708">
        <v>1</v>
      </c>
      <c r="AQ20" s="708"/>
      <c r="AR20" s="708"/>
      <c r="AS20" s="714">
        <v>452</v>
      </c>
      <c r="AT20" s="724">
        <v>13925</v>
      </c>
      <c r="AU20" s="715">
        <v>137</v>
      </c>
      <c r="AV20" s="715">
        <v>182.5</v>
      </c>
      <c r="AW20" s="715">
        <v>235</v>
      </c>
      <c r="AX20" s="716">
        <v>126</v>
      </c>
      <c r="AY20" s="715">
        <v>946.5</v>
      </c>
      <c r="AZ20" s="718">
        <v>245</v>
      </c>
      <c r="BA20" s="722">
        <v>4296</v>
      </c>
      <c r="BB20" s="719">
        <v>131</v>
      </c>
      <c r="BC20" s="58" t="s">
        <v>123</v>
      </c>
      <c r="BD20" s="58" t="s">
        <v>124</v>
      </c>
    </row>
    <row r="21" spans="1:56" ht="16" thickBot="1">
      <c r="A21" s="705" t="s">
        <v>3723</v>
      </c>
      <c r="B21" s="705" t="s">
        <v>3763</v>
      </c>
      <c r="C21" s="705" t="s">
        <v>3762</v>
      </c>
      <c r="D21" s="900">
        <v>20</v>
      </c>
      <c r="E21" s="889" t="s">
        <v>119</v>
      </c>
      <c r="F21" s="806">
        <v>39286</v>
      </c>
      <c r="G21" s="890"/>
      <c r="H21" s="890">
        <v>1</v>
      </c>
      <c r="I21" s="890"/>
      <c r="J21" s="890"/>
      <c r="K21" s="898">
        <v>1</v>
      </c>
      <c r="L21" s="890">
        <v>170</v>
      </c>
      <c r="M21" s="890">
        <v>75</v>
      </c>
      <c r="N21" s="890">
        <v>180</v>
      </c>
      <c r="O21" s="891">
        <v>572</v>
      </c>
      <c r="P21" s="707"/>
      <c r="Q21" s="707">
        <v>1</v>
      </c>
      <c r="R21" s="707">
        <v>1</v>
      </c>
      <c r="S21" s="707"/>
      <c r="T21" s="707"/>
      <c r="U21" s="707">
        <v>1</v>
      </c>
      <c r="V21" s="707"/>
      <c r="W21" s="707"/>
      <c r="X21" s="890">
        <v>1</v>
      </c>
      <c r="Z21" s="707">
        <v>1</v>
      </c>
      <c r="AA21" s="707"/>
      <c r="AB21" s="707"/>
      <c r="AD21" s="1211" t="s">
        <v>3815</v>
      </c>
      <c r="AE21" s="890">
        <v>1</v>
      </c>
      <c r="AF21" s="707"/>
      <c r="AG21" s="707">
        <v>1</v>
      </c>
      <c r="AI21" s="890">
        <v>400</v>
      </c>
      <c r="AJ21" s="890">
        <v>1200</v>
      </c>
      <c r="AK21" s="110" t="s">
        <v>40</v>
      </c>
      <c r="AL21" s="110"/>
      <c r="AM21" s="804"/>
      <c r="AN21" s="804"/>
      <c r="AO21" s="804"/>
      <c r="AP21" s="708"/>
      <c r="AQ21" s="708"/>
      <c r="AR21" s="708">
        <v>1</v>
      </c>
      <c r="AS21" s="714">
        <v>119</v>
      </c>
      <c r="AT21" s="715">
        <v>259.5</v>
      </c>
      <c r="AU21" s="715">
        <v>102</v>
      </c>
      <c r="AV21" s="715">
        <v>123</v>
      </c>
      <c r="AW21" s="715">
        <v>123</v>
      </c>
      <c r="AX21" s="716">
        <v>107</v>
      </c>
      <c r="AY21" s="715">
        <v>834</v>
      </c>
      <c r="AZ21" s="718">
        <v>177</v>
      </c>
      <c r="BA21" s="714">
        <v>2953.5</v>
      </c>
      <c r="BB21" s="719">
        <v>319</v>
      </c>
      <c r="BC21" s="58" t="s">
        <v>125</v>
      </c>
      <c r="BD21" s="58" t="s">
        <v>110</v>
      </c>
    </row>
    <row r="22" spans="1:56" ht="16" thickBot="1">
      <c r="A22" s="705" t="s">
        <v>3723</v>
      </c>
      <c r="B22" s="705" t="s">
        <v>3763</v>
      </c>
      <c r="C22" s="705" t="s">
        <v>3762</v>
      </c>
      <c r="D22" s="900">
        <v>21</v>
      </c>
      <c r="E22" s="889" t="s">
        <v>119</v>
      </c>
      <c r="F22" s="806">
        <v>39286</v>
      </c>
      <c r="G22" s="890">
        <v>1</v>
      </c>
      <c r="H22" s="890"/>
      <c r="I22" s="890"/>
      <c r="J22" s="897">
        <v>1</v>
      </c>
      <c r="K22" s="890"/>
      <c r="L22" s="890">
        <v>150</v>
      </c>
      <c r="M22" s="890">
        <v>72</v>
      </c>
      <c r="N22" s="890">
        <v>160</v>
      </c>
      <c r="O22" s="891">
        <v>436</v>
      </c>
      <c r="P22" s="707"/>
      <c r="Q22" s="707"/>
      <c r="R22" s="707"/>
      <c r="S22" s="707"/>
      <c r="T22" s="707"/>
      <c r="U22" s="707"/>
      <c r="V22" s="707"/>
      <c r="W22" s="707">
        <v>1</v>
      </c>
      <c r="X22" s="890"/>
      <c r="Z22" s="707">
        <v>1</v>
      </c>
      <c r="AA22" s="707"/>
      <c r="AB22" s="707"/>
      <c r="AD22" s="1211" t="s">
        <v>3815</v>
      </c>
      <c r="AE22" s="890">
        <v>1</v>
      </c>
      <c r="AF22" s="707"/>
      <c r="AG22" s="707">
        <v>1</v>
      </c>
      <c r="AI22" s="890">
        <v>300</v>
      </c>
      <c r="AJ22" s="890">
        <v>1000</v>
      </c>
      <c r="AK22" s="110" t="s">
        <v>40</v>
      </c>
      <c r="AL22" s="110"/>
      <c r="AM22" s="804"/>
      <c r="AN22" s="804"/>
      <c r="AO22" s="804"/>
      <c r="AP22" s="708">
        <v>1</v>
      </c>
      <c r="AQ22" s="708"/>
      <c r="AR22" s="708"/>
      <c r="AS22" s="722">
        <v>1845.5</v>
      </c>
      <c r="AT22" s="724">
        <v>14049.5</v>
      </c>
      <c r="AU22" s="717">
        <v>2045</v>
      </c>
      <c r="AV22" s="715">
        <v>215</v>
      </c>
      <c r="AW22" s="715">
        <v>232</v>
      </c>
      <c r="AX22" s="725">
        <v>1527.5</v>
      </c>
      <c r="AY22" s="717">
        <v>3922</v>
      </c>
      <c r="AZ22" s="718">
        <v>896</v>
      </c>
      <c r="BA22" s="714">
        <v>3184.5</v>
      </c>
      <c r="BB22" s="723">
        <v>1012.5</v>
      </c>
      <c r="BC22" s="58" t="s">
        <v>126</v>
      </c>
      <c r="BD22" s="58" t="s">
        <v>110</v>
      </c>
    </row>
    <row r="23" spans="1:56" ht="16" thickBot="1">
      <c r="A23" s="705" t="s">
        <v>3723</v>
      </c>
      <c r="B23" s="705" t="s">
        <v>3763</v>
      </c>
      <c r="C23" s="705" t="s">
        <v>3762</v>
      </c>
      <c r="D23" s="900">
        <v>22</v>
      </c>
      <c r="E23" s="889" t="s">
        <v>119</v>
      </c>
      <c r="F23" s="806">
        <v>39286</v>
      </c>
      <c r="G23" s="890">
        <v>1</v>
      </c>
      <c r="H23" s="890"/>
      <c r="I23" s="890"/>
      <c r="J23" s="890"/>
      <c r="K23" s="898">
        <v>1</v>
      </c>
      <c r="L23" s="890">
        <v>165</v>
      </c>
      <c r="M23" s="890">
        <v>70</v>
      </c>
      <c r="N23" s="890">
        <v>195</v>
      </c>
      <c r="O23" s="891">
        <v>718</v>
      </c>
      <c r="P23" s="707"/>
      <c r="Q23" s="707"/>
      <c r="R23" s="707"/>
      <c r="S23" s="707"/>
      <c r="T23" s="707"/>
      <c r="U23" s="707"/>
      <c r="V23" s="707"/>
      <c r="W23" s="707"/>
      <c r="X23" s="890">
        <v>1</v>
      </c>
      <c r="Z23" s="707">
        <v>1</v>
      </c>
      <c r="AA23" s="707"/>
      <c r="AB23" s="707"/>
      <c r="AD23" s="1211" t="s">
        <v>3815</v>
      </c>
      <c r="AE23" s="890">
        <v>1</v>
      </c>
      <c r="AF23" s="707">
        <v>1</v>
      </c>
      <c r="AG23" s="707"/>
      <c r="AI23" s="890">
        <v>300</v>
      </c>
      <c r="AJ23" s="890" t="s">
        <v>127</v>
      </c>
      <c r="AK23" s="110" t="s">
        <v>40</v>
      </c>
      <c r="AL23" s="110">
        <v>1</v>
      </c>
      <c r="AM23" s="804"/>
      <c r="AN23" s="804"/>
      <c r="AO23" s="804"/>
      <c r="AP23" s="708"/>
      <c r="AQ23" s="708"/>
      <c r="AR23" s="708">
        <v>1</v>
      </c>
      <c r="AS23" s="714">
        <v>192</v>
      </c>
      <c r="AT23" s="715">
        <v>208</v>
      </c>
      <c r="AU23" s="715">
        <v>324</v>
      </c>
      <c r="AV23" s="715">
        <v>105.5</v>
      </c>
      <c r="AW23" s="715">
        <v>103.5</v>
      </c>
      <c r="AX23" s="716">
        <v>218</v>
      </c>
      <c r="AY23" s="715">
        <v>158</v>
      </c>
      <c r="AZ23" s="718">
        <v>71</v>
      </c>
      <c r="BA23" s="714">
        <v>2283</v>
      </c>
      <c r="BB23" s="719">
        <v>636</v>
      </c>
      <c r="BC23" s="58" t="s">
        <v>128</v>
      </c>
      <c r="BD23" s="58" t="s">
        <v>110</v>
      </c>
    </row>
    <row r="24" spans="1:56" ht="16" thickBot="1">
      <c r="A24" s="705" t="s">
        <v>3723</v>
      </c>
      <c r="B24" s="705" t="s">
        <v>3763</v>
      </c>
      <c r="C24" s="705" t="s">
        <v>3762</v>
      </c>
      <c r="D24" s="900">
        <v>23</v>
      </c>
      <c r="E24" s="889" t="s">
        <v>119</v>
      </c>
      <c r="F24" s="806">
        <v>39286</v>
      </c>
      <c r="G24" s="890">
        <v>1</v>
      </c>
      <c r="H24" s="890"/>
      <c r="I24" s="890"/>
      <c r="J24" s="890"/>
      <c r="K24" s="898">
        <v>1</v>
      </c>
      <c r="L24" s="890">
        <v>180</v>
      </c>
      <c r="M24" s="890">
        <v>72</v>
      </c>
      <c r="N24" s="890">
        <v>220</v>
      </c>
      <c r="O24" s="891">
        <v>890</v>
      </c>
      <c r="P24" s="707"/>
      <c r="Q24" s="707"/>
      <c r="R24" s="707"/>
      <c r="S24" s="707"/>
      <c r="T24" s="707"/>
      <c r="U24" s="707"/>
      <c r="V24" s="707"/>
      <c r="W24" s="707"/>
      <c r="X24" s="890">
        <v>1</v>
      </c>
      <c r="Z24" s="707">
        <v>1</v>
      </c>
      <c r="AA24" s="707"/>
      <c r="AB24" s="707"/>
      <c r="AD24" s="1211" t="s">
        <v>3815</v>
      </c>
      <c r="AE24" s="890">
        <v>1</v>
      </c>
      <c r="AF24" s="707"/>
      <c r="AG24" s="707">
        <v>1</v>
      </c>
      <c r="AI24" s="890">
        <v>300</v>
      </c>
      <c r="AJ24" s="890">
        <v>1200</v>
      </c>
      <c r="AK24" s="110">
        <v>1</v>
      </c>
      <c r="AL24" s="110"/>
      <c r="AM24" s="804"/>
      <c r="AN24" s="804"/>
      <c r="AO24" s="804"/>
      <c r="AP24" s="708"/>
      <c r="AQ24" s="708">
        <v>1</v>
      </c>
      <c r="AR24" s="708"/>
      <c r="AS24" s="722">
        <v>1369</v>
      </c>
      <c r="AT24" s="717">
        <v>9013</v>
      </c>
      <c r="AU24" s="715">
        <v>202</v>
      </c>
      <c r="AV24" s="715">
        <v>247.5</v>
      </c>
      <c r="AW24" s="715">
        <v>256</v>
      </c>
      <c r="AX24" s="716">
        <v>404</v>
      </c>
      <c r="AY24" s="717">
        <v>1282</v>
      </c>
      <c r="AZ24" s="718">
        <v>199</v>
      </c>
      <c r="BA24" s="714">
        <v>1996.5</v>
      </c>
      <c r="BB24" s="719">
        <v>394.5</v>
      </c>
      <c r="BC24" s="58" t="s">
        <v>129</v>
      </c>
      <c r="BD24" s="58" t="s">
        <v>110</v>
      </c>
    </row>
    <row r="25" spans="1:56" ht="16" thickBot="1">
      <c r="A25" s="705" t="s">
        <v>3723</v>
      </c>
      <c r="B25" s="705" t="s">
        <v>3763</v>
      </c>
      <c r="C25" s="705" t="s">
        <v>3762</v>
      </c>
      <c r="D25" s="900">
        <v>24</v>
      </c>
      <c r="E25" s="889" t="s">
        <v>119</v>
      </c>
      <c r="F25" s="806">
        <v>39286</v>
      </c>
      <c r="G25" s="890">
        <v>1</v>
      </c>
      <c r="H25" s="890"/>
      <c r="I25" s="890"/>
      <c r="J25" s="897">
        <v>1</v>
      </c>
      <c r="K25" s="890"/>
      <c r="L25" s="890">
        <v>140</v>
      </c>
      <c r="M25" s="890">
        <v>62</v>
      </c>
      <c r="N25" s="890">
        <v>142</v>
      </c>
      <c r="O25" s="891">
        <v>246</v>
      </c>
      <c r="P25" s="707"/>
      <c r="Q25" s="707"/>
      <c r="R25" s="707"/>
      <c r="S25" s="707"/>
      <c r="T25" s="707"/>
      <c r="U25" s="707"/>
      <c r="V25" s="707"/>
      <c r="W25" s="707"/>
      <c r="X25" s="890">
        <v>1</v>
      </c>
      <c r="Z25" s="707">
        <v>1</v>
      </c>
      <c r="AA25" s="707"/>
      <c r="AB25" s="707"/>
      <c r="AD25" s="1211" t="s">
        <v>3815</v>
      </c>
      <c r="AE25" s="890">
        <v>1</v>
      </c>
      <c r="AF25" s="707"/>
      <c r="AG25" s="707"/>
      <c r="AI25" s="890">
        <v>150</v>
      </c>
      <c r="AJ25" s="890">
        <v>200</v>
      </c>
      <c r="AK25" s="110">
        <v>0</v>
      </c>
      <c r="AL25" s="110"/>
      <c r="AM25" s="804"/>
      <c r="AN25" s="804"/>
      <c r="AO25" s="804"/>
      <c r="AP25" s="708"/>
      <c r="AQ25" s="708"/>
      <c r="AR25" s="708">
        <v>1</v>
      </c>
      <c r="AS25" s="714">
        <v>71</v>
      </c>
      <c r="AT25" s="715">
        <v>319</v>
      </c>
      <c r="AU25" s="715">
        <v>57.5</v>
      </c>
      <c r="AV25" s="715">
        <v>71.5</v>
      </c>
      <c r="AW25" s="715">
        <v>129</v>
      </c>
      <c r="AX25" s="716">
        <v>67</v>
      </c>
      <c r="AY25" s="715">
        <v>171</v>
      </c>
      <c r="AZ25" s="718">
        <v>78.5</v>
      </c>
      <c r="BA25" s="714">
        <v>1399</v>
      </c>
      <c r="BB25" s="719">
        <v>174</v>
      </c>
      <c r="BC25" s="58" t="s">
        <v>130</v>
      </c>
      <c r="BD25" s="58" t="s">
        <v>131</v>
      </c>
    </row>
    <row r="26" spans="1:56" ht="16" thickBot="1">
      <c r="A26" s="705" t="s">
        <v>3723</v>
      </c>
      <c r="B26" s="705" t="s">
        <v>3763</v>
      </c>
      <c r="C26" s="705" t="s">
        <v>3762</v>
      </c>
      <c r="D26" s="900">
        <v>25</v>
      </c>
      <c r="E26" s="889" t="s">
        <v>119</v>
      </c>
      <c r="F26" s="806">
        <v>39286</v>
      </c>
      <c r="G26" s="890">
        <v>1</v>
      </c>
      <c r="H26" s="890"/>
      <c r="I26" s="890"/>
      <c r="J26" s="897">
        <v>1</v>
      </c>
      <c r="K26" s="890"/>
      <c r="L26" s="890">
        <v>130</v>
      </c>
      <c r="M26" s="890">
        <v>54</v>
      </c>
      <c r="N26" s="890">
        <v>125</v>
      </c>
      <c r="O26" s="891">
        <v>194</v>
      </c>
      <c r="P26" s="707"/>
      <c r="Q26" s="707"/>
      <c r="R26" s="707"/>
      <c r="S26" s="707"/>
      <c r="T26" s="707"/>
      <c r="U26" s="707"/>
      <c r="V26" s="707"/>
      <c r="W26" s="707"/>
      <c r="X26" s="890">
        <v>1</v>
      </c>
      <c r="Z26" s="707">
        <v>1</v>
      </c>
      <c r="AA26" s="707"/>
      <c r="AB26" s="707"/>
      <c r="AD26" s="1211" t="s">
        <v>3815</v>
      </c>
      <c r="AE26" s="890">
        <v>1</v>
      </c>
      <c r="AF26" s="707"/>
      <c r="AG26" s="707">
        <v>1</v>
      </c>
      <c r="AI26" s="890">
        <v>300</v>
      </c>
      <c r="AJ26" s="890"/>
      <c r="AK26" s="110">
        <v>0</v>
      </c>
      <c r="AL26" s="110">
        <v>1</v>
      </c>
      <c r="AM26" s="804"/>
      <c r="AN26" s="804"/>
      <c r="AO26" s="804"/>
      <c r="AP26" s="708">
        <v>1</v>
      </c>
      <c r="AQ26" s="708"/>
      <c r="AR26" s="708"/>
      <c r="AS26" s="714">
        <v>609</v>
      </c>
      <c r="AT26" s="724">
        <v>13918</v>
      </c>
      <c r="AU26" s="715">
        <v>112</v>
      </c>
      <c r="AV26" s="715">
        <v>82</v>
      </c>
      <c r="AW26" s="715">
        <v>150</v>
      </c>
      <c r="AX26" s="716">
        <v>58</v>
      </c>
      <c r="AY26" s="715">
        <v>165.5</v>
      </c>
      <c r="AZ26" s="718">
        <v>81</v>
      </c>
      <c r="BA26" s="714">
        <v>2041</v>
      </c>
      <c r="BB26" s="719">
        <v>283</v>
      </c>
      <c r="BC26" s="58" t="s">
        <v>132</v>
      </c>
      <c r="BD26" s="58" t="s">
        <v>110</v>
      </c>
    </row>
    <row r="27" spans="1:56" ht="16" thickBot="1">
      <c r="A27" s="705" t="s">
        <v>3723</v>
      </c>
      <c r="B27" s="705" t="s">
        <v>3763</v>
      </c>
      <c r="C27" s="705" t="s">
        <v>3762</v>
      </c>
      <c r="D27" s="900">
        <v>26</v>
      </c>
      <c r="E27" s="889" t="s">
        <v>119</v>
      </c>
      <c r="F27" s="806">
        <v>39286</v>
      </c>
      <c r="G27" s="890"/>
      <c r="H27" s="890">
        <v>1</v>
      </c>
      <c r="I27" s="890"/>
      <c r="J27" s="890"/>
      <c r="K27" s="898">
        <v>1</v>
      </c>
      <c r="L27" s="890">
        <v>155</v>
      </c>
      <c r="M27" s="890">
        <v>79</v>
      </c>
      <c r="N27" s="890">
        <v>195</v>
      </c>
      <c r="O27" s="891">
        <v>620</v>
      </c>
      <c r="P27" s="707"/>
      <c r="Q27" s="707"/>
      <c r="R27" s="707"/>
      <c r="S27" s="707"/>
      <c r="T27" s="707"/>
      <c r="U27" s="707"/>
      <c r="V27" s="707"/>
      <c r="W27" s="707"/>
      <c r="X27" s="890">
        <v>1</v>
      </c>
      <c r="Z27" s="707">
        <v>1</v>
      </c>
      <c r="AA27" s="707"/>
      <c r="AB27" s="707"/>
      <c r="AD27" s="1211" t="s">
        <v>3815</v>
      </c>
      <c r="AE27" s="890">
        <v>1</v>
      </c>
      <c r="AF27" s="707">
        <v>1</v>
      </c>
      <c r="AG27" s="707"/>
      <c r="AI27" s="890">
        <v>300</v>
      </c>
      <c r="AJ27" s="890">
        <v>1000</v>
      </c>
      <c r="AK27" s="110" t="s">
        <v>40</v>
      </c>
      <c r="AL27" s="110"/>
      <c r="AM27" s="804"/>
      <c r="AN27" s="804"/>
      <c r="AO27" s="804"/>
      <c r="AP27" s="708">
        <v>1</v>
      </c>
      <c r="AQ27" s="708"/>
      <c r="AR27" s="708"/>
      <c r="AS27" s="722">
        <v>4800</v>
      </c>
      <c r="AT27" s="724">
        <v>26564.5</v>
      </c>
      <c r="AU27" s="715">
        <v>240</v>
      </c>
      <c r="AV27" s="715">
        <v>140</v>
      </c>
      <c r="AW27" s="715">
        <v>406.5</v>
      </c>
      <c r="AX27" s="716">
        <v>287</v>
      </c>
      <c r="AY27" s="717">
        <v>4013</v>
      </c>
      <c r="AZ27" s="726">
        <v>1796</v>
      </c>
      <c r="BA27" s="714">
        <v>3365</v>
      </c>
      <c r="BB27" s="719">
        <v>388</v>
      </c>
      <c r="BC27" s="58" t="s">
        <v>133</v>
      </c>
      <c r="BD27" s="58" t="s">
        <v>110</v>
      </c>
    </row>
    <row r="28" spans="1:56" ht="16" thickBot="1">
      <c r="A28" s="705" t="s">
        <v>3723</v>
      </c>
      <c r="B28" s="705" t="s">
        <v>3763</v>
      </c>
      <c r="C28" s="705" t="s">
        <v>3762</v>
      </c>
      <c r="D28" s="900">
        <v>27</v>
      </c>
      <c r="E28" s="889" t="s">
        <v>119</v>
      </c>
      <c r="F28" s="806">
        <v>39286</v>
      </c>
      <c r="G28" s="890">
        <v>1</v>
      </c>
      <c r="H28" s="890"/>
      <c r="I28" s="890"/>
      <c r="J28" s="890"/>
      <c r="K28" s="898">
        <v>1</v>
      </c>
      <c r="L28" s="890">
        <v>177</v>
      </c>
      <c r="M28" s="890">
        <v>85</v>
      </c>
      <c r="N28" s="890">
        <v>250</v>
      </c>
      <c r="O28" s="891">
        <v>740</v>
      </c>
      <c r="P28" s="707"/>
      <c r="Q28" s="707"/>
      <c r="R28" s="707"/>
      <c r="S28" s="707"/>
      <c r="T28" s="707"/>
      <c r="U28" s="707"/>
      <c r="V28" s="707"/>
      <c r="W28" s="707"/>
      <c r="X28" s="890">
        <v>1</v>
      </c>
      <c r="Z28" s="707">
        <v>1</v>
      </c>
      <c r="AA28" s="707"/>
      <c r="AB28" s="707"/>
      <c r="AD28" s="1211" t="s">
        <v>3815</v>
      </c>
      <c r="AE28" s="890">
        <v>1</v>
      </c>
      <c r="AF28" s="707"/>
      <c r="AG28" s="707">
        <v>1</v>
      </c>
      <c r="AI28" s="890">
        <v>300</v>
      </c>
      <c r="AJ28" s="890"/>
      <c r="AK28" s="110" t="s">
        <v>40</v>
      </c>
      <c r="AL28" s="110"/>
      <c r="AM28" s="804"/>
      <c r="AN28" s="804"/>
      <c r="AO28" s="804"/>
      <c r="AP28" s="708">
        <v>1</v>
      </c>
      <c r="AQ28" s="708"/>
      <c r="AR28" s="708"/>
      <c r="AS28" s="722">
        <v>7381</v>
      </c>
      <c r="AT28" s="724">
        <v>17205</v>
      </c>
      <c r="AU28" s="717">
        <v>8357</v>
      </c>
      <c r="AV28" s="717">
        <v>4348</v>
      </c>
      <c r="AW28" s="715">
        <v>807</v>
      </c>
      <c r="AX28" s="725">
        <v>7945</v>
      </c>
      <c r="AY28" s="717">
        <v>1976</v>
      </c>
      <c r="AZ28" s="718">
        <v>863</v>
      </c>
      <c r="BA28" s="714">
        <v>2781</v>
      </c>
      <c r="BB28" s="723">
        <v>1639</v>
      </c>
      <c r="BC28" s="58" t="s">
        <v>134</v>
      </c>
      <c r="BD28" s="58" t="s">
        <v>110</v>
      </c>
    </row>
    <row r="29" spans="1:56" ht="16" thickBot="1">
      <c r="A29" s="705" t="s">
        <v>3723</v>
      </c>
      <c r="B29" s="705" t="s">
        <v>3763</v>
      </c>
      <c r="C29" s="705" t="s">
        <v>3762</v>
      </c>
      <c r="D29" s="900">
        <v>28</v>
      </c>
      <c r="E29" s="889" t="s">
        <v>119</v>
      </c>
      <c r="F29" s="806">
        <v>39286</v>
      </c>
      <c r="G29" s="890"/>
      <c r="H29" s="890">
        <v>1</v>
      </c>
      <c r="I29" s="890"/>
      <c r="J29" s="897">
        <v>1</v>
      </c>
      <c r="K29" s="890"/>
      <c r="L29" s="890">
        <v>147</v>
      </c>
      <c r="M29" s="890">
        <v>60</v>
      </c>
      <c r="N29" s="890">
        <v>150</v>
      </c>
      <c r="O29" s="891">
        <v>304</v>
      </c>
      <c r="P29" s="707"/>
      <c r="Q29" s="707"/>
      <c r="R29" s="707"/>
      <c r="S29" s="707"/>
      <c r="T29" s="707"/>
      <c r="U29" s="707"/>
      <c r="V29" s="707"/>
      <c r="W29" s="707"/>
      <c r="X29" s="890">
        <v>1</v>
      </c>
      <c r="Z29" s="707">
        <v>1</v>
      </c>
      <c r="AA29" s="707"/>
      <c r="AB29" s="707"/>
      <c r="AD29" s="1211" t="s">
        <v>3815</v>
      </c>
      <c r="AE29" s="890">
        <v>1</v>
      </c>
      <c r="AF29" s="707"/>
      <c r="AG29" s="707">
        <v>1</v>
      </c>
      <c r="AI29" s="890">
        <v>200</v>
      </c>
      <c r="AJ29" s="890">
        <v>150</v>
      </c>
      <c r="AK29" s="110" t="s">
        <v>40</v>
      </c>
      <c r="AL29" s="110"/>
      <c r="AM29" s="804"/>
      <c r="AN29" s="804"/>
      <c r="AO29" s="804"/>
      <c r="AP29" s="708"/>
      <c r="AQ29" s="708"/>
      <c r="AR29" s="708">
        <v>1</v>
      </c>
      <c r="AS29" s="714">
        <v>100.5</v>
      </c>
      <c r="AT29" s="715">
        <v>94</v>
      </c>
      <c r="AU29" s="715">
        <v>80</v>
      </c>
      <c r="AV29" s="715">
        <v>91</v>
      </c>
      <c r="AW29" s="715">
        <v>169.5</v>
      </c>
      <c r="AX29" s="716">
        <v>54</v>
      </c>
      <c r="AY29" s="715">
        <v>216</v>
      </c>
      <c r="AZ29" s="718">
        <v>75</v>
      </c>
      <c r="BA29" s="714">
        <v>1341.5</v>
      </c>
      <c r="BB29" s="719">
        <v>353</v>
      </c>
      <c r="BC29" s="58" t="s">
        <v>135</v>
      </c>
      <c r="BD29" s="58"/>
    </row>
    <row r="30" spans="1:56" ht="16" thickBot="1">
      <c r="A30" s="705" t="s">
        <v>3723</v>
      </c>
      <c r="B30" s="705" t="s">
        <v>3763</v>
      </c>
      <c r="C30" s="705" t="s">
        <v>3762</v>
      </c>
      <c r="D30" s="900">
        <v>29</v>
      </c>
      <c r="E30" s="889" t="s">
        <v>119</v>
      </c>
      <c r="F30" s="806">
        <v>39286</v>
      </c>
      <c r="G30" s="890">
        <v>1</v>
      </c>
      <c r="H30" s="890"/>
      <c r="I30" s="890"/>
      <c r="J30" s="890"/>
      <c r="K30" s="898">
        <v>1</v>
      </c>
      <c r="L30" s="890">
        <v>172</v>
      </c>
      <c r="M30" s="890">
        <v>77</v>
      </c>
      <c r="N30" s="890">
        <v>215</v>
      </c>
      <c r="O30" s="891">
        <v>764</v>
      </c>
      <c r="P30" s="707"/>
      <c r="Q30" s="707"/>
      <c r="R30" s="707"/>
      <c r="S30" s="707"/>
      <c r="T30" s="707"/>
      <c r="U30" s="707"/>
      <c r="V30" s="707"/>
      <c r="W30" s="707"/>
      <c r="X30" s="890">
        <v>1</v>
      </c>
      <c r="Z30" s="707">
        <v>1</v>
      </c>
      <c r="AA30" s="707"/>
      <c r="AB30" s="707"/>
      <c r="AD30" s="1211" t="s">
        <v>3815</v>
      </c>
      <c r="AE30" s="890">
        <v>1</v>
      </c>
      <c r="AF30" s="707"/>
      <c r="AG30" s="707">
        <v>1</v>
      </c>
      <c r="AI30" s="890">
        <v>300</v>
      </c>
      <c r="AJ30" s="890">
        <v>700</v>
      </c>
      <c r="AK30" s="110" t="s">
        <v>40</v>
      </c>
      <c r="AL30" s="110">
        <v>1</v>
      </c>
      <c r="AM30" s="804"/>
      <c r="AN30" s="804"/>
      <c r="AO30" s="804"/>
      <c r="AP30" s="708">
        <v>1</v>
      </c>
      <c r="AQ30" s="708"/>
      <c r="AR30" s="708"/>
      <c r="AS30" s="714">
        <v>945</v>
      </c>
      <c r="AT30" s="724">
        <v>22746.5</v>
      </c>
      <c r="AU30" s="717">
        <v>542</v>
      </c>
      <c r="AV30" s="715">
        <v>316</v>
      </c>
      <c r="AW30" s="717">
        <v>1435.5</v>
      </c>
      <c r="AX30" s="716">
        <v>452</v>
      </c>
      <c r="AY30" s="715">
        <v>706</v>
      </c>
      <c r="AZ30" s="718">
        <v>107</v>
      </c>
      <c r="BA30" s="722">
        <v>4566</v>
      </c>
      <c r="BB30" s="719">
        <v>763</v>
      </c>
      <c r="BC30" s="58" t="s">
        <v>136</v>
      </c>
      <c r="BD30" s="58" t="s">
        <v>137</v>
      </c>
    </row>
    <row r="31" spans="1:56" ht="16" thickBot="1">
      <c r="A31" s="705" t="s">
        <v>3723</v>
      </c>
      <c r="B31" s="705" t="s">
        <v>3763</v>
      </c>
      <c r="C31" s="705" t="s">
        <v>3762</v>
      </c>
      <c r="D31" s="900">
        <v>30</v>
      </c>
      <c r="E31" s="889" t="s">
        <v>119</v>
      </c>
      <c r="F31" s="806">
        <v>39286</v>
      </c>
      <c r="G31" s="890">
        <v>1</v>
      </c>
      <c r="H31" s="890"/>
      <c r="I31" s="890"/>
      <c r="J31" s="890"/>
      <c r="K31" s="898">
        <v>1</v>
      </c>
      <c r="L31" s="890">
        <v>170</v>
      </c>
      <c r="M31" s="890">
        <v>80</v>
      </c>
      <c r="N31" s="890">
        <v>230</v>
      </c>
      <c r="O31" s="891">
        <v>934</v>
      </c>
      <c r="P31" s="707"/>
      <c r="Q31" s="707"/>
      <c r="R31" s="707"/>
      <c r="S31" s="707"/>
      <c r="T31" s="707"/>
      <c r="U31" s="707"/>
      <c r="V31" s="707"/>
      <c r="W31" s="707">
        <v>1</v>
      </c>
      <c r="X31" s="890"/>
      <c r="Z31" s="707">
        <v>1</v>
      </c>
      <c r="AA31" s="707"/>
      <c r="AB31" s="707"/>
      <c r="AD31" s="1211" t="s">
        <v>3815</v>
      </c>
      <c r="AE31" s="890">
        <v>1</v>
      </c>
      <c r="AF31" s="707">
        <v>1</v>
      </c>
      <c r="AG31" s="707"/>
      <c r="AI31" s="890">
        <v>300</v>
      </c>
      <c r="AJ31" s="890">
        <v>700</v>
      </c>
      <c r="AK31" s="110">
        <v>1</v>
      </c>
      <c r="AL31" s="110"/>
      <c r="AM31" s="804"/>
      <c r="AN31" s="804"/>
      <c r="AO31" s="804"/>
      <c r="AP31" s="708"/>
      <c r="AQ31" s="708"/>
      <c r="AR31" s="708">
        <v>1</v>
      </c>
      <c r="AS31" s="714">
        <v>90</v>
      </c>
      <c r="AT31" s="715">
        <v>102</v>
      </c>
      <c r="AU31" s="715">
        <v>108</v>
      </c>
      <c r="AV31" s="715">
        <v>55</v>
      </c>
      <c r="AW31" s="715">
        <v>120</v>
      </c>
      <c r="AX31" s="716">
        <v>73.5</v>
      </c>
      <c r="AY31" s="715">
        <v>232</v>
      </c>
      <c r="AZ31" s="718">
        <v>84</v>
      </c>
      <c r="BA31" s="714">
        <v>1209</v>
      </c>
      <c r="BB31" s="719">
        <v>244</v>
      </c>
      <c r="BC31" s="58" t="s">
        <v>138</v>
      </c>
      <c r="BD31" s="58" t="s">
        <v>110</v>
      </c>
    </row>
    <row r="32" spans="1:56" ht="16" thickBot="1">
      <c r="A32" s="705" t="s">
        <v>3723</v>
      </c>
      <c r="B32" s="705" t="s">
        <v>3763</v>
      </c>
      <c r="C32" s="705" t="s">
        <v>3762</v>
      </c>
      <c r="D32" s="900">
        <v>31</v>
      </c>
      <c r="E32" s="889" t="s">
        <v>119</v>
      </c>
      <c r="F32" s="806">
        <v>39286</v>
      </c>
      <c r="G32" s="890"/>
      <c r="H32" s="890">
        <v>1</v>
      </c>
      <c r="I32" s="890"/>
      <c r="J32" s="890"/>
      <c r="K32" s="898">
        <v>1</v>
      </c>
      <c r="L32" s="890">
        <v>170</v>
      </c>
      <c r="M32" s="890">
        <v>75</v>
      </c>
      <c r="N32" s="890">
        <v>180</v>
      </c>
      <c r="O32" s="891">
        <v>524</v>
      </c>
      <c r="P32" s="707"/>
      <c r="Q32" s="707">
        <v>1</v>
      </c>
      <c r="R32" s="707">
        <v>1</v>
      </c>
      <c r="S32" s="707"/>
      <c r="T32" s="707"/>
      <c r="U32" s="707">
        <v>1</v>
      </c>
      <c r="V32" s="707"/>
      <c r="W32" s="707">
        <v>1</v>
      </c>
      <c r="X32" s="890"/>
      <c r="Z32" s="707">
        <v>1</v>
      </c>
      <c r="AA32" s="707"/>
      <c r="AB32" s="707"/>
      <c r="AD32" s="1211" t="s">
        <v>3815</v>
      </c>
      <c r="AE32" s="890">
        <v>1</v>
      </c>
      <c r="AF32" s="707">
        <v>1</v>
      </c>
      <c r="AG32" s="707"/>
      <c r="AI32" s="890">
        <v>300</v>
      </c>
      <c r="AJ32" s="890">
        <v>1700</v>
      </c>
      <c r="AK32" s="110">
        <v>0</v>
      </c>
      <c r="AL32" s="110"/>
      <c r="AM32" s="804"/>
      <c r="AN32" s="804"/>
      <c r="AO32" s="804"/>
      <c r="AP32" s="708">
        <v>1</v>
      </c>
      <c r="AQ32" s="708"/>
      <c r="AR32" s="708"/>
      <c r="AS32" s="722">
        <v>5353</v>
      </c>
      <c r="AT32" s="724">
        <v>28197</v>
      </c>
      <c r="AU32" s="715">
        <v>427</v>
      </c>
      <c r="AV32" s="717">
        <v>3034.5</v>
      </c>
      <c r="AW32" s="724">
        <v>11945</v>
      </c>
      <c r="AX32" s="716">
        <v>186</v>
      </c>
      <c r="AY32" s="717">
        <v>1109</v>
      </c>
      <c r="AZ32" s="718">
        <v>152</v>
      </c>
      <c r="BA32" s="722">
        <v>5343</v>
      </c>
      <c r="BB32" s="719">
        <v>246.5</v>
      </c>
      <c r="BC32" s="58" t="s">
        <v>139</v>
      </c>
      <c r="BD32" s="58" t="s">
        <v>110</v>
      </c>
    </row>
    <row r="33" spans="1:56" ht="16" thickBot="1">
      <c r="A33" s="705" t="s">
        <v>3723</v>
      </c>
      <c r="B33" s="705" t="s">
        <v>3763</v>
      </c>
      <c r="C33" s="705" t="s">
        <v>3762</v>
      </c>
      <c r="D33" s="900">
        <v>32</v>
      </c>
      <c r="E33" s="889" t="s">
        <v>119</v>
      </c>
      <c r="F33" s="806">
        <v>39286</v>
      </c>
      <c r="G33" s="890">
        <v>1</v>
      </c>
      <c r="H33" s="890"/>
      <c r="I33" s="890"/>
      <c r="J33" s="890"/>
      <c r="K33" s="898">
        <v>1</v>
      </c>
      <c r="L33" s="890">
        <v>170</v>
      </c>
      <c r="M33" s="890">
        <v>70</v>
      </c>
      <c r="N33" s="890">
        <v>200</v>
      </c>
      <c r="O33" s="891">
        <v>754</v>
      </c>
      <c r="P33" s="707"/>
      <c r="Q33" s="707"/>
      <c r="R33" s="707"/>
      <c r="S33" s="707"/>
      <c r="T33" s="707"/>
      <c r="U33" s="707"/>
      <c r="V33" s="707"/>
      <c r="W33" s="707">
        <v>1</v>
      </c>
      <c r="X33" s="890"/>
      <c r="Z33" s="707">
        <v>1</v>
      </c>
      <c r="AA33" s="707"/>
      <c r="AB33" s="707"/>
      <c r="AD33" s="1211" t="s">
        <v>3815</v>
      </c>
      <c r="AE33" s="890">
        <v>1</v>
      </c>
      <c r="AF33" s="707"/>
      <c r="AG33" s="707">
        <v>1</v>
      </c>
      <c r="AI33" s="890">
        <v>300</v>
      </c>
      <c r="AJ33" s="890">
        <v>800</v>
      </c>
      <c r="AK33" s="110">
        <v>0</v>
      </c>
      <c r="AL33" s="110">
        <v>1</v>
      </c>
      <c r="AM33" s="804"/>
      <c r="AN33" s="804"/>
      <c r="AO33" s="804"/>
      <c r="AP33" s="708"/>
      <c r="AQ33" s="708">
        <v>1</v>
      </c>
      <c r="AR33" s="708"/>
      <c r="AS33" s="714">
        <v>161.5</v>
      </c>
      <c r="AT33" s="717">
        <v>1230</v>
      </c>
      <c r="AU33" s="715">
        <v>106</v>
      </c>
      <c r="AV33" s="715">
        <v>89.5</v>
      </c>
      <c r="AW33" s="715">
        <v>235.5</v>
      </c>
      <c r="AX33" s="716">
        <v>79</v>
      </c>
      <c r="AY33" s="715">
        <v>274</v>
      </c>
      <c r="AZ33" s="718">
        <v>74</v>
      </c>
      <c r="BA33" s="714">
        <v>2586</v>
      </c>
      <c r="BB33" s="719">
        <v>191</v>
      </c>
      <c r="BC33" s="58" t="s">
        <v>140</v>
      </c>
      <c r="BD33" s="58" t="s">
        <v>110</v>
      </c>
    </row>
    <row r="34" spans="1:56" ht="16" thickBot="1">
      <c r="A34" s="705" t="s">
        <v>3723</v>
      </c>
      <c r="B34" s="705" t="s">
        <v>3763</v>
      </c>
      <c r="C34" s="705" t="s">
        <v>3762</v>
      </c>
      <c r="D34" s="900">
        <v>33</v>
      </c>
      <c r="E34" s="889" t="s">
        <v>119</v>
      </c>
      <c r="F34" s="806">
        <v>39286</v>
      </c>
      <c r="G34" s="890">
        <v>1</v>
      </c>
      <c r="H34" s="890"/>
      <c r="I34" s="890"/>
      <c r="J34" s="897">
        <v>1</v>
      </c>
      <c r="K34" s="890"/>
      <c r="L34" s="890">
        <v>139</v>
      </c>
      <c r="M34" s="890">
        <v>65</v>
      </c>
      <c r="N34" s="890">
        <v>155</v>
      </c>
      <c r="O34" s="891">
        <v>294</v>
      </c>
      <c r="P34" s="707"/>
      <c r="Q34" s="707"/>
      <c r="R34" s="707"/>
      <c r="S34" s="707"/>
      <c r="T34" s="707"/>
      <c r="U34" s="707"/>
      <c r="V34" s="707"/>
      <c r="W34" s="707"/>
      <c r="X34" s="890">
        <v>1</v>
      </c>
      <c r="Z34" s="707">
        <v>1</v>
      </c>
      <c r="AA34" s="707"/>
      <c r="AB34" s="707"/>
      <c r="AD34" s="1211" t="s">
        <v>3815</v>
      </c>
      <c r="AE34" s="890">
        <v>1</v>
      </c>
      <c r="AF34" s="707"/>
      <c r="AG34" s="707"/>
      <c r="AI34" s="890">
        <v>300</v>
      </c>
      <c r="AJ34" s="903">
        <v>400250</v>
      </c>
      <c r="AK34" s="110">
        <v>1</v>
      </c>
      <c r="AL34" s="110">
        <v>1</v>
      </c>
      <c r="AM34" s="805"/>
      <c r="AN34" s="805"/>
      <c r="AO34" s="805"/>
      <c r="AP34" s="708"/>
      <c r="AQ34" s="708">
        <v>1</v>
      </c>
      <c r="AR34" s="708"/>
      <c r="AS34" s="714">
        <v>246</v>
      </c>
      <c r="AT34" s="717">
        <v>9363</v>
      </c>
      <c r="AU34" s="715">
        <v>89</v>
      </c>
      <c r="AV34" s="715">
        <v>83.5</v>
      </c>
      <c r="AW34" s="715">
        <v>115</v>
      </c>
      <c r="AX34" s="716">
        <v>54</v>
      </c>
      <c r="AY34" s="715">
        <v>166</v>
      </c>
      <c r="AZ34" s="718">
        <v>71</v>
      </c>
      <c r="BA34" s="714">
        <v>1281</v>
      </c>
      <c r="BB34" s="719">
        <v>182</v>
      </c>
      <c r="BC34" s="58" t="s">
        <v>141</v>
      </c>
      <c r="BD34" s="58" t="s">
        <v>142</v>
      </c>
    </row>
    <row r="35" spans="1:56" ht="16" thickBot="1">
      <c r="A35" s="705" t="s">
        <v>3723</v>
      </c>
      <c r="B35" s="705" t="s">
        <v>3763</v>
      </c>
      <c r="C35" s="705" t="s">
        <v>3762</v>
      </c>
      <c r="D35" s="900">
        <v>34</v>
      </c>
      <c r="E35" s="889" t="s">
        <v>119</v>
      </c>
      <c r="F35" s="806">
        <v>39286</v>
      </c>
      <c r="G35" s="890">
        <v>1</v>
      </c>
      <c r="H35" s="890"/>
      <c r="I35" s="890"/>
      <c r="J35" s="890"/>
      <c r="K35" s="898">
        <v>1</v>
      </c>
      <c r="L35" s="890">
        <v>180</v>
      </c>
      <c r="M35" s="890">
        <v>74</v>
      </c>
      <c r="N35" s="890">
        <v>200</v>
      </c>
      <c r="O35" s="891">
        <v>774</v>
      </c>
      <c r="P35" s="707"/>
      <c r="Q35" s="707"/>
      <c r="R35" s="707"/>
      <c r="S35" s="707"/>
      <c r="T35" s="707"/>
      <c r="U35" s="707"/>
      <c r="V35" s="707"/>
      <c r="W35" s="707"/>
      <c r="X35" s="890">
        <v>1</v>
      </c>
      <c r="Z35" s="707">
        <v>1</v>
      </c>
      <c r="AA35" s="707"/>
      <c r="AB35" s="707"/>
      <c r="AD35" s="1211" t="s">
        <v>3815</v>
      </c>
      <c r="AE35" s="890">
        <v>1</v>
      </c>
      <c r="AF35" s="707">
        <v>1</v>
      </c>
      <c r="AG35" s="707"/>
      <c r="AI35" s="890">
        <v>300</v>
      </c>
      <c r="AJ35" s="890">
        <v>600</v>
      </c>
      <c r="AK35" s="110">
        <v>1</v>
      </c>
      <c r="AL35" s="110">
        <v>2</v>
      </c>
      <c r="AM35" s="804"/>
      <c r="AN35" s="804"/>
      <c r="AO35" s="804"/>
      <c r="AP35" s="708"/>
      <c r="AQ35" s="708">
        <v>1</v>
      </c>
      <c r="AR35" s="708"/>
      <c r="AS35" s="714">
        <v>454</v>
      </c>
      <c r="AT35" s="717">
        <v>3304</v>
      </c>
      <c r="AU35" s="717">
        <v>800.5</v>
      </c>
      <c r="AV35" s="715">
        <v>110</v>
      </c>
      <c r="AW35" s="715">
        <v>221.5</v>
      </c>
      <c r="AX35" s="716">
        <v>467</v>
      </c>
      <c r="AY35" s="715">
        <v>590</v>
      </c>
      <c r="AZ35" s="718">
        <v>108</v>
      </c>
      <c r="BA35" s="714">
        <v>1633</v>
      </c>
      <c r="BB35" s="723">
        <v>1422.5</v>
      </c>
      <c r="BC35" s="58" t="s">
        <v>143</v>
      </c>
      <c r="BD35" s="58" t="s">
        <v>110</v>
      </c>
    </row>
    <row r="36" spans="1:56" ht="16" thickBot="1">
      <c r="A36" s="705" t="s">
        <v>3723</v>
      </c>
      <c r="B36" s="705" t="s">
        <v>3763</v>
      </c>
      <c r="C36" s="705" t="s">
        <v>3762</v>
      </c>
      <c r="D36" s="900">
        <v>35</v>
      </c>
      <c r="E36" s="889" t="s">
        <v>119</v>
      </c>
      <c r="F36" s="806">
        <v>39286</v>
      </c>
      <c r="G36" s="890"/>
      <c r="H36" s="890">
        <v>1</v>
      </c>
      <c r="I36" s="890"/>
      <c r="J36" s="897">
        <v>1</v>
      </c>
      <c r="K36" s="890"/>
      <c r="L36" s="890">
        <v>150</v>
      </c>
      <c r="M36" s="890">
        <v>70</v>
      </c>
      <c r="N36" s="890">
        <v>160</v>
      </c>
      <c r="O36" s="891">
        <v>330</v>
      </c>
      <c r="P36" s="707"/>
      <c r="Q36" s="707"/>
      <c r="R36" s="707"/>
      <c r="S36" s="707"/>
      <c r="T36" s="707"/>
      <c r="U36" s="707"/>
      <c r="V36" s="707"/>
      <c r="W36" s="707"/>
      <c r="X36" s="890">
        <v>1</v>
      </c>
      <c r="Z36" s="707">
        <v>1</v>
      </c>
      <c r="AA36" s="707"/>
      <c r="AB36" s="707"/>
      <c r="AD36" s="1211" t="s">
        <v>3815</v>
      </c>
      <c r="AE36" s="890">
        <v>1</v>
      </c>
      <c r="AF36" s="707">
        <v>1</v>
      </c>
      <c r="AG36" s="707"/>
      <c r="AI36" s="890">
        <v>300</v>
      </c>
      <c r="AJ36" s="890">
        <v>500</v>
      </c>
      <c r="AK36" s="110">
        <v>1</v>
      </c>
      <c r="AL36" s="110"/>
      <c r="AM36" s="804"/>
      <c r="AN36" s="804"/>
      <c r="AO36" s="804"/>
      <c r="AP36" s="708"/>
      <c r="AQ36" s="708"/>
      <c r="AR36" s="708">
        <v>1</v>
      </c>
      <c r="AS36" s="714">
        <v>88</v>
      </c>
      <c r="AT36" s="715">
        <v>107</v>
      </c>
      <c r="AU36" s="715">
        <v>55.5</v>
      </c>
      <c r="AV36" s="715">
        <v>83</v>
      </c>
      <c r="AW36" s="715">
        <v>153</v>
      </c>
      <c r="AX36" s="716">
        <v>49</v>
      </c>
      <c r="AY36" s="715">
        <v>352</v>
      </c>
      <c r="AZ36" s="718">
        <v>73</v>
      </c>
      <c r="BA36" s="714">
        <v>1402</v>
      </c>
      <c r="BB36" s="719">
        <v>422</v>
      </c>
      <c r="BC36" s="58" t="s">
        <v>144</v>
      </c>
      <c r="BD36" s="58"/>
    </row>
    <row r="37" spans="1:56" ht="16" thickBot="1">
      <c r="A37" s="705" t="s">
        <v>3723</v>
      </c>
      <c r="B37" s="705" t="s">
        <v>3763</v>
      </c>
      <c r="C37" s="705" t="s">
        <v>3762</v>
      </c>
      <c r="D37" s="900">
        <v>36</v>
      </c>
      <c r="E37" s="889" t="s">
        <v>119</v>
      </c>
      <c r="F37" s="806">
        <v>39286</v>
      </c>
      <c r="G37" s="890"/>
      <c r="H37" s="890">
        <v>1</v>
      </c>
      <c r="I37" s="890"/>
      <c r="J37" s="897">
        <v>1</v>
      </c>
      <c r="K37" s="890"/>
      <c r="L37" s="890">
        <v>142</v>
      </c>
      <c r="M37" s="890">
        <v>60</v>
      </c>
      <c r="N37" s="890">
        <v>140</v>
      </c>
      <c r="O37" s="891">
        <v>300</v>
      </c>
      <c r="P37" s="707"/>
      <c r="Q37" s="707">
        <v>1</v>
      </c>
      <c r="R37" s="707"/>
      <c r="S37" s="707">
        <v>1</v>
      </c>
      <c r="T37" s="707"/>
      <c r="U37" s="707">
        <v>1</v>
      </c>
      <c r="V37" s="707"/>
      <c r="W37" s="707"/>
      <c r="X37" s="890">
        <v>1</v>
      </c>
      <c r="Z37" s="707">
        <v>1</v>
      </c>
      <c r="AA37" s="707"/>
      <c r="AB37" s="707"/>
      <c r="AD37" s="1211" t="s">
        <v>3815</v>
      </c>
      <c r="AE37" s="890">
        <v>1</v>
      </c>
      <c r="AF37" s="707">
        <v>1</v>
      </c>
      <c r="AG37" s="707">
        <v>1</v>
      </c>
      <c r="AI37" s="890">
        <v>300</v>
      </c>
      <c r="AJ37" s="890">
        <v>700</v>
      </c>
      <c r="AK37" s="110">
        <v>0</v>
      </c>
      <c r="AL37" s="110"/>
      <c r="AM37" s="804"/>
      <c r="AN37" s="804"/>
      <c r="AO37" s="804"/>
      <c r="AP37" s="708"/>
      <c r="AQ37" s="708">
        <v>1</v>
      </c>
      <c r="AR37" s="708"/>
      <c r="AS37" s="714">
        <v>109</v>
      </c>
      <c r="AT37" s="717">
        <v>5136.5</v>
      </c>
      <c r="AU37" s="715">
        <v>99</v>
      </c>
      <c r="AV37" s="715">
        <v>97</v>
      </c>
      <c r="AW37" s="715">
        <v>180.5</v>
      </c>
      <c r="AX37" s="716">
        <v>58</v>
      </c>
      <c r="AY37" s="715">
        <v>180</v>
      </c>
      <c r="AZ37" s="718">
        <v>65.5</v>
      </c>
      <c r="BA37" s="714">
        <v>1554.5</v>
      </c>
      <c r="BB37" s="719">
        <v>595.5</v>
      </c>
      <c r="BC37" s="58" t="s">
        <v>145</v>
      </c>
      <c r="BD37" s="58" t="s">
        <v>110</v>
      </c>
    </row>
    <row r="38" spans="1:56" ht="16" thickBot="1">
      <c r="A38" s="705" t="s">
        <v>3723</v>
      </c>
      <c r="B38" s="705" t="s">
        <v>3763</v>
      </c>
      <c r="C38" s="705" t="s">
        <v>3762</v>
      </c>
      <c r="D38" s="900">
        <v>37</v>
      </c>
      <c r="E38" s="889" t="s">
        <v>119</v>
      </c>
      <c r="F38" s="806">
        <v>39286</v>
      </c>
      <c r="G38" s="892">
        <v>1</v>
      </c>
      <c r="H38" s="892"/>
      <c r="I38" s="892"/>
      <c r="J38" s="899">
        <v>1</v>
      </c>
      <c r="K38" s="892"/>
      <c r="L38" s="892">
        <v>150</v>
      </c>
      <c r="M38" s="892">
        <v>68</v>
      </c>
      <c r="N38" s="892">
        <v>155</v>
      </c>
      <c r="O38" s="893">
        <v>368</v>
      </c>
      <c r="P38" s="727"/>
      <c r="Q38" s="727"/>
      <c r="R38" s="727"/>
      <c r="S38" s="727"/>
      <c r="T38" s="727"/>
      <c r="U38" s="727"/>
      <c r="V38" s="727"/>
      <c r="W38" s="727"/>
      <c r="X38" s="892">
        <v>1</v>
      </c>
      <c r="Z38" s="707">
        <v>1</v>
      </c>
      <c r="AA38" s="707"/>
      <c r="AB38" s="707"/>
      <c r="AD38" s="1211" t="s">
        <v>3815</v>
      </c>
      <c r="AE38" s="892">
        <v>1</v>
      </c>
      <c r="AF38" s="727"/>
      <c r="AG38" s="727">
        <v>1</v>
      </c>
      <c r="AI38" s="892">
        <v>300</v>
      </c>
      <c r="AJ38" s="892">
        <v>700</v>
      </c>
      <c r="AK38" s="110">
        <v>0</v>
      </c>
      <c r="AL38" s="110"/>
      <c r="AM38" s="804"/>
      <c r="AN38" s="804"/>
      <c r="AO38" s="804"/>
      <c r="AP38" s="708"/>
      <c r="AQ38" s="708"/>
      <c r="AR38" s="708">
        <v>1</v>
      </c>
      <c r="AS38" s="714">
        <v>64.5</v>
      </c>
      <c r="AT38" s="715">
        <v>154</v>
      </c>
      <c r="AU38" s="715">
        <v>78</v>
      </c>
      <c r="AV38" s="715">
        <v>63.5</v>
      </c>
      <c r="AW38" s="715">
        <v>127</v>
      </c>
      <c r="AX38" s="716">
        <v>77</v>
      </c>
      <c r="AY38" s="715">
        <v>186</v>
      </c>
      <c r="AZ38" s="718">
        <v>75</v>
      </c>
      <c r="BA38" s="714">
        <v>822</v>
      </c>
      <c r="BB38" s="719">
        <v>206</v>
      </c>
      <c r="BC38" s="73" t="s">
        <v>146</v>
      </c>
      <c r="BD38" s="73"/>
    </row>
    <row r="39" spans="1:56" ht="16" thickBot="1">
      <c r="A39" s="705" t="s">
        <v>3723</v>
      </c>
      <c r="B39" s="705" t="s">
        <v>3763</v>
      </c>
      <c r="C39" s="705" t="s">
        <v>3762</v>
      </c>
      <c r="D39" s="900">
        <v>38</v>
      </c>
      <c r="E39" s="889" t="s">
        <v>119</v>
      </c>
      <c r="F39" s="806">
        <v>39286</v>
      </c>
      <c r="G39" s="890">
        <v>1</v>
      </c>
      <c r="H39" s="890"/>
      <c r="I39" s="890"/>
      <c r="J39" s="890"/>
      <c r="K39" s="898">
        <v>1</v>
      </c>
      <c r="L39" s="890">
        <v>162</v>
      </c>
      <c r="M39" s="890">
        <v>75</v>
      </c>
      <c r="N39" s="890">
        <v>205</v>
      </c>
      <c r="O39" s="891">
        <v>736</v>
      </c>
      <c r="P39" s="707"/>
      <c r="Q39" s="707"/>
      <c r="R39" s="707"/>
      <c r="S39" s="707"/>
      <c r="T39" s="707"/>
      <c r="U39" s="707"/>
      <c r="V39" s="707"/>
      <c r="W39" s="707">
        <v>1</v>
      </c>
      <c r="X39" s="890"/>
      <c r="Z39" s="707">
        <v>1</v>
      </c>
      <c r="AA39" s="707"/>
      <c r="AB39" s="707"/>
      <c r="AD39" s="1211" t="s">
        <v>3815</v>
      </c>
      <c r="AE39" s="892">
        <v>1</v>
      </c>
      <c r="AF39" s="707"/>
      <c r="AG39" s="707">
        <v>1</v>
      </c>
      <c r="AI39" s="890">
        <v>300</v>
      </c>
      <c r="AJ39" s="890" t="s">
        <v>147</v>
      </c>
      <c r="AK39" s="110">
        <v>0</v>
      </c>
      <c r="AL39" s="110">
        <v>1</v>
      </c>
      <c r="AM39" s="804"/>
      <c r="AN39" s="804"/>
      <c r="AO39" s="804"/>
      <c r="AP39" s="708"/>
      <c r="AQ39" s="708"/>
      <c r="AR39" s="708">
        <v>1</v>
      </c>
      <c r="AS39" s="714">
        <v>79.5</v>
      </c>
      <c r="AT39" s="715">
        <v>323</v>
      </c>
      <c r="AU39" s="715">
        <v>68</v>
      </c>
      <c r="AV39" s="715">
        <v>68</v>
      </c>
      <c r="AW39" s="715">
        <v>196</v>
      </c>
      <c r="AX39" s="716">
        <v>67</v>
      </c>
      <c r="AY39" s="715">
        <v>224.5</v>
      </c>
      <c r="AZ39" s="718">
        <v>67.5</v>
      </c>
      <c r="BA39" s="714">
        <v>3222</v>
      </c>
      <c r="BB39" s="719">
        <v>189.5</v>
      </c>
      <c r="BC39" s="58" t="s">
        <v>148</v>
      </c>
      <c r="BD39" s="58"/>
    </row>
    <row r="40" spans="1:56" ht="16" thickBot="1">
      <c r="A40" s="705" t="s">
        <v>3723</v>
      </c>
      <c r="B40" s="705" t="s">
        <v>3763</v>
      </c>
      <c r="C40" s="705" t="s">
        <v>3762</v>
      </c>
      <c r="D40" s="900">
        <v>39</v>
      </c>
      <c r="E40" s="889" t="s">
        <v>119</v>
      </c>
      <c r="F40" s="806">
        <v>39286</v>
      </c>
      <c r="G40" s="892">
        <v>1</v>
      </c>
      <c r="H40" s="892"/>
      <c r="I40" s="890"/>
      <c r="J40" s="890"/>
      <c r="K40" s="898">
        <v>1</v>
      </c>
      <c r="L40" s="890">
        <v>170</v>
      </c>
      <c r="M40" s="890">
        <v>80</v>
      </c>
      <c r="N40" s="890">
        <v>190</v>
      </c>
      <c r="O40" s="891">
        <v>678</v>
      </c>
      <c r="P40" s="707"/>
      <c r="Q40" s="707"/>
      <c r="R40" s="707"/>
      <c r="S40" s="707"/>
      <c r="T40" s="707"/>
      <c r="U40" s="707"/>
      <c r="V40" s="707"/>
      <c r="W40" s="707">
        <v>1</v>
      </c>
      <c r="X40" s="890"/>
      <c r="Z40" s="707">
        <v>1</v>
      </c>
      <c r="AA40" s="707">
        <v>1</v>
      </c>
      <c r="AB40" s="707"/>
      <c r="AD40" s="1211" t="s">
        <v>3815</v>
      </c>
      <c r="AE40" s="892">
        <v>1</v>
      </c>
      <c r="AF40" s="707"/>
      <c r="AG40" s="727"/>
      <c r="AI40" s="890"/>
      <c r="AJ40" s="890"/>
      <c r="AK40" s="110">
        <v>1</v>
      </c>
      <c r="AL40" s="110">
        <v>2</v>
      </c>
      <c r="AM40" s="804"/>
      <c r="AN40" s="804"/>
      <c r="AO40" s="804"/>
      <c r="AP40" s="708">
        <v>1</v>
      </c>
      <c r="AQ40" s="708"/>
      <c r="AR40" s="708"/>
      <c r="AS40" s="722">
        <v>4244</v>
      </c>
      <c r="AT40" s="724">
        <v>24481</v>
      </c>
      <c r="AU40" s="715">
        <v>132</v>
      </c>
      <c r="AV40" s="715">
        <v>104</v>
      </c>
      <c r="AW40" s="715">
        <v>454.5</v>
      </c>
      <c r="AX40" s="716">
        <v>78</v>
      </c>
      <c r="AY40" s="717">
        <v>1428</v>
      </c>
      <c r="AZ40" s="718">
        <v>89.5</v>
      </c>
      <c r="BA40" s="722">
        <v>4300</v>
      </c>
      <c r="BB40" s="719">
        <v>450</v>
      </c>
      <c r="BC40" s="58" t="s">
        <v>149</v>
      </c>
      <c r="BD40" s="58"/>
    </row>
    <row r="41" spans="1:56" ht="16" thickBot="1">
      <c r="A41" s="705" t="s">
        <v>3723</v>
      </c>
      <c r="B41" s="705" t="s">
        <v>3763</v>
      </c>
      <c r="C41" s="705" t="s">
        <v>3762</v>
      </c>
      <c r="D41" s="900">
        <v>40</v>
      </c>
      <c r="E41" s="889" t="s">
        <v>119</v>
      </c>
      <c r="F41" s="806">
        <v>39286</v>
      </c>
      <c r="G41" s="890">
        <v>1</v>
      </c>
      <c r="H41" s="890"/>
      <c r="I41" s="890"/>
      <c r="J41" s="897">
        <v>1</v>
      </c>
      <c r="K41" s="890"/>
      <c r="L41" s="890">
        <v>158</v>
      </c>
      <c r="M41" s="890">
        <v>74</v>
      </c>
      <c r="N41" s="890">
        <v>150</v>
      </c>
      <c r="O41" s="891">
        <v>350</v>
      </c>
      <c r="P41" s="707"/>
      <c r="Q41" s="707"/>
      <c r="R41" s="707"/>
      <c r="S41" s="707"/>
      <c r="T41" s="707"/>
      <c r="U41" s="707"/>
      <c r="V41" s="707"/>
      <c r="W41" s="707"/>
      <c r="X41" s="890">
        <v>1</v>
      </c>
      <c r="Z41" s="707"/>
      <c r="AA41" s="707"/>
      <c r="AB41" s="707"/>
      <c r="AD41" s="1211" t="s">
        <v>3815</v>
      </c>
      <c r="AE41" s="892">
        <v>1</v>
      </c>
      <c r="AF41" s="707"/>
      <c r="AG41" s="707"/>
      <c r="AI41" s="890"/>
      <c r="AJ41" s="890"/>
      <c r="AK41" s="110">
        <v>1</v>
      </c>
      <c r="AL41" s="110">
        <v>1</v>
      </c>
      <c r="AM41" s="804"/>
      <c r="AN41" s="804"/>
      <c r="AO41" s="804"/>
      <c r="AP41" s="708"/>
      <c r="AQ41" s="708"/>
      <c r="AR41" s="708">
        <v>1</v>
      </c>
      <c r="AS41" s="714">
        <v>87</v>
      </c>
      <c r="AT41" s="715">
        <v>121</v>
      </c>
      <c r="AU41" s="715">
        <v>53.5</v>
      </c>
      <c r="AV41" s="715">
        <v>78</v>
      </c>
      <c r="AW41" s="715">
        <v>101</v>
      </c>
      <c r="AX41" s="716">
        <v>56</v>
      </c>
      <c r="AY41" s="715">
        <v>163</v>
      </c>
      <c r="AZ41" s="718">
        <v>76</v>
      </c>
      <c r="BA41" s="714">
        <v>670.5</v>
      </c>
      <c r="BB41" s="719">
        <v>259</v>
      </c>
      <c r="BC41" s="58" t="s">
        <v>150</v>
      </c>
      <c r="BD41" s="58"/>
    </row>
    <row r="42" spans="1:56" ht="16" thickBot="1">
      <c r="A42" s="705" t="s">
        <v>3723</v>
      </c>
      <c r="B42" s="705" t="s">
        <v>3763</v>
      </c>
      <c r="C42" s="705" t="s">
        <v>3762</v>
      </c>
      <c r="D42" s="900">
        <v>41</v>
      </c>
      <c r="E42" s="889" t="s">
        <v>119</v>
      </c>
      <c r="F42" s="806">
        <v>39286</v>
      </c>
      <c r="G42" s="892">
        <v>1</v>
      </c>
      <c r="H42" s="892"/>
      <c r="I42" s="890"/>
      <c r="J42" s="890"/>
      <c r="K42" s="898">
        <v>1</v>
      </c>
      <c r="L42" s="890">
        <v>174</v>
      </c>
      <c r="M42" s="890">
        <v>75</v>
      </c>
      <c r="N42" s="890">
        <v>195</v>
      </c>
      <c r="O42" s="891">
        <v>810</v>
      </c>
      <c r="P42" s="707"/>
      <c r="Q42" s="707"/>
      <c r="R42" s="707"/>
      <c r="S42" s="707"/>
      <c r="T42" s="707"/>
      <c r="U42" s="707"/>
      <c r="V42" s="707"/>
      <c r="W42" s="707">
        <v>1</v>
      </c>
      <c r="X42" s="890"/>
      <c r="AD42" s="1211" t="s">
        <v>3815</v>
      </c>
      <c r="AE42" s="892">
        <v>1</v>
      </c>
      <c r="AF42" s="707"/>
      <c r="AG42" s="727"/>
      <c r="AI42" s="890"/>
      <c r="AJ42" s="890"/>
      <c r="AK42" s="110">
        <v>1</v>
      </c>
      <c r="AL42" s="110"/>
      <c r="AM42" s="804"/>
      <c r="AN42" s="804"/>
      <c r="AO42" s="804"/>
      <c r="AP42" s="708"/>
      <c r="AQ42" s="708"/>
      <c r="AR42" s="708">
        <v>1</v>
      </c>
      <c r="AS42" s="714">
        <v>83</v>
      </c>
      <c r="AT42" s="715">
        <v>99</v>
      </c>
      <c r="AU42" s="715">
        <v>68</v>
      </c>
      <c r="AV42" s="715">
        <v>79</v>
      </c>
      <c r="AW42" s="715">
        <v>92.5</v>
      </c>
      <c r="AX42" s="716">
        <v>53</v>
      </c>
      <c r="AY42" s="715">
        <v>371</v>
      </c>
      <c r="AZ42" s="718">
        <v>70.5</v>
      </c>
      <c r="BA42" s="722">
        <v>6262</v>
      </c>
      <c r="BB42" s="719">
        <v>114</v>
      </c>
      <c r="BC42" s="58" t="s">
        <v>151</v>
      </c>
      <c r="BD42" s="58"/>
    </row>
    <row r="43" spans="1:56" ht="16" thickBot="1">
      <c r="A43" s="705" t="s">
        <v>3723</v>
      </c>
      <c r="B43" s="705" t="s">
        <v>3763</v>
      </c>
      <c r="C43" s="705" t="s">
        <v>3762</v>
      </c>
      <c r="D43" s="900">
        <v>42</v>
      </c>
      <c r="E43" s="889" t="s">
        <v>152</v>
      </c>
      <c r="F43" s="806">
        <v>39288</v>
      </c>
      <c r="G43" s="890">
        <v>1</v>
      </c>
      <c r="H43" s="890"/>
      <c r="I43" s="890"/>
      <c r="J43" s="890"/>
      <c r="K43" s="898">
        <v>1</v>
      </c>
      <c r="L43" s="890">
        <v>175</v>
      </c>
      <c r="M43" s="890">
        <v>75</v>
      </c>
      <c r="N43" s="890">
        <v>210</v>
      </c>
      <c r="O43" s="891">
        <v>914</v>
      </c>
      <c r="P43" s="707"/>
      <c r="Q43" s="707"/>
      <c r="R43" s="707"/>
      <c r="S43" s="707"/>
      <c r="T43" s="707"/>
      <c r="U43" s="707"/>
      <c r="V43" s="707"/>
      <c r="W43" s="707"/>
      <c r="X43" s="890">
        <v>1</v>
      </c>
      <c r="AD43" s="1211" t="s">
        <v>3815</v>
      </c>
      <c r="AE43" s="892">
        <v>1</v>
      </c>
      <c r="AF43" s="707"/>
      <c r="AG43" s="707"/>
      <c r="AI43" s="890"/>
      <c r="AJ43" s="890"/>
      <c r="AK43" s="110">
        <v>0</v>
      </c>
      <c r="AL43" s="110"/>
      <c r="AM43" s="804"/>
      <c r="AN43" s="804"/>
      <c r="AO43" s="804"/>
      <c r="AP43" s="708">
        <v>1</v>
      </c>
      <c r="AQ43" s="708"/>
      <c r="AR43" s="708"/>
      <c r="AS43" s="722">
        <v>3457</v>
      </c>
      <c r="AT43" s="724">
        <v>26983</v>
      </c>
      <c r="AU43" s="717">
        <v>4173</v>
      </c>
      <c r="AV43" s="717">
        <v>9939</v>
      </c>
      <c r="AW43" s="724">
        <v>19329.5</v>
      </c>
      <c r="AX43" s="725">
        <v>3606</v>
      </c>
      <c r="AY43" s="717">
        <v>2939</v>
      </c>
      <c r="AZ43" s="718">
        <v>623</v>
      </c>
      <c r="BA43" s="722">
        <v>5294</v>
      </c>
      <c r="BB43" s="723">
        <v>1089.5</v>
      </c>
      <c r="BC43" s="58" t="s">
        <v>153</v>
      </c>
      <c r="BD43" s="58"/>
    </row>
    <row r="44" spans="1:56" ht="16" thickBot="1">
      <c r="A44" s="705" t="s">
        <v>3723</v>
      </c>
      <c r="B44" s="705" t="s">
        <v>3763</v>
      </c>
      <c r="C44" s="705" t="s">
        <v>3762</v>
      </c>
      <c r="D44" s="900">
        <v>43</v>
      </c>
      <c r="E44" s="889" t="s">
        <v>152</v>
      </c>
      <c r="F44" s="806">
        <v>39288</v>
      </c>
      <c r="G44" s="892"/>
      <c r="H44" s="892">
        <v>1</v>
      </c>
      <c r="I44" s="890"/>
      <c r="J44" s="897">
        <v>1</v>
      </c>
      <c r="K44" s="890"/>
      <c r="L44" s="890">
        <v>145</v>
      </c>
      <c r="M44" s="890">
        <v>62</v>
      </c>
      <c r="N44" s="890">
        <v>140</v>
      </c>
      <c r="O44" s="891">
        <v>328</v>
      </c>
      <c r="P44" s="707"/>
      <c r="Q44" s="707">
        <v>1</v>
      </c>
      <c r="R44" s="707"/>
      <c r="S44" s="707"/>
      <c r="T44" s="707"/>
      <c r="U44" s="707"/>
      <c r="V44" s="707"/>
      <c r="W44" s="707"/>
      <c r="X44" s="890">
        <v>1</v>
      </c>
      <c r="AD44" s="1211" t="s">
        <v>3815</v>
      </c>
      <c r="AE44" s="892">
        <v>1</v>
      </c>
      <c r="AF44" s="707"/>
      <c r="AG44" s="727"/>
      <c r="AI44" s="890"/>
      <c r="AJ44" s="890"/>
      <c r="AK44" s="110">
        <v>0</v>
      </c>
      <c r="AL44" s="110">
        <v>1</v>
      </c>
      <c r="AM44" s="804"/>
      <c r="AN44" s="804"/>
      <c r="AO44" s="804"/>
      <c r="AP44" s="708"/>
      <c r="AQ44" s="708"/>
      <c r="AR44" s="708">
        <v>1</v>
      </c>
      <c r="AS44" s="714">
        <v>92</v>
      </c>
      <c r="AT44" s="715">
        <v>692.5</v>
      </c>
      <c r="AU44" s="715">
        <v>77</v>
      </c>
      <c r="AV44" s="715">
        <v>107</v>
      </c>
      <c r="AW44" s="715">
        <v>128.5</v>
      </c>
      <c r="AX44" s="716">
        <v>108.5</v>
      </c>
      <c r="AY44" s="715">
        <v>278</v>
      </c>
      <c r="AZ44" s="718">
        <v>86.5</v>
      </c>
      <c r="BA44" s="714">
        <v>651</v>
      </c>
      <c r="BB44" s="719">
        <v>293</v>
      </c>
      <c r="BC44" s="58" t="s">
        <v>154</v>
      </c>
      <c r="BD44" s="58"/>
    </row>
    <row r="45" spans="1:56" ht="16" thickBot="1">
      <c r="A45" s="705" t="s">
        <v>3723</v>
      </c>
      <c r="B45" s="705" t="s">
        <v>3763</v>
      </c>
      <c r="C45" s="705" t="s">
        <v>3762</v>
      </c>
      <c r="D45" s="900">
        <v>44</v>
      </c>
      <c r="E45" s="889" t="s">
        <v>152</v>
      </c>
      <c r="F45" s="806">
        <v>39288</v>
      </c>
      <c r="G45" s="890">
        <v>1</v>
      </c>
      <c r="H45" s="890"/>
      <c r="I45" s="890"/>
      <c r="J45" s="897">
        <v>1</v>
      </c>
      <c r="K45" s="890"/>
      <c r="L45" s="890">
        <v>150</v>
      </c>
      <c r="M45" s="890">
        <v>65</v>
      </c>
      <c r="N45" s="890">
        <v>150</v>
      </c>
      <c r="O45" s="891">
        <v>350</v>
      </c>
      <c r="P45" s="707"/>
      <c r="Q45" s="707"/>
      <c r="R45" s="707"/>
      <c r="S45" s="707"/>
      <c r="T45" s="707"/>
      <c r="U45" s="707"/>
      <c r="V45" s="707"/>
      <c r="W45" s="707"/>
      <c r="X45" s="890">
        <v>1</v>
      </c>
      <c r="AD45" s="1211" t="s">
        <v>3815</v>
      </c>
      <c r="AE45" s="892">
        <v>1</v>
      </c>
      <c r="AF45" s="707"/>
      <c r="AG45" s="707"/>
      <c r="AI45" s="890"/>
      <c r="AJ45" s="890"/>
      <c r="AK45" s="110">
        <v>1</v>
      </c>
      <c r="AL45" s="110">
        <v>1</v>
      </c>
      <c r="AM45" s="804"/>
      <c r="AN45" s="804"/>
      <c r="AO45" s="804"/>
      <c r="AP45" s="708"/>
      <c r="AQ45" s="708"/>
      <c r="AR45" s="708">
        <v>1</v>
      </c>
      <c r="AS45" s="714">
        <v>87</v>
      </c>
      <c r="AT45" s="715">
        <v>157</v>
      </c>
      <c r="AU45" s="715">
        <v>50</v>
      </c>
      <c r="AV45" s="715">
        <v>56.5</v>
      </c>
      <c r="AW45" s="715">
        <v>103</v>
      </c>
      <c r="AX45" s="716">
        <v>77</v>
      </c>
      <c r="AY45" s="715">
        <v>178</v>
      </c>
      <c r="AZ45" s="718">
        <v>52.5</v>
      </c>
      <c r="BA45" s="714">
        <v>1098</v>
      </c>
      <c r="BB45" s="719">
        <v>160</v>
      </c>
      <c r="BC45" s="58" t="s">
        <v>155</v>
      </c>
      <c r="BD45" s="58"/>
    </row>
    <row r="46" spans="1:56" ht="16" thickBot="1">
      <c r="A46" s="705" t="s">
        <v>3723</v>
      </c>
      <c r="B46" s="705" t="s">
        <v>3763</v>
      </c>
      <c r="C46" s="705" t="s">
        <v>3762</v>
      </c>
      <c r="D46" s="900">
        <v>45</v>
      </c>
      <c r="E46" s="889" t="s">
        <v>152</v>
      </c>
      <c r="F46" s="806">
        <v>39288</v>
      </c>
      <c r="G46" s="892">
        <v>1</v>
      </c>
      <c r="H46" s="892"/>
      <c r="I46" s="890"/>
      <c r="J46" s="897">
        <v>1</v>
      </c>
      <c r="K46" s="890"/>
      <c r="L46" s="890">
        <v>150</v>
      </c>
      <c r="M46" s="890">
        <v>62</v>
      </c>
      <c r="N46" s="890">
        <v>155</v>
      </c>
      <c r="O46" s="891">
        <v>392</v>
      </c>
      <c r="P46" s="707"/>
      <c r="Q46" s="707"/>
      <c r="R46" s="707"/>
      <c r="S46" s="707"/>
      <c r="T46" s="707"/>
      <c r="U46" s="707"/>
      <c r="V46" s="707"/>
      <c r="W46" s="707"/>
      <c r="X46" s="890">
        <v>1</v>
      </c>
      <c r="AD46" s="1211" t="s">
        <v>3815</v>
      </c>
      <c r="AE46" s="892">
        <v>1</v>
      </c>
      <c r="AF46" s="707"/>
      <c r="AG46" s="727"/>
      <c r="AI46" s="890"/>
      <c r="AJ46" s="890"/>
      <c r="AK46" s="110">
        <v>1</v>
      </c>
      <c r="AL46" s="110"/>
      <c r="AM46" s="804"/>
      <c r="AN46" s="804"/>
      <c r="AO46" s="804"/>
      <c r="AP46" s="708"/>
      <c r="AQ46" s="708"/>
      <c r="AR46" s="708">
        <v>1</v>
      </c>
      <c r="AS46" s="714">
        <v>70.5</v>
      </c>
      <c r="AT46" s="715">
        <v>817</v>
      </c>
      <c r="AU46" s="715">
        <v>56</v>
      </c>
      <c r="AV46" s="715">
        <v>59.5</v>
      </c>
      <c r="AW46" s="715">
        <v>113.5</v>
      </c>
      <c r="AX46" s="716">
        <v>30</v>
      </c>
      <c r="AY46" s="715">
        <v>173</v>
      </c>
      <c r="AZ46" s="718">
        <v>57</v>
      </c>
      <c r="BA46" s="714">
        <v>746</v>
      </c>
      <c r="BB46" s="719">
        <v>272</v>
      </c>
      <c r="BC46" s="58" t="s">
        <v>156</v>
      </c>
      <c r="BD46" s="58"/>
    </row>
    <row r="47" spans="1:56" ht="16" thickBot="1">
      <c r="A47" s="705" t="s">
        <v>3723</v>
      </c>
      <c r="B47" s="705" t="s">
        <v>3763</v>
      </c>
      <c r="C47" s="705" t="s">
        <v>3762</v>
      </c>
      <c r="D47" s="900">
        <v>46</v>
      </c>
      <c r="E47" s="889" t="s">
        <v>152</v>
      </c>
      <c r="F47" s="806">
        <v>39288</v>
      </c>
      <c r="G47" s="890">
        <v>1</v>
      </c>
      <c r="H47" s="890"/>
      <c r="I47" s="890"/>
      <c r="J47" s="890"/>
      <c r="K47" s="898">
        <v>1</v>
      </c>
      <c r="L47" s="890">
        <v>172</v>
      </c>
      <c r="M47" s="890">
        <v>68</v>
      </c>
      <c r="N47" s="890">
        <v>210</v>
      </c>
      <c r="O47" s="891">
        <v>704</v>
      </c>
      <c r="P47" s="707"/>
      <c r="Q47" s="707"/>
      <c r="R47" s="707"/>
      <c r="S47" s="707"/>
      <c r="T47" s="707"/>
      <c r="U47" s="707"/>
      <c r="V47" s="707"/>
      <c r="W47" s="707"/>
      <c r="X47" s="890">
        <v>1</v>
      </c>
      <c r="AD47" s="1211" t="s">
        <v>3815</v>
      </c>
      <c r="AE47" s="892">
        <v>1</v>
      </c>
      <c r="AF47" s="707"/>
      <c r="AG47" s="707"/>
      <c r="AI47" s="890"/>
      <c r="AJ47" s="890"/>
      <c r="AK47" s="110">
        <v>0</v>
      </c>
      <c r="AL47" s="110">
        <v>1</v>
      </c>
      <c r="AM47" s="804"/>
      <c r="AN47" s="804"/>
      <c r="AO47" s="804"/>
      <c r="AP47" s="708">
        <v>1</v>
      </c>
      <c r="AQ47" s="708"/>
      <c r="AR47" s="708"/>
      <c r="AS47" s="722">
        <v>2717</v>
      </c>
      <c r="AT47" s="724">
        <v>25335</v>
      </c>
      <c r="AU47" s="715">
        <v>260</v>
      </c>
      <c r="AV47" s="715">
        <v>296</v>
      </c>
      <c r="AW47" s="715">
        <v>279.5</v>
      </c>
      <c r="AX47" s="716">
        <v>161</v>
      </c>
      <c r="AY47" s="715">
        <v>213.5</v>
      </c>
      <c r="AZ47" s="718">
        <v>113</v>
      </c>
      <c r="BA47" s="714">
        <v>2459</v>
      </c>
      <c r="BB47" s="719">
        <v>241</v>
      </c>
      <c r="BC47" s="58" t="s">
        <v>157</v>
      </c>
      <c r="BD47" s="58"/>
    </row>
    <row r="48" spans="1:56" ht="16" thickBot="1">
      <c r="A48" s="705" t="s">
        <v>3723</v>
      </c>
      <c r="B48" s="705" t="s">
        <v>3763</v>
      </c>
      <c r="C48" s="705" t="s">
        <v>3762</v>
      </c>
      <c r="D48" s="900">
        <v>47</v>
      </c>
      <c r="E48" s="889" t="s">
        <v>152</v>
      </c>
      <c r="F48" s="806">
        <v>39288</v>
      </c>
      <c r="G48" s="892"/>
      <c r="H48" s="892">
        <v>1</v>
      </c>
      <c r="I48" s="890"/>
      <c r="J48" s="897">
        <v>1</v>
      </c>
      <c r="K48" s="890"/>
      <c r="L48" s="890">
        <v>146</v>
      </c>
      <c r="M48" s="890">
        <v>68</v>
      </c>
      <c r="N48" s="890">
        <v>170</v>
      </c>
      <c r="O48" s="891">
        <v>380</v>
      </c>
      <c r="P48" s="707"/>
      <c r="Q48" s="707">
        <v>1</v>
      </c>
      <c r="R48" s="707"/>
      <c r="S48" s="707"/>
      <c r="T48" s="707"/>
      <c r="U48" s="707"/>
      <c r="V48" s="707"/>
      <c r="W48" s="707"/>
      <c r="X48" s="890">
        <v>1</v>
      </c>
      <c r="AD48" s="1211" t="s">
        <v>3815</v>
      </c>
      <c r="AE48" s="892">
        <v>1</v>
      </c>
      <c r="AF48" s="707"/>
      <c r="AG48" s="727"/>
      <c r="AI48" s="890"/>
      <c r="AJ48" s="890"/>
      <c r="AK48" s="110">
        <v>1</v>
      </c>
      <c r="AL48" s="110">
        <v>1</v>
      </c>
      <c r="AM48" s="804"/>
      <c r="AN48" s="804"/>
      <c r="AO48" s="804"/>
      <c r="AP48" s="708"/>
      <c r="AQ48" s="708"/>
      <c r="AR48" s="708">
        <v>1</v>
      </c>
      <c r="AS48" s="714">
        <v>104</v>
      </c>
      <c r="AT48" s="715">
        <v>61</v>
      </c>
      <c r="AU48" s="715">
        <v>225.5</v>
      </c>
      <c r="AV48" s="715">
        <v>90</v>
      </c>
      <c r="AW48" s="715">
        <v>130</v>
      </c>
      <c r="AX48" s="716">
        <v>183</v>
      </c>
      <c r="AY48" s="715">
        <v>986.5</v>
      </c>
      <c r="AZ48" s="718">
        <v>58.5</v>
      </c>
      <c r="BA48" s="714">
        <v>940</v>
      </c>
      <c r="BB48" s="719">
        <v>338</v>
      </c>
      <c r="BC48" s="58" t="s">
        <v>158</v>
      </c>
      <c r="BD48" s="58"/>
    </row>
    <row r="49" spans="1:56" ht="16" thickBot="1">
      <c r="A49" s="705" t="s">
        <v>3723</v>
      </c>
      <c r="B49" s="705" t="s">
        <v>3763</v>
      </c>
      <c r="C49" s="705" t="s">
        <v>3762</v>
      </c>
      <c r="D49" s="900">
        <v>48</v>
      </c>
      <c r="E49" s="889" t="s">
        <v>152</v>
      </c>
      <c r="F49" s="806">
        <v>39288</v>
      </c>
      <c r="G49" s="890">
        <v>1</v>
      </c>
      <c r="H49" s="890"/>
      <c r="I49" s="890"/>
      <c r="J49" s="897">
        <v>1</v>
      </c>
      <c r="K49" s="890"/>
      <c r="L49" s="890">
        <v>180</v>
      </c>
      <c r="M49" s="890">
        <v>70</v>
      </c>
      <c r="N49" s="890">
        <v>220</v>
      </c>
      <c r="O49" s="891">
        <v>812</v>
      </c>
      <c r="P49" s="707"/>
      <c r="Q49" s="707"/>
      <c r="R49" s="707"/>
      <c r="S49" s="707"/>
      <c r="T49" s="707"/>
      <c r="U49" s="707"/>
      <c r="V49" s="707"/>
      <c r="W49" s="707">
        <v>1</v>
      </c>
      <c r="X49" s="890"/>
      <c r="AD49" s="1211" t="s">
        <v>3815</v>
      </c>
      <c r="AE49" s="892">
        <v>1</v>
      </c>
      <c r="AF49" s="707"/>
      <c r="AG49" s="707"/>
      <c r="AI49" s="890"/>
      <c r="AJ49" s="890"/>
      <c r="AK49" s="110">
        <v>1</v>
      </c>
      <c r="AL49" s="88"/>
      <c r="AM49" s="804"/>
      <c r="AN49" s="804"/>
      <c r="AO49" s="804"/>
      <c r="AP49" s="708"/>
      <c r="AQ49" s="708">
        <v>1</v>
      </c>
      <c r="AR49" s="708"/>
      <c r="AS49" s="714">
        <v>166</v>
      </c>
      <c r="AT49" s="717">
        <v>5359</v>
      </c>
      <c r="AU49" s="715">
        <v>100</v>
      </c>
      <c r="AV49" s="715">
        <v>82.5</v>
      </c>
      <c r="AW49" s="715">
        <v>139.5</v>
      </c>
      <c r="AX49" s="716">
        <v>80.5</v>
      </c>
      <c r="AY49" s="717">
        <v>2650</v>
      </c>
      <c r="AZ49" s="718">
        <v>476.5</v>
      </c>
      <c r="BA49" s="714">
        <v>2470.5</v>
      </c>
      <c r="BB49" s="719">
        <v>171</v>
      </c>
      <c r="BC49" s="58" t="s">
        <v>159</v>
      </c>
      <c r="BD49" s="58"/>
    </row>
    <row r="50" spans="1:56" ht="16" thickBot="1">
      <c r="A50" s="705" t="s">
        <v>3723</v>
      </c>
      <c r="B50" s="705" t="s">
        <v>3763</v>
      </c>
      <c r="C50" s="705" t="s">
        <v>3762</v>
      </c>
      <c r="D50" s="900">
        <v>49</v>
      </c>
      <c r="E50" s="889" t="s">
        <v>152</v>
      </c>
      <c r="F50" s="806">
        <v>39288</v>
      </c>
      <c r="G50" s="892">
        <v>1</v>
      </c>
      <c r="H50" s="892"/>
      <c r="I50" s="890"/>
      <c r="J50" s="897">
        <v>1</v>
      </c>
      <c r="K50" s="890"/>
      <c r="L50" s="890">
        <v>172</v>
      </c>
      <c r="M50" s="890">
        <v>80</v>
      </c>
      <c r="N50" s="890">
        <v>210</v>
      </c>
      <c r="O50" s="891">
        <v>846</v>
      </c>
      <c r="P50" s="707"/>
      <c r="Q50" s="707"/>
      <c r="R50" s="707"/>
      <c r="S50" s="707"/>
      <c r="T50" s="707"/>
      <c r="U50" s="707"/>
      <c r="V50" s="707"/>
      <c r="W50" s="707"/>
      <c r="X50" s="890">
        <v>1</v>
      </c>
      <c r="AD50" s="1211" t="s">
        <v>3815</v>
      </c>
      <c r="AE50" s="892">
        <v>1</v>
      </c>
      <c r="AF50" s="707"/>
      <c r="AG50" s="727"/>
      <c r="AI50" s="890"/>
      <c r="AJ50" s="890"/>
      <c r="AK50" s="88">
        <v>0</v>
      </c>
      <c r="AL50" s="88"/>
      <c r="AM50" s="804"/>
      <c r="AN50" s="804"/>
      <c r="AO50" s="804"/>
      <c r="AP50" s="708"/>
      <c r="AQ50" s="708"/>
      <c r="AR50" s="708">
        <v>1</v>
      </c>
      <c r="AS50" s="714">
        <v>129.5</v>
      </c>
      <c r="AT50" s="715">
        <v>968</v>
      </c>
      <c r="AU50" s="715">
        <v>79</v>
      </c>
      <c r="AV50" s="715">
        <v>79</v>
      </c>
      <c r="AW50" s="715">
        <v>109</v>
      </c>
      <c r="AX50" s="716">
        <v>131</v>
      </c>
      <c r="AY50" s="715">
        <v>255</v>
      </c>
      <c r="AZ50" s="718">
        <v>88</v>
      </c>
      <c r="BA50" s="714">
        <v>625</v>
      </c>
      <c r="BB50" s="719">
        <v>126</v>
      </c>
      <c r="BC50" s="58" t="s">
        <v>160</v>
      </c>
      <c r="BD50" s="58"/>
    </row>
    <row r="51" spans="1:56" ht="16" thickBot="1">
      <c r="A51" s="705" t="s">
        <v>3723</v>
      </c>
      <c r="B51" s="705" t="s">
        <v>3763</v>
      </c>
      <c r="C51" s="705" t="s">
        <v>3762</v>
      </c>
      <c r="D51" s="900">
        <v>50</v>
      </c>
      <c r="E51" s="889" t="s">
        <v>152</v>
      </c>
      <c r="F51" s="806">
        <v>39288</v>
      </c>
      <c r="G51" s="890">
        <v>1</v>
      </c>
      <c r="H51" s="890"/>
      <c r="I51" s="890"/>
      <c r="J51" s="890"/>
      <c r="K51" s="898">
        <v>1</v>
      </c>
      <c r="L51" s="890">
        <v>170</v>
      </c>
      <c r="M51" s="890">
        <v>85</v>
      </c>
      <c r="N51" s="890">
        <v>220</v>
      </c>
      <c r="O51" s="891">
        <v>896</v>
      </c>
      <c r="P51" s="707"/>
      <c r="Q51" s="707"/>
      <c r="R51" s="707"/>
      <c r="S51" s="707"/>
      <c r="T51" s="707"/>
      <c r="U51" s="707"/>
      <c r="V51" s="707"/>
      <c r="W51" s="707"/>
      <c r="X51" s="890">
        <v>1</v>
      </c>
      <c r="AD51" s="1211" t="s">
        <v>3815</v>
      </c>
      <c r="AE51" s="892">
        <v>1</v>
      </c>
      <c r="AF51" s="707"/>
      <c r="AG51" s="707"/>
      <c r="AI51" s="890"/>
      <c r="AJ51" s="890"/>
      <c r="AK51" s="88">
        <v>0</v>
      </c>
      <c r="AL51" s="88"/>
      <c r="AM51" s="804"/>
      <c r="AN51" s="804"/>
      <c r="AO51" s="804"/>
      <c r="AP51" s="708"/>
      <c r="AQ51" s="708">
        <v>1</v>
      </c>
      <c r="AR51" s="708"/>
      <c r="AS51" s="714">
        <v>896</v>
      </c>
      <c r="AT51" s="717">
        <v>9547.5</v>
      </c>
      <c r="AU51" s="715">
        <v>140</v>
      </c>
      <c r="AV51" s="715">
        <v>98</v>
      </c>
      <c r="AW51" s="715">
        <v>147</v>
      </c>
      <c r="AX51" s="716">
        <v>125</v>
      </c>
      <c r="AY51" s="715">
        <v>206</v>
      </c>
      <c r="AZ51" s="718">
        <v>86</v>
      </c>
      <c r="BA51" s="714">
        <v>2311</v>
      </c>
      <c r="BB51" s="719">
        <v>242</v>
      </c>
      <c r="BC51" s="58" t="s">
        <v>161</v>
      </c>
      <c r="BD51" s="58"/>
    </row>
    <row r="52" spans="1:56" ht="16" thickBot="1">
      <c r="A52" s="705" t="s">
        <v>3723</v>
      </c>
      <c r="B52" s="705" t="s">
        <v>3763</v>
      </c>
      <c r="C52" s="705" t="s">
        <v>3762</v>
      </c>
      <c r="D52" s="900">
        <v>51</v>
      </c>
      <c r="E52" s="889" t="s">
        <v>152</v>
      </c>
      <c r="F52" s="806">
        <v>39288</v>
      </c>
      <c r="G52" s="890"/>
      <c r="H52" s="890">
        <v>1</v>
      </c>
      <c r="I52" s="890"/>
      <c r="J52" s="897">
        <v>1</v>
      </c>
      <c r="K52" s="890"/>
      <c r="L52" s="890">
        <v>150</v>
      </c>
      <c r="M52" s="890">
        <v>65</v>
      </c>
      <c r="N52" s="890">
        <v>140</v>
      </c>
      <c r="O52" s="891">
        <v>356</v>
      </c>
      <c r="P52" s="707"/>
      <c r="Q52" s="707">
        <v>1</v>
      </c>
      <c r="R52" s="707"/>
      <c r="S52" s="707"/>
      <c r="T52" s="707"/>
      <c r="U52" s="707"/>
      <c r="V52" s="707"/>
      <c r="W52" s="707"/>
      <c r="X52" s="890">
        <v>1</v>
      </c>
      <c r="AD52" s="1211" t="s">
        <v>3815</v>
      </c>
      <c r="AE52" s="892">
        <v>1</v>
      </c>
      <c r="AF52" s="707"/>
      <c r="AG52" s="707"/>
      <c r="AI52" s="890"/>
      <c r="AJ52" s="890"/>
      <c r="AK52" s="88">
        <v>0</v>
      </c>
      <c r="AL52" s="88">
        <v>1</v>
      </c>
      <c r="AM52" s="804"/>
      <c r="AN52" s="804"/>
      <c r="AO52" s="804"/>
      <c r="AP52" s="708"/>
      <c r="AQ52" s="708"/>
      <c r="AR52" s="708">
        <v>1</v>
      </c>
      <c r="AS52" s="714">
        <v>71.5</v>
      </c>
      <c r="AT52" s="715">
        <v>95</v>
      </c>
      <c r="AU52" s="715">
        <v>53</v>
      </c>
      <c r="AV52" s="715">
        <v>52</v>
      </c>
      <c r="AW52" s="715">
        <v>126</v>
      </c>
      <c r="AX52" s="716">
        <v>47</v>
      </c>
      <c r="AY52" s="715">
        <v>163</v>
      </c>
      <c r="AZ52" s="718">
        <v>69</v>
      </c>
      <c r="BA52" s="714">
        <v>1714.5</v>
      </c>
      <c r="BB52" s="719">
        <v>276.5</v>
      </c>
      <c r="BC52" s="58" t="s">
        <v>162</v>
      </c>
      <c r="BD52" s="58"/>
    </row>
    <row r="53" spans="1:56" ht="16" thickBot="1">
      <c r="A53" s="705" t="s">
        <v>3723</v>
      </c>
      <c r="B53" s="705" t="s">
        <v>3763</v>
      </c>
      <c r="C53" s="705" t="s">
        <v>3762</v>
      </c>
      <c r="D53" s="900">
        <v>52</v>
      </c>
      <c r="E53" s="889" t="s">
        <v>152</v>
      </c>
      <c r="F53" s="806">
        <v>39288</v>
      </c>
      <c r="G53" s="890"/>
      <c r="H53" s="890">
        <v>1</v>
      </c>
      <c r="I53" s="890"/>
      <c r="J53" s="897">
        <v>1</v>
      </c>
      <c r="K53" s="890"/>
      <c r="L53" s="890">
        <v>140</v>
      </c>
      <c r="M53" s="890">
        <v>65</v>
      </c>
      <c r="N53" s="890">
        <v>160</v>
      </c>
      <c r="O53" s="891">
        <v>328</v>
      </c>
      <c r="P53" s="707"/>
      <c r="Q53" s="707">
        <v>1</v>
      </c>
      <c r="R53" s="707"/>
      <c r="S53" s="707"/>
      <c r="T53" s="707"/>
      <c r="U53" s="707"/>
      <c r="V53" s="707"/>
      <c r="W53" s="707"/>
      <c r="X53" s="890">
        <v>1</v>
      </c>
      <c r="AD53" s="1211" t="s">
        <v>3815</v>
      </c>
      <c r="AE53" s="892">
        <v>1</v>
      </c>
      <c r="AF53" s="707"/>
      <c r="AG53" s="707"/>
      <c r="AI53" s="890"/>
      <c r="AJ53" s="890"/>
      <c r="AK53" s="88">
        <v>1</v>
      </c>
      <c r="AL53" s="88">
        <v>1</v>
      </c>
      <c r="AM53" s="804"/>
      <c r="AN53" s="804"/>
      <c r="AO53" s="804"/>
      <c r="AP53" s="708"/>
      <c r="AQ53" s="708"/>
      <c r="AR53" s="708">
        <v>1</v>
      </c>
      <c r="AS53" s="714">
        <v>46.5</v>
      </c>
      <c r="AT53" s="715">
        <v>72</v>
      </c>
      <c r="AU53" s="715">
        <v>46</v>
      </c>
      <c r="AV53" s="715">
        <v>63</v>
      </c>
      <c r="AW53" s="715">
        <v>73.5</v>
      </c>
      <c r="AX53" s="716">
        <v>72</v>
      </c>
      <c r="AY53" s="715">
        <v>182</v>
      </c>
      <c r="AZ53" s="718">
        <v>76.5</v>
      </c>
      <c r="BA53" s="714">
        <v>934</v>
      </c>
      <c r="BB53" s="719">
        <v>389</v>
      </c>
      <c r="BC53" s="58" t="s">
        <v>163</v>
      </c>
      <c r="BD53" s="58"/>
    </row>
    <row r="54" spans="1:56" ht="16" thickBot="1">
      <c r="A54" s="705" t="s">
        <v>3723</v>
      </c>
      <c r="B54" s="705" t="s">
        <v>3763</v>
      </c>
      <c r="C54" s="705" t="s">
        <v>3762</v>
      </c>
      <c r="D54" s="900">
        <v>53</v>
      </c>
      <c r="E54" s="889" t="s">
        <v>164</v>
      </c>
      <c r="F54" s="806">
        <v>39289</v>
      </c>
      <c r="G54" s="890">
        <v>1</v>
      </c>
      <c r="H54" s="890"/>
      <c r="I54" s="890"/>
      <c r="J54" s="890"/>
      <c r="K54" s="898">
        <v>1</v>
      </c>
      <c r="L54" s="890">
        <v>175</v>
      </c>
      <c r="M54" s="890">
        <v>80</v>
      </c>
      <c r="N54" s="890">
        <v>205</v>
      </c>
      <c r="O54" s="891">
        <v>782</v>
      </c>
      <c r="P54" s="707"/>
      <c r="Q54" s="707"/>
      <c r="R54" s="707"/>
      <c r="S54" s="707"/>
      <c r="T54" s="707"/>
      <c r="U54" s="707"/>
      <c r="V54" s="707"/>
      <c r="W54" s="707"/>
      <c r="X54" s="890">
        <v>1</v>
      </c>
      <c r="AD54" s="1211" t="s">
        <v>3815</v>
      </c>
      <c r="AE54" s="892">
        <v>1</v>
      </c>
      <c r="AF54" s="707"/>
      <c r="AG54" s="707"/>
      <c r="AI54" s="890"/>
      <c r="AJ54" s="890"/>
      <c r="AK54" s="88">
        <v>1</v>
      </c>
      <c r="AL54" s="88"/>
      <c r="AM54" s="804"/>
      <c r="AN54" s="804"/>
      <c r="AO54" s="804"/>
      <c r="AP54" s="708">
        <v>1</v>
      </c>
      <c r="AQ54" s="708"/>
      <c r="AR54" s="708"/>
      <c r="AS54" s="722">
        <v>4880</v>
      </c>
      <c r="AT54" s="724">
        <v>20016.5</v>
      </c>
      <c r="AU54" s="717">
        <v>2468</v>
      </c>
      <c r="AV54" s="717">
        <v>3496.5</v>
      </c>
      <c r="AW54" s="715">
        <v>353.5</v>
      </c>
      <c r="AX54" s="725">
        <v>3535</v>
      </c>
      <c r="AY54" s="717">
        <v>5908</v>
      </c>
      <c r="AZ54" s="726">
        <v>3261</v>
      </c>
      <c r="BA54" s="714">
        <v>2418.5</v>
      </c>
      <c r="BB54" s="719">
        <v>190</v>
      </c>
      <c r="BC54" s="58" t="s">
        <v>165</v>
      </c>
      <c r="BD54" s="58"/>
    </row>
    <row r="55" spans="1:56" ht="16" thickBot="1">
      <c r="A55" s="705" t="s">
        <v>3723</v>
      </c>
      <c r="B55" s="705" t="s">
        <v>3763</v>
      </c>
      <c r="C55" s="705" t="s">
        <v>3762</v>
      </c>
      <c r="D55" s="900">
        <v>54</v>
      </c>
      <c r="E55" s="889" t="s">
        <v>164</v>
      </c>
      <c r="F55" s="806">
        <v>39289</v>
      </c>
      <c r="G55" s="890">
        <v>1</v>
      </c>
      <c r="H55" s="890"/>
      <c r="I55" s="890"/>
      <c r="J55" s="890"/>
      <c r="K55" s="898">
        <v>1</v>
      </c>
      <c r="L55" s="890">
        <v>170</v>
      </c>
      <c r="M55" s="890">
        <v>80</v>
      </c>
      <c r="N55" s="890">
        <v>220</v>
      </c>
      <c r="O55" s="891">
        <v>914</v>
      </c>
      <c r="P55" s="707"/>
      <c r="Q55" s="707"/>
      <c r="R55" s="707"/>
      <c r="S55" s="707"/>
      <c r="T55" s="707"/>
      <c r="U55" s="707"/>
      <c r="V55" s="707"/>
      <c r="W55" s="707"/>
      <c r="X55" s="890">
        <v>1</v>
      </c>
      <c r="AD55" s="1211" t="s">
        <v>3815</v>
      </c>
      <c r="AE55" s="892">
        <v>1</v>
      </c>
      <c r="AF55" s="707"/>
      <c r="AG55" s="707"/>
      <c r="AI55" s="890"/>
      <c r="AJ55" s="890"/>
      <c r="AK55" s="88">
        <v>0</v>
      </c>
      <c r="AL55" s="88"/>
      <c r="AM55" s="804"/>
      <c r="AN55" s="804"/>
      <c r="AO55" s="804"/>
      <c r="AP55" s="708"/>
      <c r="AQ55" s="708"/>
      <c r="AR55" s="708">
        <v>1</v>
      </c>
      <c r="AS55" s="714">
        <v>163</v>
      </c>
      <c r="AT55" s="715">
        <v>745.5</v>
      </c>
      <c r="AU55" s="715">
        <v>52</v>
      </c>
      <c r="AV55" s="715">
        <v>69</v>
      </c>
      <c r="AW55" s="715">
        <v>91</v>
      </c>
      <c r="AX55" s="716">
        <v>65</v>
      </c>
      <c r="AY55" s="715">
        <v>170.5</v>
      </c>
      <c r="AZ55" s="718">
        <v>61.5</v>
      </c>
      <c r="BA55" s="714">
        <v>1510.5</v>
      </c>
      <c r="BB55" s="719">
        <v>435.5</v>
      </c>
      <c r="BC55" s="58"/>
      <c r="BD55" s="58"/>
    </row>
    <row r="56" spans="1:56" ht="16" thickBot="1">
      <c r="A56" s="705" t="s">
        <v>3723</v>
      </c>
      <c r="B56" s="705" t="s">
        <v>3763</v>
      </c>
      <c r="C56" s="705" t="s">
        <v>3762</v>
      </c>
      <c r="D56" s="900">
        <v>55</v>
      </c>
      <c r="E56" s="889" t="s">
        <v>164</v>
      </c>
      <c r="F56" s="806">
        <v>39289</v>
      </c>
      <c r="G56" s="890">
        <v>1</v>
      </c>
      <c r="H56" s="890"/>
      <c r="I56" s="890"/>
      <c r="J56" s="890"/>
      <c r="K56" s="898">
        <v>1</v>
      </c>
      <c r="L56" s="890">
        <v>166</v>
      </c>
      <c r="M56" s="890">
        <v>75</v>
      </c>
      <c r="N56" s="890">
        <v>200</v>
      </c>
      <c r="O56" s="891">
        <v>826</v>
      </c>
      <c r="P56" s="707"/>
      <c r="Q56" s="707"/>
      <c r="R56" s="707"/>
      <c r="S56" s="707"/>
      <c r="T56" s="707"/>
      <c r="U56" s="707"/>
      <c r="V56" s="707"/>
      <c r="W56" s="707">
        <v>1</v>
      </c>
      <c r="X56" s="890"/>
      <c r="AD56" s="1211" t="s">
        <v>3815</v>
      </c>
      <c r="AE56" s="892">
        <v>1</v>
      </c>
      <c r="AF56" s="707"/>
      <c r="AG56" s="707"/>
      <c r="AI56" s="890"/>
      <c r="AJ56" s="890"/>
      <c r="AK56" s="88">
        <v>0</v>
      </c>
      <c r="AL56" s="88">
        <v>1</v>
      </c>
      <c r="AM56" s="804"/>
      <c r="AN56" s="804"/>
      <c r="AO56" s="804"/>
      <c r="AP56" s="708">
        <v>1</v>
      </c>
      <c r="AQ56" s="708"/>
      <c r="AR56" s="708"/>
      <c r="AS56" s="722">
        <v>1727</v>
      </c>
      <c r="AT56" s="724">
        <v>28220</v>
      </c>
      <c r="AU56" s="717">
        <v>2074</v>
      </c>
      <c r="AV56" s="715">
        <v>592</v>
      </c>
      <c r="AW56" s="717">
        <v>1603.5</v>
      </c>
      <c r="AX56" s="725">
        <v>1391</v>
      </c>
      <c r="AY56" s="715">
        <v>336</v>
      </c>
      <c r="AZ56" s="718">
        <v>117</v>
      </c>
      <c r="BA56" s="714">
        <v>3087.5</v>
      </c>
      <c r="BB56" s="719">
        <v>781</v>
      </c>
      <c r="BC56" s="58"/>
      <c r="BD56" s="58"/>
    </row>
    <row r="57" spans="1:56" ht="16" thickBot="1">
      <c r="A57" s="705" t="s">
        <v>3723</v>
      </c>
      <c r="B57" s="705" t="s">
        <v>3763</v>
      </c>
      <c r="C57" s="705" t="s">
        <v>3762</v>
      </c>
      <c r="D57" s="900">
        <v>56</v>
      </c>
      <c r="E57" s="889" t="s">
        <v>164</v>
      </c>
      <c r="F57" s="806">
        <v>39289</v>
      </c>
      <c r="G57" s="890">
        <v>1</v>
      </c>
      <c r="H57" s="890"/>
      <c r="I57" s="890"/>
      <c r="J57" s="890"/>
      <c r="K57" s="898">
        <v>1</v>
      </c>
      <c r="L57" s="890">
        <v>175</v>
      </c>
      <c r="M57" s="890">
        <v>78</v>
      </c>
      <c r="N57" s="890">
        <v>210</v>
      </c>
      <c r="O57" s="891">
        <v>900</v>
      </c>
      <c r="P57" s="707"/>
      <c r="Q57" s="707"/>
      <c r="R57" s="707"/>
      <c r="S57" s="707"/>
      <c r="T57" s="707"/>
      <c r="U57" s="707"/>
      <c r="V57" s="707"/>
      <c r="W57" s="707"/>
      <c r="X57" s="890">
        <v>1</v>
      </c>
      <c r="AD57" s="1211" t="s">
        <v>3815</v>
      </c>
      <c r="AE57" s="892">
        <v>1</v>
      </c>
      <c r="AF57" s="707"/>
      <c r="AG57" s="707"/>
      <c r="AI57" s="890"/>
      <c r="AJ57" s="890"/>
      <c r="AK57" s="88">
        <v>1</v>
      </c>
      <c r="AL57" s="88">
        <v>1</v>
      </c>
      <c r="AM57" s="804"/>
      <c r="AN57" s="804"/>
      <c r="AO57" s="804"/>
      <c r="AP57" s="708">
        <v>1</v>
      </c>
      <c r="AQ57" s="708"/>
      <c r="AR57" s="708"/>
      <c r="AS57" s="722">
        <v>3384</v>
      </c>
      <c r="AT57" s="724">
        <v>27101</v>
      </c>
      <c r="AU57" s="715">
        <v>343</v>
      </c>
      <c r="AV57" s="717">
        <v>3039</v>
      </c>
      <c r="AW57" s="717">
        <v>8456</v>
      </c>
      <c r="AX57" s="716">
        <v>119</v>
      </c>
      <c r="AY57" s="715">
        <v>184</v>
      </c>
      <c r="AZ57" s="718">
        <v>68</v>
      </c>
      <c r="BA57" s="714">
        <v>2612</v>
      </c>
      <c r="BB57" s="719">
        <v>123</v>
      </c>
      <c r="BC57" s="58"/>
      <c r="BD57" s="58"/>
    </row>
    <row r="58" spans="1:56" ht="16" thickBot="1">
      <c r="A58" s="705" t="s">
        <v>3723</v>
      </c>
      <c r="B58" s="705" t="s">
        <v>3763</v>
      </c>
      <c r="C58" s="705" t="s">
        <v>3762</v>
      </c>
      <c r="D58" s="900">
        <v>57</v>
      </c>
      <c r="E58" s="889" t="s">
        <v>164</v>
      </c>
      <c r="F58" s="806">
        <v>39289</v>
      </c>
      <c r="G58" s="890">
        <v>1</v>
      </c>
      <c r="H58" s="890"/>
      <c r="I58" s="890"/>
      <c r="J58" s="897">
        <v>1</v>
      </c>
      <c r="K58" s="890"/>
      <c r="L58" s="890">
        <v>136</v>
      </c>
      <c r="M58" s="890">
        <v>56</v>
      </c>
      <c r="N58" s="890">
        <v>125</v>
      </c>
      <c r="O58" s="891">
        <v>208</v>
      </c>
      <c r="P58" s="707"/>
      <c r="Q58" s="707"/>
      <c r="R58" s="707"/>
      <c r="S58" s="707"/>
      <c r="T58" s="707"/>
      <c r="U58" s="707"/>
      <c r="V58" s="707"/>
      <c r="W58" s="707"/>
      <c r="X58" s="890">
        <v>1</v>
      </c>
      <c r="AD58" s="1211" t="s">
        <v>3815</v>
      </c>
      <c r="AE58" s="892">
        <v>1</v>
      </c>
      <c r="AF58" s="707"/>
      <c r="AG58" s="707"/>
      <c r="AI58" s="890"/>
      <c r="AJ58" s="890"/>
      <c r="AK58" s="88">
        <v>1</v>
      </c>
      <c r="AL58" s="88"/>
      <c r="AM58" s="804"/>
      <c r="AN58" s="804"/>
      <c r="AO58" s="804"/>
      <c r="AP58" s="708"/>
      <c r="AQ58" s="708"/>
      <c r="AR58" s="708">
        <v>1</v>
      </c>
      <c r="AS58" s="714">
        <v>78</v>
      </c>
      <c r="AT58" s="715">
        <v>252</v>
      </c>
      <c r="AU58" s="715">
        <v>53</v>
      </c>
      <c r="AV58" s="715">
        <v>51</v>
      </c>
      <c r="AW58" s="715">
        <v>91.5</v>
      </c>
      <c r="AX58" s="716">
        <v>36.5</v>
      </c>
      <c r="AY58" s="715">
        <v>152.5</v>
      </c>
      <c r="AZ58" s="718">
        <v>58</v>
      </c>
      <c r="BA58" s="714">
        <v>1272</v>
      </c>
      <c r="BB58" s="719">
        <v>818</v>
      </c>
      <c r="BC58" s="58"/>
      <c r="BD58" s="58"/>
    </row>
    <row r="59" spans="1:56" ht="16" thickBot="1">
      <c r="A59" s="705" t="s">
        <v>3723</v>
      </c>
      <c r="B59" s="705" t="s">
        <v>3763</v>
      </c>
      <c r="C59" s="705" t="s">
        <v>3762</v>
      </c>
      <c r="D59" s="900">
        <v>58</v>
      </c>
      <c r="E59" s="889" t="s">
        <v>164</v>
      </c>
      <c r="F59" s="806">
        <v>39289</v>
      </c>
      <c r="G59" s="890">
        <v>1</v>
      </c>
      <c r="H59" s="890"/>
      <c r="I59" s="890"/>
      <c r="J59" s="890"/>
      <c r="K59" s="898">
        <v>1</v>
      </c>
      <c r="L59" s="890">
        <v>170</v>
      </c>
      <c r="M59" s="890">
        <v>80</v>
      </c>
      <c r="N59" s="890">
        <v>210</v>
      </c>
      <c r="O59" s="891">
        <v>922</v>
      </c>
      <c r="P59" s="707"/>
      <c r="Q59" s="707"/>
      <c r="R59" s="707"/>
      <c r="S59" s="707"/>
      <c r="T59" s="707"/>
      <c r="U59" s="707"/>
      <c r="V59" s="707"/>
      <c r="W59" s="707"/>
      <c r="X59" s="890">
        <v>1</v>
      </c>
      <c r="AD59" s="1211" t="s">
        <v>3815</v>
      </c>
      <c r="AE59" s="892">
        <v>1</v>
      </c>
      <c r="AF59" s="707"/>
      <c r="AG59" s="707"/>
      <c r="AI59" s="890"/>
      <c r="AJ59" s="890"/>
      <c r="AK59" s="88">
        <v>0</v>
      </c>
      <c r="AL59" s="88">
        <v>1</v>
      </c>
      <c r="AM59" s="804"/>
      <c r="AN59" s="804"/>
      <c r="AO59" s="804"/>
      <c r="AP59" s="708">
        <v>1</v>
      </c>
      <c r="AQ59" s="708"/>
      <c r="AR59" s="708"/>
      <c r="AS59" s="722">
        <v>2171</v>
      </c>
      <c r="AT59" s="724">
        <v>20601</v>
      </c>
      <c r="AU59" s="717">
        <v>3179</v>
      </c>
      <c r="AV59" s="715">
        <v>379</v>
      </c>
      <c r="AW59" s="715">
        <v>914</v>
      </c>
      <c r="AX59" s="725">
        <v>1484</v>
      </c>
      <c r="AY59" s="715">
        <v>364</v>
      </c>
      <c r="AZ59" s="718">
        <v>61</v>
      </c>
      <c r="BA59" s="714">
        <v>1256</v>
      </c>
      <c r="BB59" s="719">
        <v>926</v>
      </c>
      <c r="BC59" s="58"/>
      <c r="BD59" s="58"/>
    </row>
    <row r="60" spans="1:56" ht="16" thickBot="1">
      <c r="A60" s="705" t="s">
        <v>3723</v>
      </c>
      <c r="B60" s="705" t="s">
        <v>3763</v>
      </c>
      <c r="C60" s="705" t="s">
        <v>3762</v>
      </c>
      <c r="D60" s="900">
        <v>59</v>
      </c>
      <c r="E60" s="889" t="s">
        <v>164</v>
      </c>
      <c r="F60" s="806">
        <v>39289</v>
      </c>
      <c r="G60" s="890"/>
      <c r="H60" s="890">
        <v>1</v>
      </c>
      <c r="I60" s="890"/>
      <c r="J60" s="897">
        <v>1</v>
      </c>
      <c r="K60" s="890"/>
      <c r="L60" s="890">
        <v>144</v>
      </c>
      <c r="M60" s="890">
        <v>60</v>
      </c>
      <c r="N60" s="890">
        <v>140</v>
      </c>
      <c r="O60" s="891">
        <v>356</v>
      </c>
      <c r="P60" s="707"/>
      <c r="Q60" s="707">
        <v>1</v>
      </c>
      <c r="R60" s="707"/>
      <c r="S60" s="707"/>
      <c r="T60" s="707"/>
      <c r="U60" s="707"/>
      <c r="V60" s="707"/>
      <c r="W60" s="707"/>
      <c r="X60" s="890">
        <v>1</v>
      </c>
      <c r="AD60" s="1211" t="s">
        <v>3815</v>
      </c>
      <c r="AE60" s="892">
        <v>1</v>
      </c>
      <c r="AF60" s="707"/>
      <c r="AG60" s="707"/>
      <c r="AI60" s="890"/>
      <c r="AJ60" s="890"/>
      <c r="AK60" s="88">
        <v>1</v>
      </c>
      <c r="AL60" s="88"/>
      <c r="AM60" s="804"/>
      <c r="AN60" s="804"/>
      <c r="AO60" s="804"/>
      <c r="AP60" s="708"/>
      <c r="AQ60" s="708"/>
      <c r="AR60" s="708">
        <v>1</v>
      </c>
      <c r="AS60" s="714">
        <v>73.5</v>
      </c>
      <c r="AT60" s="715">
        <v>188</v>
      </c>
      <c r="AU60" s="715">
        <v>82</v>
      </c>
      <c r="AV60" s="715">
        <v>48</v>
      </c>
      <c r="AW60" s="715">
        <v>116.5</v>
      </c>
      <c r="AX60" s="716">
        <v>68</v>
      </c>
      <c r="AY60" s="715">
        <v>248</v>
      </c>
      <c r="AZ60" s="718">
        <v>72.5</v>
      </c>
      <c r="BA60" s="714">
        <v>529</v>
      </c>
      <c r="BB60" s="719">
        <v>979</v>
      </c>
      <c r="BC60" s="58"/>
      <c r="BD60" s="58"/>
    </row>
    <row r="61" spans="1:56" ht="16" thickBot="1">
      <c r="A61" s="705" t="s">
        <v>3723</v>
      </c>
      <c r="B61" s="705" t="s">
        <v>3763</v>
      </c>
      <c r="C61" s="705" t="s">
        <v>3762</v>
      </c>
      <c r="D61" s="900">
        <v>60</v>
      </c>
      <c r="E61" s="889" t="s">
        <v>164</v>
      </c>
      <c r="F61" s="806">
        <v>39289</v>
      </c>
      <c r="G61" s="890">
        <v>1</v>
      </c>
      <c r="H61" s="890"/>
      <c r="I61" s="890"/>
      <c r="J61" s="890"/>
      <c r="K61" s="898">
        <v>1</v>
      </c>
      <c r="L61" s="890">
        <v>172</v>
      </c>
      <c r="M61" s="890">
        <v>72</v>
      </c>
      <c r="N61" s="890">
        <v>190</v>
      </c>
      <c r="O61" s="891">
        <v>688</v>
      </c>
      <c r="P61" s="707"/>
      <c r="Q61" s="707"/>
      <c r="R61" s="707"/>
      <c r="S61" s="707"/>
      <c r="T61" s="707"/>
      <c r="U61" s="707"/>
      <c r="V61" s="707"/>
      <c r="W61" s="707"/>
      <c r="X61" s="890">
        <v>1</v>
      </c>
      <c r="AD61" s="1211" t="s">
        <v>3815</v>
      </c>
      <c r="AE61" s="892">
        <v>1</v>
      </c>
      <c r="AF61" s="707"/>
      <c r="AG61" s="707"/>
      <c r="AI61" s="890"/>
      <c r="AJ61" s="890"/>
      <c r="AK61" s="88">
        <v>0</v>
      </c>
      <c r="AL61" s="88">
        <v>1</v>
      </c>
      <c r="AM61" s="804"/>
      <c r="AN61" s="804"/>
      <c r="AO61" s="804"/>
      <c r="AP61" s="708"/>
      <c r="AQ61" s="708"/>
      <c r="AR61" s="708">
        <v>1</v>
      </c>
      <c r="AS61" s="714">
        <v>468.5</v>
      </c>
      <c r="AT61" s="715">
        <v>127.5</v>
      </c>
      <c r="AU61" s="717">
        <v>1205</v>
      </c>
      <c r="AV61" s="715">
        <v>199.5</v>
      </c>
      <c r="AW61" s="715">
        <v>148.5</v>
      </c>
      <c r="AX61" s="716">
        <v>817.5</v>
      </c>
      <c r="AY61" s="715">
        <v>940</v>
      </c>
      <c r="AZ61" s="718">
        <v>68</v>
      </c>
      <c r="BA61" s="722">
        <v>8895</v>
      </c>
      <c r="BB61" s="723">
        <v>1023</v>
      </c>
      <c r="BC61" s="58"/>
      <c r="BD61" s="58"/>
    </row>
    <row r="62" spans="1:56" ht="16" thickBot="1">
      <c r="A62" s="705" t="s">
        <v>3723</v>
      </c>
      <c r="B62" s="705" t="s">
        <v>3763</v>
      </c>
      <c r="C62" s="705" t="s">
        <v>3762</v>
      </c>
      <c r="D62" s="900">
        <v>61</v>
      </c>
      <c r="E62" s="889" t="s">
        <v>164</v>
      </c>
      <c r="F62" s="806">
        <v>39289</v>
      </c>
      <c r="G62" s="890"/>
      <c r="H62" s="890">
        <v>1</v>
      </c>
      <c r="I62" s="890"/>
      <c r="J62" s="890"/>
      <c r="K62" s="898">
        <v>1</v>
      </c>
      <c r="L62" s="890">
        <v>162</v>
      </c>
      <c r="M62" s="890">
        <v>65</v>
      </c>
      <c r="N62" s="890">
        <v>180</v>
      </c>
      <c r="O62" s="891">
        <v>570</v>
      </c>
      <c r="P62" s="707"/>
      <c r="Q62" s="707">
        <v>1</v>
      </c>
      <c r="R62" s="707"/>
      <c r="S62" s="707"/>
      <c r="T62" s="707"/>
      <c r="U62" s="707"/>
      <c r="V62" s="707"/>
      <c r="W62" s="707">
        <v>1</v>
      </c>
      <c r="X62" s="890"/>
      <c r="AD62" s="1211" t="s">
        <v>3815</v>
      </c>
      <c r="AE62" s="892">
        <v>1</v>
      </c>
      <c r="AF62" s="707"/>
      <c r="AG62" s="707"/>
      <c r="AI62" s="890"/>
      <c r="AJ62" s="890"/>
      <c r="AK62" s="88">
        <v>1</v>
      </c>
      <c r="AL62" s="88">
        <v>1</v>
      </c>
      <c r="AM62" s="804"/>
      <c r="AN62" s="804"/>
      <c r="AO62" s="804"/>
      <c r="AP62" s="708"/>
      <c r="AQ62" s="708"/>
      <c r="AR62" s="708">
        <v>1</v>
      </c>
      <c r="AS62" s="714">
        <v>782</v>
      </c>
      <c r="AT62" s="715">
        <v>985</v>
      </c>
      <c r="AU62" s="717">
        <v>1700</v>
      </c>
      <c r="AV62" s="715">
        <v>365</v>
      </c>
      <c r="AW62" s="715">
        <v>240</v>
      </c>
      <c r="AX62" s="725">
        <v>1422</v>
      </c>
      <c r="AY62" s="717">
        <v>1038.5</v>
      </c>
      <c r="AZ62" s="718">
        <v>138</v>
      </c>
      <c r="BA62" s="714">
        <v>3307</v>
      </c>
      <c r="BB62" s="719">
        <v>974</v>
      </c>
      <c r="BC62" s="58"/>
      <c r="BD62" s="58"/>
    </row>
    <row r="63" spans="1:56" ht="16" thickBot="1">
      <c r="A63" s="705" t="s">
        <v>3723</v>
      </c>
      <c r="B63" s="705" t="s">
        <v>3763</v>
      </c>
      <c r="C63" s="705" t="s">
        <v>3762</v>
      </c>
      <c r="D63" s="900">
        <v>62</v>
      </c>
      <c r="E63" s="889" t="s">
        <v>164</v>
      </c>
      <c r="F63" s="806">
        <v>39289</v>
      </c>
      <c r="G63" s="890">
        <v>1</v>
      </c>
      <c r="H63" s="890"/>
      <c r="I63" s="890"/>
      <c r="J63" s="897">
        <v>1</v>
      </c>
      <c r="K63" s="890"/>
      <c r="L63" s="890">
        <v>148</v>
      </c>
      <c r="M63" s="890">
        <v>55</v>
      </c>
      <c r="N63" s="890">
        <v>148</v>
      </c>
      <c r="O63" s="891">
        <v>368</v>
      </c>
      <c r="P63" s="707"/>
      <c r="Q63" s="707"/>
      <c r="R63" s="707"/>
      <c r="S63" s="707"/>
      <c r="T63" s="707"/>
      <c r="U63" s="707"/>
      <c r="V63" s="707"/>
      <c r="W63" s="707"/>
      <c r="X63" s="890">
        <v>1</v>
      </c>
      <c r="AD63" s="1211" t="s">
        <v>3815</v>
      </c>
      <c r="AE63" s="892">
        <v>1</v>
      </c>
      <c r="AF63" s="707"/>
      <c r="AG63" s="707"/>
      <c r="AI63" s="890"/>
      <c r="AJ63" s="890"/>
      <c r="AK63" s="88">
        <v>1</v>
      </c>
      <c r="AL63" s="88"/>
      <c r="AM63" s="804"/>
      <c r="AN63" s="804"/>
      <c r="AO63" s="804"/>
      <c r="AP63" s="708"/>
      <c r="AQ63" s="708"/>
      <c r="AR63" s="708">
        <v>1</v>
      </c>
      <c r="AS63" s="714">
        <v>89.5</v>
      </c>
      <c r="AT63" s="715">
        <v>98</v>
      </c>
      <c r="AU63" s="715">
        <v>36</v>
      </c>
      <c r="AV63" s="715">
        <v>61</v>
      </c>
      <c r="AW63" s="715">
        <v>138.5</v>
      </c>
      <c r="AX63" s="716">
        <v>39.5</v>
      </c>
      <c r="AY63" s="715">
        <v>805.5</v>
      </c>
      <c r="AZ63" s="718">
        <v>74</v>
      </c>
      <c r="BA63" s="714">
        <v>995</v>
      </c>
      <c r="BB63" s="719">
        <v>189</v>
      </c>
      <c r="BC63" s="58"/>
      <c r="BD63" s="58"/>
    </row>
    <row r="64" spans="1:56" ht="16" thickBot="1">
      <c r="A64" s="705" t="s">
        <v>3723</v>
      </c>
      <c r="B64" s="705" t="s">
        <v>3763</v>
      </c>
      <c r="C64" s="705" t="s">
        <v>3762</v>
      </c>
      <c r="D64" s="900">
        <v>63</v>
      </c>
      <c r="E64" s="889" t="s">
        <v>164</v>
      </c>
      <c r="F64" s="806">
        <v>39289</v>
      </c>
      <c r="G64" s="890">
        <v>1</v>
      </c>
      <c r="H64" s="890"/>
      <c r="I64" s="890"/>
      <c r="J64" s="897">
        <v>1</v>
      </c>
      <c r="K64" s="890"/>
      <c r="L64" s="890">
        <v>148</v>
      </c>
      <c r="M64" s="890">
        <v>55</v>
      </c>
      <c r="N64" s="890">
        <v>145</v>
      </c>
      <c r="O64" s="891">
        <v>346</v>
      </c>
      <c r="P64" s="707"/>
      <c r="Q64" s="707"/>
      <c r="R64" s="707"/>
      <c r="S64" s="707"/>
      <c r="T64" s="707"/>
      <c r="U64" s="707"/>
      <c r="V64" s="707"/>
      <c r="W64" s="707"/>
      <c r="X64" s="890">
        <v>1</v>
      </c>
      <c r="AD64" s="1211" t="s">
        <v>3815</v>
      </c>
      <c r="AE64" s="892">
        <v>1</v>
      </c>
      <c r="AF64" s="707"/>
      <c r="AG64" s="707"/>
      <c r="AI64" s="890"/>
      <c r="AJ64" s="890"/>
      <c r="AK64" s="88">
        <v>0</v>
      </c>
      <c r="AL64" s="88">
        <v>1</v>
      </c>
      <c r="AM64" s="804"/>
      <c r="AN64" s="804"/>
      <c r="AO64" s="804"/>
      <c r="AP64" s="708"/>
      <c r="AQ64" s="708">
        <v>1</v>
      </c>
      <c r="AR64" s="708"/>
      <c r="AS64" s="714">
        <v>99</v>
      </c>
      <c r="AT64" s="717">
        <v>1171</v>
      </c>
      <c r="AU64" s="715">
        <v>55</v>
      </c>
      <c r="AV64" s="715">
        <v>66.5</v>
      </c>
      <c r="AW64" s="715">
        <v>88</v>
      </c>
      <c r="AX64" s="716">
        <v>28</v>
      </c>
      <c r="AY64" s="715">
        <v>445</v>
      </c>
      <c r="AZ64" s="718">
        <v>63</v>
      </c>
      <c r="BA64" s="714">
        <v>882</v>
      </c>
      <c r="BB64" s="719">
        <v>345</v>
      </c>
      <c r="BC64" s="58"/>
      <c r="BD64" s="58"/>
    </row>
    <row r="65" spans="1:56" ht="16" thickBot="1">
      <c r="A65" s="705" t="s">
        <v>3723</v>
      </c>
      <c r="B65" s="705" t="s">
        <v>3763</v>
      </c>
      <c r="C65" s="705" t="s">
        <v>3762</v>
      </c>
      <c r="D65" s="900">
        <v>64</v>
      </c>
      <c r="E65" s="889" t="s">
        <v>166</v>
      </c>
      <c r="F65" s="806">
        <v>39290</v>
      </c>
      <c r="G65" s="890"/>
      <c r="H65" s="890">
        <v>1</v>
      </c>
      <c r="I65" s="890"/>
      <c r="J65" s="890"/>
      <c r="K65" s="898">
        <v>1</v>
      </c>
      <c r="L65" s="890">
        <v>165</v>
      </c>
      <c r="M65" s="890">
        <v>72</v>
      </c>
      <c r="N65" s="890">
        <v>180</v>
      </c>
      <c r="O65" s="891">
        <v>566</v>
      </c>
      <c r="P65" s="707"/>
      <c r="Q65" s="707">
        <v>1</v>
      </c>
      <c r="R65" s="707"/>
      <c r="S65" s="707"/>
      <c r="T65" s="707"/>
      <c r="U65" s="707"/>
      <c r="V65" s="707">
        <v>1</v>
      </c>
      <c r="W65" s="707"/>
      <c r="X65" s="890"/>
      <c r="AD65" s="1211" t="s">
        <v>3815</v>
      </c>
      <c r="AE65" s="892">
        <v>1</v>
      </c>
      <c r="AF65" s="707"/>
      <c r="AG65" s="707"/>
      <c r="AI65" s="890"/>
      <c r="AJ65" s="890"/>
      <c r="AK65" s="88">
        <v>1</v>
      </c>
      <c r="AL65" s="88"/>
      <c r="AM65" s="804"/>
      <c r="AN65" s="804"/>
      <c r="AO65" s="804"/>
      <c r="AP65" s="708"/>
      <c r="AQ65" s="708"/>
      <c r="AR65" s="708">
        <v>1</v>
      </c>
      <c r="AS65" s="714">
        <v>166</v>
      </c>
      <c r="AT65" s="715">
        <v>131</v>
      </c>
      <c r="AU65" s="715">
        <v>286</v>
      </c>
      <c r="AV65" s="715">
        <v>113</v>
      </c>
      <c r="AW65" s="715">
        <v>967.5</v>
      </c>
      <c r="AX65" s="716">
        <v>220</v>
      </c>
      <c r="AY65" s="717">
        <v>1736</v>
      </c>
      <c r="AZ65" s="718">
        <v>77</v>
      </c>
      <c r="BA65" s="722">
        <v>5192</v>
      </c>
      <c r="BB65" s="719">
        <v>362</v>
      </c>
      <c r="BC65" s="58"/>
      <c r="BD65" s="58"/>
    </row>
    <row r="66" spans="1:56" ht="16" thickBot="1">
      <c r="A66" s="705" t="s">
        <v>3723</v>
      </c>
      <c r="B66" s="705" t="s">
        <v>3763</v>
      </c>
      <c r="C66" s="705" t="s">
        <v>3762</v>
      </c>
      <c r="D66" s="900">
        <v>65</v>
      </c>
      <c r="E66" s="889" t="s">
        <v>166</v>
      </c>
      <c r="F66" s="806">
        <v>39290</v>
      </c>
      <c r="G66" s="890">
        <v>1</v>
      </c>
      <c r="H66" s="890"/>
      <c r="I66" s="890"/>
      <c r="J66" s="890"/>
      <c r="K66" s="898">
        <v>1</v>
      </c>
      <c r="L66" s="890">
        <v>176</v>
      </c>
      <c r="M66" s="890">
        <v>74</v>
      </c>
      <c r="N66" s="890">
        <v>200</v>
      </c>
      <c r="O66" s="891">
        <v>886</v>
      </c>
      <c r="P66" s="707"/>
      <c r="Q66" s="707"/>
      <c r="R66" s="707"/>
      <c r="S66" s="707"/>
      <c r="T66" s="707"/>
      <c r="U66" s="707"/>
      <c r="V66" s="707"/>
      <c r="W66" s="707"/>
      <c r="X66" s="890">
        <v>1</v>
      </c>
      <c r="AD66" s="1211" t="s">
        <v>3815</v>
      </c>
      <c r="AE66" s="892">
        <v>1</v>
      </c>
      <c r="AF66" s="707"/>
      <c r="AG66" s="707"/>
      <c r="AI66" s="890"/>
      <c r="AJ66" s="890"/>
      <c r="AK66" s="88">
        <v>0</v>
      </c>
      <c r="AL66" s="88">
        <v>1</v>
      </c>
      <c r="AM66" s="804"/>
      <c r="AN66" s="804"/>
      <c r="AO66" s="804"/>
      <c r="AP66" s="708">
        <v>1</v>
      </c>
      <c r="AQ66" s="708"/>
      <c r="AR66" s="708"/>
      <c r="AS66" s="714">
        <v>764.5</v>
      </c>
      <c r="AT66" s="724">
        <v>15119</v>
      </c>
      <c r="AU66" s="715">
        <v>86</v>
      </c>
      <c r="AV66" s="715">
        <v>115</v>
      </c>
      <c r="AW66" s="715">
        <v>395.5</v>
      </c>
      <c r="AX66" s="716">
        <v>59</v>
      </c>
      <c r="AY66" s="715">
        <v>149</v>
      </c>
      <c r="AZ66" s="718">
        <v>85</v>
      </c>
      <c r="BA66" s="722">
        <v>4750</v>
      </c>
      <c r="BB66" s="719">
        <v>161</v>
      </c>
      <c r="BC66" s="58"/>
      <c r="BD66" s="58"/>
    </row>
    <row r="67" spans="1:56" ht="16" thickBot="1">
      <c r="A67" s="705" t="s">
        <v>3723</v>
      </c>
      <c r="B67" s="705" t="s">
        <v>3763</v>
      </c>
      <c r="C67" s="705" t="s">
        <v>3762</v>
      </c>
      <c r="D67" s="900">
        <v>66</v>
      </c>
      <c r="E67" s="889" t="s">
        <v>166</v>
      </c>
      <c r="F67" s="806">
        <v>39290</v>
      </c>
      <c r="G67" s="890"/>
      <c r="H67" s="890">
        <v>1</v>
      </c>
      <c r="I67" s="890"/>
      <c r="J67" s="897">
        <v>1</v>
      </c>
      <c r="K67" s="890"/>
      <c r="L67" s="890">
        <v>145</v>
      </c>
      <c r="M67" s="890">
        <v>60</v>
      </c>
      <c r="N67" s="890">
        <v>160</v>
      </c>
      <c r="O67" s="891">
        <v>396</v>
      </c>
      <c r="P67" s="707"/>
      <c r="Q67" s="707">
        <v>1</v>
      </c>
      <c r="R67" s="707"/>
      <c r="S67" s="707"/>
      <c r="T67" s="707"/>
      <c r="U67" s="707"/>
      <c r="V67" s="707"/>
      <c r="W67" s="707"/>
      <c r="X67" s="890">
        <v>1</v>
      </c>
      <c r="AD67" s="1211" t="s">
        <v>3815</v>
      </c>
      <c r="AE67" s="892">
        <v>1</v>
      </c>
      <c r="AF67" s="707"/>
      <c r="AG67" s="707"/>
      <c r="AI67" s="890"/>
      <c r="AJ67" s="890"/>
      <c r="AK67" s="88">
        <v>1</v>
      </c>
      <c r="AL67" s="88"/>
      <c r="AM67" s="804"/>
      <c r="AN67" s="804"/>
      <c r="AO67" s="804"/>
      <c r="AP67" s="708"/>
      <c r="AQ67" s="708"/>
      <c r="AR67" s="708">
        <v>1</v>
      </c>
      <c r="AS67" s="714">
        <v>66.5</v>
      </c>
      <c r="AT67" s="715">
        <v>68.5</v>
      </c>
      <c r="AU67" s="715">
        <v>50.5</v>
      </c>
      <c r="AV67" s="715">
        <v>44</v>
      </c>
      <c r="AW67" s="715">
        <v>80.5</v>
      </c>
      <c r="AX67" s="716">
        <v>42</v>
      </c>
      <c r="AY67" s="715">
        <v>122</v>
      </c>
      <c r="AZ67" s="718">
        <v>45</v>
      </c>
      <c r="BA67" s="714">
        <v>256</v>
      </c>
      <c r="BB67" s="719">
        <v>64</v>
      </c>
      <c r="BC67" s="58"/>
      <c r="BD67" s="58"/>
    </row>
    <row r="68" spans="1:56" ht="16" thickBot="1">
      <c r="A68" s="705" t="s">
        <v>3723</v>
      </c>
      <c r="B68" s="705" t="s">
        <v>3763</v>
      </c>
      <c r="C68" s="705" t="s">
        <v>3762</v>
      </c>
      <c r="D68" s="900">
        <v>67</v>
      </c>
      <c r="E68" s="889" t="s">
        <v>166</v>
      </c>
      <c r="F68" s="806">
        <v>39290</v>
      </c>
      <c r="G68" s="890">
        <v>1</v>
      </c>
      <c r="H68" s="890"/>
      <c r="I68" s="890"/>
      <c r="J68" s="890"/>
      <c r="K68" s="898">
        <v>1</v>
      </c>
      <c r="L68" s="890">
        <v>174</v>
      </c>
      <c r="M68" s="890">
        <v>74</v>
      </c>
      <c r="N68" s="890">
        <v>210</v>
      </c>
      <c r="O68" s="891">
        <v>1000</v>
      </c>
      <c r="P68" s="707"/>
      <c r="Q68" s="707"/>
      <c r="R68" s="707"/>
      <c r="S68" s="707"/>
      <c r="T68" s="707"/>
      <c r="U68" s="707"/>
      <c r="V68" s="707"/>
      <c r="W68" s="707"/>
      <c r="X68" s="890">
        <v>1</v>
      </c>
      <c r="AD68" s="1211" t="s">
        <v>3815</v>
      </c>
      <c r="AE68" s="892">
        <v>1</v>
      </c>
      <c r="AF68" s="707"/>
      <c r="AG68" s="707"/>
      <c r="AI68" s="890"/>
      <c r="AJ68" s="890"/>
      <c r="AK68" s="88">
        <v>0</v>
      </c>
      <c r="AL68" s="88"/>
      <c r="AM68" s="804"/>
      <c r="AN68" s="804"/>
      <c r="AO68" s="804"/>
      <c r="AP68" s="708"/>
      <c r="AQ68" s="708"/>
      <c r="AR68" s="708">
        <v>1</v>
      </c>
      <c r="AS68" s="714">
        <v>83</v>
      </c>
      <c r="AT68" s="715">
        <v>158.5</v>
      </c>
      <c r="AU68" s="715">
        <v>54</v>
      </c>
      <c r="AV68" s="715">
        <v>76.5</v>
      </c>
      <c r="AW68" s="715">
        <v>140</v>
      </c>
      <c r="AX68" s="716">
        <v>74</v>
      </c>
      <c r="AY68" s="715">
        <v>304.5</v>
      </c>
      <c r="AZ68" s="718">
        <v>174</v>
      </c>
      <c r="BA68" s="714">
        <v>1826.5</v>
      </c>
      <c r="BB68" s="719">
        <v>345</v>
      </c>
      <c r="BC68" s="58"/>
      <c r="BD68" s="58"/>
    </row>
    <row r="69" spans="1:56" ht="16" thickBot="1">
      <c r="A69" s="705" t="s">
        <v>3723</v>
      </c>
      <c r="B69" s="705" t="s">
        <v>3763</v>
      </c>
      <c r="C69" s="705" t="s">
        <v>3762</v>
      </c>
      <c r="D69" s="900">
        <v>68</v>
      </c>
      <c r="E69" s="889" t="s">
        <v>166</v>
      </c>
      <c r="F69" s="806">
        <v>39290</v>
      </c>
      <c r="G69" s="890">
        <v>1</v>
      </c>
      <c r="H69" s="890"/>
      <c r="I69" s="890"/>
      <c r="J69" s="897">
        <v>1</v>
      </c>
      <c r="K69" s="890"/>
      <c r="L69" s="890">
        <v>145</v>
      </c>
      <c r="M69" s="890">
        <v>55</v>
      </c>
      <c r="N69" s="890">
        <v>140</v>
      </c>
      <c r="O69" s="891">
        <v>338</v>
      </c>
      <c r="P69" s="707"/>
      <c r="Q69" s="707"/>
      <c r="R69" s="707"/>
      <c r="S69" s="707"/>
      <c r="T69" s="707"/>
      <c r="U69" s="707"/>
      <c r="V69" s="707"/>
      <c r="W69" s="707"/>
      <c r="X69" s="890">
        <v>1</v>
      </c>
      <c r="AD69" s="1211" t="s">
        <v>3815</v>
      </c>
      <c r="AE69" s="892">
        <v>1</v>
      </c>
      <c r="AF69" s="707"/>
      <c r="AG69" s="707"/>
      <c r="AI69" s="890"/>
      <c r="AJ69" s="890"/>
      <c r="AK69" s="88">
        <v>0</v>
      </c>
      <c r="AL69" s="88">
        <v>1</v>
      </c>
      <c r="AM69" s="804"/>
      <c r="AN69" s="804"/>
      <c r="AO69" s="804"/>
      <c r="AP69" s="708"/>
      <c r="AQ69" s="708">
        <v>1</v>
      </c>
      <c r="AR69" s="708"/>
      <c r="AS69" s="714">
        <v>302</v>
      </c>
      <c r="AT69" s="717">
        <v>8570</v>
      </c>
      <c r="AU69" s="715">
        <v>141.5</v>
      </c>
      <c r="AV69" s="715">
        <v>86</v>
      </c>
      <c r="AW69" s="715">
        <v>255.5</v>
      </c>
      <c r="AX69" s="716">
        <v>89.5</v>
      </c>
      <c r="AY69" s="715">
        <v>208</v>
      </c>
      <c r="AZ69" s="718">
        <v>79</v>
      </c>
      <c r="BA69" s="714">
        <v>1775</v>
      </c>
      <c r="BB69" s="719">
        <v>423.5</v>
      </c>
      <c r="BC69" s="58"/>
      <c r="BD69" s="58"/>
    </row>
    <row r="70" spans="1:56" ht="16" thickBot="1">
      <c r="A70" s="705" t="s">
        <v>3723</v>
      </c>
      <c r="B70" s="705" t="s">
        <v>3763</v>
      </c>
      <c r="C70" s="705" t="s">
        <v>3762</v>
      </c>
      <c r="D70" s="900">
        <v>69</v>
      </c>
      <c r="E70" s="889" t="s">
        <v>166</v>
      </c>
      <c r="F70" s="806">
        <v>39290</v>
      </c>
      <c r="G70" s="890"/>
      <c r="H70" s="890">
        <v>1</v>
      </c>
      <c r="I70" s="890"/>
      <c r="J70" s="897">
        <v>1</v>
      </c>
      <c r="K70" s="890"/>
      <c r="L70" s="890">
        <v>144</v>
      </c>
      <c r="M70" s="890">
        <v>62</v>
      </c>
      <c r="N70" s="890">
        <v>160</v>
      </c>
      <c r="O70" s="891">
        <v>358</v>
      </c>
      <c r="P70" s="707"/>
      <c r="Q70" s="707">
        <v>1</v>
      </c>
      <c r="R70" s="707"/>
      <c r="S70" s="707"/>
      <c r="T70" s="707"/>
      <c r="U70" s="707"/>
      <c r="V70" s="707"/>
      <c r="W70" s="707"/>
      <c r="X70" s="890">
        <v>1</v>
      </c>
      <c r="AD70" s="1211" t="s">
        <v>3815</v>
      </c>
      <c r="AE70" s="892">
        <v>1</v>
      </c>
      <c r="AF70" s="707"/>
      <c r="AG70" s="707"/>
      <c r="AI70" s="890"/>
      <c r="AJ70" s="890"/>
      <c r="AK70" s="88">
        <v>1</v>
      </c>
      <c r="AL70" s="88">
        <v>1</v>
      </c>
      <c r="AM70" s="804"/>
      <c r="AN70" s="804"/>
      <c r="AO70" s="804"/>
      <c r="AP70" s="708"/>
      <c r="AQ70" s="708"/>
      <c r="AR70" s="708">
        <v>1</v>
      </c>
      <c r="AS70" s="714">
        <v>137</v>
      </c>
      <c r="AT70" s="715">
        <v>73.5</v>
      </c>
      <c r="AU70" s="715">
        <v>56</v>
      </c>
      <c r="AV70" s="715">
        <v>51</v>
      </c>
      <c r="AW70" s="715">
        <v>113</v>
      </c>
      <c r="AX70" s="716">
        <v>78</v>
      </c>
      <c r="AY70" s="715">
        <v>191</v>
      </c>
      <c r="AZ70" s="718">
        <v>54</v>
      </c>
      <c r="BA70" s="714">
        <v>1038</v>
      </c>
      <c r="BB70" s="719">
        <v>558</v>
      </c>
      <c r="BC70" s="58"/>
      <c r="BD70" s="58"/>
    </row>
    <row r="71" spans="1:56" ht="16" thickBot="1">
      <c r="A71" s="705" t="s">
        <v>3723</v>
      </c>
      <c r="B71" s="705" t="s">
        <v>3763</v>
      </c>
      <c r="C71" s="705" t="s">
        <v>3762</v>
      </c>
      <c r="D71" s="900">
        <v>70</v>
      </c>
      <c r="E71" s="889" t="s">
        <v>166</v>
      </c>
      <c r="F71" s="806">
        <v>39290</v>
      </c>
      <c r="G71" s="890">
        <v>1</v>
      </c>
      <c r="H71" s="890"/>
      <c r="I71" s="890"/>
      <c r="J71" s="897">
        <v>1</v>
      </c>
      <c r="K71" s="890"/>
      <c r="L71" s="890">
        <v>155</v>
      </c>
      <c r="M71" s="890">
        <v>63</v>
      </c>
      <c r="N71" s="890">
        <v>162</v>
      </c>
      <c r="O71" s="891">
        <v>374</v>
      </c>
      <c r="P71" s="707"/>
      <c r="Q71" s="707"/>
      <c r="R71" s="707"/>
      <c r="S71" s="707"/>
      <c r="T71" s="707"/>
      <c r="U71" s="707"/>
      <c r="V71" s="707"/>
      <c r="W71" s="707"/>
      <c r="X71" s="890">
        <v>1</v>
      </c>
      <c r="AD71" s="1211" t="s">
        <v>3815</v>
      </c>
      <c r="AE71" s="892">
        <v>1</v>
      </c>
      <c r="AF71" s="707"/>
      <c r="AG71" s="707"/>
      <c r="AI71" s="890"/>
      <c r="AJ71" s="890"/>
      <c r="AK71" s="88">
        <v>1</v>
      </c>
      <c r="AL71" s="88"/>
      <c r="AM71" s="804"/>
      <c r="AN71" s="804"/>
      <c r="AO71" s="804"/>
      <c r="AP71" s="708"/>
      <c r="AQ71" s="708">
        <v>1</v>
      </c>
      <c r="AR71" s="708"/>
      <c r="AS71" s="714">
        <v>118.5</v>
      </c>
      <c r="AT71" s="717">
        <v>1096.5</v>
      </c>
      <c r="AU71" s="715">
        <v>63</v>
      </c>
      <c r="AV71" s="715">
        <v>66.5</v>
      </c>
      <c r="AW71" s="715">
        <v>616.5</v>
      </c>
      <c r="AX71" s="716">
        <v>44</v>
      </c>
      <c r="AY71" s="717">
        <v>1331</v>
      </c>
      <c r="AZ71" s="718">
        <v>77</v>
      </c>
      <c r="BA71" s="714">
        <v>1244</v>
      </c>
      <c r="BB71" s="719">
        <v>297</v>
      </c>
      <c r="BC71" s="58"/>
      <c r="BD71" s="58"/>
    </row>
    <row r="72" spans="1:56" ht="16" thickBot="1">
      <c r="A72" s="705" t="s">
        <v>3723</v>
      </c>
      <c r="B72" s="705" t="s">
        <v>3763</v>
      </c>
      <c r="C72" s="705" t="s">
        <v>3762</v>
      </c>
      <c r="D72" s="900">
        <v>71</v>
      </c>
      <c r="E72" s="889" t="s">
        <v>166</v>
      </c>
      <c r="F72" s="806">
        <v>39290</v>
      </c>
      <c r="G72" s="890"/>
      <c r="H72" s="890">
        <v>1</v>
      </c>
      <c r="I72" s="890"/>
      <c r="J72" s="897">
        <v>1</v>
      </c>
      <c r="K72" s="890"/>
      <c r="L72" s="890">
        <v>145</v>
      </c>
      <c r="M72" s="890">
        <v>57</v>
      </c>
      <c r="N72" s="890">
        <v>160</v>
      </c>
      <c r="O72" s="891">
        <v>354</v>
      </c>
      <c r="P72" s="707"/>
      <c r="Q72" s="707">
        <v>1</v>
      </c>
      <c r="R72" s="707"/>
      <c r="S72" s="707"/>
      <c r="T72" s="707"/>
      <c r="U72" s="707"/>
      <c r="V72" s="707"/>
      <c r="W72" s="707">
        <v>1</v>
      </c>
      <c r="X72" s="890"/>
      <c r="AD72" s="1211" t="s">
        <v>3815</v>
      </c>
      <c r="AE72" s="892">
        <v>1</v>
      </c>
      <c r="AF72" s="707"/>
      <c r="AG72" s="707"/>
      <c r="AI72" s="890"/>
      <c r="AJ72" s="890"/>
      <c r="AK72" s="88">
        <v>0</v>
      </c>
      <c r="AL72" s="88">
        <v>1</v>
      </c>
      <c r="AM72" s="804"/>
      <c r="AN72" s="804"/>
      <c r="AO72" s="804"/>
      <c r="AP72" s="708">
        <v>1</v>
      </c>
      <c r="AQ72" s="708"/>
      <c r="AR72" s="708"/>
      <c r="AS72" s="722">
        <v>1062.5</v>
      </c>
      <c r="AT72" s="724">
        <v>20967.5</v>
      </c>
      <c r="AU72" s="715">
        <v>99</v>
      </c>
      <c r="AV72" s="715">
        <v>57</v>
      </c>
      <c r="AW72" s="715">
        <v>123.5</v>
      </c>
      <c r="AX72" s="716">
        <v>62</v>
      </c>
      <c r="AY72" s="715">
        <v>203.5</v>
      </c>
      <c r="AZ72" s="718">
        <v>72</v>
      </c>
      <c r="BA72" s="714">
        <v>1836.5</v>
      </c>
      <c r="BB72" s="719">
        <v>120</v>
      </c>
      <c r="BC72" s="58"/>
      <c r="BD72" s="58"/>
    </row>
    <row r="73" spans="1:56" ht="16" thickBot="1">
      <c r="A73" s="705" t="s">
        <v>3723</v>
      </c>
      <c r="B73" s="705" t="s">
        <v>3763</v>
      </c>
      <c r="C73" s="705" t="s">
        <v>3762</v>
      </c>
      <c r="D73" s="900">
        <v>72</v>
      </c>
      <c r="E73" s="889" t="s">
        <v>166</v>
      </c>
      <c r="F73" s="806">
        <v>39290</v>
      </c>
      <c r="G73" s="890">
        <v>1</v>
      </c>
      <c r="H73" s="890"/>
      <c r="I73" s="890"/>
      <c r="J73" s="897">
        <v>1</v>
      </c>
      <c r="K73" s="890"/>
      <c r="L73" s="890">
        <v>147</v>
      </c>
      <c r="M73" s="890">
        <v>62</v>
      </c>
      <c r="N73" s="890">
        <v>155</v>
      </c>
      <c r="O73" s="891">
        <v>376</v>
      </c>
      <c r="P73" s="707"/>
      <c r="Q73" s="707"/>
      <c r="R73" s="707"/>
      <c r="S73" s="707"/>
      <c r="T73" s="707"/>
      <c r="U73" s="707"/>
      <c r="V73" s="707"/>
      <c r="W73" s="707"/>
      <c r="X73" s="890">
        <v>1</v>
      </c>
      <c r="AD73" s="1211" t="s">
        <v>3815</v>
      </c>
      <c r="AE73" s="892">
        <v>1</v>
      </c>
      <c r="AF73" s="707"/>
      <c r="AG73" s="707"/>
      <c r="AI73" s="890"/>
      <c r="AJ73" s="890"/>
      <c r="AK73" s="88">
        <v>1</v>
      </c>
      <c r="AL73" s="88"/>
      <c r="AM73" s="804"/>
      <c r="AN73" s="804"/>
      <c r="AO73" s="804"/>
      <c r="AP73" s="708"/>
      <c r="AQ73" s="708"/>
      <c r="AR73" s="708">
        <v>1</v>
      </c>
      <c r="AS73" s="714">
        <v>98</v>
      </c>
      <c r="AT73" s="715">
        <v>348</v>
      </c>
      <c r="AU73" s="715">
        <v>48</v>
      </c>
      <c r="AV73" s="715">
        <v>58.5</v>
      </c>
      <c r="AW73" s="715">
        <v>117</v>
      </c>
      <c r="AX73" s="716">
        <v>70</v>
      </c>
      <c r="AY73" s="715">
        <v>128</v>
      </c>
      <c r="AZ73" s="718">
        <v>53</v>
      </c>
      <c r="BA73" s="714">
        <v>632.5</v>
      </c>
      <c r="BB73" s="719">
        <v>374</v>
      </c>
      <c r="BC73" s="58"/>
      <c r="BD73" s="58"/>
    </row>
    <row r="74" spans="1:56" ht="16" thickBot="1">
      <c r="A74" s="705" t="s">
        <v>3723</v>
      </c>
      <c r="B74" s="705" t="s">
        <v>3763</v>
      </c>
      <c r="C74" s="705" t="s">
        <v>3762</v>
      </c>
      <c r="D74" s="900">
        <v>73</v>
      </c>
      <c r="E74" s="889" t="s">
        <v>167</v>
      </c>
      <c r="F74" s="806">
        <v>39291</v>
      </c>
      <c r="G74" s="890">
        <v>1</v>
      </c>
      <c r="H74" s="890"/>
      <c r="I74" s="890"/>
      <c r="J74" s="890"/>
      <c r="K74" s="898">
        <v>1</v>
      </c>
      <c r="L74" s="890">
        <v>168</v>
      </c>
      <c r="M74" s="890">
        <v>72</v>
      </c>
      <c r="N74" s="890">
        <v>205</v>
      </c>
      <c r="O74" s="891">
        <v>746</v>
      </c>
      <c r="P74" s="707"/>
      <c r="Q74" s="707"/>
      <c r="R74" s="707"/>
      <c r="S74" s="707"/>
      <c r="T74" s="707"/>
      <c r="U74" s="707"/>
      <c r="V74" s="707"/>
      <c r="W74" s="707"/>
      <c r="X74" s="890">
        <v>1</v>
      </c>
      <c r="AD74" s="1211" t="s">
        <v>3815</v>
      </c>
      <c r="AE74" s="892">
        <v>1</v>
      </c>
      <c r="AF74" s="707"/>
      <c r="AG74" s="707"/>
      <c r="AI74" s="890">
        <v>300</v>
      </c>
      <c r="AJ74" s="890">
        <v>1000</v>
      </c>
      <c r="AK74" s="88">
        <v>0</v>
      </c>
      <c r="AL74" s="88"/>
      <c r="AM74" s="804"/>
      <c r="AN74" s="804"/>
      <c r="AO74" s="804"/>
      <c r="AP74" s="708"/>
      <c r="AQ74" s="708"/>
      <c r="AR74" s="708">
        <v>1</v>
      </c>
      <c r="AS74" s="714">
        <v>159.5</v>
      </c>
      <c r="AT74" s="715">
        <v>92.5</v>
      </c>
      <c r="AU74" s="715">
        <v>219</v>
      </c>
      <c r="AV74" s="715">
        <v>102</v>
      </c>
      <c r="AW74" s="715">
        <v>114</v>
      </c>
      <c r="AX74" s="716">
        <v>196</v>
      </c>
      <c r="AY74" s="717">
        <v>1954</v>
      </c>
      <c r="AZ74" s="718">
        <v>83</v>
      </c>
      <c r="BA74" s="714">
        <v>3821.5</v>
      </c>
      <c r="BB74" s="719">
        <v>222</v>
      </c>
      <c r="BC74" s="58"/>
      <c r="BD74" s="58"/>
    </row>
    <row r="75" spans="1:56" ht="16" thickBot="1">
      <c r="A75" s="705" t="s">
        <v>3723</v>
      </c>
      <c r="B75" s="705" t="s">
        <v>3763</v>
      </c>
      <c r="C75" s="705" t="s">
        <v>3762</v>
      </c>
      <c r="D75" s="900">
        <v>74</v>
      </c>
      <c r="E75" s="889" t="s">
        <v>167</v>
      </c>
      <c r="F75" s="806">
        <v>39291</v>
      </c>
      <c r="G75" s="890">
        <v>1</v>
      </c>
      <c r="H75" s="890"/>
      <c r="I75" s="890"/>
      <c r="J75" s="890"/>
      <c r="K75" s="898">
        <v>1</v>
      </c>
      <c r="L75" s="890">
        <v>170</v>
      </c>
      <c r="M75" s="890">
        <v>72</v>
      </c>
      <c r="N75" s="890">
        <v>206</v>
      </c>
      <c r="O75" s="891">
        <v>892</v>
      </c>
      <c r="P75" s="707"/>
      <c r="Q75" s="707"/>
      <c r="R75" s="707"/>
      <c r="S75" s="707"/>
      <c r="T75" s="707"/>
      <c r="U75" s="707"/>
      <c r="V75" s="707"/>
      <c r="W75" s="707"/>
      <c r="X75" s="890">
        <v>1</v>
      </c>
      <c r="AD75" s="1211" t="s">
        <v>3815</v>
      </c>
      <c r="AE75" s="892">
        <v>1</v>
      </c>
      <c r="AF75" s="707"/>
      <c r="AG75" s="707"/>
      <c r="AI75" s="890">
        <v>300</v>
      </c>
      <c r="AJ75" s="890">
        <v>1000</v>
      </c>
      <c r="AK75" s="88">
        <v>0</v>
      </c>
      <c r="AL75" s="88"/>
      <c r="AM75" s="804"/>
      <c r="AN75" s="804"/>
      <c r="AO75" s="804"/>
      <c r="AP75" s="708"/>
      <c r="AQ75" s="708">
        <v>1</v>
      </c>
      <c r="AR75" s="708"/>
      <c r="AS75" s="714">
        <v>403</v>
      </c>
      <c r="AT75" s="717">
        <v>9558</v>
      </c>
      <c r="AU75" s="715">
        <v>82</v>
      </c>
      <c r="AV75" s="715">
        <v>77</v>
      </c>
      <c r="AW75" s="715">
        <v>101.5</v>
      </c>
      <c r="AX75" s="716">
        <v>149</v>
      </c>
      <c r="AY75" s="715">
        <v>382</v>
      </c>
      <c r="AZ75" s="718">
        <v>114</v>
      </c>
      <c r="BA75" s="714">
        <v>3017.5</v>
      </c>
      <c r="BB75" s="719">
        <v>120.5</v>
      </c>
      <c r="BC75" s="58"/>
      <c r="BD75" s="58"/>
    </row>
    <row r="76" spans="1:56" ht="16" thickBot="1">
      <c r="A76" s="705" t="s">
        <v>3723</v>
      </c>
      <c r="B76" s="705" t="s">
        <v>3763</v>
      </c>
      <c r="C76" s="705" t="s">
        <v>3762</v>
      </c>
      <c r="D76" s="900">
        <v>75</v>
      </c>
      <c r="E76" s="889" t="s">
        <v>167</v>
      </c>
      <c r="F76" s="806">
        <v>39291</v>
      </c>
      <c r="G76" s="890">
        <v>1</v>
      </c>
      <c r="H76" s="890"/>
      <c r="I76" s="890"/>
      <c r="J76" s="890"/>
      <c r="K76" s="898">
        <v>1</v>
      </c>
      <c r="L76" s="890">
        <v>170</v>
      </c>
      <c r="M76" s="890">
        <v>72</v>
      </c>
      <c r="N76" s="890">
        <v>210</v>
      </c>
      <c r="O76" s="891">
        <v>836</v>
      </c>
      <c r="P76" s="707"/>
      <c r="Q76" s="707"/>
      <c r="R76" s="707"/>
      <c r="S76" s="707"/>
      <c r="T76" s="707"/>
      <c r="U76" s="707"/>
      <c r="V76" s="707"/>
      <c r="W76" s="707"/>
      <c r="X76" s="890">
        <v>1</v>
      </c>
      <c r="AD76" s="1211" t="s">
        <v>3815</v>
      </c>
      <c r="AE76" s="892">
        <v>1</v>
      </c>
      <c r="AF76" s="707"/>
      <c r="AG76" s="707"/>
      <c r="AI76" s="890">
        <v>300</v>
      </c>
      <c r="AJ76" s="890">
        <v>1000</v>
      </c>
      <c r="AK76" s="88">
        <v>0</v>
      </c>
      <c r="AL76" s="88"/>
      <c r="AM76" s="804"/>
      <c r="AN76" s="804"/>
      <c r="AO76" s="804"/>
      <c r="AP76" s="708">
        <v>1</v>
      </c>
      <c r="AQ76" s="708"/>
      <c r="AR76" s="708"/>
      <c r="AS76" s="722">
        <v>3214</v>
      </c>
      <c r="AT76" s="724">
        <v>21475</v>
      </c>
      <c r="AU76" s="717">
        <v>1538</v>
      </c>
      <c r="AV76" s="715">
        <v>560.5</v>
      </c>
      <c r="AW76" s="715">
        <v>260</v>
      </c>
      <c r="AX76" s="725">
        <v>1181</v>
      </c>
      <c r="AY76" s="715">
        <v>768.5</v>
      </c>
      <c r="AZ76" s="718">
        <v>341</v>
      </c>
      <c r="BA76" s="722">
        <v>5412</v>
      </c>
      <c r="BB76" s="719">
        <v>648</v>
      </c>
      <c r="BC76" s="58"/>
      <c r="BD76" s="58"/>
    </row>
    <row r="77" spans="1:56" ht="16" thickBot="1">
      <c r="A77" s="705" t="s">
        <v>3723</v>
      </c>
      <c r="B77" s="705" t="s">
        <v>3763</v>
      </c>
      <c r="C77" s="705" t="s">
        <v>3762</v>
      </c>
      <c r="D77" s="900">
        <v>76</v>
      </c>
      <c r="E77" s="889" t="s">
        <v>167</v>
      </c>
      <c r="F77" s="806">
        <v>39291</v>
      </c>
      <c r="G77" s="890">
        <v>1</v>
      </c>
      <c r="H77" s="890"/>
      <c r="I77" s="890"/>
      <c r="J77" s="890"/>
      <c r="K77" s="898">
        <v>1</v>
      </c>
      <c r="L77" s="890">
        <v>164</v>
      </c>
      <c r="M77" s="890">
        <v>64</v>
      </c>
      <c r="N77" s="890">
        <v>190</v>
      </c>
      <c r="O77" s="891">
        <v>770</v>
      </c>
      <c r="P77" s="707"/>
      <c r="Q77" s="707"/>
      <c r="R77" s="707"/>
      <c r="S77" s="707"/>
      <c r="T77" s="707"/>
      <c r="U77" s="707"/>
      <c r="V77" s="707"/>
      <c r="W77" s="707"/>
      <c r="X77" s="890">
        <v>1</v>
      </c>
      <c r="AD77" s="1211" t="s">
        <v>3815</v>
      </c>
      <c r="AE77" s="892">
        <v>1</v>
      </c>
      <c r="AF77" s="707"/>
      <c r="AG77" s="707"/>
      <c r="AI77" s="890">
        <v>300</v>
      </c>
      <c r="AJ77" s="890">
        <v>1000</v>
      </c>
      <c r="AK77" s="88">
        <v>0</v>
      </c>
      <c r="AL77" s="88">
        <v>1</v>
      </c>
      <c r="AM77" s="804"/>
      <c r="AN77" s="804"/>
      <c r="AO77" s="804"/>
      <c r="AP77" s="708"/>
      <c r="AQ77" s="708">
        <v>1</v>
      </c>
      <c r="AR77" s="708"/>
      <c r="AS77" s="714">
        <v>140</v>
      </c>
      <c r="AT77" s="717">
        <v>3839.5</v>
      </c>
      <c r="AU77" s="715">
        <v>61</v>
      </c>
      <c r="AV77" s="715">
        <v>85</v>
      </c>
      <c r="AW77" s="715">
        <v>111.5</v>
      </c>
      <c r="AX77" s="716">
        <v>46.5</v>
      </c>
      <c r="AY77" s="715">
        <v>159</v>
      </c>
      <c r="AZ77" s="718">
        <v>59</v>
      </c>
      <c r="BA77" s="714">
        <v>2891</v>
      </c>
      <c r="BB77" s="719">
        <v>128</v>
      </c>
      <c r="BC77" s="58"/>
      <c r="BD77" s="58"/>
    </row>
    <row r="78" spans="1:56" ht="16" thickBot="1">
      <c r="A78" s="705" t="s">
        <v>3723</v>
      </c>
      <c r="B78" s="705" t="s">
        <v>3763</v>
      </c>
      <c r="C78" s="705" t="s">
        <v>3762</v>
      </c>
      <c r="D78" s="900">
        <v>77</v>
      </c>
      <c r="E78" s="889" t="s">
        <v>167</v>
      </c>
      <c r="F78" s="806">
        <v>39291</v>
      </c>
      <c r="G78" s="890">
        <v>1</v>
      </c>
      <c r="H78" s="890"/>
      <c r="I78" s="890"/>
      <c r="J78" s="890"/>
      <c r="K78" s="898">
        <v>1</v>
      </c>
      <c r="L78" s="890">
        <v>165</v>
      </c>
      <c r="M78" s="890">
        <v>72</v>
      </c>
      <c r="N78" s="890">
        <v>200</v>
      </c>
      <c r="O78" s="891">
        <v>712</v>
      </c>
      <c r="P78" s="707"/>
      <c r="Q78" s="707"/>
      <c r="R78" s="707"/>
      <c r="S78" s="707"/>
      <c r="T78" s="707"/>
      <c r="U78" s="707"/>
      <c r="V78" s="707"/>
      <c r="W78" s="707"/>
      <c r="X78" s="890">
        <v>1</v>
      </c>
      <c r="AD78" s="1211" t="s">
        <v>3815</v>
      </c>
      <c r="AE78" s="892">
        <v>1</v>
      </c>
      <c r="AF78" s="707"/>
      <c r="AG78" s="707"/>
      <c r="AI78" s="890">
        <v>300</v>
      </c>
      <c r="AJ78" s="890">
        <v>1000</v>
      </c>
      <c r="AK78" s="88">
        <v>1</v>
      </c>
      <c r="AL78" s="88">
        <v>1</v>
      </c>
      <c r="AM78" s="804"/>
      <c r="AN78" s="804"/>
      <c r="AO78" s="804"/>
      <c r="AP78" s="708">
        <v>1</v>
      </c>
      <c r="AQ78" s="708"/>
      <c r="AR78" s="708"/>
      <c r="AS78" s="722">
        <v>4426</v>
      </c>
      <c r="AT78" s="724">
        <v>28307.5</v>
      </c>
      <c r="AU78" s="717">
        <v>740</v>
      </c>
      <c r="AV78" s="717">
        <v>2307</v>
      </c>
      <c r="AW78" s="717">
        <v>7811.5</v>
      </c>
      <c r="AX78" s="716">
        <v>351</v>
      </c>
      <c r="AY78" s="715">
        <v>882</v>
      </c>
      <c r="AZ78" s="718">
        <v>108</v>
      </c>
      <c r="BA78" s="722">
        <v>6938</v>
      </c>
      <c r="BB78" s="723">
        <v>1018</v>
      </c>
      <c r="BC78" s="58"/>
      <c r="BD78" s="58"/>
    </row>
    <row r="79" spans="1:56" ht="16" thickBot="1">
      <c r="A79" s="705" t="s">
        <v>3723</v>
      </c>
      <c r="B79" s="705" t="s">
        <v>3763</v>
      </c>
      <c r="C79" s="705" t="s">
        <v>3762</v>
      </c>
      <c r="D79" s="900">
        <v>78</v>
      </c>
      <c r="E79" s="889" t="s">
        <v>167</v>
      </c>
      <c r="F79" s="806">
        <v>39291</v>
      </c>
      <c r="G79" s="890">
        <v>1</v>
      </c>
      <c r="H79" s="890"/>
      <c r="I79" s="890"/>
      <c r="J79" s="890"/>
      <c r="K79" s="898">
        <v>1</v>
      </c>
      <c r="L79" s="890">
        <v>180</v>
      </c>
      <c r="M79" s="890">
        <v>72</v>
      </c>
      <c r="N79" s="890">
        <v>210</v>
      </c>
      <c r="O79" s="891">
        <v>959</v>
      </c>
      <c r="P79" s="707"/>
      <c r="Q79" s="707"/>
      <c r="R79" s="707"/>
      <c r="S79" s="707"/>
      <c r="T79" s="707"/>
      <c r="U79" s="707"/>
      <c r="V79" s="707"/>
      <c r="W79" s="707"/>
      <c r="X79" s="890">
        <v>1</v>
      </c>
      <c r="AD79" s="1211" t="s">
        <v>3815</v>
      </c>
      <c r="AE79" s="892">
        <v>1</v>
      </c>
      <c r="AF79" s="707"/>
      <c r="AG79" s="707"/>
      <c r="AI79" s="890">
        <v>300</v>
      </c>
      <c r="AJ79" s="890">
        <v>1000</v>
      </c>
      <c r="AK79" s="88">
        <v>1</v>
      </c>
      <c r="AL79" s="88"/>
      <c r="AM79" s="804"/>
      <c r="AN79" s="804"/>
      <c r="AO79" s="804"/>
      <c r="AP79" s="708">
        <v>1</v>
      </c>
      <c r="AQ79" s="708"/>
      <c r="AR79" s="708"/>
      <c r="AS79" s="722">
        <v>1761</v>
      </c>
      <c r="AT79" s="724">
        <v>26156</v>
      </c>
      <c r="AU79" s="715">
        <v>183</v>
      </c>
      <c r="AV79" s="715">
        <v>117</v>
      </c>
      <c r="AW79" s="715">
        <v>258</v>
      </c>
      <c r="AX79" s="716">
        <v>71</v>
      </c>
      <c r="AY79" s="717">
        <v>1209</v>
      </c>
      <c r="AZ79" s="718">
        <v>315</v>
      </c>
      <c r="BA79" s="714">
        <v>1109</v>
      </c>
      <c r="BB79" s="719">
        <v>192</v>
      </c>
      <c r="BC79" s="58"/>
      <c r="BD79" s="58"/>
    </row>
    <row r="80" spans="1:56" ht="16" thickBot="1">
      <c r="A80" s="705" t="s">
        <v>3723</v>
      </c>
      <c r="B80" s="705" t="s">
        <v>3763</v>
      </c>
      <c r="C80" s="705" t="s">
        <v>3762</v>
      </c>
      <c r="D80" s="900">
        <v>79</v>
      </c>
      <c r="E80" s="889" t="s">
        <v>167</v>
      </c>
      <c r="F80" s="806">
        <v>39291</v>
      </c>
      <c r="G80" s="890">
        <v>1</v>
      </c>
      <c r="H80" s="890"/>
      <c r="I80" s="890"/>
      <c r="J80" s="890"/>
      <c r="K80" s="898">
        <v>1</v>
      </c>
      <c r="L80" s="890">
        <v>166</v>
      </c>
      <c r="M80" s="890">
        <v>71</v>
      </c>
      <c r="N80" s="890">
        <v>210</v>
      </c>
      <c r="O80" s="891">
        <v>842</v>
      </c>
      <c r="P80" s="707"/>
      <c r="Q80" s="707"/>
      <c r="R80" s="707"/>
      <c r="S80" s="707"/>
      <c r="T80" s="707"/>
      <c r="U80" s="707"/>
      <c r="V80" s="707"/>
      <c r="W80" s="707"/>
      <c r="X80" s="890">
        <v>1</v>
      </c>
      <c r="AD80" s="1211" t="s">
        <v>3815</v>
      </c>
      <c r="AE80" s="892">
        <v>1</v>
      </c>
      <c r="AF80" s="707"/>
      <c r="AG80" s="707"/>
      <c r="AI80" s="890">
        <v>300</v>
      </c>
      <c r="AJ80" s="890">
        <v>1000</v>
      </c>
      <c r="AK80" s="88">
        <v>0</v>
      </c>
      <c r="AL80" s="88"/>
      <c r="AM80" s="804"/>
      <c r="AN80" s="804"/>
      <c r="AO80" s="804"/>
      <c r="AP80" s="708"/>
      <c r="AQ80" s="708">
        <v>1</v>
      </c>
      <c r="AR80" s="708"/>
      <c r="AS80" s="714">
        <v>371</v>
      </c>
      <c r="AT80" s="717">
        <v>8064.5</v>
      </c>
      <c r="AU80" s="715">
        <v>74</v>
      </c>
      <c r="AV80" s="715">
        <v>73</v>
      </c>
      <c r="AW80" s="715">
        <v>132.5</v>
      </c>
      <c r="AX80" s="716">
        <v>61</v>
      </c>
      <c r="AY80" s="717">
        <v>3765</v>
      </c>
      <c r="AZ80" s="718">
        <v>234</v>
      </c>
      <c r="BA80" s="714">
        <v>2118</v>
      </c>
      <c r="BB80" s="719">
        <v>294.5</v>
      </c>
      <c r="BC80" s="58"/>
      <c r="BD80" s="58"/>
    </row>
    <row r="81" spans="1:56" ht="16" thickBot="1">
      <c r="A81" s="705" t="s">
        <v>3723</v>
      </c>
      <c r="B81" s="705" t="s">
        <v>3763</v>
      </c>
      <c r="C81" s="705" t="s">
        <v>3762</v>
      </c>
      <c r="D81" s="900">
        <v>80</v>
      </c>
      <c r="E81" s="889" t="s">
        <v>167</v>
      </c>
      <c r="F81" s="806">
        <v>39291</v>
      </c>
      <c r="G81" s="890">
        <v>1</v>
      </c>
      <c r="H81" s="890"/>
      <c r="I81" s="890"/>
      <c r="J81" s="890"/>
      <c r="K81" s="898">
        <v>1</v>
      </c>
      <c r="L81" s="890">
        <v>173</v>
      </c>
      <c r="M81" s="890">
        <v>72</v>
      </c>
      <c r="N81" s="890">
        <v>205</v>
      </c>
      <c r="O81" s="891">
        <v>764</v>
      </c>
      <c r="P81" s="707"/>
      <c r="Q81" s="707"/>
      <c r="R81" s="707"/>
      <c r="S81" s="707"/>
      <c r="T81" s="707"/>
      <c r="U81" s="707"/>
      <c r="V81" s="707"/>
      <c r="W81" s="707">
        <v>1</v>
      </c>
      <c r="X81" s="890"/>
      <c r="AD81" s="1211" t="s">
        <v>3815</v>
      </c>
      <c r="AE81" s="892">
        <v>1</v>
      </c>
      <c r="AF81" s="707"/>
      <c r="AG81" s="707"/>
      <c r="AI81" s="890">
        <v>300</v>
      </c>
      <c r="AJ81" s="890">
        <v>1000</v>
      </c>
      <c r="AK81" s="88">
        <v>0</v>
      </c>
      <c r="AL81" s="88"/>
      <c r="AM81" s="804"/>
      <c r="AN81" s="804"/>
      <c r="AO81" s="804"/>
      <c r="AP81" s="708">
        <v>1</v>
      </c>
      <c r="AQ81" s="708"/>
      <c r="AR81" s="708"/>
      <c r="AS81" s="722">
        <v>1300</v>
      </c>
      <c r="AT81" s="724">
        <v>15845</v>
      </c>
      <c r="AU81" s="717">
        <v>536</v>
      </c>
      <c r="AV81" s="715">
        <v>169</v>
      </c>
      <c r="AW81" s="715">
        <v>158</v>
      </c>
      <c r="AX81" s="716">
        <v>470.5</v>
      </c>
      <c r="AY81" s="717">
        <v>3101</v>
      </c>
      <c r="AZ81" s="726">
        <v>1172</v>
      </c>
      <c r="BA81" s="714">
        <v>3964</v>
      </c>
      <c r="BB81" s="719">
        <v>410.5</v>
      </c>
      <c r="BC81" s="58"/>
      <c r="BD81" s="58" t="s">
        <v>168</v>
      </c>
    </row>
    <row r="82" spans="1:56" ht="16" thickBot="1">
      <c r="A82" s="705" t="s">
        <v>3723</v>
      </c>
      <c r="B82" s="705" t="s">
        <v>3763</v>
      </c>
      <c r="C82" s="705" t="s">
        <v>3762</v>
      </c>
      <c r="D82" s="900">
        <v>81</v>
      </c>
      <c r="E82" s="889" t="s">
        <v>167</v>
      </c>
      <c r="F82" s="806">
        <v>39291</v>
      </c>
      <c r="G82" s="890">
        <v>1</v>
      </c>
      <c r="H82" s="890"/>
      <c r="I82" s="890"/>
      <c r="J82" s="890"/>
      <c r="K82" s="898">
        <v>1</v>
      </c>
      <c r="L82" s="890">
        <v>178</v>
      </c>
      <c r="M82" s="890">
        <v>77</v>
      </c>
      <c r="N82" s="890">
        <v>215</v>
      </c>
      <c r="O82" s="891">
        <v>916</v>
      </c>
      <c r="P82" s="707"/>
      <c r="Q82" s="707"/>
      <c r="R82" s="707"/>
      <c r="S82" s="707"/>
      <c r="T82" s="707"/>
      <c r="U82" s="707"/>
      <c r="V82" s="707"/>
      <c r="W82" s="707"/>
      <c r="X82" s="890">
        <v>1</v>
      </c>
      <c r="AD82" s="1211" t="s">
        <v>3815</v>
      </c>
      <c r="AE82" s="892">
        <v>1</v>
      </c>
      <c r="AF82" s="707"/>
      <c r="AG82" s="707"/>
      <c r="AI82" s="890">
        <v>300</v>
      </c>
      <c r="AJ82" s="890">
        <v>1000</v>
      </c>
      <c r="AK82" s="88">
        <v>0</v>
      </c>
      <c r="AL82" s="88">
        <v>2</v>
      </c>
      <c r="AM82" s="804"/>
      <c r="AN82" s="804"/>
      <c r="AO82" s="804"/>
      <c r="AP82" s="708"/>
      <c r="AQ82" s="708">
        <v>1</v>
      </c>
      <c r="AR82" s="708"/>
      <c r="AS82" s="714">
        <v>75</v>
      </c>
      <c r="AT82" s="717">
        <v>2160</v>
      </c>
      <c r="AU82" s="715">
        <v>94</v>
      </c>
      <c r="AV82" s="715">
        <v>78.5</v>
      </c>
      <c r="AW82" s="715">
        <v>161</v>
      </c>
      <c r="AX82" s="716">
        <v>57</v>
      </c>
      <c r="AY82" s="715">
        <v>353</v>
      </c>
      <c r="AZ82" s="718">
        <v>72</v>
      </c>
      <c r="BA82" s="714">
        <v>2227</v>
      </c>
      <c r="BB82" s="719">
        <v>192.5</v>
      </c>
      <c r="BC82" s="58"/>
      <c r="BD82" s="58"/>
    </row>
    <row r="83" spans="1:56" ht="16" thickBot="1">
      <c r="A83" s="705" t="s">
        <v>3723</v>
      </c>
      <c r="B83" s="705" t="s">
        <v>3763</v>
      </c>
      <c r="C83" s="705" t="s">
        <v>3762</v>
      </c>
      <c r="D83" s="900">
        <v>82</v>
      </c>
      <c r="E83" s="889" t="s">
        <v>167</v>
      </c>
      <c r="F83" s="806">
        <v>39291</v>
      </c>
      <c r="G83" s="890">
        <v>1</v>
      </c>
      <c r="H83" s="890"/>
      <c r="I83" s="890"/>
      <c r="J83" s="890"/>
      <c r="K83" s="898">
        <v>1</v>
      </c>
      <c r="L83" s="890">
        <v>168</v>
      </c>
      <c r="M83" s="890">
        <v>82</v>
      </c>
      <c r="N83" s="890">
        <v>195</v>
      </c>
      <c r="O83" s="891">
        <v>684</v>
      </c>
      <c r="P83" s="707"/>
      <c r="Q83" s="707"/>
      <c r="R83" s="707"/>
      <c r="S83" s="707"/>
      <c r="T83" s="707"/>
      <c r="U83" s="707"/>
      <c r="V83" s="707"/>
      <c r="W83" s="707">
        <v>1</v>
      </c>
      <c r="X83" s="890"/>
      <c r="AD83" s="1211" t="s">
        <v>3815</v>
      </c>
      <c r="AE83" s="892">
        <v>1</v>
      </c>
      <c r="AF83" s="707"/>
      <c r="AG83" s="707"/>
      <c r="AI83" s="890">
        <v>300</v>
      </c>
      <c r="AJ83" s="890">
        <v>1000</v>
      </c>
      <c r="AK83" s="88">
        <v>1</v>
      </c>
      <c r="AL83" s="88"/>
      <c r="AM83" s="804"/>
      <c r="AN83" s="804"/>
      <c r="AO83" s="804"/>
      <c r="AP83" s="708">
        <v>1</v>
      </c>
      <c r="AQ83" s="708"/>
      <c r="AR83" s="708"/>
      <c r="AS83" s="722">
        <v>1009.5</v>
      </c>
      <c r="AT83" s="724">
        <v>23091</v>
      </c>
      <c r="AU83" s="715">
        <v>160</v>
      </c>
      <c r="AV83" s="715">
        <v>780</v>
      </c>
      <c r="AW83" s="717">
        <v>2181.5</v>
      </c>
      <c r="AX83" s="716">
        <v>76</v>
      </c>
      <c r="AY83" s="717">
        <v>7959</v>
      </c>
      <c r="AZ83" s="718">
        <v>156</v>
      </c>
      <c r="BA83" s="722">
        <v>5895.5</v>
      </c>
      <c r="BB83" s="719">
        <v>208.5</v>
      </c>
      <c r="BC83" s="58"/>
      <c r="BD83" s="58"/>
    </row>
    <row r="84" spans="1:56" ht="16" thickBot="1">
      <c r="A84" s="705" t="s">
        <v>3723</v>
      </c>
      <c r="B84" s="705" t="s">
        <v>3763</v>
      </c>
      <c r="C84" s="705" t="s">
        <v>3762</v>
      </c>
      <c r="D84" s="900">
        <v>83</v>
      </c>
      <c r="E84" s="889" t="s">
        <v>167</v>
      </c>
      <c r="F84" s="806">
        <v>39291</v>
      </c>
      <c r="G84" s="890">
        <v>1</v>
      </c>
      <c r="H84" s="890"/>
      <c r="I84" s="890"/>
      <c r="J84" s="897">
        <v>1</v>
      </c>
      <c r="K84" s="890"/>
      <c r="L84" s="890">
        <v>145</v>
      </c>
      <c r="M84" s="890">
        <v>59</v>
      </c>
      <c r="N84" s="890">
        <v>145</v>
      </c>
      <c r="O84" s="891">
        <v>298</v>
      </c>
      <c r="P84" s="707"/>
      <c r="Q84" s="707"/>
      <c r="R84" s="707"/>
      <c r="S84" s="707"/>
      <c r="T84" s="707"/>
      <c r="U84" s="707"/>
      <c r="V84" s="707"/>
      <c r="W84" s="707">
        <v>1</v>
      </c>
      <c r="X84" s="890"/>
      <c r="AD84" s="1211" t="s">
        <v>3815</v>
      </c>
      <c r="AE84" s="892">
        <v>1</v>
      </c>
      <c r="AF84" s="707"/>
      <c r="AG84" s="707"/>
      <c r="AI84" s="890">
        <v>300</v>
      </c>
      <c r="AJ84" s="890">
        <v>700</v>
      </c>
      <c r="AK84" s="88">
        <v>0</v>
      </c>
      <c r="AL84" s="88"/>
      <c r="AM84" s="804"/>
      <c r="AN84" s="804"/>
      <c r="AO84" s="804"/>
      <c r="AP84" s="708"/>
      <c r="AQ84" s="708"/>
      <c r="AR84" s="708">
        <v>1</v>
      </c>
      <c r="AS84" s="714">
        <v>85.5</v>
      </c>
      <c r="AT84" s="715">
        <v>44</v>
      </c>
      <c r="AU84" s="715">
        <v>75</v>
      </c>
      <c r="AV84" s="715">
        <v>85</v>
      </c>
      <c r="AW84" s="715">
        <v>203.5</v>
      </c>
      <c r="AX84" s="716">
        <v>49</v>
      </c>
      <c r="AY84" s="715">
        <v>168.5</v>
      </c>
      <c r="AZ84" s="718">
        <v>53</v>
      </c>
      <c r="BA84" s="714">
        <v>1759</v>
      </c>
      <c r="BB84" s="719">
        <v>643.5</v>
      </c>
      <c r="BC84" s="58"/>
      <c r="BD84" s="58"/>
    </row>
    <row r="85" spans="1:56" ht="16" thickBot="1">
      <c r="A85" s="705" t="s">
        <v>3723</v>
      </c>
      <c r="B85" s="705" t="s">
        <v>3763</v>
      </c>
      <c r="C85" s="705" t="s">
        <v>3762</v>
      </c>
      <c r="D85" s="900">
        <v>84</v>
      </c>
      <c r="E85" s="889" t="s">
        <v>167</v>
      </c>
      <c r="F85" s="806">
        <v>39291</v>
      </c>
      <c r="G85" s="890">
        <v>1</v>
      </c>
      <c r="H85" s="890"/>
      <c r="I85" s="890"/>
      <c r="J85" s="890"/>
      <c r="K85" s="898">
        <v>1</v>
      </c>
      <c r="L85" s="890">
        <v>175</v>
      </c>
      <c r="M85" s="890">
        <v>77</v>
      </c>
      <c r="N85" s="890">
        <v>195</v>
      </c>
      <c r="O85" s="891">
        <v>780</v>
      </c>
      <c r="P85" s="707"/>
      <c r="Q85" s="707"/>
      <c r="R85" s="707"/>
      <c r="S85" s="707"/>
      <c r="T85" s="707"/>
      <c r="U85" s="707"/>
      <c r="V85" s="707"/>
      <c r="W85" s="707">
        <v>1</v>
      </c>
      <c r="X85" s="890"/>
      <c r="AD85" s="1211" t="s">
        <v>3815</v>
      </c>
      <c r="AE85" s="892">
        <v>1</v>
      </c>
      <c r="AF85" s="707"/>
      <c r="AG85" s="707"/>
      <c r="AI85" s="890">
        <v>300</v>
      </c>
      <c r="AJ85" s="890">
        <v>900</v>
      </c>
      <c r="AK85" s="88">
        <v>0</v>
      </c>
      <c r="AL85" s="88"/>
      <c r="AM85" s="804"/>
      <c r="AN85" s="804"/>
      <c r="AO85" s="804"/>
      <c r="AP85" s="708"/>
      <c r="AQ85" s="708">
        <v>1</v>
      </c>
      <c r="AR85" s="708"/>
      <c r="AS85" s="714">
        <v>264</v>
      </c>
      <c r="AT85" s="717">
        <v>2016</v>
      </c>
      <c r="AU85" s="715">
        <v>63.5</v>
      </c>
      <c r="AV85" s="715">
        <v>70</v>
      </c>
      <c r="AW85" s="715">
        <v>233.5</v>
      </c>
      <c r="AX85" s="716">
        <v>63.5</v>
      </c>
      <c r="AY85" s="715">
        <v>157</v>
      </c>
      <c r="AZ85" s="718">
        <v>83</v>
      </c>
      <c r="BA85" s="714">
        <v>1252</v>
      </c>
      <c r="BB85" s="719">
        <v>143</v>
      </c>
      <c r="BC85" s="58"/>
      <c r="BD85" s="58"/>
    </row>
    <row r="86" spans="1:56" ht="16" thickBot="1">
      <c r="A86" s="705" t="s">
        <v>3723</v>
      </c>
      <c r="B86" s="705" t="s">
        <v>3763</v>
      </c>
      <c r="C86" s="705" t="s">
        <v>3762</v>
      </c>
      <c r="D86" s="900">
        <v>85</v>
      </c>
      <c r="E86" s="889" t="s">
        <v>167</v>
      </c>
      <c r="F86" s="806">
        <v>39291</v>
      </c>
      <c r="G86" s="890">
        <v>1</v>
      </c>
      <c r="H86" s="890"/>
      <c r="I86" s="890"/>
      <c r="J86" s="897">
        <v>1</v>
      </c>
      <c r="K86" s="890"/>
      <c r="L86" s="890">
        <v>140</v>
      </c>
      <c r="M86" s="890">
        <v>62</v>
      </c>
      <c r="N86" s="890">
        <v>139</v>
      </c>
      <c r="O86" s="891">
        <v>322</v>
      </c>
      <c r="P86" s="707"/>
      <c r="Q86" s="707"/>
      <c r="R86" s="707"/>
      <c r="S86" s="707"/>
      <c r="T86" s="707"/>
      <c r="U86" s="707"/>
      <c r="V86" s="707"/>
      <c r="W86" s="707"/>
      <c r="X86" s="890">
        <v>1</v>
      </c>
      <c r="AD86" s="1211" t="s">
        <v>3815</v>
      </c>
      <c r="AE86" s="892">
        <v>1</v>
      </c>
      <c r="AF86" s="707"/>
      <c r="AG86" s="707"/>
      <c r="AI86" s="890">
        <v>300</v>
      </c>
      <c r="AJ86" s="890">
        <v>900</v>
      </c>
      <c r="AK86" s="88">
        <v>0</v>
      </c>
      <c r="AL86" s="88"/>
      <c r="AM86" s="804"/>
      <c r="AN86" s="804"/>
      <c r="AO86" s="804"/>
      <c r="AP86" s="708">
        <v>1</v>
      </c>
      <c r="AQ86" s="708"/>
      <c r="AR86" s="708"/>
      <c r="AS86" s="714">
        <v>430</v>
      </c>
      <c r="AT86" s="724">
        <v>11010.5</v>
      </c>
      <c r="AU86" s="715">
        <v>76</v>
      </c>
      <c r="AV86" s="715">
        <v>64</v>
      </c>
      <c r="AW86" s="715">
        <v>128</v>
      </c>
      <c r="AX86" s="716">
        <v>43</v>
      </c>
      <c r="AY86" s="715">
        <v>186</v>
      </c>
      <c r="AZ86" s="718">
        <v>56</v>
      </c>
      <c r="BA86" s="714">
        <v>616</v>
      </c>
      <c r="BB86" s="719">
        <v>390.5</v>
      </c>
      <c r="BC86" s="58"/>
      <c r="BD86" s="58"/>
    </row>
    <row r="87" spans="1:56" ht="16" thickBot="1">
      <c r="A87" s="705" t="s">
        <v>3723</v>
      </c>
      <c r="B87" s="705" t="s">
        <v>3763</v>
      </c>
      <c r="C87" s="705" t="s">
        <v>3762</v>
      </c>
      <c r="D87" s="900">
        <v>86</v>
      </c>
      <c r="E87" s="889" t="s">
        <v>167</v>
      </c>
      <c r="F87" s="806">
        <v>39291</v>
      </c>
      <c r="G87" s="890">
        <v>1</v>
      </c>
      <c r="H87" s="890"/>
      <c r="I87" s="890"/>
      <c r="J87" s="890"/>
      <c r="K87" s="898">
        <v>1</v>
      </c>
      <c r="L87" s="890">
        <v>188</v>
      </c>
      <c r="M87" s="890">
        <v>83</v>
      </c>
      <c r="N87" s="890">
        <v>215</v>
      </c>
      <c r="O87" s="891">
        <v>828</v>
      </c>
      <c r="P87" s="707"/>
      <c r="Q87" s="707"/>
      <c r="R87" s="707"/>
      <c r="S87" s="707"/>
      <c r="T87" s="707"/>
      <c r="U87" s="707"/>
      <c r="V87" s="707"/>
      <c r="W87" s="707">
        <v>1</v>
      </c>
      <c r="X87" s="890"/>
      <c r="AD87" s="1211" t="s">
        <v>3815</v>
      </c>
      <c r="AE87" s="892">
        <v>1</v>
      </c>
      <c r="AF87" s="707"/>
      <c r="AG87" s="707"/>
      <c r="AI87" s="890">
        <v>300</v>
      </c>
      <c r="AJ87" s="890">
        <v>950</v>
      </c>
      <c r="AK87" s="88">
        <v>0</v>
      </c>
      <c r="AL87" s="88"/>
      <c r="AM87" s="804"/>
      <c r="AN87" s="804"/>
      <c r="AO87" s="804"/>
      <c r="AP87" s="708"/>
      <c r="AQ87" s="708">
        <v>1</v>
      </c>
      <c r="AR87" s="708"/>
      <c r="AS87" s="714">
        <v>666</v>
      </c>
      <c r="AT87" s="717">
        <v>5272</v>
      </c>
      <c r="AU87" s="715">
        <v>336</v>
      </c>
      <c r="AV87" s="715">
        <v>453</v>
      </c>
      <c r="AW87" s="715">
        <v>248</v>
      </c>
      <c r="AX87" s="716">
        <v>338</v>
      </c>
      <c r="AY87" s="717">
        <v>5499</v>
      </c>
      <c r="AZ87" s="718">
        <v>249.5</v>
      </c>
      <c r="BA87" s="714">
        <v>3234</v>
      </c>
      <c r="BB87" s="719">
        <v>128</v>
      </c>
      <c r="BC87" s="58"/>
      <c r="BD87" s="58"/>
    </row>
    <row r="88" spans="1:56" ht="16" thickBot="1">
      <c r="A88" s="705" t="s">
        <v>3723</v>
      </c>
      <c r="B88" s="705" t="s">
        <v>3763</v>
      </c>
      <c r="C88" s="705" t="s">
        <v>3762</v>
      </c>
      <c r="D88" s="900">
        <v>87</v>
      </c>
      <c r="E88" s="889" t="s">
        <v>167</v>
      </c>
      <c r="F88" s="806">
        <v>39291</v>
      </c>
      <c r="G88" s="890">
        <v>1</v>
      </c>
      <c r="H88" s="890"/>
      <c r="I88" s="890"/>
      <c r="J88" s="890"/>
      <c r="K88" s="898">
        <v>1</v>
      </c>
      <c r="L88" s="890">
        <v>183</v>
      </c>
      <c r="M88" s="890">
        <v>82</v>
      </c>
      <c r="N88" s="890">
        <v>210</v>
      </c>
      <c r="O88" s="891">
        <v>832</v>
      </c>
      <c r="P88" s="707"/>
      <c r="Q88" s="707"/>
      <c r="R88" s="707"/>
      <c r="S88" s="707"/>
      <c r="T88" s="707"/>
      <c r="U88" s="707"/>
      <c r="V88" s="707"/>
      <c r="W88" s="707"/>
      <c r="X88" s="890">
        <v>1</v>
      </c>
      <c r="AD88" s="1211" t="s">
        <v>3815</v>
      </c>
      <c r="AE88" s="892">
        <v>1</v>
      </c>
      <c r="AF88" s="707"/>
      <c r="AG88" s="707"/>
      <c r="AI88" s="890">
        <v>300</v>
      </c>
      <c r="AJ88" s="890">
        <v>1000</v>
      </c>
      <c r="AK88" s="88">
        <v>0</v>
      </c>
      <c r="AL88" s="88">
        <v>1</v>
      </c>
      <c r="AM88" s="804"/>
      <c r="AN88" s="804"/>
      <c r="AO88" s="804"/>
      <c r="AP88" s="708">
        <v>1</v>
      </c>
      <c r="AQ88" s="708"/>
      <c r="AR88" s="708"/>
      <c r="AS88" s="722">
        <v>2530</v>
      </c>
      <c r="AT88" s="724">
        <v>26412</v>
      </c>
      <c r="AU88" s="715">
        <v>278</v>
      </c>
      <c r="AV88" s="715">
        <v>186.5</v>
      </c>
      <c r="AW88" s="715">
        <v>129.5</v>
      </c>
      <c r="AX88" s="716">
        <v>172</v>
      </c>
      <c r="AY88" s="715">
        <v>890</v>
      </c>
      <c r="AZ88" s="718">
        <v>108</v>
      </c>
      <c r="BA88" s="714">
        <v>3569</v>
      </c>
      <c r="BB88" s="719">
        <v>419</v>
      </c>
      <c r="BC88" s="58"/>
      <c r="BD88" s="58"/>
    </row>
    <row r="89" spans="1:56" ht="16" thickBot="1">
      <c r="A89" s="705" t="s">
        <v>3723</v>
      </c>
      <c r="B89" s="705" t="s">
        <v>3763</v>
      </c>
      <c r="C89" s="705" t="s">
        <v>3762</v>
      </c>
      <c r="D89" s="900">
        <v>88</v>
      </c>
      <c r="E89" s="889" t="s">
        <v>167</v>
      </c>
      <c r="F89" s="806">
        <v>39291</v>
      </c>
      <c r="G89" s="890">
        <v>1</v>
      </c>
      <c r="H89" s="890"/>
      <c r="I89" s="890"/>
      <c r="J89" s="890"/>
      <c r="K89" s="898">
        <v>1</v>
      </c>
      <c r="L89" s="890">
        <v>162</v>
      </c>
      <c r="M89" s="890">
        <v>79</v>
      </c>
      <c r="N89" s="890">
        <v>186</v>
      </c>
      <c r="O89" s="891">
        <v>708</v>
      </c>
      <c r="P89" s="707"/>
      <c r="Q89" s="707"/>
      <c r="R89" s="707"/>
      <c r="S89" s="707"/>
      <c r="T89" s="707"/>
      <c r="U89" s="707"/>
      <c r="V89" s="707"/>
      <c r="W89" s="707">
        <v>1</v>
      </c>
      <c r="X89" s="890"/>
      <c r="AD89" s="1211" t="s">
        <v>3815</v>
      </c>
      <c r="AE89" s="892">
        <v>1</v>
      </c>
      <c r="AF89" s="707"/>
      <c r="AG89" s="707"/>
      <c r="AI89" s="890">
        <v>300</v>
      </c>
      <c r="AJ89" s="890" t="s">
        <v>169</v>
      </c>
      <c r="AK89" s="88">
        <v>1</v>
      </c>
      <c r="AL89" s="88">
        <v>1</v>
      </c>
      <c r="AM89" s="804"/>
      <c r="AN89" s="804"/>
      <c r="AO89" s="804"/>
      <c r="AP89" s="708">
        <v>1</v>
      </c>
      <c r="AQ89" s="708"/>
      <c r="AR89" s="708"/>
      <c r="AS89" s="728">
        <v>177</v>
      </c>
      <c r="AT89" s="729">
        <v>10345</v>
      </c>
      <c r="AU89" s="730">
        <v>160</v>
      </c>
      <c r="AV89" s="730">
        <v>171</v>
      </c>
      <c r="AW89" s="730">
        <v>107.5</v>
      </c>
      <c r="AX89" s="731">
        <v>122</v>
      </c>
      <c r="AY89" s="730">
        <v>589.5</v>
      </c>
      <c r="AZ89" s="732">
        <v>61</v>
      </c>
      <c r="BA89" s="728">
        <v>2764</v>
      </c>
      <c r="BB89" s="733">
        <v>237.5</v>
      </c>
      <c r="BC89" s="58"/>
      <c r="BD89" s="58"/>
    </row>
    <row r="90" spans="1:56" ht="16" thickBot="1">
      <c r="A90" s="705" t="s">
        <v>3723</v>
      </c>
      <c r="B90" s="705" t="s">
        <v>3763</v>
      </c>
      <c r="C90" s="705" t="s">
        <v>3762</v>
      </c>
      <c r="D90" s="900">
        <v>89</v>
      </c>
      <c r="E90" s="889" t="s">
        <v>167</v>
      </c>
      <c r="F90" s="806">
        <v>39291</v>
      </c>
      <c r="G90" s="890">
        <v>1</v>
      </c>
      <c r="H90" s="890"/>
      <c r="I90" s="890"/>
      <c r="J90" s="890"/>
      <c r="K90" s="898">
        <v>1</v>
      </c>
      <c r="L90" s="890">
        <v>178</v>
      </c>
      <c r="M90" s="890">
        <v>89</v>
      </c>
      <c r="N90" s="890">
        <v>194</v>
      </c>
      <c r="O90" s="891">
        <v>904</v>
      </c>
      <c r="P90" s="707"/>
      <c r="Q90" s="707"/>
      <c r="R90" s="707"/>
      <c r="S90" s="707"/>
      <c r="T90" s="707"/>
      <c r="U90" s="707"/>
      <c r="V90" s="707"/>
      <c r="W90" s="707"/>
      <c r="X90" s="890">
        <v>1</v>
      </c>
      <c r="AD90" s="1211" t="s">
        <v>3815</v>
      </c>
      <c r="AE90" s="892">
        <v>1</v>
      </c>
      <c r="AF90" s="707"/>
      <c r="AG90" s="707"/>
      <c r="AI90" s="890">
        <v>300</v>
      </c>
      <c r="AJ90" s="890">
        <v>1000</v>
      </c>
      <c r="AK90" s="88">
        <v>1</v>
      </c>
      <c r="AL90" s="88">
        <v>1</v>
      </c>
      <c r="AM90" s="804"/>
      <c r="AN90" s="804"/>
      <c r="AO90" s="804"/>
      <c r="AP90" s="708">
        <v>1</v>
      </c>
      <c r="AQ90" s="708"/>
      <c r="AR90" s="708"/>
      <c r="AS90" s="734">
        <v>2670</v>
      </c>
      <c r="AT90" s="735">
        <v>26446</v>
      </c>
      <c r="AU90" s="710">
        <v>242</v>
      </c>
      <c r="AV90" s="710">
        <v>321.5</v>
      </c>
      <c r="AW90" s="736">
        <v>1172.5</v>
      </c>
      <c r="AX90" s="712">
        <v>113</v>
      </c>
      <c r="AY90" s="734">
        <v>1314</v>
      </c>
      <c r="AZ90" s="713">
        <v>327</v>
      </c>
      <c r="BA90" s="737">
        <v>3512.5</v>
      </c>
      <c r="BB90" s="713">
        <v>245</v>
      </c>
      <c r="BC90" s="58"/>
      <c r="BD90" s="58"/>
    </row>
    <row r="91" spans="1:56" ht="16" thickBot="1">
      <c r="A91" s="705" t="s">
        <v>3723</v>
      </c>
      <c r="B91" s="705" t="s">
        <v>3763</v>
      </c>
      <c r="C91" s="705" t="s">
        <v>3762</v>
      </c>
      <c r="D91" s="900">
        <v>90</v>
      </c>
      <c r="E91" s="889" t="s">
        <v>167</v>
      </c>
      <c r="F91" s="806">
        <v>39291</v>
      </c>
      <c r="G91" s="890">
        <v>1</v>
      </c>
      <c r="H91" s="890"/>
      <c r="I91" s="890"/>
      <c r="J91" s="897">
        <v>1</v>
      </c>
      <c r="K91" s="890"/>
      <c r="L91" s="890">
        <v>147</v>
      </c>
      <c r="M91" s="890">
        <v>74</v>
      </c>
      <c r="N91" s="890">
        <v>145</v>
      </c>
      <c r="O91" s="891">
        <v>372</v>
      </c>
      <c r="P91" s="707"/>
      <c r="Q91" s="707"/>
      <c r="R91" s="707"/>
      <c r="S91" s="707"/>
      <c r="T91" s="707"/>
      <c r="U91" s="707"/>
      <c r="V91" s="707"/>
      <c r="W91" s="707"/>
      <c r="X91" s="890">
        <v>1</v>
      </c>
      <c r="AD91" s="1211" t="s">
        <v>3815</v>
      </c>
      <c r="AE91" s="892">
        <v>1</v>
      </c>
      <c r="AF91" s="707"/>
      <c r="AG91" s="707"/>
      <c r="AI91" s="890">
        <v>300</v>
      </c>
      <c r="AJ91" s="890">
        <v>650</v>
      </c>
      <c r="AK91" s="88">
        <v>1</v>
      </c>
      <c r="AL91" s="88"/>
      <c r="AM91" s="804"/>
      <c r="AN91" s="804"/>
      <c r="AO91" s="804"/>
      <c r="AP91" s="708"/>
      <c r="AQ91" s="708">
        <v>1</v>
      </c>
      <c r="AR91" s="708"/>
      <c r="AS91" s="714">
        <v>312</v>
      </c>
      <c r="AT91" s="717">
        <v>4768</v>
      </c>
      <c r="AU91" s="715">
        <v>144</v>
      </c>
      <c r="AV91" s="715">
        <v>142</v>
      </c>
      <c r="AW91" s="715">
        <v>215</v>
      </c>
      <c r="AX91" s="718">
        <v>94</v>
      </c>
      <c r="AY91" s="714">
        <v>282.5</v>
      </c>
      <c r="AZ91" s="719">
        <v>106.5</v>
      </c>
      <c r="BA91" s="738">
        <v>1465.5</v>
      </c>
      <c r="BB91" s="719">
        <v>440</v>
      </c>
      <c r="BC91" s="58"/>
      <c r="BD91" s="58"/>
    </row>
    <row r="92" spans="1:56" ht="16" thickBot="1">
      <c r="A92" s="705" t="s">
        <v>3723</v>
      </c>
      <c r="B92" s="705" t="s">
        <v>3763</v>
      </c>
      <c r="C92" s="705" t="s">
        <v>3762</v>
      </c>
      <c r="D92" s="900">
        <v>91</v>
      </c>
      <c r="E92" s="889" t="s">
        <v>167</v>
      </c>
      <c r="F92" s="806">
        <v>39291</v>
      </c>
      <c r="G92" s="890"/>
      <c r="H92" s="890">
        <v>1</v>
      </c>
      <c r="I92" s="890"/>
      <c r="J92" s="897">
        <v>1</v>
      </c>
      <c r="K92" s="890"/>
      <c r="L92" s="890">
        <v>163</v>
      </c>
      <c r="M92" s="890">
        <v>73</v>
      </c>
      <c r="N92" s="890">
        <v>180</v>
      </c>
      <c r="O92" s="891">
        <v>512</v>
      </c>
      <c r="P92" s="707"/>
      <c r="Q92" s="707">
        <v>1</v>
      </c>
      <c r="R92" s="707"/>
      <c r="S92" s="707"/>
      <c r="T92" s="707"/>
      <c r="U92" s="707"/>
      <c r="V92" s="707"/>
      <c r="W92" s="707"/>
      <c r="X92" s="890">
        <v>1</v>
      </c>
      <c r="AD92" s="1211" t="s">
        <v>3815</v>
      </c>
      <c r="AE92" s="892">
        <v>1</v>
      </c>
      <c r="AF92" s="707"/>
      <c r="AG92" s="707"/>
      <c r="AI92" s="890">
        <v>300</v>
      </c>
      <c r="AJ92" s="890">
        <v>1000</v>
      </c>
      <c r="AK92" s="88">
        <v>0</v>
      </c>
      <c r="AL92" s="88"/>
      <c r="AM92" s="804"/>
      <c r="AN92" s="804"/>
      <c r="AO92" s="804"/>
      <c r="AP92" s="708">
        <v>1</v>
      </c>
      <c r="AQ92" s="708"/>
      <c r="AR92" s="708"/>
      <c r="AS92" s="722">
        <v>1455</v>
      </c>
      <c r="AT92" s="724">
        <v>14093</v>
      </c>
      <c r="AU92" s="717">
        <v>1779.5</v>
      </c>
      <c r="AV92" s="715">
        <v>318</v>
      </c>
      <c r="AW92" s="715">
        <v>506</v>
      </c>
      <c r="AX92" s="726">
        <v>1169</v>
      </c>
      <c r="AY92" s="722">
        <v>1964</v>
      </c>
      <c r="AZ92" s="719">
        <v>146</v>
      </c>
      <c r="BA92" s="739">
        <v>12936</v>
      </c>
      <c r="BB92" s="723">
        <v>1173.5</v>
      </c>
      <c r="BC92" s="58"/>
      <c r="BD92" s="58"/>
    </row>
    <row r="93" spans="1:56" ht="16" thickBot="1">
      <c r="A93" s="705" t="s">
        <v>3723</v>
      </c>
      <c r="B93" s="705" t="s">
        <v>3763</v>
      </c>
      <c r="C93" s="705" t="s">
        <v>3762</v>
      </c>
      <c r="D93" s="900">
        <v>92</v>
      </c>
      <c r="E93" s="889" t="s">
        <v>167</v>
      </c>
      <c r="F93" s="806">
        <v>39291</v>
      </c>
      <c r="G93" s="890">
        <v>1</v>
      </c>
      <c r="H93" s="890"/>
      <c r="I93" s="890"/>
      <c r="J93" s="897">
        <v>1</v>
      </c>
      <c r="K93" s="890"/>
      <c r="L93" s="890">
        <v>146</v>
      </c>
      <c r="M93" s="890">
        <v>58</v>
      </c>
      <c r="N93" s="890">
        <v>150</v>
      </c>
      <c r="O93" s="891">
        <v>320</v>
      </c>
      <c r="P93" s="707"/>
      <c r="Q93" s="707"/>
      <c r="R93" s="707"/>
      <c r="S93" s="707"/>
      <c r="T93" s="707"/>
      <c r="U93" s="707"/>
      <c r="V93" s="707"/>
      <c r="W93" s="707"/>
      <c r="X93" s="890">
        <v>1</v>
      </c>
      <c r="AD93" s="1211" t="s">
        <v>3815</v>
      </c>
      <c r="AE93" s="892">
        <v>1</v>
      </c>
      <c r="AF93" s="707"/>
      <c r="AG93" s="707"/>
      <c r="AI93" s="890">
        <v>300</v>
      </c>
      <c r="AJ93" s="890">
        <v>800</v>
      </c>
      <c r="AK93" s="88">
        <v>0</v>
      </c>
      <c r="AL93" s="88"/>
      <c r="AM93" s="804"/>
      <c r="AN93" s="804"/>
      <c r="AO93" s="804"/>
      <c r="AP93" s="708"/>
      <c r="AQ93" s="708">
        <v>1</v>
      </c>
      <c r="AR93" s="708"/>
      <c r="AS93" s="714">
        <v>133.5</v>
      </c>
      <c r="AT93" s="717">
        <v>1220.5</v>
      </c>
      <c r="AU93" s="715">
        <v>104</v>
      </c>
      <c r="AV93" s="715">
        <v>164</v>
      </c>
      <c r="AW93" s="717">
        <v>1844</v>
      </c>
      <c r="AX93" s="718">
        <v>102</v>
      </c>
      <c r="AY93" s="714">
        <v>301.5</v>
      </c>
      <c r="AZ93" s="719">
        <v>131</v>
      </c>
      <c r="BA93" s="738">
        <v>812</v>
      </c>
      <c r="BB93" s="719">
        <v>471</v>
      </c>
      <c r="BC93" s="58"/>
      <c r="BD93" s="58"/>
    </row>
    <row r="94" spans="1:56" ht="16" thickBot="1">
      <c r="A94" s="705" t="s">
        <v>3723</v>
      </c>
      <c r="B94" s="705" t="s">
        <v>3763</v>
      </c>
      <c r="C94" s="705" t="s">
        <v>3762</v>
      </c>
      <c r="D94" s="900">
        <v>93</v>
      </c>
      <c r="E94" s="889" t="s">
        <v>167</v>
      </c>
      <c r="F94" s="806">
        <v>39291</v>
      </c>
      <c r="G94" s="890"/>
      <c r="H94" s="890">
        <v>1</v>
      </c>
      <c r="I94" s="890"/>
      <c r="J94" s="897">
        <v>1</v>
      </c>
      <c r="K94" s="890"/>
      <c r="L94" s="890">
        <v>146</v>
      </c>
      <c r="M94" s="890">
        <v>60</v>
      </c>
      <c r="N94" s="890">
        <v>162</v>
      </c>
      <c r="O94" s="891">
        <v>382</v>
      </c>
      <c r="P94" s="707"/>
      <c r="Q94" s="707">
        <v>1</v>
      </c>
      <c r="R94" s="707"/>
      <c r="S94" s="707"/>
      <c r="T94" s="707"/>
      <c r="U94" s="707"/>
      <c r="V94" s="707"/>
      <c r="W94" s="707"/>
      <c r="X94" s="890">
        <v>1</v>
      </c>
      <c r="AD94" s="1211" t="s">
        <v>3815</v>
      </c>
      <c r="AE94" s="892">
        <v>1</v>
      </c>
      <c r="AF94" s="707"/>
      <c r="AG94" s="707"/>
      <c r="AI94" s="890">
        <v>300</v>
      </c>
      <c r="AJ94" s="890">
        <v>650</v>
      </c>
      <c r="AK94" s="88" t="s">
        <v>40</v>
      </c>
      <c r="AL94" s="88"/>
      <c r="AM94" s="804"/>
      <c r="AN94" s="804"/>
      <c r="AO94" s="804"/>
      <c r="AP94" s="708">
        <v>1</v>
      </c>
      <c r="AQ94" s="708"/>
      <c r="AR94" s="708"/>
      <c r="AS94" s="722">
        <v>1082</v>
      </c>
      <c r="AT94" s="724">
        <v>23955</v>
      </c>
      <c r="AU94" s="715">
        <v>133.5</v>
      </c>
      <c r="AV94" s="715">
        <v>128</v>
      </c>
      <c r="AW94" s="715">
        <v>222</v>
      </c>
      <c r="AX94" s="718">
        <v>116</v>
      </c>
      <c r="AY94" s="714">
        <v>314.5</v>
      </c>
      <c r="AZ94" s="719">
        <v>128</v>
      </c>
      <c r="BA94" s="738">
        <v>2200</v>
      </c>
      <c r="BB94" s="719">
        <v>510</v>
      </c>
      <c r="BC94" s="58"/>
      <c r="BD94" s="58"/>
    </row>
    <row r="95" spans="1:56" ht="16" thickBot="1">
      <c r="A95" s="705" t="s">
        <v>3723</v>
      </c>
      <c r="B95" s="705" t="s">
        <v>3763</v>
      </c>
      <c r="C95" s="705" t="s">
        <v>3762</v>
      </c>
      <c r="D95" s="900">
        <v>94</v>
      </c>
      <c r="E95" s="889" t="s">
        <v>167</v>
      </c>
      <c r="F95" s="806">
        <v>39291</v>
      </c>
      <c r="G95" s="890"/>
      <c r="H95" s="890">
        <v>1</v>
      </c>
      <c r="I95" s="890"/>
      <c r="J95" s="897">
        <v>1</v>
      </c>
      <c r="K95" s="890"/>
      <c r="L95" s="890">
        <v>150</v>
      </c>
      <c r="M95" s="890">
        <v>60</v>
      </c>
      <c r="N95" s="890">
        <v>150</v>
      </c>
      <c r="O95" s="891">
        <v>402</v>
      </c>
      <c r="P95" s="707"/>
      <c r="Q95" s="707">
        <v>1</v>
      </c>
      <c r="R95" s="707"/>
      <c r="S95" s="707"/>
      <c r="T95" s="707"/>
      <c r="U95" s="707"/>
      <c r="V95" s="707"/>
      <c r="W95" s="707"/>
      <c r="X95" s="890">
        <v>1</v>
      </c>
      <c r="AD95" s="1211" t="s">
        <v>3815</v>
      </c>
      <c r="AE95" s="892">
        <v>1</v>
      </c>
      <c r="AF95" s="707"/>
      <c r="AG95" s="707"/>
      <c r="AI95" s="890">
        <v>300</v>
      </c>
      <c r="AJ95" s="890">
        <v>1000</v>
      </c>
      <c r="AK95" s="88" t="s">
        <v>40</v>
      </c>
      <c r="AL95" s="88"/>
      <c r="AM95" s="804"/>
      <c r="AN95" s="804"/>
      <c r="AO95" s="804"/>
      <c r="AP95" s="708"/>
      <c r="AQ95" s="708"/>
      <c r="AR95" s="708">
        <v>1</v>
      </c>
      <c r="AS95" s="714">
        <v>131.5</v>
      </c>
      <c r="AT95" s="715">
        <v>503</v>
      </c>
      <c r="AU95" s="715">
        <v>96</v>
      </c>
      <c r="AV95" s="715">
        <v>104</v>
      </c>
      <c r="AW95" s="715">
        <v>171.5</v>
      </c>
      <c r="AX95" s="718">
        <v>85</v>
      </c>
      <c r="AY95" s="714">
        <v>224</v>
      </c>
      <c r="AZ95" s="719">
        <v>100</v>
      </c>
      <c r="BA95" s="738">
        <v>1536</v>
      </c>
      <c r="BB95" s="719">
        <v>236</v>
      </c>
      <c r="BC95" s="58"/>
      <c r="BD95" s="58"/>
    </row>
    <row r="96" spans="1:56" ht="16" thickBot="1">
      <c r="A96" s="705" t="s">
        <v>3723</v>
      </c>
      <c r="B96" s="705" t="s">
        <v>3763</v>
      </c>
      <c r="C96" s="705" t="s">
        <v>3762</v>
      </c>
      <c r="D96" s="900">
        <v>95</v>
      </c>
      <c r="E96" s="889" t="s">
        <v>167</v>
      </c>
      <c r="F96" s="806">
        <v>39291</v>
      </c>
      <c r="G96" s="890">
        <v>1</v>
      </c>
      <c r="H96" s="890"/>
      <c r="I96" s="890"/>
      <c r="J96" s="897">
        <v>1</v>
      </c>
      <c r="K96" s="890"/>
      <c r="L96" s="890">
        <v>144</v>
      </c>
      <c r="M96" s="890">
        <v>62</v>
      </c>
      <c r="N96" s="890">
        <v>142</v>
      </c>
      <c r="O96" s="891">
        <v>308</v>
      </c>
      <c r="P96" s="707"/>
      <c r="Q96" s="707"/>
      <c r="R96" s="707"/>
      <c r="S96" s="707"/>
      <c r="T96" s="707"/>
      <c r="U96" s="707"/>
      <c r="V96" s="707"/>
      <c r="W96" s="707"/>
      <c r="X96" s="890">
        <v>1</v>
      </c>
      <c r="AD96" s="1211" t="s">
        <v>3815</v>
      </c>
      <c r="AE96" s="892">
        <v>1</v>
      </c>
      <c r="AF96" s="707"/>
      <c r="AG96" s="707"/>
      <c r="AI96" s="890">
        <v>300</v>
      </c>
      <c r="AJ96" s="890">
        <v>900</v>
      </c>
      <c r="AK96" s="88" t="s">
        <v>40</v>
      </c>
      <c r="AL96" s="110"/>
      <c r="AM96" s="804"/>
      <c r="AN96" s="804"/>
      <c r="AO96" s="804"/>
      <c r="AP96" s="708"/>
      <c r="AQ96" s="708"/>
      <c r="AR96" s="708">
        <v>1</v>
      </c>
      <c r="AS96" s="714">
        <v>118</v>
      </c>
      <c r="AT96" s="715">
        <v>165</v>
      </c>
      <c r="AU96" s="715">
        <v>89</v>
      </c>
      <c r="AV96" s="715">
        <v>127.5</v>
      </c>
      <c r="AW96" s="715">
        <v>162.5</v>
      </c>
      <c r="AX96" s="718">
        <v>98</v>
      </c>
      <c r="AY96" s="714">
        <v>315</v>
      </c>
      <c r="AZ96" s="719">
        <v>114.5</v>
      </c>
      <c r="BA96" s="738">
        <v>707.5</v>
      </c>
      <c r="BB96" s="719">
        <v>295</v>
      </c>
      <c r="BC96" s="58"/>
      <c r="BD96" s="58"/>
    </row>
    <row r="97" spans="1:56" ht="16" thickBot="1">
      <c r="A97" s="705" t="s">
        <v>3723</v>
      </c>
      <c r="B97" s="705" t="s">
        <v>3763</v>
      </c>
      <c r="C97" s="705" t="s">
        <v>3762</v>
      </c>
      <c r="D97" s="900">
        <v>96</v>
      </c>
      <c r="E97" s="889" t="s">
        <v>167</v>
      </c>
      <c r="F97" s="806">
        <v>39291</v>
      </c>
      <c r="G97" s="890">
        <v>1</v>
      </c>
      <c r="H97" s="890"/>
      <c r="I97" s="890"/>
      <c r="J97" s="890"/>
      <c r="K97" s="898">
        <v>1</v>
      </c>
      <c r="L97" s="890">
        <v>165</v>
      </c>
      <c r="M97" s="890">
        <v>68</v>
      </c>
      <c r="N97" s="890">
        <v>165</v>
      </c>
      <c r="O97" s="891">
        <v>572</v>
      </c>
      <c r="P97" s="707"/>
      <c r="Q97" s="707"/>
      <c r="R97" s="707">
        <v>1</v>
      </c>
      <c r="S97" s="707"/>
      <c r="T97" s="707"/>
      <c r="U97" s="707"/>
      <c r="V97" s="707"/>
      <c r="W97" s="707"/>
      <c r="X97" s="890">
        <v>1</v>
      </c>
      <c r="AD97" s="1211" t="s">
        <v>3815</v>
      </c>
      <c r="AE97" s="892">
        <v>1</v>
      </c>
      <c r="AF97" s="707"/>
      <c r="AG97" s="707"/>
      <c r="AI97" s="890">
        <v>300</v>
      </c>
      <c r="AJ97" s="890">
        <v>1000</v>
      </c>
      <c r="AK97" s="110">
        <v>0</v>
      </c>
      <c r="AL97" s="110"/>
      <c r="AM97" s="804"/>
      <c r="AN97" s="804"/>
      <c r="AO97" s="804"/>
      <c r="AP97" s="708"/>
      <c r="AQ97" s="708">
        <v>1</v>
      </c>
      <c r="AR97" s="708"/>
      <c r="AS97" s="714">
        <v>535.5</v>
      </c>
      <c r="AT97" s="717">
        <v>5729</v>
      </c>
      <c r="AU97" s="715">
        <v>242</v>
      </c>
      <c r="AV97" s="715">
        <v>349.5</v>
      </c>
      <c r="AW97" s="715">
        <v>462</v>
      </c>
      <c r="AX97" s="718">
        <v>267</v>
      </c>
      <c r="AY97" s="722">
        <v>1159.5</v>
      </c>
      <c r="AZ97" s="719">
        <v>322</v>
      </c>
      <c r="BA97" s="738">
        <v>1851</v>
      </c>
      <c r="BB97" s="719">
        <v>261.5</v>
      </c>
      <c r="BC97" s="58"/>
      <c r="BD97" s="58"/>
    </row>
    <row r="98" spans="1:56" ht="16" thickBot="1">
      <c r="A98" s="705" t="s">
        <v>3723</v>
      </c>
      <c r="B98" s="705" t="s">
        <v>3763</v>
      </c>
      <c r="C98" s="705" t="s">
        <v>3762</v>
      </c>
      <c r="D98" s="900">
        <v>97</v>
      </c>
      <c r="E98" s="889" t="s">
        <v>167</v>
      </c>
      <c r="F98" s="806">
        <v>39291</v>
      </c>
      <c r="G98" s="890"/>
      <c r="H98" s="890">
        <v>1</v>
      </c>
      <c r="I98" s="890"/>
      <c r="J98" s="897">
        <v>1</v>
      </c>
      <c r="K98" s="890"/>
      <c r="L98" s="890">
        <v>140</v>
      </c>
      <c r="M98" s="890">
        <v>56</v>
      </c>
      <c r="N98" s="890">
        <v>150</v>
      </c>
      <c r="O98" s="891">
        <v>292</v>
      </c>
      <c r="P98" s="707"/>
      <c r="Q98" s="707">
        <v>1</v>
      </c>
      <c r="R98" s="707"/>
      <c r="S98" s="707"/>
      <c r="T98" s="707"/>
      <c r="U98" s="707"/>
      <c r="V98" s="707"/>
      <c r="W98" s="707">
        <v>1</v>
      </c>
      <c r="X98" s="890"/>
      <c r="AD98" s="1211" t="s">
        <v>3815</v>
      </c>
      <c r="AE98" s="892">
        <v>1</v>
      </c>
      <c r="AF98" s="707"/>
      <c r="AG98" s="707"/>
      <c r="AI98" s="890">
        <v>300</v>
      </c>
      <c r="AJ98" s="890">
        <v>900</v>
      </c>
      <c r="AK98" s="110">
        <v>0</v>
      </c>
      <c r="AL98" s="110">
        <v>1</v>
      </c>
      <c r="AM98" s="804"/>
      <c r="AN98" s="804"/>
      <c r="AO98" s="804"/>
      <c r="AP98" s="708"/>
      <c r="AQ98" s="708">
        <v>1</v>
      </c>
      <c r="AR98" s="708"/>
      <c r="AS98" s="714">
        <v>235</v>
      </c>
      <c r="AT98" s="717">
        <v>5232</v>
      </c>
      <c r="AU98" s="715">
        <v>131</v>
      </c>
      <c r="AV98" s="715">
        <v>145.5</v>
      </c>
      <c r="AW98" s="715">
        <v>184.5</v>
      </c>
      <c r="AX98" s="718">
        <v>107.5</v>
      </c>
      <c r="AY98" s="714">
        <v>327</v>
      </c>
      <c r="AZ98" s="719">
        <v>129</v>
      </c>
      <c r="BA98" s="738">
        <v>945.5</v>
      </c>
      <c r="BB98" s="719">
        <v>294.5</v>
      </c>
      <c r="BC98" s="58"/>
      <c r="BD98" s="58"/>
    </row>
    <row r="99" spans="1:56" ht="16" thickBot="1">
      <c r="A99" s="705" t="s">
        <v>3723</v>
      </c>
      <c r="B99" s="705" t="s">
        <v>3763</v>
      </c>
      <c r="C99" s="705" t="s">
        <v>3762</v>
      </c>
      <c r="D99" s="900">
        <v>98</v>
      </c>
      <c r="E99" s="889" t="s">
        <v>167</v>
      </c>
      <c r="F99" s="806">
        <v>39291</v>
      </c>
      <c r="G99" s="890">
        <v>1</v>
      </c>
      <c r="H99" s="890"/>
      <c r="I99" s="890"/>
      <c r="J99" s="897">
        <v>1</v>
      </c>
      <c r="K99" s="890"/>
      <c r="L99" s="890">
        <v>150</v>
      </c>
      <c r="M99" s="890">
        <v>62</v>
      </c>
      <c r="N99" s="890">
        <v>165</v>
      </c>
      <c r="O99" s="891">
        <v>420</v>
      </c>
      <c r="P99" s="707"/>
      <c r="Q99" s="707"/>
      <c r="R99" s="707"/>
      <c r="S99" s="707"/>
      <c r="T99" s="707"/>
      <c r="U99" s="707"/>
      <c r="V99" s="707"/>
      <c r="W99" s="707"/>
      <c r="X99" s="890">
        <v>1</v>
      </c>
      <c r="AD99" s="1211" t="s">
        <v>3815</v>
      </c>
      <c r="AE99" s="892">
        <v>1</v>
      </c>
      <c r="AF99" s="707"/>
      <c r="AG99" s="707"/>
      <c r="AI99" s="890">
        <v>300</v>
      </c>
      <c r="AJ99" s="890">
        <v>900</v>
      </c>
      <c r="AK99" s="110">
        <v>1</v>
      </c>
      <c r="AL99" s="110"/>
      <c r="AM99" s="804"/>
      <c r="AN99" s="804"/>
      <c r="AO99" s="804"/>
      <c r="AP99" s="708">
        <v>1</v>
      </c>
      <c r="AQ99" s="708"/>
      <c r="AR99" s="708"/>
      <c r="AS99" s="714">
        <v>244.5</v>
      </c>
      <c r="AT99" s="724">
        <v>17759</v>
      </c>
      <c r="AU99" s="715">
        <v>221.5</v>
      </c>
      <c r="AV99" s="715">
        <v>188</v>
      </c>
      <c r="AW99" s="715">
        <v>239</v>
      </c>
      <c r="AX99" s="718">
        <v>104</v>
      </c>
      <c r="AY99" s="714">
        <v>376</v>
      </c>
      <c r="AZ99" s="719">
        <v>125</v>
      </c>
      <c r="BA99" s="738">
        <v>1200</v>
      </c>
      <c r="BB99" s="719">
        <v>652</v>
      </c>
      <c r="BC99" s="58"/>
      <c r="BD99" s="58"/>
    </row>
    <row r="100" spans="1:56" ht="16" thickBot="1">
      <c r="A100" s="705" t="s">
        <v>3723</v>
      </c>
      <c r="B100" s="705" t="s">
        <v>3763</v>
      </c>
      <c r="C100" s="705" t="s">
        <v>3762</v>
      </c>
      <c r="D100" s="900">
        <v>99</v>
      </c>
      <c r="E100" s="889" t="s">
        <v>167</v>
      </c>
      <c r="F100" s="806">
        <v>39291</v>
      </c>
      <c r="G100" s="890">
        <v>1</v>
      </c>
      <c r="H100" s="890"/>
      <c r="I100" s="890"/>
      <c r="J100" s="890"/>
      <c r="K100" s="898">
        <v>1</v>
      </c>
      <c r="L100" s="890">
        <v>174</v>
      </c>
      <c r="M100" s="890">
        <v>65</v>
      </c>
      <c r="N100" s="890">
        <v>172</v>
      </c>
      <c r="O100" s="891">
        <v>520</v>
      </c>
      <c r="P100" s="707"/>
      <c r="Q100" s="707"/>
      <c r="R100" s="707">
        <v>1</v>
      </c>
      <c r="S100" s="707"/>
      <c r="T100" s="707"/>
      <c r="U100" s="707"/>
      <c r="V100" s="707"/>
      <c r="W100" s="707"/>
      <c r="X100" s="890">
        <v>1</v>
      </c>
      <c r="AD100" s="1211" t="s">
        <v>3815</v>
      </c>
      <c r="AE100" s="892">
        <v>1</v>
      </c>
      <c r="AF100" s="707"/>
      <c r="AG100" s="707"/>
      <c r="AI100" s="890">
        <v>300</v>
      </c>
      <c r="AJ100" s="890">
        <v>1000</v>
      </c>
      <c r="AK100" s="110">
        <v>0</v>
      </c>
      <c r="AL100" s="88">
        <v>2</v>
      </c>
      <c r="AM100" s="804"/>
      <c r="AN100" s="804"/>
      <c r="AO100" s="804"/>
      <c r="AP100" s="708"/>
      <c r="AQ100" s="708"/>
      <c r="AR100" s="708">
        <v>1</v>
      </c>
      <c r="AS100" s="714">
        <v>133</v>
      </c>
      <c r="AT100" s="715">
        <v>322.5</v>
      </c>
      <c r="AU100" s="715">
        <v>122</v>
      </c>
      <c r="AV100" s="715">
        <v>135</v>
      </c>
      <c r="AW100" s="715">
        <v>198</v>
      </c>
      <c r="AX100" s="718">
        <v>99</v>
      </c>
      <c r="AY100" s="714">
        <v>615</v>
      </c>
      <c r="AZ100" s="719">
        <v>105</v>
      </c>
      <c r="BA100" s="740">
        <v>4134</v>
      </c>
      <c r="BB100" s="719">
        <v>187</v>
      </c>
      <c r="BC100" s="58"/>
      <c r="BD100" s="58"/>
    </row>
    <row r="101" spans="1:56" ht="16" thickBot="1">
      <c r="A101" s="705" t="s">
        <v>3723</v>
      </c>
      <c r="B101" s="705" t="s">
        <v>3763</v>
      </c>
      <c r="C101" s="705" t="s">
        <v>3762</v>
      </c>
      <c r="D101" s="900">
        <v>100</v>
      </c>
      <c r="E101" s="889" t="s">
        <v>167</v>
      </c>
      <c r="F101" s="806">
        <v>39291</v>
      </c>
      <c r="G101" s="890"/>
      <c r="H101" s="890">
        <v>1</v>
      </c>
      <c r="I101" s="890"/>
      <c r="J101" s="897">
        <v>1</v>
      </c>
      <c r="K101" s="890"/>
      <c r="L101" s="890">
        <v>148</v>
      </c>
      <c r="M101" s="890">
        <v>60</v>
      </c>
      <c r="N101" s="890">
        <v>148</v>
      </c>
      <c r="O101" s="891">
        <v>374</v>
      </c>
      <c r="P101" s="707"/>
      <c r="Q101" s="707">
        <v>1</v>
      </c>
      <c r="R101" s="707"/>
      <c r="S101" s="707"/>
      <c r="T101" s="707"/>
      <c r="U101" s="707"/>
      <c r="V101" s="707"/>
      <c r="W101" s="707"/>
      <c r="X101" s="890">
        <v>1</v>
      </c>
      <c r="AD101" s="1211" t="s">
        <v>3815</v>
      </c>
      <c r="AE101" s="892">
        <v>1</v>
      </c>
      <c r="AF101" s="707"/>
      <c r="AG101" s="707"/>
      <c r="AI101" s="890">
        <v>300</v>
      </c>
      <c r="AJ101" s="890">
        <v>1000</v>
      </c>
      <c r="AK101" s="88">
        <v>1</v>
      </c>
      <c r="AL101" s="88"/>
      <c r="AM101" s="804"/>
      <c r="AN101" s="804"/>
      <c r="AO101" s="804"/>
      <c r="AP101" s="708"/>
      <c r="AQ101" s="708">
        <v>1</v>
      </c>
      <c r="AR101" s="708"/>
      <c r="AS101" s="714">
        <v>208.5</v>
      </c>
      <c r="AT101" s="717">
        <v>6352</v>
      </c>
      <c r="AU101" s="715">
        <v>131.5</v>
      </c>
      <c r="AV101" s="715">
        <v>143</v>
      </c>
      <c r="AW101" s="715">
        <v>218.5</v>
      </c>
      <c r="AX101" s="718">
        <v>113</v>
      </c>
      <c r="AY101" s="722">
        <v>1975</v>
      </c>
      <c r="AZ101" s="719">
        <v>141</v>
      </c>
      <c r="BA101" s="738">
        <v>1407</v>
      </c>
      <c r="BB101" s="719">
        <v>580</v>
      </c>
      <c r="BC101" s="58"/>
      <c r="BD101" s="58"/>
    </row>
    <row r="102" spans="1:56" ht="16" thickBot="1">
      <c r="A102" s="705" t="s">
        <v>3723</v>
      </c>
      <c r="B102" s="705" t="s">
        <v>3763</v>
      </c>
      <c r="C102" s="705" t="s">
        <v>3762</v>
      </c>
      <c r="D102" s="900">
        <v>101</v>
      </c>
      <c r="E102" s="889" t="s">
        <v>167</v>
      </c>
      <c r="F102" s="806">
        <v>39291</v>
      </c>
      <c r="G102" s="890"/>
      <c r="H102" s="890">
        <v>1</v>
      </c>
      <c r="I102" s="890"/>
      <c r="J102" s="897">
        <v>1</v>
      </c>
      <c r="K102" s="890"/>
      <c r="L102" s="890">
        <v>140</v>
      </c>
      <c r="M102" s="890">
        <v>65</v>
      </c>
      <c r="N102" s="890">
        <v>144</v>
      </c>
      <c r="O102" s="891">
        <v>290</v>
      </c>
      <c r="P102" s="707"/>
      <c r="Q102" s="707">
        <v>1</v>
      </c>
      <c r="R102" s="707"/>
      <c r="S102" s="707"/>
      <c r="T102" s="707"/>
      <c r="U102" s="707"/>
      <c r="V102" s="707"/>
      <c r="W102" s="707"/>
      <c r="X102" s="890">
        <v>1</v>
      </c>
      <c r="AD102" s="1211" t="s">
        <v>3815</v>
      </c>
      <c r="AE102" s="892">
        <v>1</v>
      </c>
      <c r="AF102" s="707"/>
      <c r="AG102" s="707"/>
      <c r="AI102" s="890">
        <v>300</v>
      </c>
      <c r="AJ102" s="890">
        <v>900</v>
      </c>
      <c r="AK102" s="88">
        <v>0</v>
      </c>
      <c r="AL102" s="88">
        <v>2</v>
      </c>
      <c r="AM102" s="804"/>
      <c r="AN102" s="804"/>
      <c r="AO102" s="804"/>
      <c r="AP102" s="708"/>
      <c r="AQ102" s="708"/>
      <c r="AR102" s="708"/>
      <c r="AS102" s="741" t="s">
        <v>171</v>
      </c>
      <c r="AT102" s="741"/>
      <c r="AU102" s="741"/>
      <c r="AV102" s="741"/>
      <c r="AW102" s="741"/>
      <c r="AX102" s="741"/>
      <c r="AY102" s="741"/>
      <c r="AZ102" s="741"/>
      <c r="BA102" s="741"/>
      <c r="BB102" s="741"/>
      <c r="BC102" s="58"/>
      <c r="BD102" s="58"/>
    </row>
    <row r="103" spans="1:56" ht="15" customHeight="1">
      <c r="A103" s="705" t="s">
        <v>3723</v>
      </c>
      <c r="B103" s="705" t="s">
        <v>3763</v>
      </c>
      <c r="C103" s="705" t="s">
        <v>3762</v>
      </c>
      <c r="D103" s="900">
        <v>102</v>
      </c>
      <c r="E103" s="889" t="s">
        <v>172</v>
      </c>
      <c r="F103" s="806">
        <v>39292</v>
      </c>
      <c r="G103" s="826">
        <v>1</v>
      </c>
      <c r="K103" s="826">
        <v>1</v>
      </c>
      <c r="L103" s="890">
        <v>170</v>
      </c>
      <c r="M103" s="890">
        <v>65</v>
      </c>
      <c r="N103" s="890"/>
      <c r="O103" s="894"/>
      <c r="P103" s="707"/>
      <c r="Q103" s="707"/>
      <c r="R103" s="707"/>
      <c r="S103" s="707"/>
      <c r="T103" s="707"/>
      <c r="U103" s="707"/>
      <c r="V103" s="707"/>
      <c r="W103" s="707">
        <v>1</v>
      </c>
      <c r="X103" s="890"/>
      <c r="AD103" s="1211" t="s">
        <v>3815</v>
      </c>
      <c r="AE103" s="892">
        <v>1</v>
      </c>
      <c r="AF103" s="707">
        <v>1</v>
      </c>
      <c r="AG103" s="707"/>
      <c r="AI103" s="890">
        <v>300</v>
      </c>
      <c r="AJ103" s="890"/>
      <c r="AK103" s="88">
        <v>1</v>
      </c>
      <c r="AL103" s="88"/>
      <c r="AM103" s="804"/>
      <c r="AN103" s="804"/>
      <c r="AO103" s="804"/>
      <c r="AP103" s="708"/>
      <c r="AQ103" s="708"/>
      <c r="AR103" s="708"/>
      <c r="AS103" s="741" t="s">
        <v>171</v>
      </c>
      <c r="AT103" s="741"/>
      <c r="AU103" s="741"/>
      <c r="AV103" s="741"/>
      <c r="AW103" s="741"/>
      <c r="AX103" s="741"/>
      <c r="AY103" s="741"/>
      <c r="AZ103" s="741"/>
      <c r="BA103" s="741"/>
      <c r="BB103" s="741"/>
      <c r="BC103" s="58"/>
      <c r="BD103" s="82" t="s">
        <v>173</v>
      </c>
    </row>
    <row r="104" spans="1:56">
      <c r="D104" s="826" t="s">
        <v>3764</v>
      </c>
      <c r="L104" s="895">
        <f>AVERAGE(L2:L103)</f>
        <v>161.33333333333334</v>
      </c>
      <c r="M104" s="895">
        <f t="shared" ref="M104:O104" si="0">AVERAGE(M2:M103)</f>
        <v>69.019607843137251</v>
      </c>
      <c r="N104" s="895">
        <f t="shared" si="0"/>
        <v>182.86138613861385</v>
      </c>
      <c r="O104" s="895">
        <f t="shared" si="0"/>
        <v>598.16831683168311</v>
      </c>
      <c r="AI104" s="895">
        <f t="shared" ref="AI104:AJ104" si="1">AVERAGE(AI2:AI103)</f>
        <v>295.58823529411762</v>
      </c>
      <c r="AJ104" s="895">
        <f t="shared" si="1"/>
        <v>7290.322580645161</v>
      </c>
      <c r="AK104" s="88">
        <v>0</v>
      </c>
      <c r="AL104" s="895"/>
      <c r="AM104" s="742"/>
      <c r="AN104" s="742"/>
      <c r="AO104" s="742"/>
      <c r="AS104" s="742">
        <f t="shared" ref="AS104:BB104" si="2">AVERAGE(AS2:AS103)</f>
        <v>931.14499999999998</v>
      </c>
      <c r="AT104" s="742">
        <f t="shared" si="2"/>
        <v>8834.7099999999991</v>
      </c>
      <c r="AU104" s="742">
        <f t="shared" si="2"/>
        <v>423.98</v>
      </c>
      <c r="AV104" s="742">
        <f t="shared" si="2"/>
        <v>492.66</v>
      </c>
      <c r="AW104" s="742">
        <f t="shared" si="2"/>
        <v>943.89</v>
      </c>
      <c r="AX104" s="742">
        <f t="shared" si="2"/>
        <v>346.92</v>
      </c>
      <c r="AY104" s="742">
        <f t="shared" si="2"/>
        <v>1010.13</v>
      </c>
      <c r="AZ104" s="742">
        <f t="shared" si="2"/>
        <v>197.17500000000001</v>
      </c>
      <c r="BA104" s="742">
        <f t="shared" si="2"/>
        <v>2561.36</v>
      </c>
      <c r="BB104" s="742">
        <f t="shared" si="2"/>
        <v>404.13</v>
      </c>
    </row>
    <row r="105" spans="1:56">
      <c r="D105" s="826" t="s">
        <v>3765</v>
      </c>
      <c r="G105" s="826">
        <f>SUM(G2:G103)</f>
        <v>78</v>
      </c>
      <c r="H105" s="826">
        <f>SUM(H2:H103)</f>
        <v>24</v>
      </c>
      <c r="I105" s="826">
        <f t="shared" ref="I105:AH105" si="3">SUM(I2:I103)</f>
        <v>0</v>
      </c>
      <c r="J105" s="826">
        <f t="shared" si="3"/>
        <v>44</v>
      </c>
      <c r="K105" s="826">
        <f t="shared" si="3"/>
        <v>58</v>
      </c>
      <c r="P105" s="705">
        <f t="shared" si="3"/>
        <v>0</v>
      </c>
      <c r="Q105" s="705">
        <f t="shared" si="3"/>
        <v>21</v>
      </c>
      <c r="R105" s="705">
        <f t="shared" si="3"/>
        <v>5</v>
      </c>
      <c r="S105" s="705">
        <f t="shared" si="3"/>
        <v>2</v>
      </c>
      <c r="T105" s="705">
        <f t="shared" si="3"/>
        <v>0</v>
      </c>
      <c r="U105" s="705">
        <f t="shared" si="3"/>
        <v>5</v>
      </c>
      <c r="V105" s="705">
        <f t="shared" si="3"/>
        <v>1</v>
      </c>
      <c r="W105" s="705">
        <f t="shared" si="3"/>
        <v>20</v>
      </c>
      <c r="X105" s="826">
        <f t="shared" si="3"/>
        <v>81</v>
      </c>
      <c r="Y105" s="705">
        <f t="shared" si="3"/>
        <v>0</v>
      </c>
      <c r="Z105" s="705">
        <f t="shared" si="3"/>
        <v>39</v>
      </c>
      <c r="AA105" s="705">
        <f t="shared" si="3"/>
        <v>4</v>
      </c>
      <c r="AB105" s="705">
        <f t="shared" si="3"/>
        <v>3</v>
      </c>
      <c r="AC105" s="705">
        <f t="shared" si="3"/>
        <v>0</v>
      </c>
      <c r="AE105" s="826">
        <f t="shared" si="3"/>
        <v>102</v>
      </c>
      <c r="AF105" s="705">
        <f t="shared" si="3"/>
        <v>15</v>
      </c>
      <c r="AG105" s="705">
        <f t="shared" si="3"/>
        <v>22</v>
      </c>
      <c r="AH105" s="705">
        <f t="shared" si="3"/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2"/>
  <sheetViews>
    <sheetView topLeftCell="Z1" workbookViewId="0">
      <selection activeCell="AC13" sqref="AC13"/>
    </sheetView>
  </sheetViews>
  <sheetFormatPr baseColWidth="10" defaultRowHeight="15" x14ac:dyDescent="0"/>
  <cols>
    <col min="1" max="16384" width="10.83203125" style="705"/>
  </cols>
  <sheetData>
    <row r="1" spans="1:52" s="695" customFormat="1" ht="16" thickBot="1">
      <c r="A1" s="695" t="s">
        <v>3679</v>
      </c>
      <c r="B1" s="696" t="s">
        <v>3728</v>
      </c>
      <c r="C1" s="696" t="s">
        <v>3681</v>
      </c>
      <c r="D1" s="695" t="s">
        <v>11</v>
      </c>
      <c r="E1" s="695" t="s">
        <v>3648</v>
      </c>
      <c r="F1" s="695" t="s">
        <v>3729</v>
      </c>
      <c r="G1" s="695" t="s">
        <v>3649</v>
      </c>
      <c r="H1" s="695" t="s">
        <v>3650</v>
      </c>
      <c r="I1" s="695" t="s">
        <v>3734</v>
      </c>
      <c r="J1" s="695" t="s">
        <v>3651</v>
      </c>
      <c r="K1" s="695" t="s">
        <v>3652</v>
      </c>
      <c r="L1" s="695" t="s">
        <v>3653</v>
      </c>
      <c r="M1" s="695" t="s">
        <v>3735</v>
      </c>
      <c r="N1" s="695" t="s">
        <v>3736</v>
      </c>
      <c r="O1" s="697" t="s">
        <v>3654</v>
      </c>
      <c r="P1" s="695" t="s">
        <v>3655</v>
      </c>
      <c r="Q1" s="695" t="s">
        <v>3656</v>
      </c>
      <c r="R1" s="695" t="s">
        <v>3657</v>
      </c>
      <c r="S1" s="695" t="s">
        <v>3658</v>
      </c>
      <c r="T1" s="695" t="s">
        <v>3659</v>
      </c>
      <c r="U1" s="695" t="s">
        <v>3660</v>
      </c>
      <c r="V1" s="695" t="s">
        <v>3661</v>
      </c>
      <c r="W1" s="695" t="s">
        <v>3733</v>
      </c>
      <c r="X1" s="695" t="s">
        <v>3690</v>
      </c>
      <c r="Y1" s="695" t="s">
        <v>3691</v>
      </c>
      <c r="Z1" s="695" t="s">
        <v>3812</v>
      </c>
      <c r="AA1" s="695" t="s">
        <v>3809</v>
      </c>
      <c r="AB1" s="695" t="s">
        <v>3810</v>
      </c>
      <c r="AC1" s="695" t="s">
        <v>3816</v>
      </c>
      <c r="AD1" s="695" t="s">
        <v>3813</v>
      </c>
      <c r="AE1" s="695" t="s">
        <v>3739</v>
      </c>
      <c r="AF1" s="695" t="s">
        <v>3740</v>
      </c>
      <c r="AG1" s="695" t="s">
        <v>3745</v>
      </c>
      <c r="AH1" s="695" t="s">
        <v>3741</v>
      </c>
      <c r="AI1" s="698" t="s">
        <v>3708</v>
      </c>
      <c r="AJ1" s="698" t="s">
        <v>3709</v>
      </c>
      <c r="AK1" s="699" t="s">
        <v>79</v>
      </c>
      <c r="AL1" s="699" t="s">
        <v>80</v>
      </c>
      <c r="AM1" s="699" t="s">
        <v>81</v>
      </c>
      <c r="AN1" s="700" t="s">
        <v>3760</v>
      </c>
      <c r="AO1" s="701" t="s">
        <v>82</v>
      </c>
      <c r="AP1" s="701" t="s">
        <v>84</v>
      </c>
      <c r="AQ1" s="701" t="s">
        <v>3752</v>
      </c>
      <c r="AR1" s="701" t="s">
        <v>3753</v>
      </c>
      <c r="AS1" s="702" t="s">
        <v>87</v>
      </c>
      <c r="AT1" s="701" t="s">
        <v>88</v>
      </c>
      <c r="AU1" s="703" t="s">
        <v>89</v>
      </c>
      <c r="AV1" s="700" t="s">
        <v>90</v>
      </c>
      <c r="AW1" s="704" t="s">
        <v>91</v>
      </c>
      <c r="AX1" s="695" t="s">
        <v>3784</v>
      </c>
      <c r="AY1" s="695" t="s">
        <v>25</v>
      </c>
      <c r="AZ1" s="695" t="s">
        <v>3783</v>
      </c>
    </row>
    <row r="2" spans="1:52">
      <c r="A2" s="705" t="s">
        <v>3723</v>
      </c>
      <c r="B2" s="705">
        <v>6</v>
      </c>
      <c r="C2" s="705" t="s">
        <v>174</v>
      </c>
      <c r="D2" s="743">
        <v>1</v>
      </c>
      <c r="E2" s="744">
        <v>39245</v>
      </c>
      <c r="G2" s="743">
        <v>1</v>
      </c>
      <c r="H2" s="743"/>
      <c r="I2" s="743"/>
      <c r="J2" s="743"/>
      <c r="K2" s="743">
        <v>1</v>
      </c>
      <c r="L2" s="743">
        <v>174</v>
      </c>
      <c r="M2" s="743">
        <v>80</v>
      </c>
      <c r="N2" s="743">
        <v>230</v>
      </c>
      <c r="O2" s="743">
        <v>878</v>
      </c>
      <c r="P2" s="743"/>
      <c r="Q2" s="743"/>
      <c r="R2" s="743"/>
      <c r="S2" s="743"/>
      <c r="T2" s="743"/>
      <c r="U2" s="743"/>
      <c r="V2" s="743"/>
      <c r="W2" s="743"/>
      <c r="X2" s="743">
        <v>1</v>
      </c>
      <c r="Z2" s="743">
        <v>1</v>
      </c>
      <c r="AA2" s="743"/>
      <c r="AB2" s="743">
        <v>1</v>
      </c>
      <c r="AD2" s="1211" t="s">
        <v>3815</v>
      </c>
      <c r="AE2" s="743">
        <v>1</v>
      </c>
      <c r="AF2" s="743"/>
      <c r="AG2" s="743">
        <v>1</v>
      </c>
      <c r="AI2" s="743">
        <v>300</v>
      </c>
      <c r="AJ2" s="743">
        <v>400</v>
      </c>
      <c r="AK2" s="745"/>
      <c r="AL2" s="745"/>
      <c r="AM2" s="746">
        <v>1</v>
      </c>
      <c r="AN2" s="714">
        <v>122.5</v>
      </c>
      <c r="AO2" s="715">
        <v>232</v>
      </c>
      <c r="AP2" s="715">
        <v>100</v>
      </c>
      <c r="AQ2" s="715">
        <v>126</v>
      </c>
      <c r="AR2" s="715">
        <v>170</v>
      </c>
      <c r="AS2" s="718">
        <v>81</v>
      </c>
      <c r="AT2" s="714">
        <v>324</v>
      </c>
      <c r="AU2" s="719">
        <v>103</v>
      </c>
      <c r="AV2" s="738">
        <v>3718</v>
      </c>
      <c r="AW2" s="719">
        <v>227</v>
      </c>
      <c r="AX2" s="90"/>
      <c r="AY2" s="90" t="s">
        <v>175</v>
      </c>
      <c r="AZ2" s="92">
        <v>80876042</v>
      </c>
    </row>
    <row r="3" spans="1:52">
      <c r="A3" s="705" t="s">
        <v>3723</v>
      </c>
      <c r="B3" s="705">
        <v>6</v>
      </c>
      <c r="C3" s="705" t="s">
        <v>174</v>
      </c>
      <c r="D3" s="746">
        <v>2</v>
      </c>
      <c r="E3" s="747">
        <v>39245</v>
      </c>
      <c r="G3" s="746">
        <v>1</v>
      </c>
      <c r="H3" s="746"/>
      <c r="I3" s="746"/>
      <c r="J3" s="746"/>
      <c r="K3" s="746">
        <v>1</v>
      </c>
      <c r="L3" s="746">
        <v>170</v>
      </c>
      <c r="M3" s="746">
        <v>75</v>
      </c>
      <c r="N3" s="746">
        <v>220</v>
      </c>
      <c r="O3" s="746">
        <v>628</v>
      </c>
      <c r="P3" s="746"/>
      <c r="Q3" s="746"/>
      <c r="R3" s="746"/>
      <c r="S3" s="746"/>
      <c r="T3" s="746"/>
      <c r="U3" s="746"/>
      <c r="V3" s="746"/>
      <c r="W3" s="746">
        <v>1</v>
      </c>
      <c r="X3" s="746"/>
      <c r="Z3" s="746">
        <v>1</v>
      </c>
      <c r="AA3" s="746">
        <v>1</v>
      </c>
      <c r="AB3" s="746"/>
      <c r="AD3" s="1211" t="s">
        <v>3815</v>
      </c>
      <c r="AE3" s="746">
        <v>1</v>
      </c>
      <c r="AF3" s="746">
        <v>1</v>
      </c>
      <c r="AG3" s="746"/>
      <c r="AI3" s="746">
        <v>300</v>
      </c>
      <c r="AJ3" s="746">
        <v>600</v>
      </c>
      <c r="AK3" s="746">
        <v>1</v>
      </c>
      <c r="AL3" s="745"/>
      <c r="AM3" s="745"/>
      <c r="AN3" s="722">
        <v>2178</v>
      </c>
      <c r="AO3" s="724">
        <v>23820.5</v>
      </c>
      <c r="AP3" s="717">
        <v>1410</v>
      </c>
      <c r="AQ3" s="715">
        <v>270</v>
      </c>
      <c r="AR3" s="715">
        <v>434</v>
      </c>
      <c r="AS3" s="718">
        <v>966.5</v>
      </c>
      <c r="AT3" s="722">
        <v>2116.5</v>
      </c>
      <c r="AU3" s="719">
        <v>657</v>
      </c>
      <c r="AV3" s="738">
        <v>1837</v>
      </c>
      <c r="AW3" s="723">
        <v>1013</v>
      </c>
      <c r="AX3" s="91"/>
      <c r="AY3" s="91"/>
      <c r="AZ3" s="93">
        <v>80827566</v>
      </c>
    </row>
    <row r="4" spans="1:52">
      <c r="A4" s="705" t="s">
        <v>3723</v>
      </c>
      <c r="B4" s="705">
        <v>6</v>
      </c>
      <c r="C4" s="705" t="s">
        <v>174</v>
      </c>
      <c r="D4" s="746">
        <v>3</v>
      </c>
      <c r="E4" s="747">
        <v>39245</v>
      </c>
      <c r="G4" s="746"/>
      <c r="H4" s="746">
        <v>1</v>
      </c>
      <c r="I4" s="746"/>
      <c r="J4" s="746"/>
      <c r="K4" s="746">
        <v>1</v>
      </c>
      <c r="L4" s="746">
        <v>165</v>
      </c>
      <c r="M4" s="746">
        <v>73</v>
      </c>
      <c r="N4" s="746">
        <v>192</v>
      </c>
      <c r="O4" s="746">
        <v>528</v>
      </c>
      <c r="P4" s="746">
        <v>1</v>
      </c>
      <c r="Q4" s="746"/>
      <c r="R4" s="746"/>
      <c r="S4" s="746">
        <v>1</v>
      </c>
      <c r="T4" s="746"/>
      <c r="U4" s="746">
        <v>1</v>
      </c>
      <c r="V4" s="746"/>
      <c r="W4" s="746">
        <v>1</v>
      </c>
      <c r="X4" s="746"/>
      <c r="Z4" s="746">
        <v>1</v>
      </c>
      <c r="AA4" s="746">
        <v>1</v>
      </c>
      <c r="AB4" s="746"/>
      <c r="AD4" s="1211" t="s">
        <v>3815</v>
      </c>
      <c r="AE4" s="746">
        <v>1</v>
      </c>
      <c r="AF4" s="746">
        <v>1</v>
      </c>
      <c r="AG4" s="746"/>
      <c r="AI4" s="746">
        <v>300</v>
      </c>
      <c r="AJ4" s="746">
        <v>800</v>
      </c>
      <c r="AK4" s="745"/>
      <c r="AL4" s="745"/>
      <c r="AM4" s="746">
        <v>1</v>
      </c>
      <c r="AN4" s="714">
        <v>125</v>
      </c>
      <c r="AO4" s="715">
        <v>164</v>
      </c>
      <c r="AP4" s="715">
        <v>88</v>
      </c>
      <c r="AQ4" s="715">
        <v>112.5</v>
      </c>
      <c r="AR4" s="715">
        <v>161.5</v>
      </c>
      <c r="AS4" s="718">
        <v>91.5</v>
      </c>
      <c r="AT4" s="714">
        <v>243</v>
      </c>
      <c r="AU4" s="719">
        <v>107.5</v>
      </c>
      <c r="AV4" s="740">
        <v>5092.5</v>
      </c>
      <c r="AW4" s="723">
        <v>1668</v>
      </c>
      <c r="AX4" s="91"/>
      <c r="AY4" s="91"/>
      <c r="AZ4" s="94">
        <v>81080324</v>
      </c>
    </row>
    <row r="5" spans="1:52">
      <c r="A5" s="705" t="s">
        <v>3723</v>
      </c>
      <c r="B5" s="705">
        <v>6</v>
      </c>
      <c r="C5" s="705" t="s">
        <v>174</v>
      </c>
      <c r="D5" s="743">
        <v>4</v>
      </c>
      <c r="E5" s="744">
        <v>39245</v>
      </c>
      <c r="G5" s="743">
        <v>1</v>
      </c>
      <c r="H5" s="743"/>
      <c r="I5" s="743"/>
      <c r="J5" s="743"/>
      <c r="K5" s="743">
        <v>1</v>
      </c>
      <c r="L5" s="743">
        <v>175</v>
      </c>
      <c r="M5" s="743">
        <v>74</v>
      </c>
      <c r="N5" s="743">
        <v>240</v>
      </c>
      <c r="O5" s="743">
        <v>638</v>
      </c>
      <c r="P5" s="743"/>
      <c r="Q5" s="743"/>
      <c r="R5" s="743"/>
      <c r="S5" s="743"/>
      <c r="T5" s="743"/>
      <c r="U5" s="743"/>
      <c r="V5" s="743"/>
      <c r="W5" s="743">
        <v>1</v>
      </c>
      <c r="X5" s="743"/>
      <c r="Z5" s="743">
        <v>1</v>
      </c>
      <c r="AA5" s="743"/>
      <c r="AB5" s="743">
        <v>1</v>
      </c>
      <c r="AD5" s="1211" t="s">
        <v>3815</v>
      </c>
      <c r="AE5" s="743">
        <v>1</v>
      </c>
      <c r="AF5" s="743"/>
      <c r="AG5" s="743">
        <v>1</v>
      </c>
      <c r="AI5" s="743">
        <v>300</v>
      </c>
      <c r="AJ5" s="743">
        <v>600</v>
      </c>
      <c r="AK5" s="746">
        <v>1</v>
      </c>
      <c r="AL5" s="745"/>
      <c r="AM5" s="745"/>
      <c r="AN5" s="722">
        <v>1367</v>
      </c>
      <c r="AO5" s="724">
        <v>26548</v>
      </c>
      <c r="AP5" s="715">
        <v>233.5</v>
      </c>
      <c r="AQ5" s="715">
        <v>214</v>
      </c>
      <c r="AR5" s="715">
        <v>400</v>
      </c>
      <c r="AS5" s="718">
        <v>140</v>
      </c>
      <c r="AT5" s="714">
        <v>484.5</v>
      </c>
      <c r="AU5" s="719">
        <v>175</v>
      </c>
      <c r="AV5" s="740">
        <v>4561</v>
      </c>
      <c r="AW5" s="719">
        <v>244</v>
      </c>
      <c r="AX5" s="91">
        <v>1</v>
      </c>
      <c r="AY5" s="90" t="s">
        <v>176</v>
      </c>
      <c r="AZ5" s="95">
        <v>80855347</v>
      </c>
    </row>
    <row r="6" spans="1:52">
      <c r="A6" s="705" t="s">
        <v>3723</v>
      </c>
      <c r="B6" s="705">
        <v>6</v>
      </c>
      <c r="C6" s="705" t="s">
        <v>174</v>
      </c>
      <c r="D6" s="746">
        <v>5</v>
      </c>
      <c r="E6" s="747">
        <v>39245</v>
      </c>
      <c r="G6" s="746">
        <v>1</v>
      </c>
      <c r="H6" s="746"/>
      <c r="I6" s="746"/>
      <c r="J6" s="746">
        <v>1</v>
      </c>
      <c r="K6" s="746"/>
      <c r="L6" s="746">
        <v>158</v>
      </c>
      <c r="M6" s="746">
        <v>70</v>
      </c>
      <c r="N6" s="746">
        <v>185</v>
      </c>
      <c r="O6" s="746">
        <v>492</v>
      </c>
      <c r="P6" s="746"/>
      <c r="Q6" s="746"/>
      <c r="R6" s="746"/>
      <c r="S6" s="746"/>
      <c r="T6" s="746"/>
      <c r="U6" s="746"/>
      <c r="V6" s="746"/>
      <c r="W6" s="746">
        <v>1</v>
      </c>
      <c r="X6" s="746"/>
      <c r="Z6" s="746">
        <v>1</v>
      </c>
      <c r="AA6" s="746"/>
      <c r="AB6" s="746"/>
      <c r="AD6" s="1211" t="s">
        <v>3815</v>
      </c>
      <c r="AE6" s="746">
        <v>1</v>
      </c>
      <c r="AF6" s="746"/>
      <c r="AG6" s="746"/>
      <c r="AI6" s="746">
        <v>300</v>
      </c>
      <c r="AJ6" s="746">
        <v>200</v>
      </c>
      <c r="AK6" s="745"/>
      <c r="AL6" s="745"/>
      <c r="AM6" s="746">
        <v>1</v>
      </c>
      <c r="AN6" s="714">
        <v>559.5</v>
      </c>
      <c r="AO6" s="715">
        <v>316</v>
      </c>
      <c r="AP6" s="717">
        <v>1358.5</v>
      </c>
      <c r="AQ6" s="715">
        <v>200.5</v>
      </c>
      <c r="AR6" s="715">
        <v>179</v>
      </c>
      <c r="AS6" s="718">
        <v>937</v>
      </c>
      <c r="AT6" s="722">
        <v>3057</v>
      </c>
      <c r="AU6" s="719">
        <v>156</v>
      </c>
      <c r="AV6" s="738">
        <v>557</v>
      </c>
      <c r="AW6" s="719">
        <v>990</v>
      </c>
      <c r="AX6" s="91"/>
      <c r="AY6" s="91" t="s">
        <v>177</v>
      </c>
      <c r="AZ6" s="94">
        <v>81075895</v>
      </c>
    </row>
    <row r="7" spans="1:52">
      <c r="A7" s="705" t="s">
        <v>3723</v>
      </c>
      <c r="B7" s="705">
        <v>6</v>
      </c>
      <c r="C7" s="705" t="s">
        <v>174</v>
      </c>
      <c r="D7" s="746">
        <v>6</v>
      </c>
      <c r="E7" s="747">
        <v>39245</v>
      </c>
      <c r="G7" s="746"/>
      <c r="H7" s="746">
        <v>1</v>
      </c>
      <c r="I7" s="746"/>
      <c r="J7" s="746"/>
      <c r="K7" s="746">
        <v>1</v>
      </c>
      <c r="L7" s="746">
        <v>178</v>
      </c>
      <c r="M7" s="746">
        <v>67</v>
      </c>
      <c r="N7" s="746">
        <v>205</v>
      </c>
      <c r="O7" s="746">
        <v>644</v>
      </c>
      <c r="P7" s="746">
        <v>1</v>
      </c>
      <c r="Q7" s="746"/>
      <c r="R7" s="746"/>
      <c r="S7" s="746">
        <v>1</v>
      </c>
      <c r="T7" s="746"/>
      <c r="U7" s="746">
        <v>1</v>
      </c>
      <c r="V7" s="746"/>
      <c r="W7" s="746">
        <v>1</v>
      </c>
      <c r="X7" s="746"/>
      <c r="Z7" s="746">
        <v>1</v>
      </c>
      <c r="AA7" s="746">
        <v>1</v>
      </c>
      <c r="AB7" s="746"/>
      <c r="AD7" s="1211" t="s">
        <v>3815</v>
      </c>
      <c r="AE7" s="746">
        <v>1</v>
      </c>
      <c r="AF7" s="746">
        <v>1</v>
      </c>
      <c r="AG7" s="746"/>
      <c r="AI7" s="746">
        <v>300</v>
      </c>
      <c r="AJ7" s="746">
        <v>400</v>
      </c>
      <c r="AK7" s="745"/>
      <c r="AL7" s="745"/>
      <c r="AM7" s="746">
        <v>1</v>
      </c>
      <c r="AN7" s="714">
        <v>146</v>
      </c>
      <c r="AO7" s="715">
        <v>204</v>
      </c>
      <c r="AP7" s="715">
        <v>102</v>
      </c>
      <c r="AQ7" s="715">
        <v>116</v>
      </c>
      <c r="AR7" s="715">
        <v>171</v>
      </c>
      <c r="AS7" s="718">
        <v>103</v>
      </c>
      <c r="AT7" s="722">
        <v>1929.5</v>
      </c>
      <c r="AU7" s="719">
        <v>124</v>
      </c>
      <c r="AV7" s="738">
        <v>3115</v>
      </c>
      <c r="AW7" s="719">
        <v>218.5</v>
      </c>
      <c r="AX7" s="91"/>
      <c r="AY7" s="91"/>
      <c r="AZ7" s="94">
        <v>80880620</v>
      </c>
    </row>
    <row r="8" spans="1:52">
      <c r="A8" s="705" t="s">
        <v>3723</v>
      </c>
      <c r="B8" s="705">
        <v>6</v>
      </c>
      <c r="C8" s="705" t="s">
        <v>174</v>
      </c>
      <c r="D8" s="746">
        <v>7</v>
      </c>
      <c r="E8" s="747">
        <v>39245</v>
      </c>
      <c r="G8" s="746">
        <v>1</v>
      </c>
      <c r="H8" s="746"/>
      <c r="I8" s="746"/>
      <c r="J8" s="746">
        <v>1</v>
      </c>
      <c r="K8" s="746"/>
      <c r="L8" s="746">
        <v>158</v>
      </c>
      <c r="M8" s="746">
        <v>66</v>
      </c>
      <c r="N8" s="746">
        <v>191</v>
      </c>
      <c r="O8" s="746">
        <v>556</v>
      </c>
      <c r="P8" s="746"/>
      <c r="Q8" s="746"/>
      <c r="R8" s="746"/>
      <c r="S8" s="746"/>
      <c r="T8" s="746"/>
      <c r="U8" s="746"/>
      <c r="V8" s="746"/>
      <c r="W8" s="746"/>
      <c r="X8" s="746">
        <v>1</v>
      </c>
      <c r="Z8" s="746">
        <v>1</v>
      </c>
      <c r="AA8" s="746"/>
      <c r="AB8" s="746">
        <v>1</v>
      </c>
      <c r="AD8" s="1211" t="s">
        <v>3815</v>
      </c>
      <c r="AE8" s="746">
        <v>1</v>
      </c>
      <c r="AF8" s="746"/>
      <c r="AG8" s="746">
        <v>1</v>
      </c>
      <c r="AI8" s="746">
        <v>300</v>
      </c>
      <c r="AJ8" s="746">
        <v>700</v>
      </c>
      <c r="AK8" s="745"/>
      <c r="AL8" s="745"/>
      <c r="AM8" s="746">
        <v>1</v>
      </c>
      <c r="AN8" s="714">
        <v>142</v>
      </c>
      <c r="AO8" s="715">
        <v>718.5</v>
      </c>
      <c r="AP8" s="715">
        <v>129.5</v>
      </c>
      <c r="AQ8" s="715">
        <v>111</v>
      </c>
      <c r="AR8" s="715">
        <v>184</v>
      </c>
      <c r="AS8" s="718">
        <v>90</v>
      </c>
      <c r="AT8" s="714">
        <v>442</v>
      </c>
      <c r="AU8" s="719">
        <v>118.5</v>
      </c>
      <c r="AV8" s="738">
        <v>891</v>
      </c>
      <c r="AW8" s="719">
        <v>212.5</v>
      </c>
      <c r="AX8" s="91"/>
      <c r="AY8" s="91" t="s">
        <v>178</v>
      </c>
      <c r="AZ8" s="94">
        <v>81064370</v>
      </c>
    </row>
    <row r="9" spans="1:52">
      <c r="A9" s="705" t="s">
        <v>3723</v>
      </c>
      <c r="B9" s="705">
        <v>6</v>
      </c>
      <c r="C9" s="705" t="s">
        <v>174</v>
      </c>
      <c r="D9" s="746">
        <v>8</v>
      </c>
      <c r="E9" s="747">
        <v>39245</v>
      </c>
      <c r="G9" s="746">
        <v>1</v>
      </c>
      <c r="H9" s="746"/>
      <c r="I9" s="746"/>
      <c r="J9" s="746"/>
      <c r="K9" s="746">
        <v>1</v>
      </c>
      <c r="L9" s="746">
        <v>173</v>
      </c>
      <c r="M9" s="746">
        <v>80</v>
      </c>
      <c r="N9" s="746">
        <v>221</v>
      </c>
      <c r="O9" s="746">
        <v>762</v>
      </c>
      <c r="P9" s="746"/>
      <c r="Q9" s="746"/>
      <c r="R9" s="746"/>
      <c r="S9" s="746"/>
      <c r="T9" s="746"/>
      <c r="U9" s="746"/>
      <c r="V9" s="746"/>
      <c r="W9" s="746"/>
      <c r="X9" s="746">
        <v>1</v>
      </c>
      <c r="Z9" s="746">
        <v>1</v>
      </c>
      <c r="AA9" s="746"/>
      <c r="AB9" s="746">
        <v>1</v>
      </c>
      <c r="AD9" s="1211" t="s">
        <v>3815</v>
      </c>
      <c r="AE9" s="746">
        <v>1</v>
      </c>
      <c r="AF9" s="746"/>
      <c r="AG9" s="746">
        <v>1</v>
      </c>
      <c r="AI9" s="746">
        <v>300</v>
      </c>
      <c r="AJ9" s="746">
        <v>600</v>
      </c>
      <c r="AK9" s="745"/>
      <c r="AL9" s="745"/>
      <c r="AM9" s="746">
        <v>1</v>
      </c>
      <c r="AN9" s="714">
        <v>433.5</v>
      </c>
      <c r="AO9" s="715">
        <v>121</v>
      </c>
      <c r="AP9" s="717">
        <v>915.5</v>
      </c>
      <c r="AQ9" s="715">
        <v>229</v>
      </c>
      <c r="AR9" s="715">
        <v>213</v>
      </c>
      <c r="AS9" s="718">
        <v>662</v>
      </c>
      <c r="AT9" s="714">
        <v>702</v>
      </c>
      <c r="AU9" s="719">
        <v>146</v>
      </c>
      <c r="AV9" s="748">
        <v>2877.5</v>
      </c>
      <c r="AW9" s="719">
        <v>688</v>
      </c>
      <c r="AX9" s="91"/>
      <c r="AY9" s="91"/>
      <c r="AZ9" s="94">
        <v>80876009</v>
      </c>
    </row>
    <row r="10" spans="1:52">
      <c r="A10" s="705" t="s">
        <v>3723</v>
      </c>
      <c r="B10" s="705">
        <v>6</v>
      </c>
      <c r="C10" s="705" t="s">
        <v>174</v>
      </c>
      <c r="D10" s="746">
        <v>9</v>
      </c>
      <c r="E10" s="747">
        <v>39245</v>
      </c>
      <c r="G10" s="746"/>
      <c r="H10" s="746">
        <v>1</v>
      </c>
      <c r="I10" s="746"/>
      <c r="J10" s="746"/>
      <c r="K10" s="746">
        <v>1</v>
      </c>
      <c r="L10" s="746">
        <v>160</v>
      </c>
      <c r="M10" s="746">
        <v>75</v>
      </c>
      <c r="N10" s="746">
        <v>200</v>
      </c>
      <c r="O10" s="746">
        <v>574</v>
      </c>
      <c r="P10" s="746">
        <v>1</v>
      </c>
      <c r="Q10" s="746"/>
      <c r="R10" s="746"/>
      <c r="S10" s="746">
        <v>1</v>
      </c>
      <c r="T10" s="746"/>
      <c r="U10" s="746">
        <v>1</v>
      </c>
      <c r="V10" s="746"/>
      <c r="W10" s="746">
        <v>1</v>
      </c>
      <c r="X10" s="746"/>
      <c r="Z10" s="746">
        <v>1</v>
      </c>
      <c r="AA10" s="746"/>
      <c r="AB10" s="746">
        <v>1</v>
      </c>
      <c r="AD10" s="1211" t="s">
        <v>3815</v>
      </c>
      <c r="AE10" s="746">
        <v>1</v>
      </c>
      <c r="AF10" s="746"/>
      <c r="AG10" s="746">
        <v>1</v>
      </c>
      <c r="AI10" s="746">
        <v>300</v>
      </c>
      <c r="AJ10" s="746">
        <v>700</v>
      </c>
      <c r="AK10" s="745"/>
      <c r="AL10" s="745"/>
      <c r="AM10" s="746">
        <v>1</v>
      </c>
      <c r="AN10" s="714">
        <v>177</v>
      </c>
      <c r="AO10" s="715">
        <v>155.5</v>
      </c>
      <c r="AP10" s="715">
        <v>272</v>
      </c>
      <c r="AQ10" s="715">
        <v>120</v>
      </c>
      <c r="AR10" s="715">
        <v>166.5</v>
      </c>
      <c r="AS10" s="718">
        <v>214.5</v>
      </c>
      <c r="AT10" s="722">
        <v>2206</v>
      </c>
      <c r="AU10" s="719">
        <v>127</v>
      </c>
      <c r="AV10" s="738">
        <v>1117.5</v>
      </c>
      <c r="AW10" s="719">
        <v>300.5</v>
      </c>
      <c r="AX10" s="91"/>
      <c r="AY10" s="91"/>
      <c r="AZ10" s="94">
        <v>80828562</v>
      </c>
    </row>
    <row r="11" spans="1:52">
      <c r="A11" s="705" t="s">
        <v>3723</v>
      </c>
      <c r="B11" s="705">
        <v>6</v>
      </c>
      <c r="C11" s="705" t="s">
        <v>174</v>
      </c>
      <c r="D11" s="746">
        <v>10</v>
      </c>
      <c r="E11" s="747">
        <v>39245</v>
      </c>
      <c r="G11" s="746"/>
      <c r="H11" s="746">
        <v>1</v>
      </c>
      <c r="I11" s="746"/>
      <c r="J11" s="746"/>
      <c r="K11" s="746">
        <v>1</v>
      </c>
      <c r="L11" s="746">
        <v>178</v>
      </c>
      <c r="M11" s="746">
        <v>69</v>
      </c>
      <c r="N11" s="746">
        <v>208</v>
      </c>
      <c r="O11" s="746">
        <v>752</v>
      </c>
      <c r="P11" s="746">
        <v>1</v>
      </c>
      <c r="Q11" s="746"/>
      <c r="R11" s="746"/>
      <c r="S11" s="746">
        <v>1</v>
      </c>
      <c r="T11" s="746"/>
      <c r="U11" s="746">
        <v>1</v>
      </c>
      <c r="V11" s="746"/>
      <c r="W11" s="746">
        <v>1</v>
      </c>
      <c r="X11" s="746"/>
      <c r="Z11" s="746">
        <v>1</v>
      </c>
      <c r="AA11" s="746"/>
      <c r="AB11" s="746">
        <v>1</v>
      </c>
      <c r="AD11" s="1211" t="s">
        <v>3815</v>
      </c>
      <c r="AE11" s="746">
        <v>1</v>
      </c>
      <c r="AF11" s="746"/>
      <c r="AG11" s="746">
        <v>1</v>
      </c>
      <c r="AI11" s="746">
        <v>300</v>
      </c>
      <c r="AJ11" s="746">
        <v>700</v>
      </c>
      <c r="AK11" s="746">
        <v>1</v>
      </c>
      <c r="AL11" s="745"/>
      <c r="AM11" s="745"/>
      <c r="AN11" s="722">
        <v>2197.5</v>
      </c>
      <c r="AO11" s="724">
        <v>24242</v>
      </c>
      <c r="AP11" s="717">
        <v>1724</v>
      </c>
      <c r="AQ11" s="715">
        <v>165</v>
      </c>
      <c r="AR11" s="715">
        <v>220.5</v>
      </c>
      <c r="AS11" s="718">
        <v>829</v>
      </c>
      <c r="AT11" s="714">
        <v>615</v>
      </c>
      <c r="AU11" s="719">
        <v>149.5</v>
      </c>
      <c r="AV11" s="738">
        <v>2666</v>
      </c>
      <c r="AW11" s="719">
        <v>965</v>
      </c>
      <c r="AX11" s="91"/>
      <c r="AY11" s="91"/>
      <c r="AZ11" s="94">
        <v>81006099</v>
      </c>
    </row>
    <row r="12" spans="1:52">
      <c r="A12" s="705" t="s">
        <v>3723</v>
      </c>
      <c r="B12" s="705">
        <v>6</v>
      </c>
      <c r="C12" s="705" t="s">
        <v>174</v>
      </c>
      <c r="D12" s="746">
        <v>11</v>
      </c>
      <c r="E12" s="747">
        <v>39245</v>
      </c>
      <c r="G12" s="746"/>
      <c r="H12" s="746">
        <v>1</v>
      </c>
      <c r="I12" s="746"/>
      <c r="J12" s="746">
        <v>1</v>
      </c>
      <c r="K12" s="746"/>
      <c r="L12" s="746">
        <v>154</v>
      </c>
      <c r="M12" s="746">
        <v>64</v>
      </c>
      <c r="N12" s="746">
        <v>174</v>
      </c>
      <c r="O12" s="746">
        <v>438</v>
      </c>
      <c r="P12" s="746"/>
      <c r="Q12" s="746"/>
      <c r="R12" s="746"/>
      <c r="S12" s="746">
        <v>1</v>
      </c>
      <c r="T12" s="746"/>
      <c r="U12" s="746">
        <v>1</v>
      </c>
      <c r="V12" s="746"/>
      <c r="W12" s="746">
        <v>1</v>
      </c>
      <c r="X12" s="746"/>
      <c r="Z12" s="746">
        <v>1</v>
      </c>
      <c r="AA12" s="746">
        <v>1</v>
      </c>
      <c r="AB12" s="746"/>
      <c r="AD12" s="1211" t="s">
        <v>3815</v>
      </c>
      <c r="AE12" s="746">
        <v>1</v>
      </c>
      <c r="AF12" s="746"/>
      <c r="AG12" s="746"/>
      <c r="AI12" s="746">
        <v>300</v>
      </c>
      <c r="AJ12" s="746">
        <v>500</v>
      </c>
      <c r="AK12" s="745"/>
      <c r="AL12" s="745"/>
      <c r="AM12" s="746">
        <v>1</v>
      </c>
      <c r="AN12" s="714">
        <v>221.5</v>
      </c>
      <c r="AO12" s="715">
        <v>220.5</v>
      </c>
      <c r="AP12" s="715">
        <v>396</v>
      </c>
      <c r="AQ12" s="715">
        <v>102</v>
      </c>
      <c r="AR12" s="715">
        <v>139.5</v>
      </c>
      <c r="AS12" s="718">
        <v>296</v>
      </c>
      <c r="AT12" s="722">
        <v>1713</v>
      </c>
      <c r="AU12" s="719">
        <v>116</v>
      </c>
      <c r="AV12" s="738">
        <v>410</v>
      </c>
      <c r="AW12" s="719">
        <v>243</v>
      </c>
      <c r="AX12" s="91"/>
      <c r="AY12" s="91"/>
      <c r="AZ12" s="94">
        <v>81075031</v>
      </c>
    </row>
    <row r="13" spans="1:52">
      <c r="A13" s="705" t="s">
        <v>3723</v>
      </c>
      <c r="B13" s="705">
        <v>6</v>
      </c>
      <c r="C13" s="705" t="s">
        <v>174</v>
      </c>
      <c r="D13" s="746">
        <v>12</v>
      </c>
      <c r="E13" s="747">
        <v>39245</v>
      </c>
      <c r="G13" s="746">
        <v>1</v>
      </c>
      <c r="H13" s="746"/>
      <c r="I13" s="746"/>
      <c r="J13" s="746"/>
      <c r="K13" s="746">
        <v>1</v>
      </c>
      <c r="L13" s="746">
        <v>181</v>
      </c>
      <c r="M13" s="746">
        <v>74</v>
      </c>
      <c r="N13" s="746">
        <v>220</v>
      </c>
      <c r="O13" s="746">
        <v>766</v>
      </c>
      <c r="P13" s="746"/>
      <c r="Q13" s="746"/>
      <c r="R13" s="746"/>
      <c r="S13" s="746"/>
      <c r="T13" s="746"/>
      <c r="U13" s="746"/>
      <c r="V13" s="746"/>
      <c r="W13" s="746"/>
      <c r="X13" s="746">
        <v>1</v>
      </c>
      <c r="Z13" s="746">
        <v>1</v>
      </c>
      <c r="AA13" s="746"/>
      <c r="AB13" s="746">
        <v>1</v>
      </c>
      <c r="AD13" s="1211" t="s">
        <v>3815</v>
      </c>
      <c r="AE13" s="746">
        <v>1</v>
      </c>
      <c r="AF13" s="746"/>
      <c r="AG13" s="746">
        <v>1</v>
      </c>
      <c r="AI13" s="746">
        <v>300</v>
      </c>
      <c r="AJ13" s="746">
        <v>600</v>
      </c>
      <c r="AK13" s="745"/>
      <c r="AL13" s="746">
        <v>1</v>
      </c>
      <c r="AM13" s="745"/>
      <c r="AN13" s="714">
        <v>232.5</v>
      </c>
      <c r="AO13" s="717">
        <v>3756</v>
      </c>
      <c r="AP13" s="715">
        <v>271</v>
      </c>
      <c r="AQ13" s="715">
        <v>123</v>
      </c>
      <c r="AR13" s="715">
        <v>213</v>
      </c>
      <c r="AS13" s="718">
        <v>230</v>
      </c>
      <c r="AT13" s="714">
        <v>590</v>
      </c>
      <c r="AU13" s="719">
        <v>161</v>
      </c>
      <c r="AV13" s="738">
        <v>1384</v>
      </c>
      <c r="AW13" s="719">
        <v>534</v>
      </c>
      <c r="AX13" s="91"/>
      <c r="AY13" s="91"/>
      <c r="AZ13" s="94">
        <v>99612334</v>
      </c>
    </row>
    <row r="14" spans="1:52">
      <c r="A14" s="705" t="s">
        <v>3723</v>
      </c>
      <c r="B14" s="705">
        <v>6</v>
      </c>
      <c r="C14" s="705" t="s">
        <v>174</v>
      </c>
      <c r="D14" s="746">
        <v>13</v>
      </c>
      <c r="E14" s="747">
        <v>39245</v>
      </c>
      <c r="G14" s="746">
        <v>1</v>
      </c>
      <c r="H14" s="746"/>
      <c r="I14" s="746"/>
      <c r="J14" s="746"/>
      <c r="K14" s="746">
        <v>1</v>
      </c>
      <c r="L14" s="746">
        <v>165</v>
      </c>
      <c r="M14" s="746">
        <v>68</v>
      </c>
      <c r="N14" s="746">
        <v>190</v>
      </c>
      <c r="O14" s="746">
        <v>634</v>
      </c>
      <c r="P14" s="746"/>
      <c r="Q14" s="746"/>
      <c r="R14" s="746"/>
      <c r="S14" s="746"/>
      <c r="T14" s="746"/>
      <c r="U14" s="746"/>
      <c r="V14" s="746"/>
      <c r="W14" s="746"/>
      <c r="X14" s="746">
        <v>1</v>
      </c>
      <c r="Z14" s="746">
        <v>1</v>
      </c>
      <c r="AA14" s="746">
        <v>1</v>
      </c>
      <c r="AB14" s="746"/>
      <c r="AD14" s="1211" t="s">
        <v>3815</v>
      </c>
      <c r="AE14" s="746">
        <v>1</v>
      </c>
      <c r="AF14" s="746">
        <v>1</v>
      </c>
      <c r="AG14" s="746"/>
      <c r="AI14" s="746">
        <v>300</v>
      </c>
      <c r="AJ14" s="746">
        <v>600</v>
      </c>
      <c r="AK14" s="745"/>
      <c r="AL14" s="746">
        <v>1</v>
      </c>
      <c r="AM14" s="745"/>
      <c r="AN14" s="714">
        <v>605.5</v>
      </c>
      <c r="AO14" s="717">
        <v>4273</v>
      </c>
      <c r="AP14" s="717">
        <v>536</v>
      </c>
      <c r="AQ14" s="715">
        <v>460</v>
      </c>
      <c r="AR14" s="715">
        <v>281</v>
      </c>
      <c r="AS14" s="718">
        <v>451</v>
      </c>
      <c r="AT14" s="722">
        <v>6252</v>
      </c>
      <c r="AU14" s="719">
        <v>505</v>
      </c>
      <c r="AV14" s="738">
        <v>3156</v>
      </c>
      <c r="AW14" s="719">
        <v>534</v>
      </c>
      <c r="AX14" s="91"/>
      <c r="AY14" s="91"/>
      <c r="AZ14" s="96">
        <v>80884535</v>
      </c>
    </row>
    <row r="15" spans="1:52">
      <c r="A15" s="705" t="s">
        <v>3723</v>
      </c>
      <c r="B15" s="705">
        <v>6</v>
      </c>
      <c r="C15" s="705" t="s">
        <v>174</v>
      </c>
      <c r="D15" s="746">
        <v>14</v>
      </c>
      <c r="E15" s="747">
        <v>39275</v>
      </c>
      <c r="G15" s="746"/>
      <c r="H15" s="746">
        <v>1</v>
      </c>
      <c r="I15" s="746"/>
      <c r="J15" s="746"/>
      <c r="K15" s="746">
        <v>1</v>
      </c>
      <c r="L15" s="746">
        <v>174</v>
      </c>
      <c r="M15" s="746">
        <v>74</v>
      </c>
      <c r="N15" s="746">
        <v>208</v>
      </c>
      <c r="O15" s="746">
        <v>662</v>
      </c>
      <c r="P15" s="746">
        <v>1</v>
      </c>
      <c r="Q15" s="746"/>
      <c r="R15" s="746"/>
      <c r="S15" s="746">
        <v>1</v>
      </c>
      <c r="T15" s="746"/>
      <c r="U15" s="746">
        <v>1</v>
      </c>
      <c r="V15" s="746"/>
      <c r="W15" s="746">
        <v>1</v>
      </c>
      <c r="X15" s="746"/>
      <c r="Z15" s="746">
        <v>1</v>
      </c>
      <c r="AA15" s="746">
        <v>1</v>
      </c>
      <c r="AB15" s="746"/>
      <c r="AD15" s="1211" t="s">
        <v>3815</v>
      </c>
      <c r="AE15" s="746">
        <v>1</v>
      </c>
      <c r="AF15" s="746">
        <v>1</v>
      </c>
      <c r="AG15" s="746"/>
      <c r="AI15" s="746">
        <v>300</v>
      </c>
      <c r="AJ15" s="746">
        <v>400</v>
      </c>
      <c r="AK15" s="746">
        <v>1</v>
      </c>
      <c r="AL15" s="745"/>
      <c r="AM15" s="745"/>
      <c r="AN15" s="722">
        <v>1344</v>
      </c>
      <c r="AO15" s="724">
        <v>23951.5</v>
      </c>
      <c r="AP15" s="715">
        <v>214</v>
      </c>
      <c r="AQ15" s="715">
        <v>492</v>
      </c>
      <c r="AR15" s="717">
        <v>2287</v>
      </c>
      <c r="AS15" s="718">
        <v>135.5</v>
      </c>
      <c r="AT15" s="714">
        <v>622.5</v>
      </c>
      <c r="AU15" s="719">
        <v>135</v>
      </c>
      <c r="AV15" s="738">
        <v>3829.5</v>
      </c>
      <c r="AW15" s="719">
        <v>160</v>
      </c>
      <c r="AX15" s="91"/>
      <c r="AY15" s="91"/>
      <c r="AZ15" s="94">
        <v>81048853</v>
      </c>
    </row>
    <row r="16" spans="1:52">
      <c r="A16" s="705" t="s">
        <v>3723</v>
      </c>
      <c r="B16" s="705">
        <v>6</v>
      </c>
      <c r="C16" s="705" t="s">
        <v>174</v>
      </c>
      <c r="D16" s="746">
        <v>15</v>
      </c>
      <c r="E16" s="747">
        <v>39275</v>
      </c>
      <c r="G16" s="746"/>
      <c r="H16" s="746">
        <v>1</v>
      </c>
      <c r="I16" s="746"/>
      <c r="J16" s="746"/>
      <c r="K16" s="746">
        <v>1</v>
      </c>
      <c r="L16" s="746">
        <v>160</v>
      </c>
      <c r="M16" s="746">
        <v>61</v>
      </c>
      <c r="N16" s="746">
        <v>192</v>
      </c>
      <c r="O16" s="746">
        <v>578</v>
      </c>
      <c r="P16" s="746">
        <v>1</v>
      </c>
      <c r="Q16" s="746"/>
      <c r="R16" s="746"/>
      <c r="S16" s="746">
        <v>1</v>
      </c>
      <c r="T16" s="746"/>
      <c r="U16" s="746">
        <v>1</v>
      </c>
      <c r="V16" s="746"/>
      <c r="W16" s="746">
        <v>1</v>
      </c>
      <c r="X16" s="746"/>
      <c r="Z16" s="746">
        <v>1</v>
      </c>
      <c r="AA16" s="746">
        <v>1</v>
      </c>
      <c r="AB16" s="746"/>
      <c r="AD16" s="1211" t="s">
        <v>3815</v>
      </c>
      <c r="AE16" s="746">
        <v>1</v>
      </c>
      <c r="AF16" s="746">
        <v>1</v>
      </c>
      <c r="AG16" s="746"/>
      <c r="AI16" s="746">
        <v>300</v>
      </c>
      <c r="AJ16" s="746">
        <v>600</v>
      </c>
      <c r="AK16" s="746">
        <v>1</v>
      </c>
      <c r="AL16" s="745"/>
      <c r="AM16" s="745"/>
      <c r="AN16" s="722">
        <v>1135</v>
      </c>
      <c r="AO16" s="724">
        <v>17305</v>
      </c>
      <c r="AP16" s="715">
        <v>173</v>
      </c>
      <c r="AQ16" s="715">
        <v>223</v>
      </c>
      <c r="AR16" s="715">
        <v>545</v>
      </c>
      <c r="AS16" s="718">
        <v>111</v>
      </c>
      <c r="AT16" s="714">
        <v>955</v>
      </c>
      <c r="AU16" s="719">
        <v>214</v>
      </c>
      <c r="AV16" s="738">
        <v>3426</v>
      </c>
      <c r="AW16" s="719">
        <v>218</v>
      </c>
      <c r="AX16" s="91"/>
      <c r="AY16" s="91"/>
      <c r="AZ16" s="94">
        <v>81082103</v>
      </c>
    </row>
    <row r="17" spans="1:52">
      <c r="A17" s="705" t="s">
        <v>3723</v>
      </c>
      <c r="B17" s="705">
        <v>6</v>
      </c>
      <c r="C17" s="705" t="s">
        <v>174</v>
      </c>
      <c r="D17" s="746">
        <v>16</v>
      </c>
      <c r="E17" s="747">
        <v>39275</v>
      </c>
      <c r="G17" s="746">
        <v>1</v>
      </c>
      <c r="H17" s="746"/>
      <c r="I17" s="746"/>
      <c r="J17" s="746"/>
      <c r="K17" s="746">
        <v>1</v>
      </c>
      <c r="L17" s="746">
        <v>175</v>
      </c>
      <c r="M17" s="746">
        <v>74</v>
      </c>
      <c r="N17" s="746">
        <v>221</v>
      </c>
      <c r="O17" s="746">
        <v>756</v>
      </c>
      <c r="P17" s="746"/>
      <c r="Q17" s="746"/>
      <c r="R17" s="746"/>
      <c r="S17" s="746"/>
      <c r="T17" s="746"/>
      <c r="U17" s="746"/>
      <c r="V17" s="746"/>
      <c r="W17" s="746"/>
      <c r="X17" s="746">
        <v>1</v>
      </c>
      <c r="Z17" s="746">
        <v>1</v>
      </c>
      <c r="AA17" s="746">
        <v>1</v>
      </c>
      <c r="AB17" s="746"/>
      <c r="AD17" s="1211" t="s">
        <v>3815</v>
      </c>
      <c r="AE17" s="746">
        <v>1</v>
      </c>
      <c r="AF17" s="746"/>
      <c r="AG17" s="746"/>
      <c r="AI17" s="746">
        <v>300</v>
      </c>
      <c r="AJ17" s="746">
        <v>500</v>
      </c>
      <c r="AK17" s="745"/>
      <c r="AL17" s="746">
        <v>1</v>
      </c>
      <c r="AM17" s="745"/>
      <c r="AN17" s="714">
        <v>211</v>
      </c>
      <c r="AO17" s="717">
        <v>2208</v>
      </c>
      <c r="AP17" s="715">
        <v>209</v>
      </c>
      <c r="AQ17" s="715">
        <v>153</v>
      </c>
      <c r="AR17" s="748">
        <v>196</v>
      </c>
      <c r="AS17" s="718">
        <v>160</v>
      </c>
      <c r="AT17" s="714">
        <v>499</v>
      </c>
      <c r="AU17" s="719">
        <v>159</v>
      </c>
      <c r="AV17" s="740">
        <v>4428</v>
      </c>
      <c r="AW17" s="719">
        <v>254.5</v>
      </c>
      <c r="AX17" s="91"/>
      <c r="AY17" s="91"/>
      <c r="AZ17" s="94">
        <v>80833285</v>
      </c>
    </row>
    <row r="18" spans="1:52">
      <c r="A18" s="705" t="s">
        <v>3723</v>
      </c>
      <c r="B18" s="705">
        <v>6</v>
      </c>
      <c r="C18" s="705" t="s">
        <v>174</v>
      </c>
      <c r="D18" s="743">
        <v>17</v>
      </c>
      <c r="E18" s="744">
        <v>39275</v>
      </c>
      <c r="G18" s="743">
        <v>1</v>
      </c>
      <c r="H18" s="743"/>
      <c r="I18" s="743"/>
      <c r="J18" s="743"/>
      <c r="K18" s="743">
        <v>1</v>
      </c>
      <c r="L18" s="743">
        <v>171</v>
      </c>
      <c r="M18" s="743">
        <v>76</v>
      </c>
      <c r="N18" s="743">
        <v>221</v>
      </c>
      <c r="O18" s="743">
        <v>700</v>
      </c>
      <c r="P18" s="743"/>
      <c r="Q18" s="743"/>
      <c r="R18" s="743"/>
      <c r="S18" s="743"/>
      <c r="T18" s="743"/>
      <c r="U18" s="743"/>
      <c r="V18" s="743"/>
      <c r="W18" s="743">
        <v>1</v>
      </c>
      <c r="X18" s="743"/>
      <c r="Z18" s="743">
        <v>1</v>
      </c>
      <c r="AA18" s="743"/>
      <c r="AB18" s="743">
        <v>1</v>
      </c>
      <c r="AD18" s="1211" t="s">
        <v>3815</v>
      </c>
      <c r="AE18" s="743">
        <v>1</v>
      </c>
      <c r="AF18" s="743"/>
      <c r="AG18" s="743">
        <v>1</v>
      </c>
      <c r="AI18" s="743">
        <v>300</v>
      </c>
      <c r="AJ18" s="743">
        <v>500</v>
      </c>
      <c r="AK18" s="746">
        <v>1</v>
      </c>
      <c r="AL18" s="745"/>
      <c r="AM18" s="745"/>
      <c r="AN18" s="722">
        <v>1158</v>
      </c>
      <c r="AO18" s="724">
        <v>11657</v>
      </c>
      <c r="AP18" s="717">
        <v>2027</v>
      </c>
      <c r="AQ18" s="715">
        <v>277.5</v>
      </c>
      <c r="AR18" s="717">
        <v>1087</v>
      </c>
      <c r="AS18" s="726">
        <v>1420</v>
      </c>
      <c r="AT18" s="722">
        <v>1070</v>
      </c>
      <c r="AU18" s="719">
        <v>156.5</v>
      </c>
      <c r="AV18" s="738">
        <v>1935</v>
      </c>
      <c r="AW18" s="723">
        <v>1060</v>
      </c>
      <c r="AX18" s="90"/>
      <c r="AY18" s="90" t="s">
        <v>179</v>
      </c>
      <c r="AZ18" s="97">
        <v>80877779</v>
      </c>
    </row>
    <row r="19" spans="1:52">
      <c r="A19" s="705" t="s">
        <v>3723</v>
      </c>
      <c r="B19" s="705">
        <v>6</v>
      </c>
      <c r="C19" s="705" t="s">
        <v>174</v>
      </c>
      <c r="D19" s="746">
        <v>18</v>
      </c>
      <c r="E19" s="747">
        <v>39275</v>
      </c>
      <c r="G19" s="746"/>
      <c r="H19" s="746">
        <v>1</v>
      </c>
      <c r="I19" s="746"/>
      <c r="J19" s="746"/>
      <c r="K19" s="746">
        <v>1</v>
      </c>
      <c r="L19" s="746">
        <v>167</v>
      </c>
      <c r="M19" s="746">
        <v>68</v>
      </c>
      <c r="N19" s="746">
        <v>200</v>
      </c>
      <c r="O19" s="746">
        <v>634</v>
      </c>
      <c r="P19" s="746">
        <v>1</v>
      </c>
      <c r="Q19" s="746"/>
      <c r="R19" s="746"/>
      <c r="S19" s="746">
        <v>1</v>
      </c>
      <c r="T19" s="746"/>
      <c r="U19" s="746">
        <v>1</v>
      </c>
      <c r="V19" s="746"/>
      <c r="W19" s="746">
        <v>1</v>
      </c>
      <c r="X19" s="746"/>
      <c r="Z19" s="746">
        <v>1</v>
      </c>
      <c r="AA19" s="746">
        <v>1</v>
      </c>
      <c r="AB19" s="746"/>
      <c r="AD19" s="1211" t="s">
        <v>3815</v>
      </c>
      <c r="AE19" s="746">
        <v>1</v>
      </c>
      <c r="AF19" s="746">
        <v>1</v>
      </c>
      <c r="AG19" s="746"/>
      <c r="AI19" s="746">
        <v>300</v>
      </c>
      <c r="AJ19" s="746">
        <v>500</v>
      </c>
      <c r="AK19" s="745"/>
      <c r="AL19" s="745"/>
      <c r="AM19" s="746">
        <v>1</v>
      </c>
      <c r="AN19" s="714">
        <v>261</v>
      </c>
      <c r="AO19" s="715">
        <v>437</v>
      </c>
      <c r="AP19" s="715">
        <v>397.5</v>
      </c>
      <c r="AQ19" s="715">
        <v>271</v>
      </c>
      <c r="AR19" s="715">
        <v>263</v>
      </c>
      <c r="AS19" s="718">
        <v>318</v>
      </c>
      <c r="AT19" s="722">
        <v>2412</v>
      </c>
      <c r="AU19" s="719">
        <v>117</v>
      </c>
      <c r="AV19" s="738">
        <v>1435.5</v>
      </c>
      <c r="AW19" s="719">
        <v>321</v>
      </c>
      <c r="AX19" s="91"/>
      <c r="AY19" s="91"/>
      <c r="AZ19" s="94">
        <v>80875079</v>
      </c>
    </row>
    <row r="20" spans="1:52">
      <c r="A20" s="705" t="s">
        <v>3723</v>
      </c>
      <c r="B20" s="705">
        <v>6</v>
      </c>
      <c r="C20" s="705" t="s">
        <v>174</v>
      </c>
      <c r="D20" s="746">
        <v>19</v>
      </c>
      <c r="E20" s="747">
        <v>39275</v>
      </c>
      <c r="G20" s="746">
        <v>1</v>
      </c>
      <c r="H20" s="746"/>
      <c r="I20" s="746"/>
      <c r="J20" s="746"/>
      <c r="K20" s="746">
        <v>1</v>
      </c>
      <c r="L20" s="746">
        <v>172</v>
      </c>
      <c r="M20" s="746">
        <v>73</v>
      </c>
      <c r="N20" s="746">
        <v>208</v>
      </c>
      <c r="O20" s="746">
        <v>664</v>
      </c>
      <c r="P20" s="746"/>
      <c r="Q20" s="746"/>
      <c r="R20" s="746"/>
      <c r="S20" s="746"/>
      <c r="T20" s="746"/>
      <c r="U20" s="746"/>
      <c r="V20" s="746"/>
      <c r="W20" s="746">
        <v>1</v>
      </c>
      <c r="X20" s="746"/>
      <c r="Z20" s="746">
        <v>1</v>
      </c>
      <c r="AA20" s="746">
        <v>1</v>
      </c>
      <c r="AB20" s="746"/>
      <c r="AD20" s="1211" t="s">
        <v>3815</v>
      </c>
      <c r="AE20" s="746">
        <v>1</v>
      </c>
      <c r="AF20" s="746">
        <v>1</v>
      </c>
      <c r="AG20" s="746"/>
      <c r="AI20" s="746">
        <v>300</v>
      </c>
      <c r="AJ20" s="746">
        <v>600</v>
      </c>
      <c r="AK20" s="745"/>
      <c r="AL20" s="746">
        <v>1</v>
      </c>
      <c r="AM20" s="745"/>
      <c r="AN20" s="714">
        <v>509.5</v>
      </c>
      <c r="AO20" s="717">
        <v>3025</v>
      </c>
      <c r="AP20" s="715">
        <v>429.5</v>
      </c>
      <c r="AQ20" s="715">
        <v>598</v>
      </c>
      <c r="AR20" s="715">
        <v>238</v>
      </c>
      <c r="AS20" s="718">
        <v>596</v>
      </c>
      <c r="AT20" s="714">
        <v>697</v>
      </c>
      <c r="AU20" s="719">
        <v>220</v>
      </c>
      <c r="AV20" s="738">
        <v>913</v>
      </c>
      <c r="AW20" s="719">
        <v>273</v>
      </c>
      <c r="AX20" s="91"/>
      <c r="AY20" s="91"/>
      <c r="AZ20" s="94">
        <v>81001325</v>
      </c>
    </row>
    <row r="21" spans="1:52">
      <c r="A21" s="705" t="s">
        <v>3723</v>
      </c>
      <c r="B21" s="705">
        <v>6</v>
      </c>
      <c r="C21" s="705" t="s">
        <v>174</v>
      </c>
      <c r="D21" s="746">
        <v>20</v>
      </c>
      <c r="E21" s="747">
        <v>39275</v>
      </c>
      <c r="G21" s="746">
        <v>1</v>
      </c>
      <c r="H21" s="746"/>
      <c r="I21" s="746"/>
      <c r="J21" s="746">
        <v>1</v>
      </c>
      <c r="K21" s="746"/>
      <c r="L21" s="746">
        <v>146</v>
      </c>
      <c r="M21" s="746">
        <v>61</v>
      </c>
      <c r="N21" s="746">
        <v>171</v>
      </c>
      <c r="O21" s="746">
        <v>442</v>
      </c>
      <c r="P21" s="746"/>
      <c r="Q21" s="746"/>
      <c r="R21" s="746"/>
      <c r="S21" s="746"/>
      <c r="T21" s="746"/>
      <c r="U21" s="746"/>
      <c r="V21" s="746"/>
      <c r="W21" s="746">
        <v>1</v>
      </c>
      <c r="X21" s="746"/>
      <c r="Z21" s="746">
        <v>1</v>
      </c>
      <c r="AA21" s="746"/>
      <c r="AB21" s="746">
        <v>1</v>
      </c>
      <c r="AD21" s="1211" t="s">
        <v>3815</v>
      </c>
      <c r="AE21" s="746">
        <v>1</v>
      </c>
      <c r="AF21" s="746"/>
      <c r="AG21" s="746">
        <v>1</v>
      </c>
      <c r="AI21" s="746">
        <v>300</v>
      </c>
      <c r="AJ21" s="746">
        <v>500</v>
      </c>
      <c r="AK21" s="745"/>
      <c r="AL21" s="745"/>
      <c r="AM21" s="746">
        <v>1</v>
      </c>
      <c r="AN21" s="714">
        <v>131</v>
      </c>
      <c r="AO21" s="715">
        <v>118.5</v>
      </c>
      <c r="AP21" s="715">
        <v>105</v>
      </c>
      <c r="AQ21" s="715">
        <v>105</v>
      </c>
      <c r="AR21" s="715">
        <v>156</v>
      </c>
      <c r="AS21" s="718">
        <v>126.5</v>
      </c>
      <c r="AT21" s="749">
        <v>3408.5</v>
      </c>
      <c r="AU21" s="719">
        <v>166</v>
      </c>
      <c r="AV21" s="738">
        <v>321</v>
      </c>
      <c r="AW21" s="719">
        <v>232</v>
      </c>
      <c r="AX21" s="91"/>
      <c r="AY21" s="91"/>
      <c r="AZ21" s="94">
        <v>80831099</v>
      </c>
    </row>
    <row r="22" spans="1:52">
      <c r="A22" s="705" t="s">
        <v>3723</v>
      </c>
      <c r="B22" s="705">
        <v>6</v>
      </c>
      <c r="C22" s="705" t="s">
        <v>174</v>
      </c>
      <c r="D22" s="746">
        <v>21</v>
      </c>
      <c r="E22" s="747">
        <v>39275</v>
      </c>
      <c r="G22" s="746">
        <v>1</v>
      </c>
      <c r="H22" s="746"/>
      <c r="I22" s="746"/>
      <c r="J22" s="746"/>
      <c r="K22" s="746">
        <v>1</v>
      </c>
      <c r="L22" s="746">
        <v>164</v>
      </c>
      <c r="M22" s="746">
        <v>62</v>
      </c>
      <c r="N22" s="746">
        <v>191</v>
      </c>
      <c r="O22" s="746">
        <v>568</v>
      </c>
      <c r="P22" s="746"/>
      <c r="Q22" s="746"/>
      <c r="R22" s="746"/>
      <c r="S22" s="746"/>
      <c r="T22" s="746"/>
      <c r="U22" s="746"/>
      <c r="V22" s="746"/>
      <c r="W22" s="746">
        <v>1</v>
      </c>
      <c r="X22" s="746"/>
      <c r="Z22" s="746">
        <v>1</v>
      </c>
      <c r="AA22" s="746"/>
      <c r="AB22" s="746">
        <v>1</v>
      </c>
      <c r="AD22" s="1211" t="s">
        <v>3815</v>
      </c>
      <c r="AE22" s="746">
        <v>1</v>
      </c>
      <c r="AF22" s="746"/>
      <c r="AG22" s="746">
        <v>1</v>
      </c>
      <c r="AI22" s="746">
        <v>300</v>
      </c>
      <c r="AJ22" s="746">
        <v>400</v>
      </c>
      <c r="AK22" s="745"/>
      <c r="AL22" s="746">
        <v>1</v>
      </c>
      <c r="AM22" s="745"/>
      <c r="AN22" s="714">
        <v>348</v>
      </c>
      <c r="AO22" s="717">
        <v>1946</v>
      </c>
      <c r="AP22" s="717">
        <v>954</v>
      </c>
      <c r="AQ22" s="715">
        <v>132.5</v>
      </c>
      <c r="AR22" s="715">
        <v>176</v>
      </c>
      <c r="AS22" s="718">
        <v>467.5</v>
      </c>
      <c r="AT22" s="714">
        <v>940</v>
      </c>
      <c r="AU22" s="719">
        <v>93.5</v>
      </c>
      <c r="AV22" s="738">
        <v>673</v>
      </c>
      <c r="AW22" s="719">
        <v>513</v>
      </c>
      <c r="AX22" s="91"/>
      <c r="AY22" s="91"/>
      <c r="AZ22" s="94">
        <v>80854356</v>
      </c>
    </row>
    <row r="23" spans="1:52">
      <c r="A23" s="705" t="s">
        <v>3723</v>
      </c>
      <c r="B23" s="705">
        <v>6</v>
      </c>
      <c r="C23" s="705" t="s">
        <v>174</v>
      </c>
      <c r="D23" s="746">
        <v>22</v>
      </c>
      <c r="E23" s="747">
        <v>39275</v>
      </c>
      <c r="G23" s="746">
        <v>1</v>
      </c>
      <c r="H23" s="746"/>
      <c r="I23" s="746"/>
      <c r="J23" s="746"/>
      <c r="K23" s="746">
        <v>1</v>
      </c>
      <c r="L23" s="746">
        <v>178</v>
      </c>
      <c r="M23" s="746">
        <v>74</v>
      </c>
      <c r="N23" s="746">
        <v>212</v>
      </c>
      <c r="O23" s="746">
        <v>720</v>
      </c>
      <c r="P23" s="746"/>
      <c r="Q23" s="746"/>
      <c r="R23" s="746"/>
      <c r="S23" s="746"/>
      <c r="T23" s="746"/>
      <c r="U23" s="746"/>
      <c r="V23" s="746"/>
      <c r="W23" s="746"/>
      <c r="X23" s="746">
        <v>1</v>
      </c>
      <c r="Z23" s="746">
        <v>1</v>
      </c>
      <c r="AA23" s="746">
        <v>1</v>
      </c>
      <c r="AB23" s="746"/>
      <c r="AD23" s="1211" t="s">
        <v>3815</v>
      </c>
      <c r="AE23" s="746">
        <v>1</v>
      </c>
      <c r="AF23" s="746"/>
      <c r="AG23" s="746"/>
      <c r="AI23" s="746">
        <v>300</v>
      </c>
      <c r="AJ23" s="746">
        <v>600</v>
      </c>
      <c r="AK23" s="746">
        <v>1</v>
      </c>
      <c r="AL23" s="745"/>
      <c r="AM23" s="745"/>
      <c r="AN23" s="714">
        <v>636</v>
      </c>
      <c r="AO23" s="724">
        <v>22320</v>
      </c>
      <c r="AP23" s="715">
        <v>154</v>
      </c>
      <c r="AQ23" s="715">
        <v>146</v>
      </c>
      <c r="AR23" s="715">
        <v>319</v>
      </c>
      <c r="AS23" s="718">
        <v>130</v>
      </c>
      <c r="AT23" s="714">
        <v>484</v>
      </c>
      <c r="AU23" s="719">
        <v>196</v>
      </c>
      <c r="AV23" s="738">
        <v>2489.5</v>
      </c>
      <c r="AW23" s="719">
        <v>202.5</v>
      </c>
      <c r="AX23" s="91"/>
      <c r="AY23" s="91"/>
      <c r="AZ23" s="94">
        <v>81069123</v>
      </c>
    </row>
    <row r="24" spans="1:52">
      <c r="A24" s="705" t="s">
        <v>3723</v>
      </c>
      <c r="B24" s="705">
        <v>6</v>
      </c>
      <c r="C24" s="705" t="s">
        <v>174</v>
      </c>
      <c r="D24" s="746">
        <v>23</v>
      </c>
      <c r="E24" s="747">
        <v>39275</v>
      </c>
      <c r="G24" s="746"/>
      <c r="H24" s="746">
        <v>1</v>
      </c>
      <c r="I24" s="746"/>
      <c r="J24" s="746"/>
      <c r="K24" s="746">
        <v>1</v>
      </c>
      <c r="L24" s="746">
        <v>156</v>
      </c>
      <c r="M24" s="746">
        <v>66</v>
      </c>
      <c r="N24" s="746">
        <v>189</v>
      </c>
      <c r="O24" s="746">
        <v>618</v>
      </c>
      <c r="P24" s="746">
        <v>1</v>
      </c>
      <c r="Q24" s="746"/>
      <c r="R24" s="746"/>
      <c r="S24" s="746">
        <v>1</v>
      </c>
      <c r="T24" s="746"/>
      <c r="U24" s="746">
        <v>1</v>
      </c>
      <c r="V24" s="746"/>
      <c r="W24" s="746">
        <v>1</v>
      </c>
      <c r="X24" s="746"/>
      <c r="Z24" s="746">
        <v>1</v>
      </c>
      <c r="AA24" s="746"/>
      <c r="AB24" s="746">
        <v>1</v>
      </c>
      <c r="AD24" s="1211" t="s">
        <v>3815</v>
      </c>
      <c r="AE24" s="746">
        <v>1</v>
      </c>
      <c r="AF24" s="746"/>
      <c r="AG24" s="746">
        <v>1</v>
      </c>
      <c r="AI24" s="746">
        <v>300</v>
      </c>
      <c r="AJ24" s="746">
        <v>400</v>
      </c>
      <c r="AK24" s="745"/>
      <c r="AL24" s="746">
        <v>1</v>
      </c>
      <c r="AM24" s="745"/>
      <c r="AN24" s="722">
        <v>1269</v>
      </c>
      <c r="AO24" s="717">
        <v>3971.5</v>
      </c>
      <c r="AP24" s="717">
        <v>2304</v>
      </c>
      <c r="AQ24" s="715">
        <v>526</v>
      </c>
      <c r="AR24" s="715">
        <v>435</v>
      </c>
      <c r="AS24" s="726">
        <v>1497.5</v>
      </c>
      <c r="AT24" s="750">
        <v>12116</v>
      </c>
      <c r="AU24" s="719">
        <v>259</v>
      </c>
      <c r="AV24" s="738">
        <v>840</v>
      </c>
      <c r="AW24" s="723">
        <v>1654.5</v>
      </c>
      <c r="AX24" s="91"/>
      <c r="AY24" s="91"/>
      <c r="AZ24" s="94">
        <v>80858609</v>
      </c>
    </row>
    <row r="25" spans="1:52">
      <c r="A25" s="705" t="s">
        <v>3723</v>
      </c>
      <c r="B25" s="705">
        <v>6</v>
      </c>
      <c r="C25" s="705" t="s">
        <v>174</v>
      </c>
      <c r="D25" s="746">
        <v>24</v>
      </c>
      <c r="E25" s="747">
        <v>39275</v>
      </c>
      <c r="G25" s="746"/>
      <c r="H25" s="746">
        <v>1</v>
      </c>
      <c r="I25" s="746"/>
      <c r="J25" s="746"/>
      <c r="K25" s="746">
        <v>1</v>
      </c>
      <c r="L25" s="746">
        <v>160</v>
      </c>
      <c r="M25" s="746">
        <v>69</v>
      </c>
      <c r="N25" s="746">
        <v>173</v>
      </c>
      <c r="O25" s="746">
        <v>534</v>
      </c>
      <c r="P25" s="746">
        <v>1</v>
      </c>
      <c r="Q25" s="746"/>
      <c r="R25" s="746"/>
      <c r="S25" s="746">
        <v>1</v>
      </c>
      <c r="T25" s="746"/>
      <c r="U25" s="746">
        <v>1</v>
      </c>
      <c r="V25" s="746"/>
      <c r="W25" s="746">
        <v>1</v>
      </c>
      <c r="X25" s="746"/>
      <c r="Z25" s="746">
        <v>1</v>
      </c>
      <c r="AA25" s="746"/>
      <c r="AB25" s="746">
        <v>1</v>
      </c>
      <c r="AD25" s="1211" t="s">
        <v>3815</v>
      </c>
      <c r="AE25" s="746">
        <v>1</v>
      </c>
      <c r="AF25" s="746"/>
      <c r="AG25" s="746">
        <v>1</v>
      </c>
      <c r="AI25" s="746">
        <v>300</v>
      </c>
      <c r="AJ25" s="746">
        <v>600</v>
      </c>
      <c r="AK25" s="745"/>
      <c r="AL25" s="746">
        <v>1</v>
      </c>
      <c r="AM25" s="745"/>
      <c r="AN25" s="714">
        <v>260</v>
      </c>
      <c r="AO25" s="717">
        <v>3214</v>
      </c>
      <c r="AP25" s="715">
        <v>218</v>
      </c>
      <c r="AQ25" s="715">
        <v>130</v>
      </c>
      <c r="AR25" s="715">
        <v>193.5</v>
      </c>
      <c r="AS25" s="718">
        <v>187</v>
      </c>
      <c r="AT25" s="750">
        <v>10187</v>
      </c>
      <c r="AU25" s="719">
        <v>500</v>
      </c>
      <c r="AV25" s="738">
        <v>585</v>
      </c>
      <c r="AW25" s="719">
        <v>458</v>
      </c>
      <c r="AX25" s="91"/>
      <c r="AY25" s="91"/>
      <c r="AZ25" s="94">
        <v>80348565</v>
      </c>
    </row>
    <row r="26" spans="1:52">
      <c r="A26" s="705" t="s">
        <v>3723</v>
      </c>
      <c r="B26" s="705">
        <v>6</v>
      </c>
      <c r="C26" s="705" t="s">
        <v>174</v>
      </c>
      <c r="D26" s="746">
        <v>25</v>
      </c>
      <c r="E26" s="747">
        <v>39306</v>
      </c>
      <c r="G26" s="746">
        <v>1</v>
      </c>
      <c r="H26" s="746"/>
      <c r="I26" s="746"/>
      <c r="J26" s="746"/>
      <c r="K26" s="746">
        <v>1</v>
      </c>
      <c r="L26" s="746">
        <v>169</v>
      </c>
      <c r="M26" s="746">
        <v>74</v>
      </c>
      <c r="N26" s="746">
        <v>211</v>
      </c>
      <c r="O26" s="746">
        <v>758</v>
      </c>
      <c r="P26" s="746"/>
      <c r="Q26" s="746"/>
      <c r="R26" s="746"/>
      <c r="S26" s="746"/>
      <c r="T26" s="746"/>
      <c r="U26" s="746"/>
      <c r="V26" s="746"/>
      <c r="W26" s="746">
        <v>1</v>
      </c>
      <c r="X26" s="746"/>
      <c r="Z26" s="746">
        <v>1</v>
      </c>
      <c r="AA26" s="746">
        <v>1</v>
      </c>
      <c r="AB26" s="746"/>
      <c r="AD26" s="1211" t="s">
        <v>3815</v>
      </c>
      <c r="AE26" s="746">
        <v>1</v>
      </c>
      <c r="AF26" s="746"/>
      <c r="AG26" s="746"/>
      <c r="AI26" s="746">
        <v>300</v>
      </c>
      <c r="AJ26" s="746">
        <v>500</v>
      </c>
      <c r="AK26" s="746">
        <v>1</v>
      </c>
      <c r="AL26" s="745"/>
      <c r="AM26" s="745"/>
      <c r="AN26" s="722">
        <v>5400</v>
      </c>
      <c r="AO26" s="724">
        <v>24330.5</v>
      </c>
      <c r="AP26" s="717">
        <v>704</v>
      </c>
      <c r="AQ26" s="717">
        <v>1380</v>
      </c>
      <c r="AR26" s="717">
        <v>2319</v>
      </c>
      <c r="AS26" s="718">
        <v>620</v>
      </c>
      <c r="AT26" s="722">
        <v>1189</v>
      </c>
      <c r="AU26" s="719">
        <v>420.5</v>
      </c>
      <c r="AV26" s="738">
        <v>3723.5</v>
      </c>
      <c r="AW26" s="719">
        <v>289</v>
      </c>
      <c r="AX26" s="91"/>
      <c r="AY26" s="91" t="s">
        <v>180</v>
      </c>
      <c r="AZ26" s="94">
        <v>81033547</v>
      </c>
    </row>
    <row r="27" spans="1:52">
      <c r="A27" s="705" t="s">
        <v>3723</v>
      </c>
      <c r="B27" s="705">
        <v>6</v>
      </c>
      <c r="C27" s="705" t="s">
        <v>174</v>
      </c>
      <c r="D27" s="746">
        <v>26</v>
      </c>
      <c r="E27" s="747">
        <v>39306</v>
      </c>
      <c r="G27" s="746">
        <v>1</v>
      </c>
      <c r="H27" s="746"/>
      <c r="I27" s="746"/>
      <c r="J27" s="746">
        <v>1</v>
      </c>
      <c r="K27" s="746"/>
      <c r="L27" s="746">
        <v>158</v>
      </c>
      <c r="M27" s="746">
        <v>63</v>
      </c>
      <c r="N27" s="746">
        <v>180</v>
      </c>
      <c r="O27" s="746">
        <v>528</v>
      </c>
      <c r="P27" s="746"/>
      <c r="Q27" s="746"/>
      <c r="R27" s="746"/>
      <c r="S27" s="746"/>
      <c r="T27" s="746"/>
      <c r="U27" s="746"/>
      <c r="V27" s="746"/>
      <c r="W27" s="746"/>
      <c r="X27" s="746">
        <v>1</v>
      </c>
      <c r="Z27" s="746">
        <v>1</v>
      </c>
      <c r="AA27" s="746"/>
      <c r="AB27" s="746"/>
      <c r="AD27" s="1211" t="s">
        <v>3815</v>
      </c>
      <c r="AE27" s="746">
        <v>1</v>
      </c>
      <c r="AF27" s="746"/>
      <c r="AG27" s="746"/>
      <c r="AI27" s="746">
        <v>300</v>
      </c>
      <c r="AJ27" s="746">
        <v>500</v>
      </c>
      <c r="AK27" s="745"/>
      <c r="AL27" s="746">
        <v>1</v>
      </c>
      <c r="AM27" s="745"/>
      <c r="AN27" s="714">
        <v>342</v>
      </c>
      <c r="AO27" s="717">
        <v>2289</v>
      </c>
      <c r="AP27" s="717">
        <v>689</v>
      </c>
      <c r="AQ27" s="715">
        <v>328</v>
      </c>
      <c r="AR27" s="715">
        <v>431</v>
      </c>
      <c r="AS27" s="718">
        <v>600.5</v>
      </c>
      <c r="AT27" s="750">
        <v>10866.5</v>
      </c>
      <c r="AU27" s="719">
        <v>270</v>
      </c>
      <c r="AV27" s="738">
        <v>469.5</v>
      </c>
      <c r="AW27" s="723">
        <v>1807</v>
      </c>
      <c r="AX27" s="91"/>
      <c r="AY27" s="91"/>
      <c r="AZ27" s="94">
        <v>80893633</v>
      </c>
    </row>
    <row r="28" spans="1:52">
      <c r="A28" s="705" t="s">
        <v>3723</v>
      </c>
      <c r="B28" s="705">
        <v>6</v>
      </c>
      <c r="C28" s="705" t="s">
        <v>174</v>
      </c>
      <c r="D28" s="746">
        <v>27</v>
      </c>
      <c r="E28" s="747">
        <v>39306</v>
      </c>
      <c r="G28" s="746">
        <v>1</v>
      </c>
      <c r="H28" s="746"/>
      <c r="I28" s="746"/>
      <c r="J28" s="746"/>
      <c r="K28" s="746">
        <v>1</v>
      </c>
      <c r="L28" s="746">
        <v>173</v>
      </c>
      <c r="M28" s="746">
        <v>75</v>
      </c>
      <c r="N28" s="746">
        <v>210</v>
      </c>
      <c r="O28" s="746">
        <v>726</v>
      </c>
      <c r="P28" s="746"/>
      <c r="Q28" s="746"/>
      <c r="R28" s="746"/>
      <c r="S28" s="746"/>
      <c r="T28" s="746"/>
      <c r="U28" s="746"/>
      <c r="V28" s="746"/>
      <c r="W28" s="746"/>
      <c r="X28" s="746">
        <v>1</v>
      </c>
      <c r="Z28" s="746">
        <v>1</v>
      </c>
      <c r="AA28" s="746"/>
      <c r="AB28" s="746">
        <v>1</v>
      </c>
      <c r="AD28" s="1211" t="s">
        <v>3815</v>
      </c>
      <c r="AE28" s="746">
        <v>1</v>
      </c>
      <c r="AF28" s="746"/>
      <c r="AG28" s="746">
        <v>1</v>
      </c>
      <c r="AI28" s="746">
        <v>300</v>
      </c>
      <c r="AJ28" s="746">
        <v>400</v>
      </c>
      <c r="AK28" s="745"/>
      <c r="AL28" s="745"/>
      <c r="AM28" s="746">
        <v>1</v>
      </c>
      <c r="AN28" s="714">
        <v>148</v>
      </c>
      <c r="AO28" s="715">
        <v>100</v>
      </c>
      <c r="AP28" s="715">
        <v>226</v>
      </c>
      <c r="AQ28" s="715">
        <v>123.5</v>
      </c>
      <c r="AR28" s="715">
        <v>204</v>
      </c>
      <c r="AS28" s="718">
        <v>125</v>
      </c>
      <c r="AT28" s="714">
        <v>241</v>
      </c>
      <c r="AU28" s="719">
        <v>108</v>
      </c>
      <c r="AV28" s="738">
        <v>3120.5</v>
      </c>
      <c r="AW28" s="719">
        <v>280</v>
      </c>
      <c r="AX28" s="91"/>
      <c r="AY28" s="91"/>
      <c r="AZ28" s="94">
        <v>81054823</v>
      </c>
    </row>
    <row r="29" spans="1:52">
      <c r="A29" s="705" t="s">
        <v>3723</v>
      </c>
      <c r="B29" s="705">
        <v>6</v>
      </c>
      <c r="C29" s="705" t="s">
        <v>174</v>
      </c>
      <c r="D29" s="746">
        <v>28</v>
      </c>
      <c r="E29" s="747">
        <v>39306</v>
      </c>
      <c r="G29" s="746">
        <v>1</v>
      </c>
      <c r="H29" s="746"/>
      <c r="I29" s="746"/>
      <c r="J29" s="746"/>
      <c r="K29" s="746">
        <v>1</v>
      </c>
      <c r="L29" s="746">
        <v>166</v>
      </c>
      <c r="M29" s="746">
        <v>75</v>
      </c>
      <c r="N29" s="746">
        <v>201</v>
      </c>
      <c r="O29" s="746">
        <v>770</v>
      </c>
      <c r="P29" s="746"/>
      <c r="Q29" s="746"/>
      <c r="R29" s="746"/>
      <c r="S29" s="746"/>
      <c r="T29" s="746"/>
      <c r="U29" s="746"/>
      <c r="V29" s="746"/>
      <c r="W29" s="746">
        <v>1</v>
      </c>
      <c r="X29" s="746"/>
      <c r="Z29" s="746">
        <v>1</v>
      </c>
      <c r="AA29" s="746">
        <v>1</v>
      </c>
      <c r="AB29" s="746"/>
      <c r="AD29" s="1211" t="s">
        <v>3815</v>
      </c>
      <c r="AE29" s="746">
        <v>1</v>
      </c>
      <c r="AF29" s="746">
        <v>1</v>
      </c>
      <c r="AG29" s="746"/>
      <c r="AI29" s="746">
        <v>300</v>
      </c>
      <c r="AJ29" s="746">
        <v>300</v>
      </c>
      <c r="AK29" s="745"/>
      <c r="AL29" s="745"/>
      <c r="AM29" s="746">
        <v>1</v>
      </c>
      <c r="AN29" s="722">
        <v>1783.5</v>
      </c>
      <c r="AO29" s="715">
        <v>653</v>
      </c>
      <c r="AP29" s="717">
        <v>1815.5</v>
      </c>
      <c r="AQ29" s="717">
        <v>2552</v>
      </c>
      <c r="AR29" s="715">
        <v>335</v>
      </c>
      <c r="AS29" s="726">
        <v>2703</v>
      </c>
      <c r="AT29" s="722">
        <v>3657</v>
      </c>
      <c r="AU29" s="719">
        <v>541</v>
      </c>
      <c r="AV29" s="738">
        <v>2019</v>
      </c>
      <c r="AW29" s="719">
        <v>290</v>
      </c>
      <c r="AX29" s="91"/>
      <c r="AY29" s="91"/>
      <c r="AZ29" s="94">
        <v>81061857</v>
      </c>
    </row>
    <row r="30" spans="1:52">
      <c r="A30" s="705" t="s">
        <v>3723</v>
      </c>
      <c r="B30" s="705">
        <v>6</v>
      </c>
      <c r="C30" s="705" t="s">
        <v>174</v>
      </c>
      <c r="D30" s="746">
        <v>29</v>
      </c>
      <c r="E30" s="747">
        <v>39306</v>
      </c>
      <c r="G30" s="746">
        <v>1</v>
      </c>
      <c r="H30" s="746"/>
      <c r="I30" s="746"/>
      <c r="J30" s="746">
        <v>1</v>
      </c>
      <c r="K30" s="746"/>
      <c r="L30" s="746">
        <v>155</v>
      </c>
      <c r="M30" s="746">
        <v>60</v>
      </c>
      <c r="N30" s="746">
        <v>181</v>
      </c>
      <c r="O30" s="746">
        <v>526</v>
      </c>
      <c r="P30" s="746"/>
      <c r="Q30" s="746"/>
      <c r="R30" s="746"/>
      <c r="S30" s="746"/>
      <c r="T30" s="746"/>
      <c r="U30" s="746"/>
      <c r="V30" s="746"/>
      <c r="W30" s="746">
        <v>1</v>
      </c>
      <c r="X30" s="746"/>
      <c r="Z30" s="746">
        <v>1</v>
      </c>
      <c r="AA30" s="746"/>
      <c r="AB30" s="746"/>
      <c r="AD30" s="1211" t="s">
        <v>3815</v>
      </c>
      <c r="AE30" s="746">
        <v>1</v>
      </c>
      <c r="AF30" s="746"/>
      <c r="AG30" s="746"/>
      <c r="AI30" s="746">
        <v>300</v>
      </c>
      <c r="AJ30" s="746">
        <v>500</v>
      </c>
      <c r="AK30" s="745"/>
      <c r="AL30" s="745"/>
      <c r="AM30" s="746">
        <v>1</v>
      </c>
      <c r="AN30" s="714">
        <v>227</v>
      </c>
      <c r="AO30" s="715">
        <v>142</v>
      </c>
      <c r="AP30" s="717">
        <v>533.5</v>
      </c>
      <c r="AQ30" s="715">
        <v>109</v>
      </c>
      <c r="AR30" s="715">
        <v>145</v>
      </c>
      <c r="AS30" s="718">
        <v>373</v>
      </c>
      <c r="AT30" s="722">
        <v>1981</v>
      </c>
      <c r="AU30" s="719">
        <v>169</v>
      </c>
      <c r="AV30" s="738">
        <v>474.5</v>
      </c>
      <c r="AW30" s="719">
        <v>396.5</v>
      </c>
      <c r="AX30" s="91"/>
      <c r="AY30" s="91"/>
      <c r="AZ30" s="94">
        <v>81044565</v>
      </c>
    </row>
    <row r="31" spans="1:52">
      <c r="A31" s="705" t="s">
        <v>3723</v>
      </c>
      <c r="B31" s="705">
        <v>6</v>
      </c>
      <c r="C31" s="705" t="s">
        <v>174</v>
      </c>
      <c r="D31" s="746">
        <v>30</v>
      </c>
      <c r="E31" s="747">
        <v>39337</v>
      </c>
      <c r="G31" s="746"/>
      <c r="H31" s="746">
        <v>1</v>
      </c>
      <c r="I31" s="746"/>
      <c r="J31" s="746">
        <v>1</v>
      </c>
      <c r="K31" s="746"/>
      <c r="L31" s="746">
        <v>141</v>
      </c>
      <c r="M31" s="746">
        <v>59</v>
      </c>
      <c r="N31" s="746">
        <v>144</v>
      </c>
      <c r="O31" s="746">
        <v>302</v>
      </c>
      <c r="P31" s="746"/>
      <c r="Q31" s="746"/>
      <c r="R31" s="746"/>
      <c r="S31" s="746">
        <v>1</v>
      </c>
      <c r="T31" s="746"/>
      <c r="U31" s="746">
        <v>1</v>
      </c>
      <c r="V31" s="746"/>
      <c r="W31" s="746">
        <v>1</v>
      </c>
      <c r="X31" s="746"/>
      <c r="Z31" s="746">
        <v>1</v>
      </c>
      <c r="AA31" s="746">
        <v>1</v>
      </c>
      <c r="AB31" s="746"/>
      <c r="AD31" s="1211" t="s">
        <v>3815</v>
      </c>
      <c r="AE31" s="746">
        <v>1</v>
      </c>
      <c r="AF31" s="746"/>
      <c r="AG31" s="746"/>
      <c r="AI31" s="746">
        <v>300</v>
      </c>
      <c r="AJ31" s="746">
        <v>500</v>
      </c>
      <c r="AK31" s="745"/>
      <c r="AL31" s="746">
        <v>1</v>
      </c>
      <c r="AM31" s="745"/>
      <c r="AN31" s="714">
        <v>373</v>
      </c>
      <c r="AO31" s="717">
        <v>4275</v>
      </c>
      <c r="AP31" s="715">
        <v>140.5</v>
      </c>
      <c r="AQ31" s="715">
        <v>134.5</v>
      </c>
      <c r="AR31" s="715">
        <v>194</v>
      </c>
      <c r="AS31" s="718">
        <v>82</v>
      </c>
      <c r="AT31" s="722">
        <v>4624</v>
      </c>
      <c r="AU31" s="719">
        <v>150.5</v>
      </c>
      <c r="AV31" s="738">
        <v>814</v>
      </c>
      <c r="AW31" s="719">
        <v>236.5</v>
      </c>
      <c r="AX31" s="91"/>
      <c r="AY31" s="91"/>
      <c r="AZ31" s="94">
        <v>81021297</v>
      </c>
    </row>
    <row r="32" spans="1:52">
      <c r="A32" s="705" t="s">
        <v>3723</v>
      </c>
      <c r="B32" s="705">
        <v>6</v>
      </c>
      <c r="C32" s="705" t="s">
        <v>174</v>
      </c>
      <c r="D32" s="746">
        <v>31</v>
      </c>
      <c r="E32" s="747">
        <v>39337</v>
      </c>
      <c r="G32" s="746"/>
      <c r="H32" s="746">
        <v>1</v>
      </c>
      <c r="I32" s="746"/>
      <c r="J32" s="746"/>
      <c r="K32" s="746">
        <v>1</v>
      </c>
      <c r="L32" s="746">
        <v>170</v>
      </c>
      <c r="M32" s="746">
        <v>71</v>
      </c>
      <c r="N32" s="746">
        <v>209</v>
      </c>
      <c r="O32" s="746">
        <v>666</v>
      </c>
      <c r="P32" s="746">
        <v>1</v>
      </c>
      <c r="Q32" s="746"/>
      <c r="R32" s="746"/>
      <c r="S32" s="746">
        <v>1</v>
      </c>
      <c r="T32" s="746"/>
      <c r="U32" s="746">
        <v>1</v>
      </c>
      <c r="V32" s="746"/>
      <c r="W32" s="746">
        <v>1</v>
      </c>
      <c r="X32" s="746"/>
      <c r="Z32" s="746">
        <v>1</v>
      </c>
      <c r="AA32" s="746">
        <v>1</v>
      </c>
      <c r="AB32" s="746"/>
      <c r="AD32" s="1211" t="s">
        <v>3815</v>
      </c>
      <c r="AE32" s="746">
        <v>1</v>
      </c>
      <c r="AF32" s="746">
        <v>1</v>
      </c>
      <c r="AG32" s="746"/>
      <c r="AI32" s="746">
        <v>300</v>
      </c>
      <c r="AJ32" s="746">
        <v>400</v>
      </c>
      <c r="AK32" s="745"/>
      <c r="AL32" s="745"/>
      <c r="AM32" s="746">
        <v>1</v>
      </c>
      <c r="AN32" s="714">
        <v>126</v>
      </c>
      <c r="AO32" s="715">
        <v>122</v>
      </c>
      <c r="AP32" s="715">
        <v>85</v>
      </c>
      <c r="AQ32" s="715">
        <v>96</v>
      </c>
      <c r="AR32" s="715">
        <v>383.5</v>
      </c>
      <c r="AS32" s="718">
        <v>101</v>
      </c>
      <c r="AT32" s="714">
        <v>220</v>
      </c>
      <c r="AU32" s="719">
        <v>92</v>
      </c>
      <c r="AV32" s="738">
        <v>2368</v>
      </c>
      <c r="AW32" s="719">
        <v>180.5</v>
      </c>
      <c r="AX32" s="91"/>
      <c r="AY32" s="91" t="s">
        <v>181</v>
      </c>
      <c r="AZ32" s="94">
        <v>81042000</v>
      </c>
    </row>
    <row r="33" spans="1:52">
      <c r="A33" s="705" t="s">
        <v>3723</v>
      </c>
      <c r="B33" s="705">
        <v>6</v>
      </c>
      <c r="C33" s="705" t="s">
        <v>174</v>
      </c>
      <c r="D33" s="746">
        <v>32</v>
      </c>
      <c r="E33" s="747">
        <v>39337</v>
      </c>
      <c r="G33" s="746"/>
      <c r="H33" s="746">
        <v>1</v>
      </c>
      <c r="I33" s="746"/>
      <c r="J33" s="746"/>
      <c r="K33" s="746">
        <v>1</v>
      </c>
      <c r="L33" s="746">
        <v>163</v>
      </c>
      <c r="M33" s="746">
        <v>68</v>
      </c>
      <c r="N33" s="746">
        <v>210</v>
      </c>
      <c r="O33" s="746">
        <v>732</v>
      </c>
      <c r="P33" s="746">
        <v>1</v>
      </c>
      <c r="Q33" s="746"/>
      <c r="R33" s="746"/>
      <c r="S33" s="746">
        <v>1</v>
      </c>
      <c r="T33" s="746"/>
      <c r="U33" s="746">
        <v>1</v>
      </c>
      <c r="V33" s="746"/>
      <c r="W33" s="746"/>
      <c r="X33" s="746">
        <v>1</v>
      </c>
      <c r="Z33" s="746">
        <v>1</v>
      </c>
      <c r="AA33" s="746">
        <v>1</v>
      </c>
      <c r="AB33" s="746"/>
      <c r="AD33" s="1211" t="s">
        <v>3815</v>
      </c>
      <c r="AE33" s="746">
        <v>1</v>
      </c>
      <c r="AF33" s="746">
        <v>1</v>
      </c>
      <c r="AG33" s="746"/>
      <c r="AI33" s="746">
        <v>300</v>
      </c>
      <c r="AJ33" s="746">
        <v>300</v>
      </c>
      <c r="AK33" s="746">
        <v>1</v>
      </c>
      <c r="AL33" s="745"/>
      <c r="AM33" s="745"/>
      <c r="AN33" s="722">
        <v>9571</v>
      </c>
      <c r="AO33" s="724">
        <v>27675.5</v>
      </c>
      <c r="AP33" s="715">
        <v>333.5</v>
      </c>
      <c r="AQ33" s="715">
        <v>167</v>
      </c>
      <c r="AR33" s="715">
        <v>286.5</v>
      </c>
      <c r="AS33" s="718">
        <v>140</v>
      </c>
      <c r="AT33" s="714">
        <v>348</v>
      </c>
      <c r="AU33" s="719">
        <v>110</v>
      </c>
      <c r="AV33" s="740">
        <v>4364</v>
      </c>
      <c r="AW33" s="719">
        <v>295</v>
      </c>
      <c r="AX33" s="91"/>
      <c r="AY33" s="91"/>
      <c r="AZ33" s="94">
        <v>80851081</v>
      </c>
    </row>
    <row r="34" spans="1:52">
      <c r="A34" s="705" t="s">
        <v>3723</v>
      </c>
      <c r="B34" s="705">
        <v>6</v>
      </c>
      <c r="C34" s="705" t="s">
        <v>174</v>
      </c>
      <c r="D34" s="746">
        <v>33</v>
      </c>
      <c r="E34" s="747">
        <v>39337</v>
      </c>
      <c r="G34" s="746">
        <v>1</v>
      </c>
      <c r="H34" s="746"/>
      <c r="I34" s="746"/>
      <c r="J34" s="746"/>
      <c r="K34" s="746">
        <v>1</v>
      </c>
      <c r="L34" s="746">
        <v>180</v>
      </c>
      <c r="M34" s="746">
        <v>75</v>
      </c>
      <c r="N34" s="746">
        <v>212</v>
      </c>
      <c r="O34" s="746">
        <v>806</v>
      </c>
      <c r="P34" s="746"/>
      <c r="Q34" s="746"/>
      <c r="R34" s="746"/>
      <c r="S34" s="746"/>
      <c r="T34" s="746"/>
      <c r="U34" s="746"/>
      <c r="V34" s="746"/>
      <c r="W34" s="746"/>
      <c r="X34" s="746">
        <v>1</v>
      </c>
      <c r="Z34" s="746">
        <v>1</v>
      </c>
      <c r="AA34" s="746">
        <v>1</v>
      </c>
      <c r="AB34" s="746"/>
      <c r="AD34" s="1211" t="s">
        <v>3815</v>
      </c>
      <c r="AE34" s="746">
        <v>1</v>
      </c>
      <c r="AF34" s="746">
        <v>1</v>
      </c>
      <c r="AG34" s="746"/>
      <c r="AI34" s="746">
        <v>300</v>
      </c>
      <c r="AJ34" s="746">
        <v>500</v>
      </c>
      <c r="AK34" s="746">
        <v>1</v>
      </c>
      <c r="AL34" s="745"/>
      <c r="AM34" s="745"/>
      <c r="AN34" s="714">
        <v>228.5</v>
      </c>
      <c r="AO34" s="724">
        <v>10302</v>
      </c>
      <c r="AP34" s="715">
        <v>214</v>
      </c>
      <c r="AQ34" s="715">
        <v>179</v>
      </c>
      <c r="AR34" s="715">
        <v>249.5</v>
      </c>
      <c r="AS34" s="718">
        <v>219</v>
      </c>
      <c r="AT34" s="722">
        <v>1214.5</v>
      </c>
      <c r="AU34" s="719">
        <v>943</v>
      </c>
      <c r="AV34" s="738">
        <v>2049.5</v>
      </c>
      <c r="AW34" s="719">
        <v>223</v>
      </c>
      <c r="AX34" s="91">
        <v>1</v>
      </c>
      <c r="AY34" s="91" t="s">
        <v>182</v>
      </c>
      <c r="AZ34" s="94">
        <v>81066052</v>
      </c>
    </row>
    <row r="35" spans="1:52">
      <c r="A35" s="705" t="s">
        <v>3723</v>
      </c>
      <c r="B35" s="705">
        <v>6</v>
      </c>
      <c r="C35" s="705" t="s">
        <v>174</v>
      </c>
      <c r="D35" s="746">
        <v>34</v>
      </c>
      <c r="E35" s="747">
        <v>39337</v>
      </c>
      <c r="G35" s="746"/>
      <c r="H35" s="746">
        <v>1</v>
      </c>
      <c r="I35" s="746"/>
      <c r="J35" s="746"/>
      <c r="K35" s="746">
        <v>1</v>
      </c>
      <c r="L35" s="746">
        <v>164</v>
      </c>
      <c r="M35" s="746">
        <v>70</v>
      </c>
      <c r="N35" s="746">
        <v>192</v>
      </c>
      <c r="O35" s="746">
        <v>624</v>
      </c>
      <c r="P35" s="746">
        <v>1</v>
      </c>
      <c r="Q35" s="746"/>
      <c r="R35" s="746"/>
      <c r="S35" s="746">
        <v>1</v>
      </c>
      <c r="T35" s="746"/>
      <c r="U35" s="746">
        <v>1</v>
      </c>
      <c r="V35" s="746"/>
      <c r="W35" s="746">
        <v>1</v>
      </c>
      <c r="X35" s="746"/>
      <c r="Z35" s="746">
        <v>1</v>
      </c>
      <c r="AA35" s="746">
        <v>1</v>
      </c>
      <c r="AB35" s="746"/>
      <c r="AD35" s="1211" t="s">
        <v>3815</v>
      </c>
      <c r="AE35" s="746">
        <v>1</v>
      </c>
      <c r="AF35" s="746">
        <v>1</v>
      </c>
      <c r="AG35" s="746"/>
      <c r="AI35" s="746">
        <v>300</v>
      </c>
      <c r="AJ35" s="746">
        <v>600</v>
      </c>
      <c r="AK35" s="745"/>
      <c r="AL35" s="745"/>
      <c r="AM35" s="746">
        <v>1</v>
      </c>
      <c r="AN35" s="714">
        <v>388</v>
      </c>
      <c r="AO35" s="715">
        <v>128</v>
      </c>
      <c r="AP35" s="717">
        <v>970.5</v>
      </c>
      <c r="AQ35" s="715">
        <v>271</v>
      </c>
      <c r="AR35" s="715">
        <v>221</v>
      </c>
      <c r="AS35" s="718">
        <v>655</v>
      </c>
      <c r="AT35" s="714">
        <v>679</v>
      </c>
      <c r="AU35" s="719">
        <v>92</v>
      </c>
      <c r="AV35" s="738">
        <v>3008.5</v>
      </c>
      <c r="AW35" s="719">
        <v>265</v>
      </c>
      <c r="AX35" s="91"/>
      <c r="AY35" s="91"/>
      <c r="AZ35" s="94">
        <v>81034796</v>
      </c>
    </row>
    <row r="36" spans="1:52">
      <c r="A36" s="705" t="s">
        <v>3723</v>
      </c>
      <c r="B36" s="705">
        <v>6</v>
      </c>
      <c r="C36" s="705" t="s">
        <v>174</v>
      </c>
      <c r="D36" s="746">
        <v>35</v>
      </c>
      <c r="E36" s="747">
        <v>39337</v>
      </c>
      <c r="G36" s="746">
        <v>1</v>
      </c>
      <c r="H36" s="746"/>
      <c r="I36" s="746"/>
      <c r="J36" s="746"/>
      <c r="K36" s="746">
        <v>1</v>
      </c>
      <c r="L36" s="746">
        <v>175</v>
      </c>
      <c r="M36" s="746">
        <v>76</v>
      </c>
      <c r="N36" s="746">
        <v>200</v>
      </c>
      <c r="O36" s="746">
        <v>762</v>
      </c>
      <c r="P36" s="746"/>
      <c r="Q36" s="746"/>
      <c r="R36" s="746"/>
      <c r="S36" s="746"/>
      <c r="T36" s="746"/>
      <c r="U36" s="746"/>
      <c r="V36" s="746"/>
      <c r="W36" s="746"/>
      <c r="X36" s="746">
        <v>1</v>
      </c>
      <c r="Z36" s="746">
        <v>1</v>
      </c>
      <c r="AA36" s="746"/>
      <c r="AB36" s="746">
        <v>1</v>
      </c>
      <c r="AD36" s="1211" t="s">
        <v>3815</v>
      </c>
      <c r="AE36" s="746">
        <v>1</v>
      </c>
      <c r="AF36" s="746"/>
      <c r="AG36" s="746">
        <v>1</v>
      </c>
      <c r="AI36" s="746">
        <v>300</v>
      </c>
      <c r="AJ36" s="746">
        <v>500</v>
      </c>
      <c r="AK36" s="746">
        <v>1</v>
      </c>
      <c r="AL36" s="745"/>
      <c r="AM36" s="745"/>
      <c r="AN36" s="722">
        <v>1481.5</v>
      </c>
      <c r="AO36" s="724">
        <v>12621</v>
      </c>
      <c r="AP36" s="717">
        <v>792</v>
      </c>
      <c r="AQ36" s="717">
        <v>1216.5</v>
      </c>
      <c r="AR36" s="715">
        <v>242</v>
      </c>
      <c r="AS36" s="726">
        <v>1004</v>
      </c>
      <c r="AT36" s="722">
        <v>2239</v>
      </c>
      <c r="AU36" s="723">
        <v>1041</v>
      </c>
      <c r="AV36" s="738">
        <v>2244</v>
      </c>
      <c r="AW36" s="719">
        <v>181.5</v>
      </c>
      <c r="AX36" s="91"/>
      <c r="AY36" s="91"/>
      <c r="AZ36" s="96">
        <v>99604522</v>
      </c>
    </row>
    <row r="37" spans="1:52">
      <c r="A37" s="705" t="s">
        <v>3723</v>
      </c>
      <c r="B37" s="705">
        <v>6</v>
      </c>
      <c r="C37" s="705" t="s">
        <v>174</v>
      </c>
      <c r="D37" s="746">
        <v>36</v>
      </c>
      <c r="E37" s="747">
        <v>39337</v>
      </c>
      <c r="G37" s="746"/>
      <c r="H37" s="746">
        <v>1</v>
      </c>
      <c r="I37" s="746"/>
      <c r="J37" s="746"/>
      <c r="K37" s="746">
        <v>1</v>
      </c>
      <c r="L37" s="746">
        <v>173</v>
      </c>
      <c r="M37" s="746">
        <v>70</v>
      </c>
      <c r="N37" s="746">
        <v>199</v>
      </c>
      <c r="O37" s="746">
        <v>748</v>
      </c>
      <c r="P37" s="746">
        <v>1</v>
      </c>
      <c r="Q37" s="746"/>
      <c r="R37" s="746"/>
      <c r="S37" s="746">
        <v>1</v>
      </c>
      <c r="T37" s="746"/>
      <c r="U37" s="746">
        <v>1</v>
      </c>
      <c r="V37" s="746"/>
      <c r="W37" s="746"/>
      <c r="X37" s="746">
        <v>1</v>
      </c>
      <c r="Z37" s="746">
        <v>1</v>
      </c>
      <c r="AA37" s="746">
        <v>1</v>
      </c>
      <c r="AB37" s="746"/>
      <c r="AD37" s="1211" t="s">
        <v>3815</v>
      </c>
      <c r="AE37" s="746">
        <v>1</v>
      </c>
      <c r="AF37" s="746">
        <v>1</v>
      </c>
      <c r="AG37" s="746"/>
      <c r="AI37" s="746">
        <v>300</v>
      </c>
      <c r="AJ37" s="746">
        <v>400</v>
      </c>
      <c r="AK37" s="746">
        <v>1</v>
      </c>
      <c r="AL37" s="745"/>
      <c r="AM37" s="745"/>
      <c r="AN37" s="722">
        <v>2928</v>
      </c>
      <c r="AO37" s="724">
        <v>25811</v>
      </c>
      <c r="AP37" s="715">
        <v>256</v>
      </c>
      <c r="AQ37" s="715">
        <v>300.5</v>
      </c>
      <c r="AR37" s="715">
        <v>423</v>
      </c>
      <c r="AS37" s="718">
        <v>331</v>
      </c>
      <c r="AT37" s="714">
        <v>769</v>
      </c>
      <c r="AU37" s="719">
        <v>320</v>
      </c>
      <c r="AV37" s="738">
        <v>2661</v>
      </c>
      <c r="AW37" s="719">
        <v>227</v>
      </c>
      <c r="AX37" s="91"/>
      <c r="AY37" s="91"/>
      <c r="AZ37" s="94">
        <v>81039793</v>
      </c>
    </row>
    <row r="38" spans="1:52">
      <c r="A38" s="705" t="s">
        <v>3723</v>
      </c>
      <c r="B38" s="705">
        <v>6</v>
      </c>
      <c r="C38" s="705" t="s">
        <v>174</v>
      </c>
      <c r="D38" s="746">
        <v>37</v>
      </c>
      <c r="E38" s="747">
        <v>39337</v>
      </c>
      <c r="G38" s="746">
        <v>1</v>
      </c>
      <c r="H38" s="746"/>
      <c r="I38" s="746"/>
      <c r="J38" s="746"/>
      <c r="K38" s="746">
        <v>1</v>
      </c>
      <c r="L38" s="746">
        <v>170</v>
      </c>
      <c r="M38" s="746">
        <v>73</v>
      </c>
      <c r="N38" s="746">
        <v>205</v>
      </c>
      <c r="O38" s="746">
        <v>708</v>
      </c>
      <c r="P38" s="746"/>
      <c r="Q38" s="746"/>
      <c r="R38" s="746"/>
      <c r="S38" s="746"/>
      <c r="T38" s="746"/>
      <c r="U38" s="746"/>
      <c r="V38" s="746"/>
      <c r="W38" s="746"/>
      <c r="X38" s="746">
        <v>1</v>
      </c>
      <c r="Z38" s="746">
        <v>1</v>
      </c>
      <c r="AA38" s="746"/>
      <c r="AB38" s="746">
        <v>1</v>
      </c>
      <c r="AD38" s="1211" t="s">
        <v>3815</v>
      </c>
      <c r="AE38" s="746">
        <v>1</v>
      </c>
      <c r="AF38" s="746"/>
      <c r="AG38" s="746">
        <v>1</v>
      </c>
      <c r="AI38" s="746">
        <v>300</v>
      </c>
      <c r="AJ38" s="746">
        <v>500</v>
      </c>
      <c r="AK38" s="746">
        <v>1</v>
      </c>
      <c r="AL38" s="745"/>
      <c r="AM38" s="745"/>
      <c r="AN38" s="714">
        <v>932.5</v>
      </c>
      <c r="AO38" s="724">
        <v>11931</v>
      </c>
      <c r="AP38" s="717">
        <v>825</v>
      </c>
      <c r="AQ38" s="715">
        <v>160.5</v>
      </c>
      <c r="AR38" s="715">
        <v>171.5</v>
      </c>
      <c r="AS38" s="718">
        <v>420.5</v>
      </c>
      <c r="AT38" s="714">
        <v>362.5</v>
      </c>
      <c r="AU38" s="719">
        <v>135</v>
      </c>
      <c r="AV38" s="738">
        <v>1819</v>
      </c>
      <c r="AW38" s="719">
        <v>390</v>
      </c>
      <c r="AX38" s="91">
        <v>1</v>
      </c>
      <c r="AY38" s="91"/>
      <c r="AZ38" s="94">
        <v>80042570</v>
      </c>
    </row>
    <row r="39" spans="1:52">
      <c r="A39" s="705" t="s">
        <v>3723</v>
      </c>
      <c r="B39" s="705">
        <v>6</v>
      </c>
      <c r="C39" s="705" t="s">
        <v>174</v>
      </c>
      <c r="D39" s="743">
        <v>38</v>
      </c>
      <c r="E39" s="744">
        <v>39337</v>
      </c>
      <c r="G39" s="743">
        <v>1</v>
      </c>
      <c r="H39" s="743"/>
      <c r="I39" s="743"/>
      <c r="J39" s="743"/>
      <c r="K39" s="743">
        <v>1</v>
      </c>
      <c r="L39" s="743">
        <v>158</v>
      </c>
      <c r="M39" s="743">
        <v>68</v>
      </c>
      <c r="N39" s="743">
        <v>210</v>
      </c>
      <c r="O39" s="743">
        <v>694</v>
      </c>
      <c r="P39" s="743"/>
      <c r="Q39" s="743"/>
      <c r="R39" s="743"/>
      <c r="S39" s="743"/>
      <c r="T39" s="743"/>
      <c r="U39" s="743"/>
      <c r="V39" s="743"/>
      <c r="W39" s="743">
        <v>1</v>
      </c>
      <c r="X39" s="743"/>
      <c r="Z39" s="743">
        <v>1</v>
      </c>
      <c r="AA39" s="743">
        <v>1</v>
      </c>
      <c r="AB39" s="743"/>
      <c r="AD39" s="1211" t="s">
        <v>3815</v>
      </c>
      <c r="AE39" s="743">
        <v>1</v>
      </c>
      <c r="AF39" s="743"/>
      <c r="AG39" s="743"/>
      <c r="AI39" s="743">
        <v>300</v>
      </c>
      <c r="AJ39" s="743">
        <v>400</v>
      </c>
      <c r="AK39" s="746">
        <v>1</v>
      </c>
      <c r="AL39" s="745"/>
      <c r="AM39" s="745"/>
      <c r="AN39" s="722">
        <v>1122</v>
      </c>
      <c r="AO39" s="724">
        <v>24334</v>
      </c>
      <c r="AP39" s="715">
        <v>141</v>
      </c>
      <c r="AQ39" s="715">
        <v>135</v>
      </c>
      <c r="AR39" s="715">
        <v>243.5</v>
      </c>
      <c r="AS39" s="718">
        <v>111</v>
      </c>
      <c r="AT39" s="722">
        <v>1003.5</v>
      </c>
      <c r="AU39" s="719">
        <v>115</v>
      </c>
      <c r="AV39" s="740">
        <v>4227</v>
      </c>
      <c r="AW39" s="719">
        <v>193</v>
      </c>
      <c r="AX39" s="91"/>
      <c r="AY39" s="90" t="s">
        <v>183</v>
      </c>
      <c r="AZ39" s="97">
        <v>81095300</v>
      </c>
    </row>
    <row r="40" spans="1:52">
      <c r="A40" s="705" t="s">
        <v>3723</v>
      </c>
      <c r="B40" s="705">
        <v>6</v>
      </c>
      <c r="C40" s="705" t="s">
        <v>174</v>
      </c>
      <c r="D40" s="746">
        <v>39</v>
      </c>
      <c r="E40" s="747">
        <v>39337</v>
      </c>
      <c r="G40" s="746">
        <v>1</v>
      </c>
      <c r="H40" s="746"/>
      <c r="I40" s="746"/>
      <c r="J40" s="746"/>
      <c r="K40" s="746">
        <v>1</v>
      </c>
      <c r="L40" s="746">
        <v>180</v>
      </c>
      <c r="M40" s="746">
        <v>71</v>
      </c>
      <c r="N40" s="746">
        <v>210</v>
      </c>
      <c r="O40" s="746">
        <v>816</v>
      </c>
      <c r="P40" s="746"/>
      <c r="Q40" s="746"/>
      <c r="R40" s="746"/>
      <c r="S40" s="746"/>
      <c r="T40" s="746"/>
      <c r="U40" s="746"/>
      <c r="V40" s="746"/>
      <c r="W40" s="746"/>
      <c r="X40" s="746">
        <v>1</v>
      </c>
      <c r="Z40" s="746">
        <v>1</v>
      </c>
      <c r="AA40" s="746"/>
      <c r="AB40" s="746">
        <v>1</v>
      </c>
      <c r="AD40" s="1211" t="s">
        <v>3815</v>
      </c>
      <c r="AE40" s="746">
        <v>1</v>
      </c>
      <c r="AF40" s="746"/>
      <c r="AG40" s="746">
        <v>1</v>
      </c>
      <c r="AI40" s="746">
        <v>300</v>
      </c>
      <c r="AJ40" s="746">
        <v>900</v>
      </c>
      <c r="AK40" s="745"/>
      <c r="AL40" s="745"/>
      <c r="AM40" s="746">
        <v>1</v>
      </c>
      <c r="AN40" s="714">
        <v>99</v>
      </c>
      <c r="AO40" s="715">
        <v>690</v>
      </c>
      <c r="AP40" s="715">
        <v>111</v>
      </c>
      <c r="AQ40" s="715">
        <v>149</v>
      </c>
      <c r="AR40" s="715">
        <v>412</v>
      </c>
      <c r="AS40" s="718">
        <v>101</v>
      </c>
      <c r="AT40" s="714">
        <v>238</v>
      </c>
      <c r="AU40" s="719">
        <v>118</v>
      </c>
      <c r="AV40" s="738">
        <v>1911.5</v>
      </c>
      <c r="AW40" s="719">
        <v>122</v>
      </c>
      <c r="AX40" s="91"/>
      <c r="AY40" s="91"/>
      <c r="AZ40" s="94">
        <v>80866857</v>
      </c>
    </row>
    <row r="41" spans="1:52">
      <c r="A41" s="705" t="s">
        <v>3723</v>
      </c>
      <c r="B41" s="705">
        <v>6</v>
      </c>
      <c r="C41" s="705" t="s">
        <v>174</v>
      </c>
      <c r="D41" s="746">
        <v>40</v>
      </c>
      <c r="E41" s="747">
        <v>39337</v>
      </c>
      <c r="G41" s="746">
        <v>1</v>
      </c>
      <c r="H41" s="746"/>
      <c r="I41" s="746"/>
      <c r="J41" s="746">
        <v>1</v>
      </c>
      <c r="K41" s="746"/>
      <c r="L41" s="746">
        <v>158</v>
      </c>
      <c r="M41" s="746">
        <v>61</v>
      </c>
      <c r="N41" s="746">
        <v>180</v>
      </c>
      <c r="O41" s="746">
        <v>476</v>
      </c>
      <c r="P41" s="746"/>
      <c r="Q41" s="746"/>
      <c r="R41" s="746"/>
      <c r="S41" s="746"/>
      <c r="T41" s="746"/>
      <c r="U41" s="746"/>
      <c r="V41" s="746"/>
      <c r="W41" s="746">
        <v>1</v>
      </c>
      <c r="X41" s="746"/>
      <c r="Z41" s="746">
        <v>1</v>
      </c>
      <c r="AA41" s="746"/>
      <c r="AB41" s="746">
        <v>1</v>
      </c>
      <c r="AD41" s="1211" t="s">
        <v>3815</v>
      </c>
      <c r="AE41" s="746">
        <v>1</v>
      </c>
      <c r="AF41" s="746"/>
      <c r="AG41" s="746">
        <v>1</v>
      </c>
      <c r="AI41" s="746">
        <v>300</v>
      </c>
      <c r="AJ41" s="746">
        <v>550</v>
      </c>
      <c r="AK41" s="745"/>
      <c r="AL41" s="745"/>
      <c r="AM41" s="746">
        <v>1</v>
      </c>
      <c r="AN41" s="714">
        <v>115</v>
      </c>
      <c r="AO41" s="715">
        <v>675</v>
      </c>
      <c r="AP41" s="715">
        <v>86</v>
      </c>
      <c r="AQ41" s="715">
        <v>115</v>
      </c>
      <c r="AR41" s="715">
        <v>144</v>
      </c>
      <c r="AS41" s="718">
        <v>103</v>
      </c>
      <c r="AT41" s="714">
        <v>496.5</v>
      </c>
      <c r="AU41" s="719">
        <v>112</v>
      </c>
      <c r="AV41" s="738">
        <v>772</v>
      </c>
      <c r="AW41" s="719">
        <v>421.5</v>
      </c>
      <c r="AX41" s="91"/>
      <c r="AY41" s="91" t="s">
        <v>184</v>
      </c>
      <c r="AZ41" s="94">
        <v>81093555</v>
      </c>
    </row>
    <row r="42" spans="1:52">
      <c r="A42" s="705" t="s">
        <v>3723</v>
      </c>
      <c r="B42" s="705">
        <v>6</v>
      </c>
      <c r="C42" s="705" t="s">
        <v>174</v>
      </c>
      <c r="D42" s="746">
        <v>41</v>
      </c>
      <c r="E42" s="747">
        <v>39337</v>
      </c>
      <c r="G42" s="746">
        <v>1</v>
      </c>
      <c r="H42" s="746"/>
      <c r="I42" s="746"/>
      <c r="J42" s="746">
        <v>1</v>
      </c>
      <c r="K42" s="746"/>
      <c r="L42" s="746">
        <v>152</v>
      </c>
      <c r="M42" s="746">
        <v>68</v>
      </c>
      <c r="N42" s="746">
        <v>193</v>
      </c>
      <c r="O42" s="746">
        <v>510</v>
      </c>
      <c r="P42" s="746"/>
      <c r="Q42" s="746"/>
      <c r="R42" s="746"/>
      <c r="S42" s="746"/>
      <c r="T42" s="746"/>
      <c r="U42" s="746"/>
      <c r="V42" s="746"/>
      <c r="W42" s="746">
        <v>1</v>
      </c>
      <c r="X42" s="746"/>
      <c r="Z42" s="746">
        <v>1</v>
      </c>
      <c r="AA42" s="746"/>
      <c r="AB42" s="746">
        <v>1</v>
      </c>
      <c r="AD42" s="1211" t="s">
        <v>3815</v>
      </c>
      <c r="AE42" s="746">
        <v>1</v>
      </c>
      <c r="AF42" s="746"/>
      <c r="AG42" s="746">
        <v>1</v>
      </c>
      <c r="AI42" s="746">
        <v>300</v>
      </c>
      <c r="AJ42" s="746">
        <v>400</v>
      </c>
      <c r="AK42" s="745"/>
      <c r="AL42" s="746">
        <v>1</v>
      </c>
      <c r="AM42" s="745"/>
      <c r="AN42" s="714">
        <v>251.5</v>
      </c>
      <c r="AO42" s="717">
        <v>2222</v>
      </c>
      <c r="AP42" s="715">
        <v>283</v>
      </c>
      <c r="AQ42" s="715">
        <v>124</v>
      </c>
      <c r="AR42" s="715">
        <v>172</v>
      </c>
      <c r="AS42" s="718">
        <v>208.5</v>
      </c>
      <c r="AT42" s="722">
        <v>2401</v>
      </c>
      <c r="AU42" s="719">
        <v>115.5</v>
      </c>
      <c r="AV42" s="738">
        <v>588.5</v>
      </c>
      <c r="AW42" s="719">
        <v>359</v>
      </c>
      <c r="AX42" s="91"/>
      <c r="AY42" s="91"/>
      <c r="AZ42" s="94">
        <v>81058325</v>
      </c>
    </row>
    <row r="43" spans="1:52">
      <c r="A43" s="705" t="s">
        <v>3723</v>
      </c>
      <c r="B43" s="705">
        <v>6</v>
      </c>
      <c r="C43" s="705" t="s">
        <v>174</v>
      </c>
      <c r="D43" s="746">
        <v>42</v>
      </c>
      <c r="E43" s="747">
        <v>39337</v>
      </c>
      <c r="G43" s="746">
        <v>1</v>
      </c>
      <c r="H43" s="746"/>
      <c r="I43" s="746"/>
      <c r="J43" s="746"/>
      <c r="K43" s="746">
        <v>1</v>
      </c>
      <c r="L43" s="746">
        <v>173</v>
      </c>
      <c r="M43" s="746">
        <v>75</v>
      </c>
      <c r="N43" s="746">
        <v>206</v>
      </c>
      <c r="O43" s="746">
        <v>758</v>
      </c>
      <c r="P43" s="746"/>
      <c r="Q43" s="746"/>
      <c r="R43" s="746"/>
      <c r="S43" s="746"/>
      <c r="T43" s="746"/>
      <c r="U43" s="746"/>
      <c r="V43" s="746"/>
      <c r="W43" s="746">
        <v>1</v>
      </c>
      <c r="X43" s="746"/>
      <c r="Z43" s="746">
        <v>1</v>
      </c>
      <c r="AA43" s="746"/>
      <c r="AB43" s="746">
        <v>1</v>
      </c>
      <c r="AD43" s="1211" t="s">
        <v>3815</v>
      </c>
      <c r="AE43" s="746">
        <v>1</v>
      </c>
      <c r="AF43" s="746"/>
      <c r="AG43" s="746">
        <v>1</v>
      </c>
      <c r="AI43" s="746">
        <v>300</v>
      </c>
      <c r="AJ43" s="746">
        <v>500</v>
      </c>
      <c r="AK43" s="745"/>
      <c r="AL43" s="745"/>
      <c r="AM43" s="746">
        <v>1</v>
      </c>
      <c r="AN43" s="714">
        <v>88</v>
      </c>
      <c r="AO43" s="715">
        <v>115</v>
      </c>
      <c r="AP43" s="715">
        <v>100</v>
      </c>
      <c r="AQ43" s="715">
        <v>181.5</v>
      </c>
      <c r="AR43" s="717">
        <v>1709</v>
      </c>
      <c r="AS43" s="718">
        <v>74</v>
      </c>
      <c r="AT43" s="714">
        <v>215</v>
      </c>
      <c r="AU43" s="719">
        <v>84</v>
      </c>
      <c r="AV43" s="738">
        <v>3692</v>
      </c>
      <c r="AW43" s="719">
        <v>170</v>
      </c>
      <c r="AX43" s="91"/>
      <c r="AY43" s="91"/>
      <c r="AZ43" s="94">
        <v>81018843</v>
      </c>
    </row>
    <row r="44" spans="1:52">
      <c r="A44" s="705" t="s">
        <v>3723</v>
      </c>
      <c r="B44" s="705">
        <v>6</v>
      </c>
      <c r="C44" s="705" t="s">
        <v>174</v>
      </c>
      <c r="D44" s="746">
        <v>43</v>
      </c>
      <c r="E44" s="747">
        <v>39337</v>
      </c>
      <c r="G44" s="746"/>
      <c r="H44" s="746">
        <v>1</v>
      </c>
      <c r="I44" s="746"/>
      <c r="J44" s="746"/>
      <c r="K44" s="746">
        <v>1</v>
      </c>
      <c r="L44" s="746">
        <v>168</v>
      </c>
      <c r="M44" s="746">
        <v>70</v>
      </c>
      <c r="N44" s="746">
        <v>194</v>
      </c>
      <c r="O44" s="746">
        <v>538</v>
      </c>
      <c r="P44" s="746">
        <v>1</v>
      </c>
      <c r="Q44" s="746"/>
      <c r="R44" s="746"/>
      <c r="S44" s="746">
        <v>1</v>
      </c>
      <c r="T44" s="746"/>
      <c r="U44" s="746">
        <v>1</v>
      </c>
      <c r="V44" s="746"/>
      <c r="W44" s="746">
        <v>1</v>
      </c>
      <c r="X44" s="746"/>
      <c r="Z44" s="746">
        <v>1</v>
      </c>
      <c r="AA44" s="746">
        <v>1</v>
      </c>
      <c r="AB44" s="746"/>
      <c r="AD44" s="1211" t="s">
        <v>3815</v>
      </c>
      <c r="AE44" s="746">
        <v>1</v>
      </c>
      <c r="AF44" s="746">
        <v>1</v>
      </c>
      <c r="AG44" s="746"/>
      <c r="AI44" s="746">
        <v>300</v>
      </c>
      <c r="AJ44" s="746">
        <v>500</v>
      </c>
      <c r="AK44" s="745"/>
      <c r="AL44" s="745"/>
      <c r="AM44" s="746">
        <v>1</v>
      </c>
      <c r="AN44" s="714">
        <v>119</v>
      </c>
      <c r="AO44" s="715">
        <v>123</v>
      </c>
      <c r="AP44" s="715">
        <v>153</v>
      </c>
      <c r="AQ44" s="715">
        <v>117</v>
      </c>
      <c r="AR44" s="715">
        <v>169.5</v>
      </c>
      <c r="AS44" s="718">
        <v>105</v>
      </c>
      <c r="AT44" s="722">
        <v>1041</v>
      </c>
      <c r="AU44" s="719">
        <v>97</v>
      </c>
      <c r="AV44" s="738">
        <v>2162</v>
      </c>
      <c r="AW44" s="719">
        <v>165</v>
      </c>
      <c r="AX44" s="91"/>
      <c r="AY44" s="91"/>
      <c r="AZ44" s="94">
        <v>81056295</v>
      </c>
    </row>
    <row r="45" spans="1:52">
      <c r="A45" s="705" t="s">
        <v>3723</v>
      </c>
      <c r="B45" s="705">
        <v>6</v>
      </c>
      <c r="C45" s="705" t="s">
        <v>174</v>
      </c>
      <c r="D45" s="746">
        <v>44</v>
      </c>
      <c r="E45" s="747">
        <v>39337</v>
      </c>
      <c r="G45" s="746"/>
      <c r="H45" s="746">
        <v>1</v>
      </c>
      <c r="I45" s="746"/>
      <c r="J45" s="746">
        <v>1</v>
      </c>
      <c r="K45" s="746"/>
      <c r="L45" s="746">
        <v>155</v>
      </c>
      <c r="M45" s="746">
        <v>65</v>
      </c>
      <c r="N45" s="746">
        <v>181</v>
      </c>
      <c r="O45" s="746">
        <v>434</v>
      </c>
      <c r="P45" s="746"/>
      <c r="Q45" s="746"/>
      <c r="R45" s="746"/>
      <c r="S45" s="746">
        <v>1</v>
      </c>
      <c r="T45" s="746"/>
      <c r="U45" s="746">
        <v>1</v>
      </c>
      <c r="V45" s="746"/>
      <c r="W45" s="746">
        <v>1</v>
      </c>
      <c r="X45" s="746"/>
      <c r="Z45" s="746">
        <v>1</v>
      </c>
      <c r="AA45" s="746">
        <v>1</v>
      </c>
      <c r="AB45" s="746"/>
      <c r="AD45" s="1211" t="s">
        <v>3815</v>
      </c>
      <c r="AE45" s="746">
        <v>1</v>
      </c>
      <c r="AF45" s="746"/>
      <c r="AG45" s="746"/>
      <c r="AI45" s="746">
        <v>300</v>
      </c>
      <c r="AJ45" s="746">
        <v>400</v>
      </c>
      <c r="AK45" s="745"/>
      <c r="AL45" s="745"/>
      <c r="AM45" s="746">
        <v>1</v>
      </c>
      <c r="AN45" s="714">
        <v>685.5</v>
      </c>
      <c r="AO45" s="715">
        <v>191</v>
      </c>
      <c r="AP45" s="717">
        <v>1791</v>
      </c>
      <c r="AQ45" s="715">
        <v>161</v>
      </c>
      <c r="AR45" s="715">
        <v>165</v>
      </c>
      <c r="AS45" s="726">
        <v>1181</v>
      </c>
      <c r="AT45" s="722">
        <v>1749</v>
      </c>
      <c r="AU45" s="719">
        <v>121</v>
      </c>
      <c r="AV45" s="738">
        <v>349</v>
      </c>
      <c r="AW45" s="719">
        <v>755</v>
      </c>
      <c r="AX45" s="91"/>
      <c r="AY45" s="91"/>
      <c r="AZ45" s="96">
        <v>99603283</v>
      </c>
    </row>
    <row r="46" spans="1:52">
      <c r="A46" s="705" t="s">
        <v>3723</v>
      </c>
      <c r="B46" s="705">
        <v>6</v>
      </c>
      <c r="C46" s="705" t="s">
        <v>174</v>
      </c>
      <c r="D46" s="746">
        <v>45</v>
      </c>
      <c r="E46" s="747">
        <v>39337</v>
      </c>
      <c r="G46" s="746">
        <v>1</v>
      </c>
      <c r="H46" s="746"/>
      <c r="I46" s="746"/>
      <c r="J46" s="746"/>
      <c r="K46" s="746">
        <v>1</v>
      </c>
      <c r="L46" s="746">
        <v>172</v>
      </c>
      <c r="M46" s="746">
        <v>75</v>
      </c>
      <c r="N46" s="746">
        <v>230</v>
      </c>
      <c r="O46" s="746">
        <v>724</v>
      </c>
      <c r="P46" s="746"/>
      <c r="Q46" s="746"/>
      <c r="R46" s="746"/>
      <c r="S46" s="746"/>
      <c r="T46" s="746"/>
      <c r="U46" s="746"/>
      <c r="V46" s="746"/>
      <c r="W46" s="746"/>
      <c r="X46" s="746">
        <v>1</v>
      </c>
      <c r="Z46" s="746">
        <v>1</v>
      </c>
      <c r="AA46" s="746">
        <v>1</v>
      </c>
      <c r="AB46" s="746"/>
      <c r="AD46" s="1211" t="s">
        <v>3815</v>
      </c>
      <c r="AE46" s="746">
        <v>1</v>
      </c>
      <c r="AF46" s="746"/>
      <c r="AG46" s="746"/>
      <c r="AI46" s="746">
        <v>300</v>
      </c>
      <c r="AJ46" s="746">
        <v>600</v>
      </c>
      <c r="AK46" s="745"/>
      <c r="AL46" s="745"/>
      <c r="AM46" s="746">
        <v>1</v>
      </c>
      <c r="AN46" s="714">
        <v>129.5</v>
      </c>
      <c r="AO46" s="715">
        <v>637</v>
      </c>
      <c r="AP46" s="715">
        <v>137</v>
      </c>
      <c r="AQ46" s="715">
        <v>183</v>
      </c>
      <c r="AR46" s="715">
        <v>471</v>
      </c>
      <c r="AS46" s="718">
        <v>98</v>
      </c>
      <c r="AT46" s="714">
        <v>192</v>
      </c>
      <c r="AU46" s="719">
        <v>75.5</v>
      </c>
      <c r="AV46" s="738">
        <v>1528</v>
      </c>
      <c r="AW46" s="719">
        <v>231.5</v>
      </c>
      <c r="AX46" s="91"/>
      <c r="AY46" s="91"/>
      <c r="AZ46" s="94">
        <v>80862579</v>
      </c>
    </row>
    <row r="47" spans="1:52">
      <c r="A47" s="705" t="s">
        <v>3723</v>
      </c>
      <c r="B47" s="705">
        <v>6</v>
      </c>
      <c r="C47" s="705" t="s">
        <v>174</v>
      </c>
      <c r="D47" s="746">
        <v>46</v>
      </c>
      <c r="E47" s="747">
        <v>39337</v>
      </c>
      <c r="G47" s="746"/>
      <c r="H47" s="746">
        <v>1</v>
      </c>
      <c r="I47" s="746"/>
      <c r="J47" s="746"/>
      <c r="K47" s="746">
        <v>1</v>
      </c>
      <c r="L47" s="746">
        <v>171</v>
      </c>
      <c r="M47" s="746">
        <v>74</v>
      </c>
      <c r="N47" s="746">
        <v>215</v>
      </c>
      <c r="O47" s="746">
        <v>750</v>
      </c>
      <c r="P47" s="746">
        <v>1</v>
      </c>
      <c r="Q47" s="746"/>
      <c r="R47" s="746"/>
      <c r="S47" s="746">
        <v>1</v>
      </c>
      <c r="T47" s="746"/>
      <c r="U47" s="746">
        <v>1</v>
      </c>
      <c r="V47" s="746"/>
      <c r="W47" s="746"/>
      <c r="X47" s="746">
        <v>1</v>
      </c>
      <c r="Z47" s="746">
        <v>1</v>
      </c>
      <c r="AA47" s="746">
        <v>1</v>
      </c>
      <c r="AB47" s="746"/>
      <c r="AD47" s="1211" t="s">
        <v>3815</v>
      </c>
      <c r="AE47" s="746">
        <v>1</v>
      </c>
      <c r="AF47" s="746">
        <v>1</v>
      </c>
      <c r="AG47" s="746"/>
      <c r="AI47" s="746">
        <v>300</v>
      </c>
      <c r="AJ47" s="746">
        <v>600</v>
      </c>
      <c r="AK47" s="746">
        <v>1</v>
      </c>
      <c r="AL47" s="745"/>
      <c r="AM47" s="745"/>
      <c r="AN47" s="722">
        <v>1426</v>
      </c>
      <c r="AO47" s="724">
        <v>17119</v>
      </c>
      <c r="AP47" s="715">
        <v>229.5</v>
      </c>
      <c r="AQ47" s="715">
        <v>81</v>
      </c>
      <c r="AR47" s="715">
        <v>202</v>
      </c>
      <c r="AS47" s="718">
        <v>100</v>
      </c>
      <c r="AT47" s="714">
        <v>252.5</v>
      </c>
      <c r="AU47" s="719">
        <v>146</v>
      </c>
      <c r="AV47" s="738">
        <v>3449.5</v>
      </c>
      <c r="AW47" s="719">
        <v>187</v>
      </c>
      <c r="AX47" s="91"/>
      <c r="AY47" s="91" t="s">
        <v>185</v>
      </c>
      <c r="AZ47" s="94">
        <v>80861861</v>
      </c>
    </row>
    <row r="48" spans="1:52">
      <c r="A48" s="705" t="s">
        <v>3723</v>
      </c>
      <c r="B48" s="705">
        <v>6</v>
      </c>
      <c r="C48" s="705" t="s">
        <v>174</v>
      </c>
      <c r="D48" s="746">
        <v>47</v>
      </c>
      <c r="E48" s="747">
        <v>39337</v>
      </c>
      <c r="G48" s="746"/>
      <c r="H48" s="746">
        <v>1</v>
      </c>
      <c r="I48" s="746"/>
      <c r="J48" s="746"/>
      <c r="K48" s="746">
        <v>1</v>
      </c>
      <c r="L48" s="746">
        <v>166</v>
      </c>
      <c r="M48" s="746">
        <v>64</v>
      </c>
      <c r="N48" s="746">
        <v>205</v>
      </c>
      <c r="O48" s="746">
        <v>628</v>
      </c>
      <c r="P48" s="746">
        <v>1</v>
      </c>
      <c r="Q48" s="746"/>
      <c r="R48" s="746"/>
      <c r="S48" s="746">
        <v>1</v>
      </c>
      <c r="T48" s="746"/>
      <c r="U48" s="746">
        <v>1</v>
      </c>
      <c r="V48" s="746"/>
      <c r="W48" s="746">
        <v>1</v>
      </c>
      <c r="X48" s="746"/>
      <c r="Z48" s="746">
        <v>1</v>
      </c>
      <c r="AA48" s="746"/>
      <c r="AB48" s="746">
        <v>1</v>
      </c>
      <c r="AD48" s="1211" t="s">
        <v>3815</v>
      </c>
      <c r="AE48" s="746">
        <v>1</v>
      </c>
      <c r="AF48" s="746"/>
      <c r="AG48" s="746">
        <v>1</v>
      </c>
      <c r="AI48" s="746">
        <v>300</v>
      </c>
      <c r="AJ48" s="746">
        <v>400</v>
      </c>
      <c r="AK48" s="745"/>
      <c r="AL48" s="745"/>
      <c r="AM48" s="746">
        <v>1</v>
      </c>
      <c r="AN48" s="714">
        <v>178.5</v>
      </c>
      <c r="AO48" s="715">
        <v>282</v>
      </c>
      <c r="AP48" s="715">
        <v>316</v>
      </c>
      <c r="AQ48" s="715">
        <v>180</v>
      </c>
      <c r="AR48" s="715">
        <v>158</v>
      </c>
      <c r="AS48" s="718">
        <v>210</v>
      </c>
      <c r="AT48" s="714">
        <v>251</v>
      </c>
      <c r="AU48" s="719">
        <v>124</v>
      </c>
      <c r="AV48" s="740">
        <v>4110</v>
      </c>
      <c r="AW48" s="719">
        <v>286.5</v>
      </c>
      <c r="AX48" s="91"/>
      <c r="AY48" s="91"/>
      <c r="AZ48" s="94">
        <v>81052819</v>
      </c>
    </row>
    <row r="49" spans="1:52">
      <c r="A49" s="705" t="s">
        <v>3723</v>
      </c>
      <c r="B49" s="705">
        <v>6</v>
      </c>
      <c r="C49" s="705" t="s">
        <v>174</v>
      </c>
      <c r="D49" s="746">
        <v>48</v>
      </c>
      <c r="E49" s="747">
        <v>39398</v>
      </c>
      <c r="G49" s="746"/>
      <c r="H49" s="746">
        <v>1</v>
      </c>
      <c r="I49" s="746"/>
      <c r="J49" s="746"/>
      <c r="K49" s="746">
        <v>1</v>
      </c>
      <c r="L49" s="746">
        <v>168</v>
      </c>
      <c r="M49" s="746">
        <v>64</v>
      </c>
      <c r="N49" s="746">
        <v>182</v>
      </c>
      <c r="O49" s="746">
        <v>484</v>
      </c>
      <c r="P49" s="746">
        <v>1</v>
      </c>
      <c r="Q49" s="746"/>
      <c r="R49" s="746"/>
      <c r="S49" s="746">
        <v>1</v>
      </c>
      <c r="T49" s="746"/>
      <c r="U49" s="746">
        <v>1</v>
      </c>
      <c r="V49" s="746">
        <v>1</v>
      </c>
      <c r="W49" s="746"/>
      <c r="X49" s="746"/>
      <c r="Z49" s="746">
        <v>1</v>
      </c>
      <c r="AA49" s="746">
        <v>1</v>
      </c>
      <c r="AB49" s="746"/>
      <c r="AD49" s="1211" t="s">
        <v>3815</v>
      </c>
      <c r="AE49" s="746">
        <v>1</v>
      </c>
      <c r="AF49" s="746">
        <v>1</v>
      </c>
      <c r="AG49" s="746"/>
      <c r="AI49" s="746">
        <v>300</v>
      </c>
      <c r="AJ49" s="746">
        <v>350</v>
      </c>
      <c r="AK49" s="745"/>
      <c r="AL49" s="745"/>
      <c r="AM49" s="746">
        <v>1</v>
      </c>
      <c r="AN49" s="714">
        <v>165</v>
      </c>
      <c r="AO49" s="715">
        <v>657</v>
      </c>
      <c r="AP49" s="715">
        <v>165</v>
      </c>
      <c r="AQ49" s="715">
        <v>147.5</v>
      </c>
      <c r="AR49" s="715">
        <v>173</v>
      </c>
      <c r="AS49" s="718">
        <v>125</v>
      </c>
      <c r="AT49" s="722">
        <v>1562</v>
      </c>
      <c r="AU49" s="719">
        <v>154</v>
      </c>
      <c r="AV49" s="738">
        <v>3375.5</v>
      </c>
      <c r="AW49" s="719">
        <v>541.5</v>
      </c>
      <c r="AX49" s="91"/>
      <c r="AY49" s="91"/>
      <c r="AZ49" s="94">
        <v>80875330</v>
      </c>
    </row>
    <row r="50" spans="1:52">
      <c r="A50" s="705" t="s">
        <v>3723</v>
      </c>
      <c r="B50" s="705">
        <v>6</v>
      </c>
      <c r="C50" s="705" t="s">
        <v>174</v>
      </c>
      <c r="D50" s="746">
        <v>49</v>
      </c>
      <c r="E50" s="747">
        <v>39398</v>
      </c>
      <c r="G50" s="746"/>
      <c r="H50" s="746">
        <v>1</v>
      </c>
      <c r="I50" s="746"/>
      <c r="J50" s="746"/>
      <c r="K50" s="746">
        <v>1</v>
      </c>
      <c r="L50" s="746">
        <v>165</v>
      </c>
      <c r="M50" s="746">
        <v>66</v>
      </c>
      <c r="N50" s="746">
        <v>198</v>
      </c>
      <c r="O50" s="746">
        <v>580</v>
      </c>
      <c r="P50" s="746">
        <v>1</v>
      </c>
      <c r="Q50" s="746"/>
      <c r="R50" s="746"/>
      <c r="S50" s="746">
        <v>1</v>
      </c>
      <c r="T50" s="746"/>
      <c r="U50" s="746">
        <v>1</v>
      </c>
      <c r="V50" s="746"/>
      <c r="W50" s="746">
        <v>1</v>
      </c>
      <c r="X50" s="746"/>
      <c r="Z50" s="746">
        <v>1</v>
      </c>
      <c r="AA50" s="746"/>
      <c r="AB50" s="746">
        <v>1</v>
      </c>
      <c r="AD50" s="1211" t="s">
        <v>3815</v>
      </c>
      <c r="AE50" s="746">
        <v>1</v>
      </c>
      <c r="AF50" s="746"/>
      <c r="AG50" s="746">
        <v>1</v>
      </c>
      <c r="AI50" s="746">
        <v>300</v>
      </c>
      <c r="AJ50" s="746">
        <v>350</v>
      </c>
      <c r="AK50" s="745"/>
      <c r="AL50" s="745"/>
      <c r="AM50" s="746">
        <v>1</v>
      </c>
      <c r="AN50" s="714">
        <v>230</v>
      </c>
      <c r="AO50" s="715">
        <v>266</v>
      </c>
      <c r="AP50" s="715">
        <v>348</v>
      </c>
      <c r="AQ50" s="715">
        <v>203.5</v>
      </c>
      <c r="AR50" s="715">
        <v>655</v>
      </c>
      <c r="AS50" s="718">
        <v>235</v>
      </c>
      <c r="AT50" s="714">
        <v>367.5</v>
      </c>
      <c r="AU50" s="719">
        <v>124</v>
      </c>
      <c r="AV50" s="738">
        <v>2202</v>
      </c>
      <c r="AW50" s="719">
        <v>503.5</v>
      </c>
      <c r="AX50" s="91"/>
      <c r="AY50" s="91" t="s">
        <v>186</v>
      </c>
      <c r="AZ50" s="94">
        <v>81009269</v>
      </c>
    </row>
    <row r="51" spans="1:52">
      <c r="A51" s="705" t="s">
        <v>3723</v>
      </c>
      <c r="B51" s="705">
        <v>6</v>
      </c>
      <c r="C51" s="705" t="s">
        <v>174</v>
      </c>
      <c r="D51" s="746">
        <v>50</v>
      </c>
      <c r="E51" s="747">
        <v>39398</v>
      </c>
      <c r="G51" s="746"/>
      <c r="H51" s="746">
        <v>1</v>
      </c>
      <c r="I51" s="746"/>
      <c r="J51" s="746"/>
      <c r="K51" s="746">
        <v>1</v>
      </c>
      <c r="L51" s="746">
        <v>175</v>
      </c>
      <c r="M51" s="746">
        <v>75</v>
      </c>
      <c r="N51" s="746">
        <v>218</v>
      </c>
      <c r="O51" s="746">
        <v>778</v>
      </c>
      <c r="P51" s="746">
        <v>1</v>
      </c>
      <c r="Q51" s="746"/>
      <c r="R51" s="746"/>
      <c r="S51" s="746">
        <v>1</v>
      </c>
      <c r="T51" s="746"/>
      <c r="U51" s="746">
        <v>1</v>
      </c>
      <c r="V51" s="746"/>
      <c r="W51" s="746"/>
      <c r="X51" s="746">
        <v>1</v>
      </c>
      <c r="Z51" s="746">
        <v>1</v>
      </c>
      <c r="AA51" s="746"/>
      <c r="AB51" s="746">
        <v>1</v>
      </c>
      <c r="AD51" s="1211" t="s">
        <v>3815</v>
      </c>
      <c r="AE51" s="746">
        <v>1</v>
      </c>
      <c r="AF51" s="746"/>
      <c r="AG51" s="746">
        <v>1</v>
      </c>
      <c r="AI51" s="746">
        <v>300</v>
      </c>
      <c r="AJ51" s="746">
        <v>500</v>
      </c>
      <c r="AK51" s="746">
        <v>1</v>
      </c>
      <c r="AL51" s="745"/>
      <c r="AM51" s="745"/>
      <c r="AN51" s="722">
        <v>3633</v>
      </c>
      <c r="AO51" s="724">
        <v>24476</v>
      </c>
      <c r="AP51" s="717">
        <v>510.5</v>
      </c>
      <c r="AQ51" s="717">
        <v>1108.5</v>
      </c>
      <c r="AR51" s="715">
        <v>496.5</v>
      </c>
      <c r="AS51" s="718">
        <v>453.5</v>
      </c>
      <c r="AT51" s="722">
        <v>2473</v>
      </c>
      <c r="AU51" s="719">
        <v>270.5</v>
      </c>
      <c r="AV51" s="738">
        <v>2172</v>
      </c>
      <c r="AW51" s="719">
        <v>212.5</v>
      </c>
      <c r="AX51" s="91"/>
      <c r="AY51" s="91" t="s">
        <v>187</v>
      </c>
      <c r="AZ51" s="94">
        <v>81072632</v>
      </c>
    </row>
    <row r="52" spans="1:52">
      <c r="A52" s="705" t="s">
        <v>3723</v>
      </c>
      <c r="B52" s="705">
        <v>6</v>
      </c>
      <c r="C52" s="705" t="s">
        <v>174</v>
      </c>
      <c r="D52" s="743">
        <v>51</v>
      </c>
      <c r="E52" s="744">
        <v>39398</v>
      </c>
      <c r="G52" s="743">
        <v>1</v>
      </c>
      <c r="H52" s="743"/>
      <c r="I52" s="743"/>
      <c r="J52" s="743"/>
      <c r="K52" s="743">
        <v>1</v>
      </c>
      <c r="L52" s="743">
        <v>172</v>
      </c>
      <c r="M52" s="743">
        <v>64</v>
      </c>
      <c r="N52" s="743">
        <v>209</v>
      </c>
      <c r="O52" s="743">
        <v>720</v>
      </c>
      <c r="P52" s="743"/>
      <c r="Q52" s="743"/>
      <c r="R52" s="743"/>
      <c r="S52" s="743"/>
      <c r="T52" s="743"/>
      <c r="U52" s="743"/>
      <c r="V52" s="743"/>
      <c r="W52" s="743">
        <v>1</v>
      </c>
      <c r="X52" s="743"/>
      <c r="Z52" s="743">
        <v>1</v>
      </c>
      <c r="AA52" s="743"/>
      <c r="AB52" s="743">
        <v>1</v>
      </c>
      <c r="AD52" s="1211" t="s">
        <v>3815</v>
      </c>
      <c r="AE52" s="743">
        <v>1</v>
      </c>
      <c r="AF52" s="743"/>
      <c r="AG52" s="743">
        <v>1</v>
      </c>
      <c r="AI52" s="743">
        <v>300</v>
      </c>
      <c r="AJ52" s="743">
        <v>500</v>
      </c>
      <c r="AK52" s="745"/>
      <c r="AL52" s="745"/>
      <c r="AM52" s="746">
        <v>1</v>
      </c>
      <c r="AN52" s="714">
        <v>144</v>
      </c>
      <c r="AO52" s="715">
        <v>244.5</v>
      </c>
      <c r="AP52" s="715">
        <v>121</v>
      </c>
      <c r="AQ52" s="715">
        <v>189</v>
      </c>
      <c r="AR52" s="715">
        <v>103.5</v>
      </c>
      <c r="AS52" s="718">
        <v>131.5</v>
      </c>
      <c r="AT52" s="714">
        <v>697</v>
      </c>
      <c r="AU52" s="719">
        <v>111</v>
      </c>
      <c r="AV52" s="738">
        <v>786.5</v>
      </c>
      <c r="AW52" s="719">
        <v>212</v>
      </c>
      <c r="AX52" s="90"/>
      <c r="AY52" s="90" t="s">
        <v>188</v>
      </c>
      <c r="AZ52" s="97">
        <v>80867630</v>
      </c>
    </row>
    <row r="53" spans="1:52">
      <c r="A53" s="705" t="s">
        <v>3723</v>
      </c>
      <c r="B53" s="705">
        <v>6</v>
      </c>
      <c r="C53" s="705" t="s">
        <v>174</v>
      </c>
      <c r="D53" s="746">
        <v>52</v>
      </c>
      <c r="E53" s="747">
        <v>39398</v>
      </c>
      <c r="G53" s="746">
        <v>1</v>
      </c>
      <c r="H53" s="746"/>
      <c r="I53" s="746"/>
      <c r="J53" s="746"/>
      <c r="K53" s="746">
        <v>1</v>
      </c>
      <c r="L53" s="746">
        <v>170</v>
      </c>
      <c r="M53" s="746">
        <v>70</v>
      </c>
      <c r="N53" s="746">
        <v>203</v>
      </c>
      <c r="O53" s="746">
        <v>750</v>
      </c>
      <c r="P53" s="746"/>
      <c r="Q53" s="746"/>
      <c r="R53" s="746"/>
      <c r="S53" s="746"/>
      <c r="T53" s="746"/>
      <c r="U53" s="746"/>
      <c r="V53" s="746"/>
      <c r="W53" s="746">
        <v>1</v>
      </c>
      <c r="X53" s="746"/>
      <c r="Z53" s="746">
        <v>1</v>
      </c>
      <c r="AA53" s="746"/>
      <c r="AB53" s="746">
        <v>1</v>
      </c>
      <c r="AD53" s="1211" t="s">
        <v>3815</v>
      </c>
      <c r="AE53" s="746">
        <v>1</v>
      </c>
      <c r="AF53" s="746"/>
      <c r="AG53" s="746">
        <v>1</v>
      </c>
      <c r="AI53" s="746">
        <v>300</v>
      </c>
      <c r="AJ53" s="746">
        <v>500</v>
      </c>
      <c r="AK53" s="745"/>
      <c r="AL53" s="746">
        <v>1</v>
      </c>
      <c r="AM53" s="745"/>
      <c r="AN53" s="714">
        <v>197.5</v>
      </c>
      <c r="AO53" s="717">
        <v>1910</v>
      </c>
      <c r="AP53" s="715">
        <v>106.5</v>
      </c>
      <c r="AQ53" s="715">
        <v>136.5</v>
      </c>
      <c r="AR53" s="715">
        <v>206.5</v>
      </c>
      <c r="AS53" s="718">
        <v>101</v>
      </c>
      <c r="AT53" s="714">
        <v>333</v>
      </c>
      <c r="AU53" s="719">
        <v>100</v>
      </c>
      <c r="AV53" s="740">
        <v>4094</v>
      </c>
      <c r="AW53" s="719">
        <v>151</v>
      </c>
      <c r="AX53" s="91"/>
      <c r="AY53" s="91"/>
      <c r="AZ53" s="94">
        <v>80865026</v>
      </c>
    </row>
    <row r="54" spans="1:52">
      <c r="A54" s="705" t="s">
        <v>3723</v>
      </c>
      <c r="B54" s="705">
        <v>6</v>
      </c>
      <c r="C54" s="705" t="s">
        <v>174</v>
      </c>
      <c r="D54" s="746">
        <v>53</v>
      </c>
      <c r="E54" s="747">
        <v>39398</v>
      </c>
      <c r="G54" s="746">
        <v>1</v>
      </c>
      <c r="H54" s="746"/>
      <c r="I54" s="746"/>
      <c r="J54" s="746"/>
      <c r="K54" s="746">
        <v>1</v>
      </c>
      <c r="L54" s="746">
        <v>177</v>
      </c>
      <c r="M54" s="746">
        <v>71</v>
      </c>
      <c r="N54" s="746">
        <v>210</v>
      </c>
      <c r="O54" s="746">
        <v>796</v>
      </c>
      <c r="P54" s="746"/>
      <c r="Q54" s="746"/>
      <c r="R54" s="746"/>
      <c r="S54" s="746"/>
      <c r="T54" s="746"/>
      <c r="U54" s="746"/>
      <c r="V54" s="746"/>
      <c r="W54" s="746">
        <v>1</v>
      </c>
      <c r="X54" s="746"/>
      <c r="Z54" s="746">
        <v>1</v>
      </c>
      <c r="AA54" s="746"/>
      <c r="AB54" s="746">
        <v>1</v>
      </c>
      <c r="AD54" s="1211" t="s">
        <v>3815</v>
      </c>
      <c r="AE54" s="746">
        <v>1</v>
      </c>
      <c r="AF54" s="746"/>
      <c r="AG54" s="746">
        <v>1</v>
      </c>
      <c r="AI54" s="746">
        <v>300</v>
      </c>
      <c r="AJ54" s="746">
        <v>500</v>
      </c>
      <c r="AK54" s="745"/>
      <c r="AL54" s="745"/>
      <c r="AM54" s="746">
        <v>1</v>
      </c>
      <c r="AN54" s="714">
        <v>126</v>
      </c>
      <c r="AO54" s="715">
        <v>172</v>
      </c>
      <c r="AP54" s="715">
        <v>85</v>
      </c>
      <c r="AQ54" s="715">
        <v>111</v>
      </c>
      <c r="AR54" s="715">
        <v>185</v>
      </c>
      <c r="AS54" s="718">
        <v>93</v>
      </c>
      <c r="AT54" s="714">
        <v>297</v>
      </c>
      <c r="AU54" s="719">
        <v>141.5</v>
      </c>
      <c r="AV54" s="738">
        <v>3176.5</v>
      </c>
      <c r="AW54" s="719">
        <v>209</v>
      </c>
      <c r="AX54" s="91"/>
      <c r="AY54" s="91"/>
      <c r="AZ54" s="94">
        <v>80832125</v>
      </c>
    </row>
    <row r="55" spans="1:52">
      <c r="A55" s="705" t="s">
        <v>3723</v>
      </c>
      <c r="B55" s="705">
        <v>6</v>
      </c>
      <c r="C55" s="705" t="s">
        <v>174</v>
      </c>
      <c r="D55" s="746">
        <v>54</v>
      </c>
      <c r="E55" s="747">
        <v>39398</v>
      </c>
      <c r="G55" s="746">
        <v>1</v>
      </c>
      <c r="H55" s="746"/>
      <c r="I55" s="746"/>
      <c r="J55" s="746"/>
      <c r="K55" s="746">
        <v>1</v>
      </c>
      <c r="L55" s="746">
        <v>164</v>
      </c>
      <c r="M55" s="746">
        <v>70</v>
      </c>
      <c r="N55" s="746">
        <v>200</v>
      </c>
      <c r="O55" s="746">
        <v>730</v>
      </c>
      <c r="P55" s="746"/>
      <c r="Q55" s="746"/>
      <c r="R55" s="746"/>
      <c r="S55" s="746"/>
      <c r="T55" s="746"/>
      <c r="U55" s="746"/>
      <c r="V55" s="746"/>
      <c r="W55" s="746">
        <v>1</v>
      </c>
      <c r="X55" s="746"/>
      <c r="Z55" s="746">
        <v>1</v>
      </c>
      <c r="AA55" s="746"/>
      <c r="AB55" s="746">
        <v>1</v>
      </c>
      <c r="AD55" s="1211" t="s">
        <v>3815</v>
      </c>
      <c r="AE55" s="746">
        <v>1</v>
      </c>
      <c r="AF55" s="746"/>
      <c r="AG55" s="746">
        <v>1</v>
      </c>
      <c r="AI55" s="746">
        <v>300</v>
      </c>
      <c r="AJ55" s="746">
        <v>500</v>
      </c>
      <c r="AK55" s="745"/>
      <c r="AL55" s="746">
        <v>1</v>
      </c>
      <c r="AM55" s="745"/>
      <c r="AN55" s="714">
        <v>517</v>
      </c>
      <c r="AO55" s="717">
        <v>6176</v>
      </c>
      <c r="AP55" s="715">
        <v>142.5</v>
      </c>
      <c r="AQ55" s="715">
        <v>697</v>
      </c>
      <c r="AR55" s="717">
        <v>1379</v>
      </c>
      <c r="AS55" s="718">
        <v>102</v>
      </c>
      <c r="AT55" s="714">
        <v>629</v>
      </c>
      <c r="AU55" s="719">
        <v>392.5</v>
      </c>
      <c r="AV55" s="738">
        <v>3559</v>
      </c>
      <c r="AW55" s="719">
        <v>224</v>
      </c>
      <c r="AX55" s="91"/>
      <c r="AY55" s="91"/>
      <c r="AZ55" s="94">
        <v>80837338</v>
      </c>
    </row>
    <row r="56" spans="1:52">
      <c r="A56" s="705" t="s">
        <v>3723</v>
      </c>
      <c r="B56" s="705">
        <v>6</v>
      </c>
      <c r="C56" s="705" t="s">
        <v>174</v>
      </c>
      <c r="D56" s="746">
        <v>55</v>
      </c>
      <c r="E56" s="747">
        <v>39398</v>
      </c>
      <c r="G56" s="746"/>
      <c r="H56" s="746">
        <v>1</v>
      </c>
      <c r="I56" s="746"/>
      <c r="J56" s="746"/>
      <c r="K56" s="746">
        <v>1</v>
      </c>
      <c r="L56" s="746">
        <v>166</v>
      </c>
      <c r="M56" s="746">
        <v>71</v>
      </c>
      <c r="N56" s="746">
        <v>210</v>
      </c>
      <c r="O56" s="746">
        <v>662</v>
      </c>
      <c r="P56" s="746">
        <v>1</v>
      </c>
      <c r="Q56" s="746"/>
      <c r="R56" s="746"/>
      <c r="S56" s="746">
        <v>1</v>
      </c>
      <c r="T56" s="746"/>
      <c r="U56" s="746">
        <v>1</v>
      </c>
      <c r="V56" s="746"/>
      <c r="W56" s="746">
        <v>1</v>
      </c>
      <c r="X56" s="746"/>
      <c r="Z56" s="746">
        <v>1</v>
      </c>
      <c r="AA56" s="746">
        <v>1</v>
      </c>
      <c r="AB56" s="746"/>
      <c r="AD56" s="1211" t="s">
        <v>3815</v>
      </c>
      <c r="AE56" s="746">
        <v>1</v>
      </c>
      <c r="AF56" s="746">
        <v>1</v>
      </c>
      <c r="AG56" s="746"/>
      <c r="AI56" s="746">
        <v>300</v>
      </c>
      <c r="AJ56" s="746">
        <v>400</v>
      </c>
      <c r="AK56" s="745"/>
      <c r="AL56" s="746">
        <v>1</v>
      </c>
      <c r="AM56" s="745"/>
      <c r="AN56" s="714">
        <v>178</v>
      </c>
      <c r="AO56" s="717">
        <v>2620.5</v>
      </c>
      <c r="AP56" s="715">
        <v>79.5</v>
      </c>
      <c r="AQ56" s="715">
        <v>99</v>
      </c>
      <c r="AR56" s="715">
        <v>128</v>
      </c>
      <c r="AS56" s="718">
        <v>117</v>
      </c>
      <c r="AT56" s="714">
        <v>277.5</v>
      </c>
      <c r="AU56" s="719">
        <v>206</v>
      </c>
      <c r="AV56" s="738">
        <v>2872</v>
      </c>
      <c r="AW56" s="719">
        <v>125.5</v>
      </c>
      <c r="AX56" s="91"/>
      <c r="AY56" s="91" t="s">
        <v>189</v>
      </c>
      <c r="AZ56" s="94">
        <v>80876073</v>
      </c>
    </row>
    <row r="57" spans="1:52">
      <c r="A57" s="705" t="s">
        <v>3723</v>
      </c>
      <c r="B57" s="705">
        <v>6</v>
      </c>
      <c r="C57" s="705" t="s">
        <v>174</v>
      </c>
      <c r="D57" s="746">
        <v>56</v>
      </c>
      <c r="E57" s="747">
        <v>39398</v>
      </c>
      <c r="G57" s="746">
        <v>1</v>
      </c>
      <c r="H57" s="746"/>
      <c r="I57" s="746"/>
      <c r="J57" s="746"/>
      <c r="K57" s="746">
        <v>1</v>
      </c>
      <c r="L57" s="746">
        <v>170</v>
      </c>
      <c r="M57" s="746">
        <v>71</v>
      </c>
      <c r="N57" s="746">
        <v>211</v>
      </c>
      <c r="O57" s="746">
        <v>746</v>
      </c>
      <c r="P57" s="746"/>
      <c r="Q57" s="746"/>
      <c r="R57" s="746"/>
      <c r="S57" s="746"/>
      <c r="T57" s="746"/>
      <c r="U57" s="746"/>
      <c r="V57" s="746"/>
      <c r="W57" s="746">
        <v>1</v>
      </c>
      <c r="X57" s="746"/>
      <c r="Z57" s="746">
        <v>1</v>
      </c>
      <c r="AA57" s="746"/>
      <c r="AB57" s="746">
        <v>1</v>
      </c>
      <c r="AD57" s="1211" t="s">
        <v>3815</v>
      </c>
      <c r="AE57" s="746">
        <v>1</v>
      </c>
      <c r="AF57" s="746"/>
      <c r="AG57" s="746">
        <v>1</v>
      </c>
      <c r="AI57" s="746">
        <v>300</v>
      </c>
      <c r="AJ57" s="746">
        <v>300</v>
      </c>
      <c r="AK57" s="745"/>
      <c r="AL57" s="746">
        <v>1</v>
      </c>
      <c r="AM57" s="745"/>
      <c r="AN57" s="714">
        <v>282.5</v>
      </c>
      <c r="AO57" s="717">
        <v>3677</v>
      </c>
      <c r="AP57" s="715">
        <v>387</v>
      </c>
      <c r="AQ57" s="715">
        <v>147</v>
      </c>
      <c r="AR57" s="715">
        <v>193.5</v>
      </c>
      <c r="AS57" s="718">
        <v>284</v>
      </c>
      <c r="AT57" s="722">
        <v>2571.5</v>
      </c>
      <c r="AU57" s="719">
        <v>153.5</v>
      </c>
      <c r="AV57" s="738">
        <v>2897</v>
      </c>
      <c r="AW57" s="719">
        <v>312</v>
      </c>
      <c r="AX57" s="91"/>
      <c r="AY57" s="91"/>
      <c r="AZ57" s="94">
        <v>80883771</v>
      </c>
    </row>
    <row r="58" spans="1:52">
      <c r="A58" s="705" t="s">
        <v>3723</v>
      </c>
      <c r="B58" s="705">
        <v>6</v>
      </c>
      <c r="C58" s="705" t="s">
        <v>174</v>
      </c>
      <c r="D58" s="743">
        <v>57</v>
      </c>
      <c r="E58" s="744">
        <v>39398</v>
      </c>
      <c r="G58" s="743">
        <v>1</v>
      </c>
      <c r="H58" s="743"/>
      <c r="I58" s="743"/>
      <c r="J58" s="743"/>
      <c r="K58" s="743">
        <v>1</v>
      </c>
      <c r="L58" s="743">
        <v>166</v>
      </c>
      <c r="M58" s="743">
        <v>63</v>
      </c>
      <c r="N58" s="743">
        <v>199</v>
      </c>
      <c r="O58" s="743">
        <v>704</v>
      </c>
      <c r="P58" s="743"/>
      <c r="Q58" s="743"/>
      <c r="R58" s="743"/>
      <c r="S58" s="743"/>
      <c r="T58" s="743"/>
      <c r="U58" s="743"/>
      <c r="V58" s="743"/>
      <c r="W58" s="743">
        <v>1</v>
      </c>
      <c r="X58" s="743"/>
      <c r="Z58" s="743">
        <v>1</v>
      </c>
      <c r="AA58" s="743">
        <v>1</v>
      </c>
      <c r="AB58" s="743"/>
      <c r="AD58" s="1211" t="s">
        <v>3815</v>
      </c>
      <c r="AE58" s="743">
        <v>1</v>
      </c>
      <c r="AF58" s="743">
        <v>1</v>
      </c>
      <c r="AG58" s="743"/>
      <c r="AI58" s="743">
        <v>300</v>
      </c>
      <c r="AJ58" s="743">
        <v>350</v>
      </c>
      <c r="AK58" s="745"/>
      <c r="AL58" s="745"/>
      <c r="AM58" s="746">
        <v>1</v>
      </c>
      <c r="AN58" s="714">
        <v>174.5</v>
      </c>
      <c r="AO58" s="715">
        <v>790</v>
      </c>
      <c r="AP58" s="715">
        <v>200</v>
      </c>
      <c r="AQ58" s="715">
        <v>108</v>
      </c>
      <c r="AR58" s="715">
        <v>175.5</v>
      </c>
      <c r="AS58" s="718">
        <v>151</v>
      </c>
      <c r="AT58" s="714">
        <v>668</v>
      </c>
      <c r="AU58" s="719">
        <v>117</v>
      </c>
      <c r="AV58" s="738">
        <v>2011</v>
      </c>
      <c r="AW58" s="719">
        <v>221</v>
      </c>
      <c r="AX58" s="91"/>
      <c r="AY58" s="90" t="s">
        <v>190</v>
      </c>
      <c r="AZ58" s="97">
        <v>80825550</v>
      </c>
    </row>
    <row r="59" spans="1:52">
      <c r="A59" s="705" t="s">
        <v>3723</v>
      </c>
      <c r="B59" s="705">
        <v>6</v>
      </c>
      <c r="C59" s="705" t="s">
        <v>174</v>
      </c>
      <c r="D59" s="746">
        <v>58</v>
      </c>
      <c r="E59" s="747">
        <v>39398</v>
      </c>
      <c r="G59" s="746"/>
      <c r="H59" s="746">
        <v>1</v>
      </c>
      <c r="I59" s="746"/>
      <c r="J59" s="746"/>
      <c r="K59" s="746">
        <v>1</v>
      </c>
      <c r="L59" s="746">
        <v>165</v>
      </c>
      <c r="M59" s="746">
        <v>74</v>
      </c>
      <c r="N59" s="746">
        <v>204</v>
      </c>
      <c r="O59" s="746">
        <v>664</v>
      </c>
      <c r="P59" s="746">
        <v>1</v>
      </c>
      <c r="Q59" s="746"/>
      <c r="R59" s="746"/>
      <c r="S59" s="746">
        <v>1</v>
      </c>
      <c r="T59" s="746"/>
      <c r="U59" s="746">
        <v>1</v>
      </c>
      <c r="V59" s="746"/>
      <c r="W59" s="746">
        <v>1</v>
      </c>
      <c r="X59" s="746"/>
      <c r="Z59" s="746">
        <v>1</v>
      </c>
      <c r="AA59" s="746">
        <v>1</v>
      </c>
      <c r="AB59" s="746"/>
      <c r="AD59" s="1211" t="s">
        <v>3815</v>
      </c>
      <c r="AE59" s="746">
        <v>1</v>
      </c>
      <c r="AF59" s="746">
        <v>1</v>
      </c>
      <c r="AG59" s="746"/>
      <c r="AI59" s="746">
        <v>300</v>
      </c>
      <c r="AJ59" s="746">
        <v>300</v>
      </c>
      <c r="AK59" s="745"/>
      <c r="AL59" s="746">
        <v>1</v>
      </c>
      <c r="AM59" s="745"/>
      <c r="AN59" s="714">
        <v>243</v>
      </c>
      <c r="AO59" s="717">
        <v>4437</v>
      </c>
      <c r="AP59" s="715">
        <v>151</v>
      </c>
      <c r="AQ59" s="715">
        <v>115.5</v>
      </c>
      <c r="AR59" s="715">
        <v>169</v>
      </c>
      <c r="AS59" s="718">
        <v>83</v>
      </c>
      <c r="AT59" s="714">
        <v>221</v>
      </c>
      <c r="AU59" s="719">
        <v>119</v>
      </c>
      <c r="AV59" s="740">
        <v>4885</v>
      </c>
      <c r="AW59" s="719">
        <v>385</v>
      </c>
      <c r="AX59" s="91"/>
      <c r="AY59" s="91"/>
      <c r="AZ59" s="94">
        <v>81023538</v>
      </c>
    </row>
    <row r="60" spans="1:52">
      <c r="A60" s="705" t="s">
        <v>3723</v>
      </c>
      <c r="B60" s="705">
        <v>6</v>
      </c>
      <c r="C60" s="705" t="s">
        <v>174</v>
      </c>
      <c r="D60" s="746">
        <v>59</v>
      </c>
      <c r="E60" s="747">
        <v>39398</v>
      </c>
      <c r="G60" s="746"/>
      <c r="H60" s="746">
        <v>1</v>
      </c>
      <c r="I60" s="746"/>
      <c r="J60" s="746">
        <v>1</v>
      </c>
      <c r="K60" s="746"/>
      <c r="L60" s="746">
        <v>153</v>
      </c>
      <c r="M60" s="746">
        <v>64</v>
      </c>
      <c r="N60" s="746">
        <v>189</v>
      </c>
      <c r="O60" s="746">
        <v>212</v>
      </c>
      <c r="P60" s="746"/>
      <c r="Q60" s="746"/>
      <c r="R60" s="746"/>
      <c r="S60" s="746">
        <v>1</v>
      </c>
      <c r="T60" s="746"/>
      <c r="U60" s="746">
        <v>1</v>
      </c>
      <c r="V60" s="746"/>
      <c r="W60" s="746">
        <v>1</v>
      </c>
      <c r="X60" s="746"/>
      <c r="Z60" s="746">
        <v>1</v>
      </c>
      <c r="AA60" s="746">
        <v>1</v>
      </c>
      <c r="AB60" s="746"/>
      <c r="AD60" s="1211" t="s">
        <v>3815</v>
      </c>
      <c r="AE60" s="746">
        <v>1</v>
      </c>
      <c r="AF60" s="746"/>
      <c r="AG60" s="746"/>
      <c r="AI60" s="746">
        <v>300</v>
      </c>
      <c r="AJ60" s="746">
        <v>500</v>
      </c>
      <c r="AK60" s="745"/>
      <c r="AL60" s="745"/>
      <c r="AM60" s="746">
        <v>1</v>
      </c>
      <c r="AN60" s="714">
        <v>129</v>
      </c>
      <c r="AO60" s="715">
        <v>345</v>
      </c>
      <c r="AP60" s="715">
        <v>156</v>
      </c>
      <c r="AQ60" s="715">
        <v>117</v>
      </c>
      <c r="AR60" s="715">
        <v>150</v>
      </c>
      <c r="AS60" s="718">
        <v>147</v>
      </c>
      <c r="AT60" s="722">
        <v>1944</v>
      </c>
      <c r="AU60" s="719">
        <v>180.5</v>
      </c>
      <c r="AV60" s="738">
        <v>578.5</v>
      </c>
      <c r="AW60" s="719">
        <v>340</v>
      </c>
      <c r="AX60" s="91"/>
      <c r="AY60" s="91"/>
      <c r="AZ60" s="94">
        <v>80829633</v>
      </c>
    </row>
    <row r="61" spans="1:52">
      <c r="A61" s="705" t="s">
        <v>3723</v>
      </c>
      <c r="B61" s="705">
        <v>6</v>
      </c>
      <c r="C61" s="705" t="s">
        <v>174</v>
      </c>
      <c r="D61" s="746">
        <v>60</v>
      </c>
      <c r="E61" s="747">
        <v>39398</v>
      </c>
      <c r="G61" s="746"/>
      <c r="H61" s="746">
        <v>1</v>
      </c>
      <c r="I61" s="746"/>
      <c r="J61" s="746">
        <v>1</v>
      </c>
      <c r="K61" s="746"/>
      <c r="L61" s="746">
        <v>154</v>
      </c>
      <c r="M61" s="746">
        <v>65</v>
      </c>
      <c r="N61" s="746">
        <v>186</v>
      </c>
      <c r="O61" s="746">
        <v>528</v>
      </c>
      <c r="P61" s="746"/>
      <c r="Q61" s="746"/>
      <c r="R61" s="746"/>
      <c r="S61" s="746">
        <v>1</v>
      </c>
      <c r="T61" s="746"/>
      <c r="U61" s="746">
        <v>1</v>
      </c>
      <c r="V61" s="746"/>
      <c r="W61" s="746">
        <v>1</v>
      </c>
      <c r="X61" s="746"/>
      <c r="Z61" s="746">
        <v>1</v>
      </c>
      <c r="AA61" s="746">
        <v>1</v>
      </c>
      <c r="AB61" s="746"/>
      <c r="AD61" s="1211" t="s">
        <v>3815</v>
      </c>
      <c r="AE61" s="746">
        <v>1</v>
      </c>
      <c r="AF61" s="746">
        <v>1</v>
      </c>
      <c r="AG61" s="746"/>
      <c r="AI61" s="746">
        <v>300</v>
      </c>
      <c r="AJ61" s="746">
        <v>500</v>
      </c>
      <c r="AK61" s="745"/>
      <c r="AL61" s="745"/>
      <c r="AM61" s="746">
        <v>1</v>
      </c>
      <c r="AN61" s="714">
        <v>103</v>
      </c>
      <c r="AO61" s="715">
        <v>530.5</v>
      </c>
      <c r="AP61" s="715">
        <v>87</v>
      </c>
      <c r="AQ61" s="715">
        <v>91</v>
      </c>
      <c r="AR61" s="715">
        <v>125.5</v>
      </c>
      <c r="AS61" s="718">
        <v>105</v>
      </c>
      <c r="AT61" s="722">
        <v>4310</v>
      </c>
      <c r="AU61" s="719">
        <v>156</v>
      </c>
      <c r="AV61" s="738">
        <v>413</v>
      </c>
      <c r="AW61" s="719">
        <v>275</v>
      </c>
      <c r="AX61" s="91"/>
      <c r="AY61" s="91"/>
      <c r="AZ61" s="94">
        <v>80870565</v>
      </c>
    </row>
    <row r="62" spans="1:52">
      <c r="A62" s="705" t="s">
        <v>3723</v>
      </c>
      <c r="B62" s="705">
        <v>6</v>
      </c>
      <c r="C62" s="705" t="s">
        <v>174</v>
      </c>
      <c r="D62" s="746">
        <v>61</v>
      </c>
      <c r="E62" s="747">
        <v>39428</v>
      </c>
      <c r="G62" s="746">
        <v>1</v>
      </c>
      <c r="H62" s="746"/>
      <c r="I62" s="746"/>
      <c r="J62" s="746"/>
      <c r="K62" s="746">
        <v>1</v>
      </c>
      <c r="L62" s="746">
        <v>171</v>
      </c>
      <c r="M62" s="746">
        <v>73</v>
      </c>
      <c r="N62" s="746">
        <v>221</v>
      </c>
      <c r="O62" s="746">
        <v>880</v>
      </c>
      <c r="P62" s="746"/>
      <c r="Q62" s="746"/>
      <c r="R62" s="746"/>
      <c r="S62" s="746"/>
      <c r="T62" s="746"/>
      <c r="U62" s="746"/>
      <c r="V62" s="746"/>
      <c r="W62" s="746"/>
      <c r="X62" s="746">
        <v>1</v>
      </c>
      <c r="Z62" s="746">
        <v>1</v>
      </c>
      <c r="AA62" s="746">
        <v>1</v>
      </c>
      <c r="AB62" s="746"/>
      <c r="AD62" s="1211" t="s">
        <v>3815</v>
      </c>
      <c r="AE62" s="746">
        <v>1</v>
      </c>
      <c r="AF62" s="746">
        <v>1</v>
      </c>
      <c r="AG62" s="746"/>
      <c r="AI62" s="746">
        <v>300</v>
      </c>
      <c r="AJ62" s="746">
        <v>600</v>
      </c>
      <c r="AK62" s="745"/>
      <c r="AL62" s="746">
        <v>1</v>
      </c>
      <c r="AM62" s="745"/>
      <c r="AN62" s="714">
        <v>366.5</v>
      </c>
      <c r="AO62" s="717">
        <v>3649</v>
      </c>
      <c r="AP62" s="715">
        <v>97</v>
      </c>
      <c r="AQ62" s="715">
        <v>108</v>
      </c>
      <c r="AR62" s="715">
        <v>140.5</v>
      </c>
      <c r="AS62" s="718">
        <v>148</v>
      </c>
      <c r="AT62" s="714">
        <v>280</v>
      </c>
      <c r="AU62" s="719">
        <v>105</v>
      </c>
      <c r="AV62" s="738">
        <v>2921</v>
      </c>
      <c r="AW62" s="719">
        <v>138</v>
      </c>
      <c r="AX62" s="91"/>
      <c r="AY62" s="91"/>
      <c r="AZ62" s="96">
        <v>99604547</v>
      </c>
    </row>
    <row r="63" spans="1:52">
      <c r="A63" s="705" t="s">
        <v>3723</v>
      </c>
      <c r="B63" s="705">
        <v>6</v>
      </c>
      <c r="C63" s="705" t="s">
        <v>174</v>
      </c>
      <c r="D63" s="746">
        <v>62</v>
      </c>
      <c r="E63" s="747">
        <v>39428</v>
      </c>
      <c r="G63" s="746">
        <v>1</v>
      </c>
      <c r="H63" s="746"/>
      <c r="I63" s="746"/>
      <c r="J63" s="746"/>
      <c r="K63" s="746">
        <v>1</v>
      </c>
      <c r="L63" s="746">
        <v>169</v>
      </c>
      <c r="M63" s="746">
        <v>70</v>
      </c>
      <c r="N63" s="746">
        <v>192</v>
      </c>
      <c r="O63" s="746">
        <v>540</v>
      </c>
      <c r="P63" s="746"/>
      <c r="Q63" s="746"/>
      <c r="R63" s="746"/>
      <c r="S63" s="746"/>
      <c r="T63" s="746"/>
      <c r="U63" s="746"/>
      <c r="V63" s="746"/>
      <c r="W63" s="746">
        <v>1</v>
      </c>
      <c r="X63" s="746"/>
      <c r="Z63" s="746">
        <v>1</v>
      </c>
      <c r="AA63" s="746"/>
      <c r="AB63" s="746">
        <v>1</v>
      </c>
      <c r="AD63" s="1211" t="s">
        <v>3815</v>
      </c>
      <c r="AE63" s="746">
        <v>1</v>
      </c>
      <c r="AF63" s="746"/>
      <c r="AG63" s="746">
        <v>1</v>
      </c>
      <c r="AI63" s="746">
        <v>300</v>
      </c>
      <c r="AJ63" s="746">
        <v>500</v>
      </c>
      <c r="AK63" s="745"/>
      <c r="AL63" s="746">
        <v>1</v>
      </c>
      <c r="AM63" s="745"/>
      <c r="AN63" s="714">
        <v>126.5</v>
      </c>
      <c r="AO63" s="717">
        <v>1116</v>
      </c>
      <c r="AP63" s="715">
        <v>113</v>
      </c>
      <c r="AQ63" s="715">
        <v>106</v>
      </c>
      <c r="AR63" s="715">
        <v>138.5</v>
      </c>
      <c r="AS63" s="718">
        <v>78</v>
      </c>
      <c r="AT63" s="714">
        <v>374</v>
      </c>
      <c r="AU63" s="719">
        <v>119</v>
      </c>
      <c r="AV63" s="740">
        <v>4124</v>
      </c>
      <c r="AW63" s="719">
        <v>158</v>
      </c>
      <c r="AX63" s="91"/>
      <c r="AY63" s="91"/>
      <c r="AZ63" s="94">
        <v>81057262</v>
      </c>
    </row>
    <row r="64" spans="1:52">
      <c r="A64" s="705" t="s">
        <v>3723</v>
      </c>
      <c r="B64" s="705">
        <v>6</v>
      </c>
      <c r="C64" s="705" t="s">
        <v>174</v>
      </c>
      <c r="D64" s="746">
        <v>63</v>
      </c>
      <c r="E64" s="747">
        <v>39428</v>
      </c>
      <c r="G64" s="746"/>
      <c r="H64" s="746">
        <v>1</v>
      </c>
      <c r="I64" s="746"/>
      <c r="J64" s="746"/>
      <c r="K64" s="746">
        <v>1</v>
      </c>
      <c r="L64" s="746">
        <v>165</v>
      </c>
      <c r="M64" s="746">
        <v>68</v>
      </c>
      <c r="N64" s="746">
        <v>201</v>
      </c>
      <c r="O64" s="746">
        <v>588</v>
      </c>
      <c r="P64" s="746">
        <v>1</v>
      </c>
      <c r="Q64" s="746"/>
      <c r="R64" s="746"/>
      <c r="S64" s="746">
        <v>1</v>
      </c>
      <c r="T64" s="746"/>
      <c r="U64" s="746">
        <v>1</v>
      </c>
      <c r="V64" s="746"/>
      <c r="W64" s="746">
        <v>1</v>
      </c>
      <c r="X64" s="746"/>
      <c r="Z64" s="746">
        <v>1</v>
      </c>
      <c r="AA64" s="746"/>
      <c r="AB64" s="746">
        <v>1</v>
      </c>
      <c r="AD64" s="1211" t="s">
        <v>3815</v>
      </c>
      <c r="AE64" s="746">
        <v>1</v>
      </c>
      <c r="AF64" s="746"/>
      <c r="AG64" s="746">
        <v>1</v>
      </c>
      <c r="AI64" s="746">
        <v>300</v>
      </c>
      <c r="AJ64" s="746">
        <v>500</v>
      </c>
      <c r="AK64" s="745"/>
      <c r="AL64" s="745"/>
      <c r="AM64" s="746">
        <v>1</v>
      </c>
      <c r="AN64" s="714">
        <v>103</v>
      </c>
      <c r="AO64" s="748">
        <v>427</v>
      </c>
      <c r="AP64" s="715">
        <v>89.5</v>
      </c>
      <c r="AQ64" s="715">
        <v>106.5</v>
      </c>
      <c r="AR64" s="715">
        <v>158.5</v>
      </c>
      <c r="AS64" s="718">
        <v>60.5</v>
      </c>
      <c r="AT64" s="714">
        <v>403</v>
      </c>
      <c r="AU64" s="719">
        <v>83</v>
      </c>
      <c r="AV64" s="738">
        <v>1699</v>
      </c>
      <c r="AW64" s="719">
        <v>178</v>
      </c>
      <c r="AX64" s="91"/>
      <c r="AY64" s="91"/>
      <c r="AZ64" s="94">
        <v>81022513</v>
      </c>
    </row>
    <row r="65" spans="1:52">
      <c r="A65" s="705" t="s">
        <v>3723</v>
      </c>
      <c r="B65" s="705">
        <v>6</v>
      </c>
      <c r="C65" s="705" t="s">
        <v>174</v>
      </c>
      <c r="D65" s="746">
        <v>64</v>
      </c>
      <c r="E65" s="747">
        <v>39428</v>
      </c>
      <c r="G65" s="746"/>
      <c r="H65" s="746">
        <v>1</v>
      </c>
      <c r="I65" s="746"/>
      <c r="J65" s="746">
        <v>1</v>
      </c>
      <c r="K65" s="746"/>
      <c r="L65" s="746">
        <v>161</v>
      </c>
      <c r="M65" s="746">
        <v>62</v>
      </c>
      <c r="N65" s="746">
        <v>182</v>
      </c>
      <c r="O65" s="746">
        <v>450</v>
      </c>
      <c r="P65" s="746"/>
      <c r="Q65" s="746"/>
      <c r="R65" s="746"/>
      <c r="S65" s="746">
        <v>1</v>
      </c>
      <c r="T65" s="746"/>
      <c r="U65" s="746">
        <v>1</v>
      </c>
      <c r="V65" s="746"/>
      <c r="W65" s="746">
        <v>1</v>
      </c>
      <c r="X65" s="746"/>
      <c r="Z65" s="746">
        <v>1</v>
      </c>
      <c r="AA65" s="746">
        <v>1</v>
      </c>
      <c r="AB65" s="746"/>
      <c r="AD65" s="1211" t="s">
        <v>3815</v>
      </c>
      <c r="AE65" s="746">
        <v>1</v>
      </c>
      <c r="AF65" s="746">
        <v>1</v>
      </c>
      <c r="AG65" s="746"/>
      <c r="AI65" s="746">
        <v>300</v>
      </c>
      <c r="AJ65" s="746">
        <v>500</v>
      </c>
      <c r="AK65" s="745"/>
      <c r="AL65" s="745"/>
      <c r="AM65" s="746">
        <v>1</v>
      </c>
      <c r="AN65" s="722">
        <v>1240</v>
      </c>
      <c r="AO65" s="715">
        <v>355</v>
      </c>
      <c r="AP65" s="717">
        <v>2977.5</v>
      </c>
      <c r="AQ65" s="715">
        <v>289</v>
      </c>
      <c r="AR65" s="715">
        <v>220</v>
      </c>
      <c r="AS65" s="726">
        <v>2064</v>
      </c>
      <c r="AT65" s="714">
        <v>946.5</v>
      </c>
      <c r="AU65" s="719">
        <v>142</v>
      </c>
      <c r="AV65" s="738">
        <v>823.5</v>
      </c>
      <c r="AW65" s="723">
        <v>1358</v>
      </c>
      <c r="AX65" s="91"/>
      <c r="AY65" s="91"/>
      <c r="AZ65" s="94">
        <v>81041875</v>
      </c>
    </row>
    <row r="66" spans="1:52">
      <c r="A66" s="705" t="s">
        <v>3723</v>
      </c>
      <c r="B66" s="705">
        <v>6</v>
      </c>
      <c r="C66" s="705" t="s">
        <v>174</v>
      </c>
      <c r="D66" s="746">
        <v>65</v>
      </c>
      <c r="E66" s="747">
        <v>39428</v>
      </c>
      <c r="G66" s="746">
        <v>1</v>
      </c>
      <c r="H66" s="746"/>
      <c r="I66" s="746"/>
      <c r="J66" s="746">
        <v>1</v>
      </c>
      <c r="K66" s="746"/>
      <c r="L66" s="746">
        <v>148</v>
      </c>
      <c r="M66" s="746">
        <v>61</v>
      </c>
      <c r="N66" s="746">
        <v>182</v>
      </c>
      <c r="O66" s="746">
        <v>366</v>
      </c>
      <c r="P66" s="746"/>
      <c r="Q66" s="746"/>
      <c r="R66" s="746"/>
      <c r="S66" s="746"/>
      <c r="T66" s="746"/>
      <c r="U66" s="746"/>
      <c r="V66" s="746"/>
      <c r="W66" s="746">
        <v>1</v>
      </c>
      <c r="X66" s="746"/>
      <c r="Z66" s="746">
        <v>1</v>
      </c>
      <c r="AA66" s="746">
        <v>1</v>
      </c>
      <c r="AB66" s="746"/>
      <c r="AD66" s="1211" t="s">
        <v>3815</v>
      </c>
      <c r="AE66" s="746">
        <v>1</v>
      </c>
      <c r="AF66" s="746">
        <v>1</v>
      </c>
      <c r="AG66" s="746"/>
      <c r="AI66" s="746">
        <v>300</v>
      </c>
      <c r="AJ66" s="746">
        <v>600</v>
      </c>
      <c r="AK66" s="745"/>
      <c r="AL66" s="745"/>
      <c r="AM66" s="746">
        <v>1</v>
      </c>
      <c r="AN66" s="714">
        <v>92.5</v>
      </c>
      <c r="AO66" s="715">
        <v>646</v>
      </c>
      <c r="AP66" s="715">
        <v>163</v>
      </c>
      <c r="AQ66" s="715">
        <v>139.5</v>
      </c>
      <c r="AR66" s="715">
        <v>203</v>
      </c>
      <c r="AS66" s="718">
        <v>121</v>
      </c>
      <c r="AT66" s="722">
        <v>1736</v>
      </c>
      <c r="AU66" s="719">
        <v>119</v>
      </c>
      <c r="AV66" s="738">
        <v>462</v>
      </c>
      <c r="AW66" s="719">
        <v>204</v>
      </c>
      <c r="AX66" s="91"/>
      <c r="AY66" s="91"/>
      <c r="AZ66" s="94">
        <v>81021779</v>
      </c>
    </row>
    <row r="67" spans="1:52">
      <c r="A67" s="705" t="s">
        <v>3723</v>
      </c>
      <c r="B67" s="705">
        <v>6</v>
      </c>
      <c r="C67" s="705" t="s">
        <v>174</v>
      </c>
      <c r="D67" s="746">
        <v>66</v>
      </c>
      <c r="E67" s="747">
        <v>39428</v>
      </c>
      <c r="G67" s="746">
        <v>1</v>
      </c>
      <c r="H67" s="746"/>
      <c r="I67" s="746"/>
      <c r="J67" s="746"/>
      <c r="K67" s="746">
        <v>1</v>
      </c>
      <c r="L67" s="746">
        <v>173</v>
      </c>
      <c r="M67" s="746">
        <v>74</v>
      </c>
      <c r="N67" s="746">
        <v>205</v>
      </c>
      <c r="O67" s="746">
        <v>702</v>
      </c>
      <c r="P67" s="746"/>
      <c r="Q67" s="746"/>
      <c r="R67" s="746"/>
      <c r="S67" s="746"/>
      <c r="T67" s="746"/>
      <c r="U67" s="746"/>
      <c r="V67" s="746"/>
      <c r="W67" s="746">
        <v>1</v>
      </c>
      <c r="X67" s="746"/>
      <c r="Z67" s="746">
        <v>1</v>
      </c>
      <c r="AA67" s="746"/>
      <c r="AB67" s="746">
        <v>1</v>
      </c>
      <c r="AD67" s="1211" t="s">
        <v>3815</v>
      </c>
      <c r="AE67" s="746">
        <v>1</v>
      </c>
      <c r="AF67" s="746"/>
      <c r="AG67" s="746">
        <v>1</v>
      </c>
      <c r="AI67" s="746">
        <v>300</v>
      </c>
      <c r="AJ67" s="746">
        <v>300</v>
      </c>
      <c r="AK67" s="745"/>
      <c r="AL67" s="746">
        <v>1</v>
      </c>
      <c r="AM67" s="745"/>
      <c r="AN67" s="714">
        <v>217</v>
      </c>
      <c r="AO67" s="717">
        <v>1568</v>
      </c>
      <c r="AP67" s="715">
        <v>354.5</v>
      </c>
      <c r="AQ67" s="715">
        <v>133</v>
      </c>
      <c r="AR67" s="715">
        <v>210.5</v>
      </c>
      <c r="AS67" s="718">
        <v>212.5</v>
      </c>
      <c r="AT67" s="714">
        <v>946.5</v>
      </c>
      <c r="AU67" s="719">
        <v>176</v>
      </c>
      <c r="AV67" s="738">
        <v>1624</v>
      </c>
      <c r="AW67" s="719">
        <v>319</v>
      </c>
      <c r="AX67" s="91"/>
      <c r="AY67" s="91"/>
      <c r="AZ67" s="94">
        <v>80828846</v>
      </c>
    </row>
    <row r="68" spans="1:52">
      <c r="A68" s="705" t="s">
        <v>3723</v>
      </c>
      <c r="B68" s="705">
        <v>6</v>
      </c>
      <c r="C68" s="705" t="s">
        <v>174</v>
      </c>
      <c r="D68" s="746">
        <v>67</v>
      </c>
      <c r="E68" s="747">
        <v>39428</v>
      </c>
      <c r="G68" s="746">
        <v>1</v>
      </c>
      <c r="H68" s="746"/>
      <c r="I68" s="746"/>
      <c r="J68" s="746"/>
      <c r="K68" s="746">
        <v>1</v>
      </c>
      <c r="L68" s="746">
        <v>170</v>
      </c>
      <c r="M68" s="746">
        <v>64</v>
      </c>
      <c r="N68" s="746">
        <v>192</v>
      </c>
      <c r="O68" s="746">
        <v>768</v>
      </c>
      <c r="P68" s="746"/>
      <c r="Q68" s="746"/>
      <c r="R68" s="746"/>
      <c r="S68" s="746"/>
      <c r="T68" s="746"/>
      <c r="U68" s="746"/>
      <c r="V68" s="746"/>
      <c r="W68" s="746">
        <v>1</v>
      </c>
      <c r="X68" s="746"/>
      <c r="Z68" s="746">
        <v>1</v>
      </c>
      <c r="AA68" s="746">
        <v>1</v>
      </c>
      <c r="AB68" s="746"/>
      <c r="AD68" s="1211" t="s">
        <v>3815</v>
      </c>
      <c r="AE68" s="746">
        <v>1</v>
      </c>
      <c r="AF68" s="746"/>
      <c r="AG68" s="746"/>
      <c r="AI68" s="746">
        <v>300</v>
      </c>
      <c r="AJ68" s="746">
        <v>300</v>
      </c>
      <c r="AK68" s="746">
        <v>1</v>
      </c>
      <c r="AL68" s="745"/>
      <c r="AM68" s="745"/>
      <c r="AN68" s="714">
        <v>392</v>
      </c>
      <c r="AO68" s="724">
        <v>13392</v>
      </c>
      <c r="AP68" s="715">
        <v>245</v>
      </c>
      <c r="AQ68" s="715">
        <v>136</v>
      </c>
      <c r="AR68" s="715">
        <v>433</v>
      </c>
      <c r="AS68" s="718">
        <v>125</v>
      </c>
      <c r="AT68" s="714">
        <v>302</v>
      </c>
      <c r="AU68" s="719">
        <v>173</v>
      </c>
      <c r="AV68" s="740">
        <v>4439</v>
      </c>
      <c r="AW68" s="719">
        <v>235.5</v>
      </c>
      <c r="AX68" s="91"/>
      <c r="AY68" s="91"/>
      <c r="AZ68" s="94">
        <v>81036360</v>
      </c>
    </row>
    <row r="69" spans="1:52">
      <c r="A69" s="705" t="s">
        <v>3723</v>
      </c>
      <c r="B69" s="705">
        <v>6</v>
      </c>
      <c r="C69" s="705" t="s">
        <v>174</v>
      </c>
      <c r="D69" s="746">
        <v>68</v>
      </c>
      <c r="E69" s="747">
        <v>39428</v>
      </c>
      <c r="G69" s="746">
        <v>1</v>
      </c>
      <c r="H69" s="746"/>
      <c r="I69" s="746"/>
      <c r="J69" s="746"/>
      <c r="K69" s="746">
        <v>1</v>
      </c>
      <c r="L69" s="746">
        <v>186</v>
      </c>
      <c r="M69" s="746">
        <v>80</v>
      </c>
      <c r="N69" s="746">
        <v>240</v>
      </c>
      <c r="O69" s="746">
        <v>902</v>
      </c>
      <c r="P69" s="746"/>
      <c r="Q69" s="746"/>
      <c r="R69" s="746"/>
      <c r="S69" s="746"/>
      <c r="T69" s="746"/>
      <c r="U69" s="746"/>
      <c r="V69" s="746"/>
      <c r="W69" s="746">
        <v>1</v>
      </c>
      <c r="X69" s="746"/>
      <c r="Z69" s="746">
        <v>1</v>
      </c>
      <c r="AA69" s="746"/>
      <c r="AB69" s="746">
        <v>1</v>
      </c>
      <c r="AD69" s="1211" t="s">
        <v>3815</v>
      </c>
      <c r="AE69" s="746">
        <v>1</v>
      </c>
      <c r="AF69" s="746"/>
      <c r="AG69" s="746">
        <v>1</v>
      </c>
      <c r="AI69" s="746">
        <v>300</v>
      </c>
      <c r="AJ69" s="746">
        <v>500</v>
      </c>
      <c r="AK69" s="746">
        <v>1</v>
      </c>
      <c r="AL69" s="745"/>
      <c r="AM69" s="745"/>
      <c r="AN69" s="714">
        <v>863</v>
      </c>
      <c r="AO69" s="724">
        <v>13657.5</v>
      </c>
      <c r="AP69" s="715">
        <v>123</v>
      </c>
      <c r="AQ69" s="715">
        <v>143</v>
      </c>
      <c r="AR69" s="715">
        <v>553</v>
      </c>
      <c r="AS69" s="718">
        <v>125</v>
      </c>
      <c r="AT69" s="714">
        <v>706</v>
      </c>
      <c r="AU69" s="719">
        <v>143</v>
      </c>
      <c r="AV69" s="738">
        <v>3638.5</v>
      </c>
      <c r="AW69" s="719">
        <v>170.5</v>
      </c>
      <c r="AX69" s="91"/>
      <c r="AY69" s="91"/>
      <c r="AZ69" s="94">
        <v>81097104</v>
      </c>
    </row>
    <row r="70" spans="1:52">
      <c r="A70" s="705" t="s">
        <v>3723</v>
      </c>
      <c r="B70" s="705">
        <v>6</v>
      </c>
      <c r="C70" s="705" t="s">
        <v>174</v>
      </c>
      <c r="D70" s="746">
        <v>69</v>
      </c>
      <c r="E70" s="747">
        <v>39428</v>
      </c>
      <c r="G70" s="746"/>
      <c r="H70" s="746">
        <v>1</v>
      </c>
      <c r="I70" s="746"/>
      <c r="J70" s="746">
        <v>1</v>
      </c>
      <c r="K70" s="746"/>
      <c r="L70" s="746">
        <v>146</v>
      </c>
      <c r="M70" s="746">
        <v>60</v>
      </c>
      <c r="N70" s="746">
        <v>160</v>
      </c>
      <c r="O70" s="746">
        <v>360</v>
      </c>
      <c r="P70" s="746"/>
      <c r="Q70" s="746"/>
      <c r="R70" s="746"/>
      <c r="S70" s="746">
        <v>1</v>
      </c>
      <c r="T70" s="746"/>
      <c r="U70" s="746">
        <v>1</v>
      </c>
      <c r="V70" s="746"/>
      <c r="W70" s="746">
        <v>1</v>
      </c>
      <c r="X70" s="746"/>
      <c r="Z70" s="746">
        <v>1</v>
      </c>
      <c r="AA70" s="746"/>
      <c r="AB70" s="746">
        <v>1</v>
      </c>
      <c r="AD70" s="1211" t="s">
        <v>3815</v>
      </c>
      <c r="AE70" s="746">
        <v>1</v>
      </c>
      <c r="AF70" s="746"/>
      <c r="AG70" s="746">
        <v>1</v>
      </c>
      <c r="AI70" s="746">
        <v>300</v>
      </c>
      <c r="AJ70" s="746">
        <v>200</v>
      </c>
      <c r="AK70" s="745"/>
      <c r="AL70" s="745"/>
      <c r="AM70" s="746">
        <v>1</v>
      </c>
      <c r="AN70" s="714">
        <v>318.5</v>
      </c>
      <c r="AO70" s="715">
        <v>210</v>
      </c>
      <c r="AP70" s="717">
        <v>688</v>
      </c>
      <c r="AQ70" s="715">
        <v>163</v>
      </c>
      <c r="AR70" s="715">
        <v>281</v>
      </c>
      <c r="AS70" s="718">
        <v>549</v>
      </c>
      <c r="AT70" s="714">
        <v>470.5</v>
      </c>
      <c r="AU70" s="719">
        <v>120</v>
      </c>
      <c r="AV70" s="738">
        <v>556</v>
      </c>
      <c r="AW70" s="719">
        <v>440.5</v>
      </c>
      <c r="AX70" s="91"/>
      <c r="AY70" s="91"/>
      <c r="AZ70" s="94">
        <v>80852592</v>
      </c>
    </row>
    <row r="71" spans="1:52">
      <c r="A71" s="705" t="s">
        <v>3723</v>
      </c>
      <c r="B71" s="705">
        <v>6</v>
      </c>
      <c r="C71" s="705" t="s">
        <v>174</v>
      </c>
      <c r="D71" s="746">
        <v>70</v>
      </c>
      <c r="E71" s="747">
        <v>39428</v>
      </c>
      <c r="G71" s="746">
        <v>1</v>
      </c>
      <c r="H71" s="746"/>
      <c r="I71" s="746"/>
      <c r="J71" s="746"/>
      <c r="K71" s="746">
        <v>1</v>
      </c>
      <c r="L71" s="746">
        <v>176</v>
      </c>
      <c r="M71" s="746">
        <v>73</v>
      </c>
      <c r="N71" s="746">
        <v>221</v>
      </c>
      <c r="O71" s="746">
        <v>790</v>
      </c>
      <c r="P71" s="746"/>
      <c r="Q71" s="746"/>
      <c r="R71" s="746"/>
      <c r="S71" s="746"/>
      <c r="T71" s="746"/>
      <c r="U71" s="746"/>
      <c r="V71" s="746"/>
      <c r="W71" s="746">
        <v>1</v>
      </c>
      <c r="X71" s="746"/>
      <c r="Z71" s="746">
        <v>1</v>
      </c>
      <c r="AA71" s="746"/>
      <c r="AB71" s="746">
        <v>1</v>
      </c>
      <c r="AD71" s="1211" t="s">
        <v>3815</v>
      </c>
      <c r="AE71" s="746">
        <v>1</v>
      </c>
      <c r="AF71" s="746"/>
      <c r="AG71" s="746">
        <v>1</v>
      </c>
      <c r="AI71" s="746">
        <v>300</v>
      </c>
      <c r="AJ71" s="746">
        <v>400</v>
      </c>
      <c r="AK71" s="745"/>
      <c r="AL71" s="745"/>
      <c r="AM71" s="746">
        <v>1</v>
      </c>
      <c r="AN71" s="714">
        <v>160</v>
      </c>
      <c r="AO71" s="715">
        <v>116</v>
      </c>
      <c r="AP71" s="715">
        <v>156</v>
      </c>
      <c r="AQ71" s="715">
        <v>121</v>
      </c>
      <c r="AR71" s="715">
        <v>170</v>
      </c>
      <c r="AS71" s="718">
        <v>176</v>
      </c>
      <c r="AT71" s="722">
        <v>1658</v>
      </c>
      <c r="AU71" s="719">
        <v>154</v>
      </c>
      <c r="AV71" s="738">
        <v>3819</v>
      </c>
      <c r="AW71" s="719">
        <v>354</v>
      </c>
      <c r="AX71" s="91"/>
      <c r="AY71" s="91"/>
      <c r="AZ71" s="94">
        <v>81051074</v>
      </c>
    </row>
    <row r="72" spans="1:52">
      <c r="A72" s="705" t="s">
        <v>3723</v>
      </c>
      <c r="B72" s="705">
        <v>6</v>
      </c>
      <c r="C72" s="705" t="s">
        <v>174</v>
      </c>
      <c r="D72" s="746">
        <v>71</v>
      </c>
      <c r="E72" s="747">
        <v>39428</v>
      </c>
      <c r="G72" s="746">
        <v>1</v>
      </c>
      <c r="H72" s="746"/>
      <c r="I72" s="746"/>
      <c r="J72" s="746"/>
      <c r="K72" s="746">
        <v>1</v>
      </c>
      <c r="L72" s="746">
        <v>176</v>
      </c>
      <c r="M72" s="746">
        <v>74</v>
      </c>
      <c r="N72" s="746">
        <v>231</v>
      </c>
      <c r="O72" s="746">
        <v>786</v>
      </c>
      <c r="P72" s="746"/>
      <c r="Q72" s="746"/>
      <c r="R72" s="746"/>
      <c r="S72" s="746"/>
      <c r="T72" s="746"/>
      <c r="U72" s="746"/>
      <c r="V72" s="746"/>
      <c r="W72" s="746">
        <v>1</v>
      </c>
      <c r="X72" s="746"/>
      <c r="Z72" s="746">
        <v>1</v>
      </c>
      <c r="AA72" s="746"/>
      <c r="AB72" s="746">
        <v>1</v>
      </c>
      <c r="AD72" s="1211" t="s">
        <v>3815</v>
      </c>
      <c r="AE72" s="746">
        <v>1</v>
      </c>
      <c r="AF72" s="746"/>
      <c r="AG72" s="746">
        <v>1</v>
      </c>
      <c r="AI72" s="746">
        <v>300</v>
      </c>
      <c r="AJ72" s="746">
        <v>500</v>
      </c>
      <c r="AK72" s="746">
        <v>1</v>
      </c>
      <c r="AL72" s="745"/>
      <c r="AM72" s="745"/>
      <c r="AN72" s="714">
        <v>611</v>
      </c>
      <c r="AO72" s="724">
        <v>12846</v>
      </c>
      <c r="AP72" s="715">
        <v>128.5</v>
      </c>
      <c r="AQ72" s="715">
        <v>90.5</v>
      </c>
      <c r="AR72" s="715">
        <v>318.5</v>
      </c>
      <c r="AS72" s="718">
        <v>69</v>
      </c>
      <c r="AT72" s="714">
        <v>175.5</v>
      </c>
      <c r="AU72" s="719">
        <v>117.5</v>
      </c>
      <c r="AV72" s="740">
        <v>5775</v>
      </c>
      <c r="AW72" s="719">
        <v>161</v>
      </c>
      <c r="AX72" s="91"/>
      <c r="AY72" s="91" t="s">
        <v>191</v>
      </c>
      <c r="AZ72" s="96">
        <v>99621776</v>
      </c>
    </row>
    <row r="73" spans="1:52">
      <c r="A73" s="705" t="s">
        <v>3723</v>
      </c>
      <c r="B73" s="705">
        <v>6</v>
      </c>
      <c r="C73" s="705" t="s">
        <v>174</v>
      </c>
      <c r="D73" s="746">
        <v>72</v>
      </c>
      <c r="E73" s="747">
        <v>39428</v>
      </c>
      <c r="G73" s="746">
        <v>1</v>
      </c>
      <c r="H73" s="746"/>
      <c r="I73" s="746"/>
      <c r="J73" s="746"/>
      <c r="K73" s="746">
        <v>1</v>
      </c>
      <c r="L73" s="746">
        <v>180</v>
      </c>
      <c r="M73" s="746">
        <v>70</v>
      </c>
      <c r="N73" s="746">
        <v>221</v>
      </c>
      <c r="O73" s="746">
        <v>530</v>
      </c>
      <c r="P73" s="746"/>
      <c r="Q73" s="746"/>
      <c r="R73" s="746"/>
      <c r="S73" s="746"/>
      <c r="T73" s="746"/>
      <c r="U73" s="746"/>
      <c r="V73" s="746">
        <v>1</v>
      </c>
      <c r="W73" s="746"/>
      <c r="X73" s="746"/>
      <c r="Z73" s="746">
        <v>1</v>
      </c>
      <c r="AA73" s="746"/>
      <c r="AB73" s="746">
        <v>1</v>
      </c>
      <c r="AD73" s="1211" t="s">
        <v>3815</v>
      </c>
      <c r="AE73" s="746">
        <v>1</v>
      </c>
      <c r="AF73" s="746"/>
      <c r="AG73" s="746">
        <v>1</v>
      </c>
      <c r="AI73" s="746">
        <v>300</v>
      </c>
      <c r="AJ73" s="746">
        <v>500</v>
      </c>
      <c r="AK73" s="745"/>
      <c r="AL73" s="745"/>
      <c r="AM73" s="746">
        <v>1</v>
      </c>
      <c r="AN73" s="714">
        <v>325</v>
      </c>
      <c r="AO73" s="715">
        <v>118.5</v>
      </c>
      <c r="AP73" s="717">
        <v>781</v>
      </c>
      <c r="AQ73" s="715">
        <v>128</v>
      </c>
      <c r="AR73" s="715">
        <v>157.5</v>
      </c>
      <c r="AS73" s="718">
        <v>588</v>
      </c>
      <c r="AT73" s="714">
        <v>231</v>
      </c>
      <c r="AU73" s="719">
        <v>128</v>
      </c>
      <c r="AV73" s="738">
        <v>1639</v>
      </c>
      <c r="AW73" s="719">
        <v>535.5</v>
      </c>
      <c r="AX73" s="91"/>
      <c r="AY73" s="91"/>
      <c r="AZ73" s="94">
        <v>81008263</v>
      </c>
    </row>
    <row r="74" spans="1:52">
      <c r="A74" s="705" t="s">
        <v>3723</v>
      </c>
      <c r="B74" s="705">
        <v>6</v>
      </c>
      <c r="C74" s="705" t="s">
        <v>174</v>
      </c>
      <c r="D74" s="743">
        <v>73</v>
      </c>
      <c r="E74" s="744">
        <v>39428</v>
      </c>
      <c r="G74" s="743"/>
      <c r="H74" s="743">
        <v>1</v>
      </c>
      <c r="I74" s="743"/>
      <c r="J74" s="743"/>
      <c r="K74" s="743">
        <v>1</v>
      </c>
      <c r="L74" s="743">
        <v>166</v>
      </c>
      <c r="M74" s="743">
        <v>67</v>
      </c>
      <c r="N74" s="743">
        <v>210</v>
      </c>
      <c r="O74" s="743">
        <v>746</v>
      </c>
      <c r="P74" s="743">
        <v>1</v>
      </c>
      <c r="Q74" s="743"/>
      <c r="R74" s="743"/>
      <c r="S74" s="743">
        <v>1</v>
      </c>
      <c r="T74" s="743"/>
      <c r="U74" s="743">
        <v>1</v>
      </c>
      <c r="V74" s="743"/>
      <c r="W74" s="743">
        <v>1</v>
      </c>
      <c r="X74" s="743"/>
      <c r="Z74" s="743">
        <v>1</v>
      </c>
      <c r="AA74" s="743">
        <v>1</v>
      </c>
      <c r="AB74" s="743"/>
      <c r="AD74" s="1211" t="s">
        <v>3815</v>
      </c>
      <c r="AE74" s="743">
        <v>1</v>
      </c>
      <c r="AF74" s="743">
        <v>1</v>
      </c>
      <c r="AG74" s="743"/>
      <c r="AI74" s="743">
        <v>300</v>
      </c>
      <c r="AJ74" s="743">
        <v>500</v>
      </c>
      <c r="AK74" s="745"/>
      <c r="AL74" s="745"/>
      <c r="AM74" s="746">
        <v>1</v>
      </c>
      <c r="AN74" s="714">
        <v>99</v>
      </c>
      <c r="AO74" s="715">
        <v>104</v>
      </c>
      <c r="AP74" s="715">
        <v>126</v>
      </c>
      <c r="AQ74" s="715">
        <v>132.5</v>
      </c>
      <c r="AR74" s="715">
        <v>178</v>
      </c>
      <c r="AS74" s="718">
        <v>96</v>
      </c>
      <c r="AT74" s="714">
        <v>322</v>
      </c>
      <c r="AU74" s="719">
        <v>84</v>
      </c>
      <c r="AV74" s="740">
        <v>5056</v>
      </c>
      <c r="AW74" s="719">
        <v>199</v>
      </c>
      <c r="AX74" s="90"/>
      <c r="AY74" s="90" t="s">
        <v>192</v>
      </c>
      <c r="AZ74" s="94">
        <v>81055270</v>
      </c>
    </row>
    <row r="75" spans="1:52">
      <c r="A75" s="705" t="s">
        <v>3723</v>
      </c>
      <c r="B75" s="705">
        <v>6</v>
      </c>
      <c r="C75" s="705" t="s">
        <v>174</v>
      </c>
      <c r="D75" s="746">
        <v>74</v>
      </c>
      <c r="E75" s="747">
        <v>39428</v>
      </c>
      <c r="G75" s="746"/>
      <c r="H75" s="746">
        <v>1</v>
      </c>
      <c r="I75" s="746"/>
      <c r="J75" s="746"/>
      <c r="K75" s="746">
        <v>1</v>
      </c>
      <c r="L75" s="746">
        <v>168</v>
      </c>
      <c r="M75" s="746">
        <v>65</v>
      </c>
      <c r="N75" s="746">
        <v>210</v>
      </c>
      <c r="O75" s="746">
        <v>626</v>
      </c>
      <c r="P75" s="746">
        <v>1</v>
      </c>
      <c r="Q75" s="746"/>
      <c r="R75" s="746"/>
      <c r="S75" s="746">
        <v>1</v>
      </c>
      <c r="T75" s="746"/>
      <c r="U75" s="746">
        <v>1</v>
      </c>
      <c r="V75" s="746"/>
      <c r="W75" s="746">
        <v>1</v>
      </c>
      <c r="X75" s="746"/>
      <c r="Z75" s="746">
        <v>1</v>
      </c>
      <c r="AA75" s="746">
        <v>1</v>
      </c>
      <c r="AB75" s="746"/>
      <c r="AD75" s="1211" t="s">
        <v>3815</v>
      </c>
      <c r="AE75" s="746">
        <v>1</v>
      </c>
      <c r="AF75" s="746">
        <v>1</v>
      </c>
      <c r="AG75" s="746"/>
      <c r="AI75" s="746">
        <v>300</v>
      </c>
      <c r="AJ75" s="746">
        <v>500</v>
      </c>
      <c r="AK75" s="745"/>
      <c r="AL75" s="746">
        <v>1</v>
      </c>
      <c r="AM75" s="745"/>
      <c r="AN75" s="714">
        <v>354</v>
      </c>
      <c r="AO75" s="717">
        <v>5037.5</v>
      </c>
      <c r="AP75" s="715">
        <v>365.5</v>
      </c>
      <c r="AQ75" s="715">
        <v>127</v>
      </c>
      <c r="AR75" s="715">
        <v>202</v>
      </c>
      <c r="AS75" s="718">
        <v>259</v>
      </c>
      <c r="AT75" s="714">
        <v>401</v>
      </c>
      <c r="AU75" s="719">
        <v>94.5</v>
      </c>
      <c r="AV75" s="738">
        <v>2091</v>
      </c>
      <c r="AW75" s="719">
        <v>306</v>
      </c>
      <c r="AX75" s="91"/>
      <c r="AY75" s="91"/>
      <c r="AZ75" s="94">
        <v>80882066</v>
      </c>
    </row>
    <row r="76" spans="1:52">
      <c r="A76" s="705" t="s">
        <v>3723</v>
      </c>
      <c r="B76" s="705">
        <v>6</v>
      </c>
      <c r="C76" s="705" t="s">
        <v>174</v>
      </c>
      <c r="D76" s="746">
        <v>75</v>
      </c>
      <c r="E76" s="747">
        <v>39428</v>
      </c>
      <c r="G76" s="746"/>
      <c r="H76" s="746">
        <v>1</v>
      </c>
      <c r="I76" s="746"/>
      <c r="J76" s="746">
        <v>1</v>
      </c>
      <c r="K76" s="746"/>
      <c r="L76" s="746">
        <v>151</v>
      </c>
      <c r="M76" s="746">
        <v>56</v>
      </c>
      <c r="N76" s="746">
        <v>175</v>
      </c>
      <c r="O76" s="746">
        <v>432</v>
      </c>
      <c r="P76" s="746"/>
      <c r="Q76" s="746"/>
      <c r="R76" s="746"/>
      <c r="S76" s="746">
        <v>1</v>
      </c>
      <c r="T76" s="746"/>
      <c r="U76" s="746">
        <v>1</v>
      </c>
      <c r="V76" s="746"/>
      <c r="W76" s="746">
        <v>1</v>
      </c>
      <c r="X76" s="746"/>
      <c r="Z76" s="746">
        <v>1</v>
      </c>
      <c r="AA76" s="746">
        <v>1</v>
      </c>
      <c r="AB76" s="746"/>
      <c r="AD76" s="1211" t="s">
        <v>3815</v>
      </c>
      <c r="AE76" s="746">
        <v>1</v>
      </c>
      <c r="AF76" s="746">
        <v>1</v>
      </c>
      <c r="AG76" s="746"/>
      <c r="AI76" s="746">
        <v>300</v>
      </c>
      <c r="AJ76" s="746">
        <v>200</v>
      </c>
      <c r="AK76" s="745"/>
      <c r="AL76" s="745"/>
      <c r="AM76" s="746">
        <v>1</v>
      </c>
      <c r="AN76" s="714">
        <v>106</v>
      </c>
      <c r="AO76" s="715">
        <v>108</v>
      </c>
      <c r="AP76" s="715">
        <v>89.5</v>
      </c>
      <c r="AQ76" s="715">
        <v>102</v>
      </c>
      <c r="AR76" s="715">
        <v>155</v>
      </c>
      <c r="AS76" s="718">
        <v>81.5</v>
      </c>
      <c r="AT76" s="722">
        <v>3418</v>
      </c>
      <c r="AU76" s="719">
        <v>138</v>
      </c>
      <c r="AV76" s="738">
        <v>902</v>
      </c>
      <c r="AW76" s="719">
        <v>129</v>
      </c>
      <c r="AX76" s="91"/>
      <c r="AY76" s="91" t="s">
        <v>193</v>
      </c>
      <c r="AZ76" s="94">
        <v>81058582</v>
      </c>
    </row>
    <row r="77" spans="1:52" ht="16" thickBot="1">
      <c r="A77" s="705" t="s">
        <v>3723</v>
      </c>
      <c r="B77" s="705">
        <v>6</v>
      </c>
      <c r="C77" s="705" t="s">
        <v>174</v>
      </c>
      <c r="D77" s="746">
        <v>76</v>
      </c>
      <c r="E77" s="746" t="s">
        <v>194</v>
      </c>
      <c r="G77" s="746">
        <v>1</v>
      </c>
      <c r="H77" s="746"/>
      <c r="I77" s="746"/>
      <c r="J77" s="746"/>
      <c r="K77" s="746">
        <v>1</v>
      </c>
      <c r="L77" s="746">
        <v>168</v>
      </c>
      <c r="M77" s="746">
        <v>80</v>
      </c>
      <c r="N77" s="746">
        <v>185</v>
      </c>
      <c r="O77" s="746">
        <v>770</v>
      </c>
      <c r="P77" s="746"/>
      <c r="Q77" s="746"/>
      <c r="R77" s="746"/>
      <c r="S77" s="746"/>
      <c r="T77" s="746"/>
      <c r="U77" s="746"/>
      <c r="V77" s="746"/>
      <c r="W77" s="746"/>
      <c r="X77" s="746">
        <v>1</v>
      </c>
      <c r="Z77" s="746">
        <v>1</v>
      </c>
      <c r="AA77" s="746">
        <v>1</v>
      </c>
      <c r="AB77" s="746"/>
      <c r="AD77" s="1211" t="s">
        <v>3815</v>
      </c>
      <c r="AE77" s="746">
        <v>1</v>
      </c>
      <c r="AF77" s="746">
        <v>1</v>
      </c>
      <c r="AG77" s="746"/>
      <c r="AI77" s="746">
        <v>300</v>
      </c>
      <c r="AJ77" s="746">
        <v>450</v>
      </c>
      <c r="AK77" s="745"/>
      <c r="AL77" s="746">
        <v>1</v>
      </c>
      <c r="AM77" s="745"/>
      <c r="AN77" s="728">
        <v>229</v>
      </c>
      <c r="AO77" s="751">
        <v>6903</v>
      </c>
      <c r="AP77" s="730">
        <v>116.5</v>
      </c>
      <c r="AQ77" s="730">
        <v>106</v>
      </c>
      <c r="AR77" s="730">
        <v>169</v>
      </c>
      <c r="AS77" s="732">
        <v>86</v>
      </c>
      <c r="AT77" s="752">
        <v>1039.5</v>
      </c>
      <c r="AU77" s="733">
        <v>266</v>
      </c>
      <c r="AV77" s="753">
        <v>2878</v>
      </c>
      <c r="AW77" s="733">
        <v>150</v>
      </c>
      <c r="AX77" s="91"/>
      <c r="AY77" s="91"/>
      <c r="AZ77" s="94">
        <v>80877785</v>
      </c>
    </row>
    <row r="78" spans="1:52">
      <c r="A78" s="705" t="s">
        <v>3723</v>
      </c>
      <c r="B78" s="705">
        <v>6</v>
      </c>
      <c r="C78" s="705" t="s">
        <v>174</v>
      </c>
      <c r="D78" s="746">
        <v>77</v>
      </c>
      <c r="E78" s="746" t="s">
        <v>194</v>
      </c>
      <c r="G78" s="746"/>
      <c r="H78" s="746">
        <v>1</v>
      </c>
      <c r="I78" s="746"/>
      <c r="J78" s="746">
        <v>1</v>
      </c>
      <c r="K78" s="746"/>
      <c r="L78" s="746">
        <v>162</v>
      </c>
      <c r="M78" s="746">
        <v>71</v>
      </c>
      <c r="N78" s="746">
        <v>156</v>
      </c>
      <c r="O78" s="746">
        <v>454</v>
      </c>
      <c r="P78" s="746"/>
      <c r="Q78" s="746"/>
      <c r="R78" s="746"/>
      <c r="S78" s="746">
        <v>1</v>
      </c>
      <c r="T78" s="746"/>
      <c r="U78" s="746">
        <v>1</v>
      </c>
      <c r="V78" s="746"/>
      <c r="W78" s="746"/>
      <c r="X78" s="746">
        <v>1</v>
      </c>
      <c r="Z78" s="746">
        <v>1</v>
      </c>
      <c r="AA78" s="746">
        <v>1</v>
      </c>
      <c r="AB78" s="746"/>
      <c r="AD78" s="1211" t="s">
        <v>3815</v>
      </c>
      <c r="AE78" s="746">
        <v>1</v>
      </c>
      <c r="AF78" s="746">
        <v>1</v>
      </c>
      <c r="AG78" s="746"/>
      <c r="AI78" s="746">
        <v>300</v>
      </c>
      <c r="AJ78" s="746">
        <v>200</v>
      </c>
      <c r="AK78" s="745"/>
      <c r="AL78" s="745"/>
      <c r="AM78" s="746">
        <v>1</v>
      </c>
      <c r="AN78" s="709">
        <v>182</v>
      </c>
      <c r="AO78" s="710">
        <v>89</v>
      </c>
      <c r="AP78" s="736">
        <v>608</v>
      </c>
      <c r="AQ78" s="710">
        <v>109</v>
      </c>
      <c r="AR78" s="710">
        <v>148</v>
      </c>
      <c r="AS78" s="712">
        <v>326</v>
      </c>
      <c r="AT78" s="734">
        <v>7069.5</v>
      </c>
      <c r="AU78" s="713">
        <v>147</v>
      </c>
      <c r="AV78" s="737">
        <v>335</v>
      </c>
      <c r="AW78" s="713">
        <v>397</v>
      </c>
      <c r="AX78" s="91"/>
      <c r="AY78" s="91"/>
      <c r="AZ78" s="94">
        <v>80849323</v>
      </c>
    </row>
    <row r="79" spans="1:52">
      <c r="A79" s="705" t="s">
        <v>3723</v>
      </c>
      <c r="B79" s="705">
        <v>6</v>
      </c>
      <c r="C79" s="705" t="s">
        <v>174</v>
      </c>
      <c r="D79" s="746">
        <v>78</v>
      </c>
      <c r="E79" s="746" t="s">
        <v>194</v>
      </c>
      <c r="G79" s="746"/>
      <c r="H79" s="746">
        <v>1</v>
      </c>
      <c r="I79" s="746"/>
      <c r="J79" s="746"/>
      <c r="K79" s="746">
        <v>1</v>
      </c>
      <c r="L79" s="746">
        <v>162</v>
      </c>
      <c r="M79" s="746">
        <v>77</v>
      </c>
      <c r="N79" s="746">
        <v>180</v>
      </c>
      <c r="O79" s="746">
        <v>564</v>
      </c>
      <c r="P79" s="746">
        <v>1</v>
      </c>
      <c r="Q79" s="746"/>
      <c r="R79" s="746"/>
      <c r="S79" s="746">
        <v>1</v>
      </c>
      <c r="T79" s="746"/>
      <c r="U79" s="746">
        <v>1</v>
      </c>
      <c r="V79" s="746"/>
      <c r="W79" s="746"/>
      <c r="X79" s="746">
        <v>1</v>
      </c>
      <c r="Z79" s="746">
        <v>1</v>
      </c>
      <c r="AA79" s="746">
        <v>1</v>
      </c>
      <c r="AB79" s="746"/>
      <c r="AD79" s="1211" t="s">
        <v>3815</v>
      </c>
      <c r="AE79" s="746">
        <v>1</v>
      </c>
      <c r="AF79" s="746">
        <v>1</v>
      </c>
      <c r="AG79" s="746"/>
      <c r="AI79" s="746">
        <v>300</v>
      </c>
      <c r="AJ79" s="746">
        <v>1000</v>
      </c>
      <c r="AK79" s="745"/>
      <c r="AL79" s="745"/>
      <c r="AM79" s="746">
        <v>1</v>
      </c>
      <c r="AN79" s="714">
        <v>264</v>
      </c>
      <c r="AO79" s="715">
        <v>929</v>
      </c>
      <c r="AP79" s="715">
        <v>414</v>
      </c>
      <c r="AQ79" s="715">
        <v>170</v>
      </c>
      <c r="AR79" s="715">
        <v>165</v>
      </c>
      <c r="AS79" s="718">
        <v>391</v>
      </c>
      <c r="AT79" s="722">
        <v>1253.5</v>
      </c>
      <c r="AU79" s="723">
        <v>1191.5</v>
      </c>
      <c r="AV79" s="738">
        <v>3733</v>
      </c>
      <c r="AW79" s="719">
        <v>525</v>
      </c>
      <c r="AX79" s="91"/>
      <c r="AY79" s="91"/>
      <c r="AZ79" s="94">
        <v>81071101</v>
      </c>
    </row>
    <row r="80" spans="1:52">
      <c r="A80" s="705" t="s">
        <v>3723</v>
      </c>
      <c r="B80" s="705">
        <v>6</v>
      </c>
      <c r="C80" s="705" t="s">
        <v>174</v>
      </c>
      <c r="D80" s="746">
        <v>79</v>
      </c>
      <c r="E80" s="746" t="s">
        <v>194</v>
      </c>
      <c r="G80" s="746"/>
      <c r="H80" s="746">
        <v>1</v>
      </c>
      <c r="I80" s="746"/>
      <c r="J80" s="746"/>
      <c r="K80" s="746">
        <v>1</v>
      </c>
      <c r="L80" s="746">
        <v>171</v>
      </c>
      <c r="M80" s="746">
        <v>78</v>
      </c>
      <c r="N80" s="746">
        <v>177</v>
      </c>
      <c r="O80" s="746">
        <v>694</v>
      </c>
      <c r="P80" s="746">
        <v>1</v>
      </c>
      <c r="Q80" s="746"/>
      <c r="R80" s="746"/>
      <c r="S80" s="746">
        <v>1</v>
      </c>
      <c r="T80" s="746"/>
      <c r="U80" s="746">
        <v>1</v>
      </c>
      <c r="V80" s="746"/>
      <c r="W80" s="746"/>
      <c r="X80" s="746">
        <v>1</v>
      </c>
      <c r="Z80" s="746">
        <v>1</v>
      </c>
      <c r="AA80" s="746">
        <v>1</v>
      </c>
      <c r="AB80" s="746"/>
      <c r="AD80" s="1211" t="s">
        <v>3815</v>
      </c>
      <c r="AE80" s="746">
        <v>1</v>
      </c>
      <c r="AF80" s="746">
        <v>1</v>
      </c>
      <c r="AG80" s="746"/>
      <c r="AI80" s="746">
        <v>300</v>
      </c>
      <c r="AJ80" s="746">
        <v>600</v>
      </c>
      <c r="AK80" s="745"/>
      <c r="AL80" s="746">
        <v>1</v>
      </c>
      <c r="AM80" s="745"/>
      <c r="AN80" s="714">
        <v>656</v>
      </c>
      <c r="AO80" s="717">
        <v>4958</v>
      </c>
      <c r="AP80" s="715">
        <v>445.5</v>
      </c>
      <c r="AQ80" s="715">
        <v>185</v>
      </c>
      <c r="AR80" s="715">
        <v>189.5</v>
      </c>
      <c r="AS80" s="718">
        <v>453</v>
      </c>
      <c r="AT80" s="722">
        <v>2045</v>
      </c>
      <c r="AU80" s="719">
        <v>863</v>
      </c>
      <c r="AV80" s="738">
        <v>1556</v>
      </c>
      <c r="AW80" s="719">
        <v>760.5</v>
      </c>
      <c r="AX80" s="91"/>
      <c r="AY80" s="91"/>
      <c r="AZ80" s="94">
        <v>80841793</v>
      </c>
    </row>
    <row r="81" spans="1:52">
      <c r="A81" s="705" t="s">
        <v>3723</v>
      </c>
      <c r="B81" s="705">
        <v>6</v>
      </c>
      <c r="C81" s="705" t="s">
        <v>174</v>
      </c>
      <c r="D81" s="746">
        <v>80</v>
      </c>
      <c r="E81" s="746" t="s">
        <v>194</v>
      </c>
      <c r="G81" s="746"/>
      <c r="H81" s="746">
        <v>1</v>
      </c>
      <c r="I81" s="746"/>
      <c r="J81" s="746"/>
      <c r="K81" s="746">
        <v>1</v>
      </c>
      <c r="L81" s="746">
        <v>167</v>
      </c>
      <c r="M81" s="746">
        <v>75</v>
      </c>
      <c r="N81" s="746">
        <v>174</v>
      </c>
      <c r="O81" s="746">
        <v>628</v>
      </c>
      <c r="P81" s="746">
        <v>1</v>
      </c>
      <c r="Q81" s="746"/>
      <c r="R81" s="746"/>
      <c r="S81" s="746">
        <v>1</v>
      </c>
      <c r="T81" s="746"/>
      <c r="U81" s="746">
        <v>1</v>
      </c>
      <c r="V81" s="746"/>
      <c r="W81" s="746"/>
      <c r="X81" s="746">
        <v>1</v>
      </c>
      <c r="Z81" s="746">
        <v>1</v>
      </c>
      <c r="AA81" s="746"/>
      <c r="AB81" s="746">
        <v>1</v>
      </c>
      <c r="AD81" s="1211" t="s">
        <v>3815</v>
      </c>
      <c r="AE81" s="746">
        <v>1</v>
      </c>
      <c r="AF81" s="746"/>
      <c r="AG81" s="746">
        <v>1</v>
      </c>
      <c r="AI81" s="746">
        <v>300</v>
      </c>
      <c r="AJ81" s="746">
        <v>400</v>
      </c>
      <c r="AK81" s="745"/>
      <c r="AL81" s="745"/>
      <c r="AM81" s="746">
        <v>1</v>
      </c>
      <c r="AN81" s="714">
        <v>674.5</v>
      </c>
      <c r="AO81" s="715">
        <v>651.5</v>
      </c>
      <c r="AP81" s="717">
        <v>1431</v>
      </c>
      <c r="AQ81" s="715">
        <v>537</v>
      </c>
      <c r="AR81" s="715">
        <v>239</v>
      </c>
      <c r="AS81" s="718">
        <v>968.5</v>
      </c>
      <c r="AT81" s="714">
        <v>368.5</v>
      </c>
      <c r="AU81" s="719">
        <v>211</v>
      </c>
      <c r="AV81" s="740">
        <v>5268</v>
      </c>
      <c r="AW81" s="723">
        <v>1062</v>
      </c>
      <c r="AX81" s="91"/>
      <c r="AY81" s="91"/>
      <c r="AZ81" s="94">
        <v>81045286</v>
      </c>
    </row>
    <row r="82" spans="1:52">
      <c r="A82" s="705" t="s">
        <v>3723</v>
      </c>
      <c r="B82" s="705">
        <v>6</v>
      </c>
      <c r="C82" s="705" t="s">
        <v>174</v>
      </c>
      <c r="D82" s="746">
        <v>81</v>
      </c>
      <c r="E82" s="746" t="s">
        <v>195</v>
      </c>
      <c r="G82" s="746"/>
      <c r="H82" s="746">
        <v>1</v>
      </c>
      <c r="I82" s="746"/>
      <c r="J82" s="746"/>
      <c r="K82" s="746">
        <v>1</v>
      </c>
      <c r="L82" s="746">
        <v>171</v>
      </c>
      <c r="M82" s="746">
        <v>73</v>
      </c>
      <c r="N82" s="746">
        <v>203</v>
      </c>
      <c r="O82" s="746">
        <v>602</v>
      </c>
      <c r="P82" s="746"/>
      <c r="Q82" s="746">
        <v>1</v>
      </c>
      <c r="R82" s="746"/>
      <c r="S82" s="746">
        <v>1</v>
      </c>
      <c r="T82" s="746"/>
      <c r="U82" s="746">
        <v>1</v>
      </c>
      <c r="V82" s="746"/>
      <c r="W82" s="746">
        <v>1</v>
      </c>
      <c r="X82" s="746"/>
      <c r="Z82" s="746">
        <v>1</v>
      </c>
      <c r="AA82" s="746">
        <v>1</v>
      </c>
      <c r="AB82" s="746"/>
      <c r="AD82" s="1211" t="s">
        <v>3815</v>
      </c>
      <c r="AE82" s="746">
        <v>1</v>
      </c>
      <c r="AF82" s="746">
        <v>1</v>
      </c>
      <c r="AG82" s="746"/>
      <c r="AI82" s="746">
        <v>300</v>
      </c>
      <c r="AJ82" s="746">
        <v>800</v>
      </c>
      <c r="AK82" s="746">
        <v>1</v>
      </c>
      <c r="AL82" s="745"/>
      <c r="AM82" s="745"/>
      <c r="AN82" s="714">
        <v>412.5</v>
      </c>
      <c r="AO82" s="721">
        <v>22092.5</v>
      </c>
      <c r="AP82" s="715">
        <v>125.5</v>
      </c>
      <c r="AQ82" s="715">
        <v>118</v>
      </c>
      <c r="AR82" s="715">
        <v>460</v>
      </c>
      <c r="AS82" s="718">
        <v>160.5</v>
      </c>
      <c r="AT82" s="714">
        <v>742</v>
      </c>
      <c r="AU82" s="719">
        <v>257</v>
      </c>
      <c r="AV82" s="740">
        <v>4025</v>
      </c>
      <c r="AW82" s="719">
        <v>192.5</v>
      </c>
      <c r="AX82" s="91"/>
      <c r="AY82" s="91"/>
      <c r="AZ82" s="94">
        <v>81033313</v>
      </c>
    </row>
    <row r="83" spans="1:52">
      <c r="A83" s="705" t="s">
        <v>3723</v>
      </c>
      <c r="B83" s="705">
        <v>6</v>
      </c>
      <c r="C83" s="705" t="s">
        <v>174</v>
      </c>
      <c r="D83" s="746">
        <v>82</v>
      </c>
      <c r="E83" s="746" t="s">
        <v>195</v>
      </c>
      <c r="G83" s="746"/>
      <c r="H83" s="746">
        <v>1</v>
      </c>
      <c r="I83" s="746"/>
      <c r="J83" s="746"/>
      <c r="K83" s="746">
        <v>1</v>
      </c>
      <c r="L83" s="746">
        <v>158</v>
      </c>
      <c r="M83" s="746">
        <v>65</v>
      </c>
      <c r="N83" s="746">
        <v>189</v>
      </c>
      <c r="O83" s="746">
        <v>466</v>
      </c>
      <c r="P83" s="746"/>
      <c r="Q83" s="746">
        <v>1</v>
      </c>
      <c r="R83" s="746"/>
      <c r="S83" s="746">
        <v>1</v>
      </c>
      <c r="T83" s="746"/>
      <c r="U83" s="746">
        <v>1</v>
      </c>
      <c r="V83" s="746"/>
      <c r="W83" s="746">
        <v>1</v>
      </c>
      <c r="X83" s="746"/>
      <c r="Z83" s="746">
        <v>1</v>
      </c>
      <c r="AA83" s="746">
        <v>1</v>
      </c>
      <c r="AB83" s="746"/>
      <c r="AD83" s="1211" t="s">
        <v>3815</v>
      </c>
      <c r="AE83" s="746">
        <v>1</v>
      </c>
      <c r="AF83" s="746">
        <v>1</v>
      </c>
      <c r="AG83" s="746"/>
      <c r="AI83" s="746">
        <v>300</v>
      </c>
      <c r="AJ83" s="746">
        <v>700</v>
      </c>
      <c r="AK83" s="746">
        <v>1</v>
      </c>
      <c r="AL83" s="745"/>
      <c r="AM83" s="745"/>
      <c r="AN83" s="714">
        <v>292</v>
      </c>
      <c r="AO83" s="721">
        <v>10897.5</v>
      </c>
      <c r="AP83" s="715">
        <v>343.5</v>
      </c>
      <c r="AQ83" s="715">
        <v>230</v>
      </c>
      <c r="AR83" s="715">
        <v>472.5</v>
      </c>
      <c r="AS83" s="718">
        <v>290</v>
      </c>
      <c r="AT83" s="722">
        <v>2534</v>
      </c>
      <c r="AU83" s="719">
        <v>100.5</v>
      </c>
      <c r="AV83" s="738">
        <v>2286</v>
      </c>
      <c r="AW83" s="719">
        <v>263</v>
      </c>
      <c r="AX83" s="91"/>
      <c r="AY83" s="91"/>
      <c r="AZ83" s="94">
        <v>99614039</v>
      </c>
    </row>
    <row r="84" spans="1:52">
      <c r="A84" s="705" t="s">
        <v>3723</v>
      </c>
      <c r="B84" s="705">
        <v>6</v>
      </c>
      <c r="C84" s="705" t="s">
        <v>174</v>
      </c>
      <c r="D84" s="746">
        <v>83</v>
      </c>
      <c r="E84" s="746" t="s">
        <v>195</v>
      </c>
      <c r="G84" s="746"/>
      <c r="H84" s="746">
        <v>1</v>
      </c>
      <c r="I84" s="746"/>
      <c r="J84" s="746">
        <v>1</v>
      </c>
      <c r="K84" s="746"/>
      <c r="L84" s="746">
        <v>154</v>
      </c>
      <c r="M84" s="746">
        <v>67</v>
      </c>
      <c r="N84" s="746">
        <v>181</v>
      </c>
      <c r="O84" s="746">
        <v>442</v>
      </c>
      <c r="P84" s="746"/>
      <c r="Q84" s="746"/>
      <c r="R84" s="746"/>
      <c r="S84" s="746">
        <v>1</v>
      </c>
      <c r="T84" s="746"/>
      <c r="U84" s="746">
        <v>1</v>
      </c>
      <c r="V84" s="746"/>
      <c r="W84" s="746"/>
      <c r="X84" s="746">
        <v>1</v>
      </c>
      <c r="Z84" s="746">
        <v>1</v>
      </c>
      <c r="AA84" s="746">
        <v>1</v>
      </c>
      <c r="AB84" s="746"/>
      <c r="AD84" s="1211" t="s">
        <v>3815</v>
      </c>
      <c r="AE84" s="746">
        <v>1</v>
      </c>
      <c r="AF84" s="746">
        <v>1</v>
      </c>
      <c r="AG84" s="746"/>
      <c r="AI84" s="746">
        <v>300</v>
      </c>
      <c r="AJ84" s="746">
        <v>700</v>
      </c>
      <c r="AK84" s="745"/>
      <c r="AL84" s="746">
        <v>1</v>
      </c>
      <c r="AM84" s="745"/>
      <c r="AN84" s="714">
        <v>366</v>
      </c>
      <c r="AO84" s="717">
        <v>1192</v>
      </c>
      <c r="AP84" s="717">
        <v>570</v>
      </c>
      <c r="AQ84" s="715">
        <v>200</v>
      </c>
      <c r="AR84" s="715">
        <v>158.5</v>
      </c>
      <c r="AS84" s="718">
        <v>460.5</v>
      </c>
      <c r="AT84" s="754">
        <v>10064.5</v>
      </c>
      <c r="AU84" s="719">
        <v>269</v>
      </c>
      <c r="AV84" s="738">
        <v>532</v>
      </c>
      <c r="AW84" s="719">
        <v>535</v>
      </c>
      <c r="AX84" s="91"/>
      <c r="AY84" s="91"/>
      <c r="AZ84" s="94">
        <v>99609872</v>
      </c>
    </row>
    <row r="85" spans="1:52">
      <c r="A85" s="705" t="s">
        <v>3723</v>
      </c>
      <c r="B85" s="705">
        <v>6</v>
      </c>
      <c r="C85" s="705" t="s">
        <v>174</v>
      </c>
      <c r="D85" s="746">
        <v>84</v>
      </c>
      <c r="E85" s="746" t="s">
        <v>195</v>
      </c>
      <c r="G85" s="746"/>
      <c r="H85" s="746">
        <v>1</v>
      </c>
      <c r="I85" s="746"/>
      <c r="J85" s="746"/>
      <c r="K85" s="746">
        <v>1</v>
      </c>
      <c r="L85" s="746">
        <v>160</v>
      </c>
      <c r="M85" s="746">
        <v>72</v>
      </c>
      <c r="N85" s="746">
        <v>204</v>
      </c>
      <c r="O85" s="746">
        <v>452</v>
      </c>
      <c r="P85" s="746"/>
      <c r="Q85" s="746">
        <v>1</v>
      </c>
      <c r="R85" s="746"/>
      <c r="S85" s="746">
        <v>1</v>
      </c>
      <c r="T85" s="746"/>
      <c r="U85" s="746">
        <v>1</v>
      </c>
      <c r="V85" s="746"/>
      <c r="W85" s="746">
        <v>1</v>
      </c>
      <c r="X85" s="746"/>
      <c r="Z85" s="746">
        <v>1</v>
      </c>
      <c r="AA85" s="746"/>
      <c r="AB85" s="746">
        <v>1</v>
      </c>
      <c r="AD85" s="1211" t="s">
        <v>3815</v>
      </c>
      <c r="AE85" s="746">
        <v>1</v>
      </c>
      <c r="AF85" s="746"/>
      <c r="AG85" s="746">
        <v>1</v>
      </c>
      <c r="AI85" s="746">
        <v>300</v>
      </c>
      <c r="AJ85" s="746">
        <v>700</v>
      </c>
      <c r="AK85" s="745"/>
      <c r="AL85" s="746">
        <v>1</v>
      </c>
      <c r="AM85" s="745"/>
      <c r="AN85" s="714">
        <v>602</v>
      </c>
      <c r="AO85" s="717">
        <v>7675.5</v>
      </c>
      <c r="AP85" s="715">
        <v>115</v>
      </c>
      <c r="AQ85" s="715">
        <v>137.5</v>
      </c>
      <c r="AR85" s="715">
        <v>175.5</v>
      </c>
      <c r="AS85" s="718">
        <v>116.5</v>
      </c>
      <c r="AT85" s="754">
        <v>10517.5</v>
      </c>
      <c r="AU85" s="719">
        <v>842.5</v>
      </c>
      <c r="AV85" s="738">
        <v>2718</v>
      </c>
      <c r="AW85" s="719">
        <v>225</v>
      </c>
      <c r="AX85" s="91"/>
      <c r="AY85" s="91"/>
      <c r="AZ85" s="94">
        <v>99601335</v>
      </c>
    </row>
    <row r="86" spans="1:52">
      <c r="A86" s="705" t="s">
        <v>3723</v>
      </c>
      <c r="B86" s="705">
        <v>6</v>
      </c>
      <c r="C86" s="705" t="s">
        <v>174</v>
      </c>
      <c r="D86" s="746">
        <v>85</v>
      </c>
      <c r="E86" s="746" t="s">
        <v>195</v>
      </c>
      <c r="G86" s="746"/>
      <c r="H86" s="746">
        <v>1</v>
      </c>
      <c r="I86" s="746"/>
      <c r="J86" s="746"/>
      <c r="K86" s="746">
        <v>1</v>
      </c>
      <c r="L86" s="746">
        <v>173</v>
      </c>
      <c r="M86" s="746">
        <v>68</v>
      </c>
      <c r="N86" s="746">
        <v>202</v>
      </c>
      <c r="O86" s="746">
        <v>628</v>
      </c>
      <c r="P86" s="746"/>
      <c r="Q86" s="746">
        <v>1</v>
      </c>
      <c r="R86" s="746"/>
      <c r="S86" s="746">
        <v>1</v>
      </c>
      <c r="T86" s="746"/>
      <c r="U86" s="746">
        <v>1</v>
      </c>
      <c r="V86" s="746"/>
      <c r="W86" s="746"/>
      <c r="X86" s="746">
        <v>1</v>
      </c>
      <c r="Z86" s="746">
        <v>1</v>
      </c>
      <c r="AA86" s="746"/>
      <c r="AB86" s="746">
        <v>1</v>
      </c>
      <c r="AD86" s="1211" t="s">
        <v>3815</v>
      </c>
      <c r="AE86" s="746">
        <v>1</v>
      </c>
      <c r="AF86" s="746"/>
      <c r="AG86" s="746">
        <v>1</v>
      </c>
      <c r="AI86" s="746">
        <v>300</v>
      </c>
      <c r="AJ86" s="746">
        <v>800</v>
      </c>
      <c r="AK86" s="745"/>
      <c r="AL86" s="746">
        <v>1</v>
      </c>
      <c r="AM86" s="745"/>
      <c r="AN86" s="714">
        <v>188</v>
      </c>
      <c r="AO86" s="717">
        <v>1984.5</v>
      </c>
      <c r="AP86" s="715">
        <v>101</v>
      </c>
      <c r="AQ86" s="715">
        <v>190</v>
      </c>
      <c r="AR86" s="715">
        <v>369</v>
      </c>
      <c r="AS86" s="718">
        <v>121.5</v>
      </c>
      <c r="AT86" s="722">
        <v>3646</v>
      </c>
      <c r="AU86" s="719">
        <v>224</v>
      </c>
      <c r="AV86" s="738">
        <v>1372.5</v>
      </c>
      <c r="AW86" s="719">
        <v>631</v>
      </c>
      <c r="AX86" s="91"/>
      <c r="AY86" s="91"/>
      <c r="AZ86" s="94">
        <v>99613858</v>
      </c>
    </row>
    <row r="87" spans="1:52">
      <c r="A87" s="705" t="s">
        <v>3723</v>
      </c>
      <c r="B87" s="705">
        <v>6</v>
      </c>
      <c r="C87" s="705" t="s">
        <v>174</v>
      </c>
      <c r="D87" s="746">
        <v>86</v>
      </c>
      <c r="E87" s="746" t="s">
        <v>195</v>
      </c>
      <c r="G87" s="746">
        <v>1</v>
      </c>
      <c r="H87" s="746"/>
      <c r="I87" s="746"/>
      <c r="J87" s="746">
        <v>1</v>
      </c>
      <c r="K87" s="746"/>
      <c r="L87" s="746">
        <v>157</v>
      </c>
      <c r="M87" s="746">
        <v>65</v>
      </c>
      <c r="N87" s="746">
        <v>182</v>
      </c>
      <c r="O87" s="746">
        <v>480</v>
      </c>
      <c r="P87" s="746"/>
      <c r="Q87" s="746"/>
      <c r="R87" s="746"/>
      <c r="S87" s="746"/>
      <c r="T87" s="746"/>
      <c r="U87" s="746"/>
      <c r="V87" s="746"/>
      <c r="W87" s="746"/>
      <c r="X87" s="746">
        <v>1</v>
      </c>
      <c r="Z87" s="746">
        <v>1</v>
      </c>
      <c r="AA87" s="746"/>
      <c r="AB87" s="746">
        <v>1</v>
      </c>
      <c r="AD87" s="1211" t="s">
        <v>3815</v>
      </c>
      <c r="AE87" s="746">
        <v>1</v>
      </c>
      <c r="AF87" s="746"/>
      <c r="AG87" s="746">
        <v>1</v>
      </c>
      <c r="AI87" s="746">
        <v>300</v>
      </c>
      <c r="AJ87" s="746">
        <v>600</v>
      </c>
      <c r="AK87" s="745"/>
      <c r="AL87" s="746">
        <v>1</v>
      </c>
      <c r="AM87" s="745"/>
      <c r="AN87" s="714">
        <v>244.5</v>
      </c>
      <c r="AO87" s="717">
        <v>2303</v>
      </c>
      <c r="AP87" s="715">
        <v>122</v>
      </c>
      <c r="AQ87" s="715">
        <v>88.5</v>
      </c>
      <c r="AR87" s="715">
        <v>124</v>
      </c>
      <c r="AS87" s="718">
        <v>179.5</v>
      </c>
      <c r="AT87" s="722">
        <v>4819</v>
      </c>
      <c r="AU87" s="719">
        <v>316</v>
      </c>
      <c r="AV87" s="738">
        <v>1206.5</v>
      </c>
      <c r="AW87" s="719">
        <v>125.5</v>
      </c>
      <c r="AX87" s="91"/>
      <c r="AY87" s="91"/>
      <c r="AZ87" s="94">
        <v>99603047</v>
      </c>
    </row>
    <row r="88" spans="1:52">
      <c r="A88" s="705" t="s">
        <v>3723</v>
      </c>
      <c r="B88" s="705">
        <v>6</v>
      </c>
      <c r="C88" s="705" t="s">
        <v>174</v>
      </c>
      <c r="D88" s="746">
        <v>87</v>
      </c>
      <c r="E88" s="746" t="s">
        <v>195</v>
      </c>
      <c r="G88" s="746"/>
      <c r="H88" s="746">
        <v>1</v>
      </c>
      <c r="I88" s="746"/>
      <c r="J88" s="746"/>
      <c r="K88" s="746">
        <v>1</v>
      </c>
      <c r="L88" s="746">
        <v>162</v>
      </c>
      <c r="M88" s="746">
        <v>71</v>
      </c>
      <c r="N88" s="746">
        <v>197</v>
      </c>
      <c r="O88" s="746">
        <v>552</v>
      </c>
      <c r="P88" s="746"/>
      <c r="Q88" s="746">
        <v>1</v>
      </c>
      <c r="R88" s="746"/>
      <c r="S88" s="746">
        <v>1</v>
      </c>
      <c r="T88" s="746"/>
      <c r="U88" s="746">
        <v>1</v>
      </c>
      <c r="V88" s="746"/>
      <c r="W88" s="746"/>
      <c r="X88" s="746">
        <v>1</v>
      </c>
      <c r="Z88" s="746">
        <v>1</v>
      </c>
      <c r="AA88" s="746"/>
      <c r="AB88" s="746">
        <v>1</v>
      </c>
      <c r="AD88" s="1211" t="s">
        <v>3815</v>
      </c>
      <c r="AE88" s="746">
        <v>1</v>
      </c>
      <c r="AF88" s="746"/>
      <c r="AG88" s="746">
        <v>1</v>
      </c>
      <c r="AI88" s="746">
        <v>300</v>
      </c>
      <c r="AJ88" s="746">
        <v>600</v>
      </c>
      <c r="AK88" s="746">
        <v>1</v>
      </c>
      <c r="AL88" s="745"/>
      <c r="AM88" s="745"/>
      <c r="AN88" s="714">
        <v>948</v>
      </c>
      <c r="AO88" s="721">
        <v>10166</v>
      </c>
      <c r="AP88" s="715">
        <v>210.5</v>
      </c>
      <c r="AQ88" s="715">
        <v>262</v>
      </c>
      <c r="AR88" s="715">
        <v>169.5</v>
      </c>
      <c r="AS88" s="718">
        <v>204</v>
      </c>
      <c r="AT88" s="722">
        <v>2876</v>
      </c>
      <c r="AU88" s="719">
        <v>737.5</v>
      </c>
      <c r="AV88" s="738">
        <v>3295.5</v>
      </c>
      <c r="AW88" s="719">
        <v>76</v>
      </c>
      <c r="AX88" s="91"/>
      <c r="AY88" s="91" t="s">
        <v>196</v>
      </c>
      <c r="AZ88" s="94">
        <v>99611623</v>
      </c>
    </row>
    <row r="89" spans="1:52">
      <c r="A89" s="705" t="s">
        <v>3723</v>
      </c>
      <c r="B89" s="705">
        <v>6</v>
      </c>
      <c r="C89" s="705" t="s">
        <v>174</v>
      </c>
      <c r="D89" s="746">
        <v>88</v>
      </c>
      <c r="E89" s="746" t="s">
        <v>195</v>
      </c>
      <c r="G89" s="746"/>
      <c r="H89" s="746">
        <v>1</v>
      </c>
      <c r="I89" s="746"/>
      <c r="J89" s="746"/>
      <c r="K89" s="746">
        <v>1</v>
      </c>
      <c r="L89" s="746">
        <v>171</v>
      </c>
      <c r="M89" s="746">
        <v>70</v>
      </c>
      <c r="N89" s="746">
        <v>221</v>
      </c>
      <c r="O89" s="746">
        <v>656</v>
      </c>
      <c r="P89" s="746"/>
      <c r="Q89" s="746">
        <v>1</v>
      </c>
      <c r="R89" s="746"/>
      <c r="S89" s="746">
        <v>1</v>
      </c>
      <c r="T89" s="746"/>
      <c r="U89" s="746">
        <v>1</v>
      </c>
      <c r="V89" s="746"/>
      <c r="W89" s="746"/>
      <c r="X89" s="746">
        <v>1</v>
      </c>
      <c r="Z89" s="746">
        <v>1</v>
      </c>
      <c r="AA89" s="746"/>
      <c r="AB89" s="746">
        <v>1</v>
      </c>
      <c r="AD89" s="1211" t="s">
        <v>3815</v>
      </c>
      <c r="AE89" s="746">
        <v>1</v>
      </c>
      <c r="AF89" s="746"/>
      <c r="AG89" s="746">
        <v>1</v>
      </c>
      <c r="AI89" s="746">
        <v>300</v>
      </c>
      <c r="AJ89" s="746">
        <v>750</v>
      </c>
      <c r="AK89" s="745"/>
      <c r="AL89" s="745"/>
      <c r="AM89" s="746">
        <v>1</v>
      </c>
      <c r="AN89" s="714">
        <v>89</v>
      </c>
      <c r="AO89" s="715">
        <v>138</v>
      </c>
      <c r="AP89" s="715">
        <v>74</v>
      </c>
      <c r="AQ89" s="715">
        <v>102</v>
      </c>
      <c r="AR89" s="715">
        <v>152</v>
      </c>
      <c r="AS89" s="718">
        <v>72.5</v>
      </c>
      <c r="AT89" s="714">
        <v>153</v>
      </c>
      <c r="AU89" s="719">
        <v>109</v>
      </c>
      <c r="AV89" s="738">
        <v>3867</v>
      </c>
      <c r="AW89" s="719">
        <v>190</v>
      </c>
      <c r="AX89" s="91"/>
      <c r="AY89" s="91" t="s">
        <v>197</v>
      </c>
      <c r="AZ89" s="94">
        <v>99616784</v>
      </c>
    </row>
    <row r="90" spans="1:52">
      <c r="A90" s="705" t="s">
        <v>3723</v>
      </c>
      <c r="B90" s="705">
        <v>6</v>
      </c>
      <c r="C90" s="705" t="s">
        <v>174</v>
      </c>
      <c r="D90" s="746">
        <v>89</v>
      </c>
      <c r="E90" s="746" t="s">
        <v>195</v>
      </c>
      <c r="G90" s="746"/>
      <c r="H90" s="746">
        <v>1</v>
      </c>
      <c r="I90" s="746"/>
      <c r="J90" s="746"/>
      <c r="K90" s="746">
        <v>1</v>
      </c>
      <c r="L90" s="746">
        <v>166</v>
      </c>
      <c r="M90" s="746">
        <v>79</v>
      </c>
      <c r="N90" s="746">
        <v>202</v>
      </c>
      <c r="O90" s="746">
        <v>640</v>
      </c>
      <c r="P90" s="746">
        <v>1</v>
      </c>
      <c r="Q90" s="746"/>
      <c r="R90" s="746"/>
      <c r="S90" s="746">
        <v>1</v>
      </c>
      <c r="T90" s="746"/>
      <c r="U90" s="746">
        <v>1</v>
      </c>
      <c r="V90" s="746"/>
      <c r="W90" s="746"/>
      <c r="X90" s="746">
        <v>1</v>
      </c>
      <c r="Z90" s="746">
        <v>1</v>
      </c>
      <c r="AA90" s="746">
        <v>1</v>
      </c>
      <c r="AB90" s="746"/>
      <c r="AD90" s="1211" t="s">
        <v>3815</v>
      </c>
      <c r="AE90" s="746">
        <v>1</v>
      </c>
      <c r="AF90" s="746">
        <v>1</v>
      </c>
      <c r="AG90" s="746"/>
      <c r="AI90" s="746">
        <v>300</v>
      </c>
      <c r="AJ90" s="746">
        <v>600</v>
      </c>
      <c r="AK90" s="746">
        <v>1</v>
      </c>
      <c r="AL90" s="745"/>
      <c r="AM90" s="745"/>
      <c r="AN90" s="722">
        <v>2401</v>
      </c>
      <c r="AO90" s="721">
        <v>26249</v>
      </c>
      <c r="AP90" s="715">
        <v>276</v>
      </c>
      <c r="AQ90" s="715">
        <v>164</v>
      </c>
      <c r="AR90" s="715">
        <v>194</v>
      </c>
      <c r="AS90" s="718">
        <v>73.5</v>
      </c>
      <c r="AT90" s="722">
        <v>1605.5</v>
      </c>
      <c r="AU90" s="719">
        <v>116</v>
      </c>
      <c r="AV90" s="740">
        <v>5470.5</v>
      </c>
      <c r="AW90" s="719">
        <v>973.5</v>
      </c>
      <c r="AX90" s="91"/>
      <c r="AY90" s="91" t="s">
        <v>198</v>
      </c>
      <c r="AZ90" s="94">
        <v>99603098</v>
      </c>
    </row>
    <row r="91" spans="1:52">
      <c r="A91" s="705" t="s">
        <v>3723</v>
      </c>
      <c r="B91" s="705">
        <v>6</v>
      </c>
      <c r="C91" s="705" t="s">
        <v>174</v>
      </c>
      <c r="D91" s="743">
        <v>90</v>
      </c>
      <c r="E91" s="743" t="s">
        <v>195</v>
      </c>
      <c r="G91" s="743">
        <v>1</v>
      </c>
      <c r="H91" s="743"/>
      <c r="I91" s="743"/>
      <c r="J91" s="743"/>
      <c r="K91" s="743">
        <v>1</v>
      </c>
      <c r="L91" s="743">
        <v>170</v>
      </c>
      <c r="M91" s="743">
        <v>85</v>
      </c>
      <c r="N91" s="743">
        <v>198</v>
      </c>
      <c r="O91" s="743">
        <v>554</v>
      </c>
      <c r="P91" s="743"/>
      <c r="Q91" s="743"/>
      <c r="R91" s="743"/>
      <c r="S91" s="743"/>
      <c r="T91" s="743"/>
      <c r="U91" s="743"/>
      <c r="V91" s="743"/>
      <c r="W91" s="743"/>
      <c r="X91" s="743">
        <v>1</v>
      </c>
      <c r="Z91" s="743">
        <v>1</v>
      </c>
      <c r="AA91" s="743">
        <v>1</v>
      </c>
      <c r="AB91" s="743"/>
      <c r="AD91" s="1211" t="s">
        <v>3815</v>
      </c>
      <c r="AE91" s="743">
        <v>1</v>
      </c>
      <c r="AF91" s="743">
        <v>1</v>
      </c>
      <c r="AG91" s="743"/>
      <c r="AI91" s="743">
        <v>300</v>
      </c>
      <c r="AJ91" s="743">
        <v>600</v>
      </c>
      <c r="AK91" s="745"/>
      <c r="AL91" s="745"/>
      <c r="AM91" s="746">
        <v>1</v>
      </c>
      <c r="AN91" s="714">
        <v>511.5</v>
      </c>
      <c r="AO91" s="715">
        <v>300</v>
      </c>
      <c r="AP91" s="717">
        <v>1024</v>
      </c>
      <c r="AQ91" s="715">
        <v>414</v>
      </c>
      <c r="AR91" s="715">
        <v>378</v>
      </c>
      <c r="AS91" s="718">
        <v>895</v>
      </c>
      <c r="AT91" s="722">
        <v>7996</v>
      </c>
      <c r="AU91" s="719">
        <v>223</v>
      </c>
      <c r="AV91" s="738">
        <v>1778</v>
      </c>
      <c r="AW91" s="719">
        <v>854</v>
      </c>
      <c r="AX91" s="90"/>
      <c r="AY91" s="90" t="s">
        <v>199</v>
      </c>
      <c r="AZ91" s="97">
        <v>99605347</v>
      </c>
    </row>
    <row r="92" spans="1:52">
      <c r="A92" s="705" t="s">
        <v>3723</v>
      </c>
      <c r="B92" s="705">
        <v>6</v>
      </c>
      <c r="C92" s="705" t="s">
        <v>174</v>
      </c>
      <c r="D92" s="746">
        <v>91</v>
      </c>
      <c r="E92" s="746" t="s">
        <v>195</v>
      </c>
      <c r="G92" s="746">
        <v>1</v>
      </c>
      <c r="H92" s="746"/>
      <c r="I92" s="746"/>
      <c r="J92" s="746">
        <v>1</v>
      </c>
      <c r="K92" s="746"/>
      <c r="L92" s="746">
        <v>155</v>
      </c>
      <c r="M92" s="746">
        <v>80</v>
      </c>
      <c r="N92" s="746">
        <v>188</v>
      </c>
      <c r="O92" s="746">
        <v>440</v>
      </c>
      <c r="P92" s="746"/>
      <c r="Q92" s="746"/>
      <c r="R92" s="746"/>
      <c r="S92" s="746"/>
      <c r="T92" s="746"/>
      <c r="U92" s="746"/>
      <c r="V92" s="746"/>
      <c r="W92" s="746">
        <v>1</v>
      </c>
      <c r="X92" s="746"/>
      <c r="Z92" s="746">
        <v>1</v>
      </c>
      <c r="AA92" s="746"/>
      <c r="AB92" s="746">
        <v>1</v>
      </c>
      <c r="AD92" s="1211" t="s">
        <v>3815</v>
      </c>
      <c r="AE92" s="746">
        <v>1</v>
      </c>
      <c r="AF92" s="746"/>
      <c r="AG92" s="746">
        <v>1</v>
      </c>
      <c r="AI92" s="746">
        <v>300</v>
      </c>
      <c r="AJ92" s="746">
        <v>250</v>
      </c>
      <c r="AK92" s="745"/>
      <c r="AL92" s="745"/>
      <c r="AM92" s="746">
        <v>1</v>
      </c>
      <c r="AN92" s="714">
        <v>287</v>
      </c>
      <c r="AO92" s="715">
        <v>127.5</v>
      </c>
      <c r="AP92" s="717">
        <v>547.5</v>
      </c>
      <c r="AQ92" s="715">
        <v>148.5</v>
      </c>
      <c r="AR92" s="715">
        <v>154</v>
      </c>
      <c r="AS92" s="718">
        <v>473</v>
      </c>
      <c r="AT92" s="722">
        <v>3256</v>
      </c>
      <c r="AU92" s="719">
        <v>126</v>
      </c>
      <c r="AV92" s="738">
        <v>383</v>
      </c>
      <c r="AW92" s="719">
        <v>835</v>
      </c>
      <c r="AX92" s="91"/>
      <c r="AY92" s="91"/>
      <c r="AZ92" s="94">
        <v>99617087</v>
      </c>
    </row>
    <row r="93" spans="1:52">
      <c r="A93" s="705" t="s">
        <v>3723</v>
      </c>
      <c r="B93" s="705">
        <v>6</v>
      </c>
      <c r="C93" s="705" t="s">
        <v>174</v>
      </c>
      <c r="D93" s="746">
        <v>92</v>
      </c>
      <c r="E93" s="746" t="s">
        <v>195</v>
      </c>
      <c r="G93" s="746">
        <v>1</v>
      </c>
      <c r="H93" s="746"/>
      <c r="I93" s="746"/>
      <c r="J93" s="746"/>
      <c r="K93" s="746">
        <v>1</v>
      </c>
      <c r="L93" s="746">
        <v>177</v>
      </c>
      <c r="M93" s="746">
        <v>89</v>
      </c>
      <c r="N93" s="746">
        <v>220</v>
      </c>
      <c r="O93" s="746">
        <v>822</v>
      </c>
      <c r="P93" s="746"/>
      <c r="Q93" s="746"/>
      <c r="R93" s="746"/>
      <c r="S93" s="746"/>
      <c r="T93" s="746"/>
      <c r="U93" s="746"/>
      <c r="V93" s="746"/>
      <c r="W93" s="746"/>
      <c r="X93" s="746">
        <v>1</v>
      </c>
      <c r="Z93" s="746">
        <v>1</v>
      </c>
      <c r="AA93" s="746">
        <v>1</v>
      </c>
      <c r="AB93" s="746"/>
      <c r="AD93" s="1211" t="s">
        <v>3815</v>
      </c>
      <c r="AE93" s="746">
        <v>1</v>
      </c>
      <c r="AF93" s="746">
        <v>1</v>
      </c>
      <c r="AG93" s="746"/>
      <c r="AI93" s="746">
        <v>300</v>
      </c>
      <c r="AJ93" s="746">
        <v>300</v>
      </c>
      <c r="AK93" s="745"/>
      <c r="AL93" s="746">
        <v>1</v>
      </c>
      <c r="AM93" s="745"/>
      <c r="AN93" s="714">
        <v>934.5</v>
      </c>
      <c r="AO93" s="717">
        <v>7691</v>
      </c>
      <c r="AP93" s="717">
        <v>1162</v>
      </c>
      <c r="AQ93" s="715">
        <v>206.5</v>
      </c>
      <c r="AR93" s="715">
        <v>419</v>
      </c>
      <c r="AS93" s="718">
        <v>752.5</v>
      </c>
      <c r="AT93" s="714">
        <v>337</v>
      </c>
      <c r="AU93" s="719">
        <v>126</v>
      </c>
      <c r="AV93" s="738">
        <v>3550</v>
      </c>
      <c r="AW93" s="719">
        <v>525</v>
      </c>
      <c r="AX93" s="91"/>
      <c r="AY93" s="91"/>
      <c r="AZ93" s="93">
        <v>99615859</v>
      </c>
    </row>
    <row r="94" spans="1:52">
      <c r="A94" s="705" t="s">
        <v>3723</v>
      </c>
      <c r="B94" s="705">
        <v>6</v>
      </c>
      <c r="C94" s="705" t="s">
        <v>174</v>
      </c>
      <c r="D94" s="746">
        <v>93</v>
      </c>
      <c r="E94" s="746" t="s">
        <v>195</v>
      </c>
      <c r="G94" s="746"/>
      <c r="H94" s="746">
        <v>1</v>
      </c>
      <c r="I94" s="746"/>
      <c r="J94" s="746"/>
      <c r="K94" s="746">
        <v>1</v>
      </c>
      <c r="L94" s="746">
        <v>167</v>
      </c>
      <c r="M94" s="746">
        <v>83</v>
      </c>
      <c r="N94" s="746">
        <v>205</v>
      </c>
      <c r="O94" s="746">
        <v>728</v>
      </c>
      <c r="P94" s="746">
        <v>1</v>
      </c>
      <c r="Q94" s="746"/>
      <c r="R94" s="746"/>
      <c r="S94" s="746">
        <v>1</v>
      </c>
      <c r="T94" s="746"/>
      <c r="U94" s="746">
        <v>1</v>
      </c>
      <c r="V94" s="746"/>
      <c r="W94" s="746"/>
      <c r="X94" s="746">
        <v>1</v>
      </c>
      <c r="Z94" s="746">
        <v>1</v>
      </c>
      <c r="AA94" s="746">
        <v>1</v>
      </c>
      <c r="AB94" s="746"/>
      <c r="AD94" s="1211" t="s">
        <v>3815</v>
      </c>
      <c r="AE94" s="746">
        <v>1</v>
      </c>
      <c r="AF94" s="746">
        <v>1</v>
      </c>
      <c r="AG94" s="746"/>
      <c r="AI94" s="746">
        <v>300</v>
      </c>
      <c r="AJ94" s="746">
        <v>250</v>
      </c>
      <c r="AK94" s="746">
        <v>1</v>
      </c>
      <c r="AL94" s="745"/>
      <c r="AM94" s="745"/>
      <c r="AN94" s="750">
        <v>10960.5</v>
      </c>
      <c r="AO94" s="721">
        <v>28221</v>
      </c>
      <c r="AP94" s="715">
        <v>165</v>
      </c>
      <c r="AQ94" s="755">
        <v>16423.5</v>
      </c>
      <c r="AR94" s="755">
        <v>25958</v>
      </c>
      <c r="AS94" s="718">
        <v>92</v>
      </c>
      <c r="AT94" s="722">
        <v>1475</v>
      </c>
      <c r="AU94" s="719">
        <v>105</v>
      </c>
      <c r="AV94" s="738">
        <v>2206</v>
      </c>
      <c r="AW94" s="719">
        <v>209</v>
      </c>
      <c r="AX94" s="91">
        <v>1</v>
      </c>
      <c r="AY94" s="91"/>
      <c r="AZ94" s="94">
        <v>99610382</v>
      </c>
    </row>
    <row r="95" spans="1:52">
      <c r="A95" s="705" t="s">
        <v>3723</v>
      </c>
      <c r="B95" s="705">
        <v>6</v>
      </c>
      <c r="C95" s="705" t="s">
        <v>174</v>
      </c>
      <c r="D95" s="746">
        <v>94</v>
      </c>
      <c r="E95" s="746" t="s">
        <v>195</v>
      </c>
      <c r="G95" s="746">
        <v>1</v>
      </c>
      <c r="H95" s="746"/>
      <c r="I95" s="746"/>
      <c r="J95" s="746">
        <v>1</v>
      </c>
      <c r="K95" s="746"/>
      <c r="L95" s="746">
        <v>154</v>
      </c>
      <c r="M95" s="746">
        <v>75</v>
      </c>
      <c r="N95" s="746">
        <v>164</v>
      </c>
      <c r="O95" s="746">
        <v>382</v>
      </c>
      <c r="P95" s="746"/>
      <c r="Q95" s="746"/>
      <c r="R95" s="746"/>
      <c r="S95" s="746"/>
      <c r="T95" s="746"/>
      <c r="U95" s="746"/>
      <c r="V95" s="746"/>
      <c r="W95" s="746">
        <v>1</v>
      </c>
      <c r="X95" s="746"/>
      <c r="Z95" s="746">
        <v>1</v>
      </c>
      <c r="AA95" s="746">
        <v>1</v>
      </c>
      <c r="AB95" s="746"/>
      <c r="AD95" s="1211" t="s">
        <v>3815</v>
      </c>
      <c r="AE95" s="746">
        <v>1</v>
      </c>
      <c r="AF95" s="746">
        <v>1</v>
      </c>
      <c r="AG95" s="746"/>
      <c r="AI95" s="746">
        <v>300</v>
      </c>
      <c r="AJ95" s="746">
        <v>600</v>
      </c>
      <c r="AK95" s="745"/>
      <c r="AL95" s="745"/>
      <c r="AM95" s="746">
        <v>1</v>
      </c>
      <c r="AN95" s="714">
        <v>208</v>
      </c>
      <c r="AO95" s="715">
        <v>106</v>
      </c>
      <c r="AP95" s="715">
        <v>395.5</v>
      </c>
      <c r="AQ95" s="715">
        <v>194</v>
      </c>
      <c r="AR95" s="715">
        <v>255</v>
      </c>
      <c r="AS95" s="718">
        <v>354</v>
      </c>
      <c r="AT95" s="714">
        <v>601.5</v>
      </c>
      <c r="AU95" s="719">
        <v>100</v>
      </c>
      <c r="AV95" s="738">
        <v>414.5</v>
      </c>
      <c r="AW95" s="719">
        <v>930</v>
      </c>
      <c r="AX95" s="91"/>
      <c r="AY95" s="91" t="s">
        <v>200</v>
      </c>
      <c r="AZ95" s="94">
        <v>99616788</v>
      </c>
    </row>
    <row r="96" spans="1:52">
      <c r="A96" s="705" t="s">
        <v>3723</v>
      </c>
      <c r="B96" s="705">
        <v>6</v>
      </c>
      <c r="C96" s="705" t="s">
        <v>174</v>
      </c>
      <c r="D96" s="746">
        <v>95</v>
      </c>
      <c r="E96" s="746" t="s">
        <v>195</v>
      </c>
      <c r="G96" s="746"/>
      <c r="H96" s="746">
        <v>1</v>
      </c>
      <c r="I96" s="746"/>
      <c r="J96" s="746"/>
      <c r="K96" s="746">
        <v>1</v>
      </c>
      <c r="L96" s="746">
        <v>166</v>
      </c>
      <c r="M96" s="746">
        <v>77</v>
      </c>
      <c r="N96" s="746">
        <v>208</v>
      </c>
      <c r="O96" s="746">
        <v>468</v>
      </c>
      <c r="P96" s="746">
        <v>1</v>
      </c>
      <c r="Q96" s="746"/>
      <c r="R96" s="746"/>
      <c r="S96" s="746">
        <v>1</v>
      </c>
      <c r="T96" s="746"/>
      <c r="U96" s="746">
        <v>1</v>
      </c>
      <c r="V96" s="746"/>
      <c r="W96" s="746">
        <v>1</v>
      </c>
      <c r="X96" s="746"/>
      <c r="Z96" s="746">
        <v>1</v>
      </c>
      <c r="AA96" s="746">
        <v>1</v>
      </c>
      <c r="AB96" s="746"/>
      <c r="AD96" s="1211" t="s">
        <v>3815</v>
      </c>
      <c r="AE96" s="746">
        <v>1</v>
      </c>
      <c r="AF96" s="746">
        <v>1</v>
      </c>
      <c r="AG96" s="746"/>
      <c r="AI96" s="746">
        <v>300</v>
      </c>
      <c r="AJ96" s="746">
        <v>500</v>
      </c>
      <c r="AK96" s="745"/>
      <c r="AL96" s="746">
        <v>1</v>
      </c>
      <c r="AM96" s="745"/>
      <c r="AN96" s="714">
        <v>131.5</v>
      </c>
      <c r="AO96" s="717">
        <v>1642</v>
      </c>
      <c r="AP96" s="715">
        <v>52</v>
      </c>
      <c r="AQ96" s="715">
        <v>136.5</v>
      </c>
      <c r="AR96" s="715">
        <v>123</v>
      </c>
      <c r="AS96" s="718">
        <v>103</v>
      </c>
      <c r="AT96" s="714">
        <v>306.5</v>
      </c>
      <c r="AU96" s="719">
        <v>166</v>
      </c>
      <c r="AV96" s="740">
        <v>6357</v>
      </c>
      <c r="AW96" s="719">
        <v>484</v>
      </c>
      <c r="AX96" s="91"/>
      <c r="AY96" s="91"/>
      <c r="AZ96" s="94">
        <v>99608073</v>
      </c>
    </row>
    <row r="97" spans="1:52">
      <c r="A97" s="705" t="s">
        <v>3723</v>
      </c>
      <c r="B97" s="705">
        <v>6</v>
      </c>
      <c r="C97" s="705" t="s">
        <v>174</v>
      </c>
      <c r="D97" s="746">
        <v>96</v>
      </c>
      <c r="E97" s="746" t="s">
        <v>195</v>
      </c>
      <c r="G97" s="746">
        <v>1</v>
      </c>
      <c r="H97" s="746"/>
      <c r="I97" s="746"/>
      <c r="J97" s="746"/>
      <c r="K97" s="746">
        <v>1</v>
      </c>
      <c r="L97" s="746">
        <v>175</v>
      </c>
      <c r="M97" s="746">
        <v>85</v>
      </c>
      <c r="N97" s="746">
        <v>225</v>
      </c>
      <c r="O97" s="746">
        <v>738</v>
      </c>
      <c r="P97" s="746"/>
      <c r="Q97" s="746"/>
      <c r="R97" s="746"/>
      <c r="S97" s="746"/>
      <c r="T97" s="746"/>
      <c r="U97" s="746"/>
      <c r="V97" s="746"/>
      <c r="W97" s="746"/>
      <c r="X97" s="746">
        <v>1</v>
      </c>
      <c r="Z97" s="746">
        <v>1</v>
      </c>
      <c r="AA97" s="746">
        <v>1</v>
      </c>
      <c r="AB97" s="746"/>
      <c r="AD97" s="1211" t="s">
        <v>3815</v>
      </c>
      <c r="AE97" s="746">
        <v>1</v>
      </c>
      <c r="AF97" s="746">
        <v>1</v>
      </c>
      <c r="AG97" s="746"/>
      <c r="AI97" s="746">
        <v>300</v>
      </c>
      <c r="AJ97" s="746">
        <v>500</v>
      </c>
      <c r="AK97" s="745"/>
      <c r="AL97" s="745"/>
      <c r="AM97" s="746">
        <v>1</v>
      </c>
      <c r="AN97" s="714">
        <v>142</v>
      </c>
      <c r="AO97" s="715">
        <v>132</v>
      </c>
      <c r="AP97" s="715">
        <v>161.5</v>
      </c>
      <c r="AQ97" s="715">
        <v>92</v>
      </c>
      <c r="AR97" s="715">
        <v>121.5</v>
      </c>
      <c r="AS97" s="718">
        <v>110</v>
      </c>
      <c r="AT97" s="714">
        <v>180.5</v>
      </c>
      <c r="AU97" s="719">
        <v>79</v>
      </c>
      <c r="AV97" s="738">
        <v>2626</v>
      </c>
      <c r="AW97" s="719">
        <v>291</v>
      </c>
      <c r="AX97" s="91"/>
      <c r="AY97" s="91"/>
      <c r="AZ97" s="93"/>
    </row>
    <row r="98" spans="1:52">
      <c r="A98" s="705" t="s">
        <v>3723</v>
      </c>
      <c r="B98" s="705">
        <v>6</v>
      </c>
      <c r="C98" s="705" t="s">
        <v>174</v>
      </c>
      <c r="D98" s="746">
        <v>97</v>
      </c>
      <c r="E98" s="746" t="s">
        <v>201</v>
      </c>
      <c r="G98" s="746"/>
      <c r="H98" s="746">
        <v>1</v>
      </c>
      <c r="I98" s="746"/>
      <c r="J98" s="746"/>
      <c r="K98" s="746">
        <v>1</v>
      </c>
      <c r="L98" s="746">
        <v>170</v>
      </c>
      <c r="M98" s="746">
        <v>76</v>
      </c>
      <c r="N98" s="746">
        <v>210</v>
      </c>
      <c r="O98" s="746">
        <v>604</v>
      </c>
      <c r="P98" s="746">
        <v>1</v>
      </c>
      <c r="Q98" s="746"/>
      <c r="R98" s="746"/>
      <c r="S98" s="746">
        <v>1</v>
      </c>
      <c r="T98" s="746"/>
      <c r="U98" s="746">
        <v>1</v>
      </c>
      <c r="V98" s="746"/>
      <c r="W98" s="746">
        <v>1</v>
      </c>
      <c r="X98" s="746"/>
      <c r="Z98" s="746">
        <v>1</v>
      </c>
      <c r="AA98" s="746"/>
      <c r="AB98" s="746">
        <v>1</v>
      </c>
      <c r="AD98" s="1211" t="s">
        <v>3815</v>
      </c>
      <c r="AE98" s="746">
        <v>1</v>
      </c>
      <c r="AF98" s="746"/>
      <c r="AG98" s="746">
        <v>1</v>
      </c>
      <c r="AI98" s="746">
        <v>300</v>
      </c>
      <c r="AJ98" s="746">
        <v>700</v>
      </c>
      <c r="AK98" s="745"/>
      <c r="AL98" s="745"/>
      <c r="AM98" s="746">
        <v>1</v>
      </c>
      <c r="AN98" s="714">
        <v>156</v>
      </c>
      <c r="AO98" s="715">
        <v>150.5</v>
      </c>
      <c r="AP98" s="715">
        <v>194</v>
      </c>
      <c r="AQ98" s="715">
        <v>150</v>
      </c>
      <c r="AR98" s="715">
        <v>136</v>
      </c>
      <c r="AS98" s="718">
        <v>172</v>
      </c>
      <c r="AT98" s="714">
        <v>197</v>
      </c>
      <c r="AU98" s="719">
        <v>106</v>
      </c>
      <c r="AV98" s="738">
        <v>2585</v>
      </c>
      <c r="AW98" s="719">
        <v>226</v>
      </c>
      <c r="AX98" s="91"/>
      <c r="AY98" s="91"/>
      <c r="AZ98" s="93"/>
    </row>
    <row r="99" spans="1:52">
      <c r="A99" s="705" t="s">
        <v>3723</v>
      </c>
      <c r="B99" s="705">
        <v>6</v>
      </c>
      <c r="C99" s="705" t="s">
        <v>174</v>
      </c>
      <c r="D99" s="746">
        <v>98</v>
      </c>
      <c r="E99" s="746" t="s">
        <v>201</v>
      </c>
      <c r="G99" s="746">
        <v>1</v>
      </c>
      <c r="H99" s="746"/>
      <c r="I99" s="746"/>
      <c r="J99" s="746"/>
      <c r="K99" s="746">
        <v>1</v>
      </c>
      <c r="L99" s="746">
        <v>162</v>
      </c>
      <c r="M99" s="746">
        <v>68</v>
      </c>
      <c r="N99" s="746">
        <v>210</v>
      </c>
      <c r="O99" s="746">
        <v>588</v>
      </c>
      <c r="P99" s="746"/>
      <c r="Q99" s="746"/>
      <c r="R99" s="746"/>
      <c r="S99" s="746"/>
      <c r="T99" s="746"/>
      <c r="U99" s="746"/>
      <c r="V99" s="746"/>
      <c r="W99" s="746">
        <v>1</v>
      </c>
      <c r="X99" s="746"/>
      <c r="Z99" s="746">
        <v>1</v>
      </c>
      <c r="AA99" s="746">
        <v>1</v>
      </c>
      <c r="AB99" s="746"/>
      <c r="AD99" s="1211" t="s">
        <v>3815</v>
      </c>
      <c r="AE99" s="746">
        <v>1</v>
      </c>
      <c r="AF99" s="746">
        <v>1</v>
      </c>
      <c r="AG99" s="746"/>
      <c r="AI99" s="746">
        <v>300</v>
      </c>
      <c r="AJ99" s="746">
        <v>400</v>
      </c>
      <c r="AK99" s="745"/>
      <c r="AL99" s="746">
        <v>1</v>
      </c>
      <c r="AM99" s="745"/>
      <c r="AN99" s="714">
        <v>337.5</v>
      </c>
      <c r="AO99" s="717">
        <v>3584</v>
      </c>
      <c r="AP99" s="715">
        <v>126</v>
      </c>
      <c r="AQ99" s="715">
        <v>135</v>
      </c>
      <c r="AR99" s="715">
        <v>243.5</v>
      </c>
      <c r="AS99" s="718">
        <v>103.5</v>
      </c>
      <c r="AT99" s="722">
        <v>1259</v>
      </c>
      <c r="AU99" s="719">
        <v>635.5</v>
      </c>
      <c r="AV99" s="740">
        <v>5559.5</v>
      </c>
      <c r="AW99" s="719">
        <v>306.5</v>
      </c>
      <c r="AX99" s="91"/>
      <c r="AY99" s="91" t="s">
        <v>202</v>
      </c>
      <c r="AZ99" s="93"/>
    </row>
    <row r="100" spans="1:52">
      <c r="A100" s="705" t="s">
        <v>3723</v>
      </c>
      <c r="B100" s="705">
        <v>6</v>
      </c>
      <c r="C100" s="705" t="s">
        <v>174</v>
      </c>
      <c r="D100" s="746">
        <v>99</v>
      </c>
      <c r="E100" s="746" t="s">
        <v>201</v>
      </c>
      <c r="G100" s="746"/>
      <c r="H100" s="746">
        <v>1</v>
      </c>
      <c r="I100" s="746"/>
      <c r="J100" s="746"/>
      <c r="K100" s="746">
        <v>1</v>
      </c>
      <c r="L100" s="746">
        <v>161</v>
      </c>
      <c r="M100" s="746">
        <v>70</v>
      </c>
      <c r="N100" s="746">
        <v>202</v>
      </c>
      <c r="O100" s="746">
        <v>526</v>
      </c>
      <c r="P100" s="746">
        <v>1</v>
      </c>
      <c r="Q100" s="746"/>
      <c r="R100" s="746"/>
      <c r="S100" s="746">
        <v>1</v>
      </c>
      <c r="T100" s="746"/>
      <c r="U100" s="746">
        <v>1</v>
      </c>
      <c r="V100" s="746"/>
      <c r="W100" s="746"/>
      <c r="X100" s="746">
        <v>1</v>
      </c>
      <c r="Z100" s="746">
        <v>1</v>
      </c>
      <c r="AA100" s="746">
        <v>1</v>
      </c>
      <c r="AB100" s="746"/>
      <c r="AD100" s="1211" t="s">
        <v>3815</v>
      </c>
      <c r="AE100" s="746">
        <v>1</v>
      </c>
      <c r="AF100" s="746">
        <v>1</v>
      </c>
      <c r="AG100" s="746"/>
      <c r="AI100" s="746">
        <v>300</v>
      </c>
      <c r="AJ100" s="746">
        <v>600</v>
      </c>
      <c r="AK100" s="745"/>
      <c r="AL100" s="745"/>
      <c r="AM100" s="746">
        <v>1</v>
      </c>
      <c r="AN100" s="714">
        <v>130.5</v>
      </c>
      <c r="AO100" s="715">
        <v>187</v>
      </c>
      <c r="AP100" s="715">
        <v>122</v>
      </c>
      <c r="AQ100" s="715">
        <v>143</v>
      </c>
      <c r="AR100" s="715">
        <v>177</v>
      </c>
      <c r="AS100" s="718">
        <v>155</v>
      </c>
      <c r="AT100" s="714">
        <v>266</v>
      </c>
      <c r="AU100" s="719">
        <v>163.5</v>
      </c>
      <c r="AV100" s="738">
        <v>1858</v>
      </c>
      <c r="AW100" s="719">
        <v>434</v>
      </c>
      <c r="AX100" s="91"/>
      <c r="AY100" s="91" t="s">
        <v>203</v>
      </c>
      <c r="AZ100" s="93"/>
    </row>
    <row r="101" spans="1:52">
      <c r="A101" s="705" t="s">
        <v>3723</v>
      </c>
      <c r="B101" s="705">
        <v>6</v>
      </c>
      <c r="C101" s="705" t="s">
        <v>174</v>
      </c>
      <c r="D101" s="746">
        <v>100</v>
      </c>
      <c r="E101" s="746" t="s">
        <v>201</v>
      </c>
      <c r="G101" s="746"/>
      <c r="H101" s="746">
        <v>1</v>
      </c>
      <c r="I101" s="746"/>
      <c r="J101" s="746"/>
      <c r="K101" s="746">
        <v>1</v>
      </c>
      <c r="L101" s="746">
        <v>164</v>
      </c>
      <c r="M101" s="746">
        <v>74</v>
      </c>
      <c r="N101" s="746">
        <v>220</v>
      </c>
      <c r="O101" s="746">
        <v>652</v>
      </c>
      <c r="P101" s="746">
        <v>1</v>
      </c>
      <c r="Q101" s="746"/>
      <c r="R101" s="746"/>
      <c r="S101" s="746">
        <v>1</v>
      </c>
      <c r="T101" s="746"/>
      <c r="U101" s="746">
        <v>1</v>
      </c>
      <c r="V101" s="746"/>
      <c r="W101" s="746"/>
      <c r="X101" s="746">
        <v>1</v>
      </c>
      <c r="Z101" s="746">
        <v>1</v>
      </c>
      <c r="AA101" s="746">
        <v>1</v>
      </c>
      <c r="AB101" s="746"/>
      <c r="AD101" s="1211" t="s">
        <v>3815</v>
      </c>
      <c r="AE101" s="746">
        <v>1</v>
      </c>
      <c r="AF101" s="746">
        <v>1</v>
      </c>
      <c r="AG101" s="746"/>
      <c r="AI101" s="746">
        <v>300</v>
      </c>
      <c r="AJ101" s="746">
        <v>700</v>
      </c>
      <c r="AK101" s="746">
        <v>1</v>
      </c>
      <c r="AL101" s="745"/>
      <c r="AM101" s="745"/>
      <c r="AN101" s="722">
        <v>1777</v>
      </c>
      <c r="AO101" s="721">
        <v>18487.5</v>
      </c>
      <c r="AP101" s="715">
        <v>209.5</v>
      </c>
      <c r="AQ101" s="715">
        <v>560</v>
      </c>
      <c r="AR101" s="717">
        <v>1286</v>
      </c>
      <c r="AS101" s="718">
        <v>232</v>
      </c>
      <c r="AT101" s="714">
        <v>572.5</v>
      </c>
      <c r="AU101" s="719">
        <v>218</v>
      </c>
      <c r="AV101" s="738">
        <v>1301</v>
      </c>
      <c r="AW101" s="719">
        <v>252</v>
      </c>
      <c r="AX101" s="91"/>
      <c r="AY101" s="91" t="s">
        <v>204</v>
      </c>
      <c r="AZ101" s="93"/>
    </row>
    <row r="102" spans="1:52">
      <c r="A102" s="705" t="s">
        <v>3723</v>
      </c>
      <c r="B102" s="705">
        <v>6</v>
      </c>
      <c r="C102" s="705" t="s">
        <v>174</v>
      </c>
      <c r="D102" s="746">
        <v>101</v>
      </c>
      <c r="E102" s="746" t="s">
        <v>201</v>
      </c>
      <c r="G102" s="746"/>
      <c r="H102" s="746">
        <v>1</v>
      </c>
      <c r="I102" s="746"/>
      <c r="J102" s="746"/>
      <c r="K102" s="746">
        <v>1</v>
      </c>
      <c r="L102" s="746">
        <v>165</v>
      </c>
      <c r="M102" s="746">
        <v>66</v>
      </c>
      <c r="N102" s="746">
        <v>194</v>
      </c>
      <c r="O102" s="746">
        <v>606</v>
      </c>
      <c r="P102" s="746">
        <v>1</v>
      </c>
      <c r="Q102" s="746"/>
      <c r="R102" s="746"/>
      <c r="S102" s="746">
        <v>1</v>
      </c>
      <c r="T102" s="746"/>
      <c r="U102" s="746">
        <v>1</v>
      </c>
      <c r="V102" s="746"/>
      <c r="W102" s="746">
        <v>1</v>
      </c>
      <c r="X102" s="746"/>
      <c r="Z102" s="746">
        <v>1</v>
      </c>
      <c r="AA102" s="746">
        <v>1</v>
      </c>
      <c r="AB102" s="746"/>
      <c r="AD102" s="1211" t="s">
        <v>3815</v>
      </c>
      <c r="AE102" s="746">
        <v>1</v>
      </c>
      <c r="AF102" s="746">
        <v>1</v>
      </c>
      <c r="AG102" s="746"/>
      <c r="AI102" s="746">
        <v>300</v>
      </c>
      <c r="AJ102" s="746">
        <v>700</v>
      </c>
      <c r="AK102" s="745"/>
      <c r="AL102" s="745"/>
      <c r="AM102" s="74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2"/>
  <sheetViews>
    <sheetView topLeftCell="N1" workbookViewId="0">
      <selection activeCell="Z2" sqref="Z2"/>
    </sheetView>
  </sheetViews>
  <sheetFormatPr baseColWidth="10" defaultRowHeight="15" x14ac:dyDescent="0"/>
  <cols>
    <col min="1" max="16384" width="10.83203125" style="705"/>
  </cols>
  <sheetData>
    <row r="1" spans="1:52" s="695" customFormat="1" ht="16" thickBot="1">
      <c r="A1" s="695" t="s">
        <v>3679</v>
      </c>
      <c r="B1" s="696" t="s">
        <v>3728</v>
      </c>
      <c r="C1" s="696" t="s">
        <v>3681</v>
      </c>
      <c r="D1" s="695" t="s">
        <v>11</v>
      </c>
      <c r="E1" s="695" t="s">
        <v>3648</v>
      </c>
      <c r="F1" s="695" t="s">
        <v>3729</v>
      </c>
      <c r="G1" s="695" t="s">
        <v>3649</v>
      </c>
      <c r="H1" s="695" t="s">
        <v>3650</v>
      </c>
      <c r="I1" s="695" t="s">
        <v>3734</v>
      </c>
      <c r="J1" s="695" t="s">
        <v>3651</v>
      </c>
      <c r="K1" s="695" t="s">
        <v>3652</v>
      </c>
      <c r="L1" s="695" t="s">
        <v>3653</v>
      </c>
      <c r="M1" s="695" t="s">
        <v>3735</v>
      </c>
      <c r="N1" s="695" t="s">
        <v>3736</v>
      </c>
      <c r="O1" s="697" t="s">
        <v>3654</v>
      </c>
      <c r="P1" s="695" t="s">
        <v>3655</v>
      </c>
      <c r="Q1" s="695" t="s">
        <v>3656</v>
      </c>
      <c r="R1" s="695" t="s">
        <v>3657</v>
      </c>
      <c r="S1" s="695" t="s">
        <v>3658</v>
      </c>
      <c r="T1" s="695" t="s">
        <v>3659</v>
      </c>
      <c r="U1" s="695" t="s">
        <v>3660</v>
      </c>
      <c r="V1" s="695" t="s">
        <v>3661</v>
      </c>
      <c r="W1" s="695" t="s">
        <v>3733</v>
      </c>
      <c r="X1" s="695" t="s">
        <v>3690</v>
      </c>
      <c r="Y1" s="695" t="s">
        <v>3691</v>
      </c>
      <c r="Z1" s="695" t="s">
        <v>3817</v>
      </c>
      <c r="AA1" s="695" t="s">
        <v>3809</v>
      </c>
      <c r="AB1" s="695" t="s">
        <v>3810</v>
      </c>
      <c r="AC1" s="695" t="s">
        <v>3816</v>
      </c>
      <c r="AD1" s="695" t="s">
        <v>3813</v>
      </c>
      <c r="AE1" s="695" t="s">
        <v>3739</v>
      </c>
      <c r="AF1" s="695" t="s">
        <v>3740</v>
      </c>
      <c r="AG1" s="695" t="s">
        <v>3745</v>
      </c>
      <c r="AH1" s="695" t="s">
        <v>3741</v>
      </c>
      <c r="AI1" s="698" t="s">
        <v>3790</v>
      </c>
      <c r="AJ1" s="698" t="s">
        <v>3791</v>
      </c>
      <c r="AK1" s="698" t="s">
        <v>3708</v>
      </c>
      <c r="AL1" s="698" t="s">
        <v>3709</v>
      </c>
      <c r="AM1" s="699" t="s">
        <v>79</v>
      </c>
      <c r="AN1" s="699" t="s">
        <v>80</v>
      </c>
      <c r="AO1" s="699" t="s">
        <v>81</v>
      </c>
      <c r="AP1" s="700" t="s">
        <v>3760</v>
      </c>
      <c r="AQ1" s="701" t="s">
        <v>82</v>
      </c>
      <c r="AR1" s="701" t="s">
        <v>84</v>
      </c>
      <c r="AS1" s="701" t="s">
        <v>3752</v>
      </c>
      <c r="AT1" s="701" t="s">
        <v>3753</v>
      </c>
      <c r="AU1" s="702" t="s">
        <v>87</v>
      </c>
      <c r="AV1" s="701" t="s">
        <v>88</v>
      </c>
      <c r="AW1" s="703" t="s">
        <v>89</v>
      </c>
      <c r="AX1" s="700" t="s">
        <v>90</v>
      </c>
      <c r="AY1" s="704" t="s">
        <v>25</v>
      </c>
      <c r="AZ1" s="695" t="s">
        <v>3783</v>
      </c>
    </row>
    <row r="2" spans="1:52" ht="16" thickBot="1">
      <c r="A2" s="705" t="s">
        <v>3723</v>
      </c>
      <c r="B2" s="705">
        <v>7</v>
      </c>
      <c r="C2" s="759" t="s">
        <v>205</v>
      </c>
      <c r="D2" s="760">
        <v>1</v>
      </c>
      <c r="E2" s="761">
        <v>39541</v>
      </c>
      <c r="F2" s="761">
        <v>39541</v>
      </c>
      <c r="G2" s="760"/>
      <c r="H2" s="760">
        <v>1</v>
      </c>
      <c r="I2" s="760"/>
      <c r="J2" s="760"/>
      <c r="K2" s="760">
        <v>1</v>
      </c>
      <c r="L2" s="760">
        <v>171</v>
      </c>
      <c r="M2" s="760">
        <v>68</v>
      </c>
      <c r="N2" s="760">
        <v>193</v>
      </c>
      <c r="O2" s="762">
        <v>624</v>
      </c>
      <c r="P2" s="760"/>
      <c r="Q2" s="760">
        <v>1</v>
      </c>
      <c r="R2" s="760">
        <v>1</v>
      </c>
      <c r="S2" s="760"/>
      <c r="T2" s="760">
        <v>1</v>
      </c>
      <c r="U2" s="760"/>
      <c r="V2" s="760"/>
      <c r="W2" s="760"/>
      <c r="X2" s="760">
        <v>1</v>
      </c>
      <c r="Z2" s="102">
        <v>1</v>
      </c>
      <c r="AA2" s="102"/>
      <c r="AB2" s="102"/>
      <c r="AD2" s="1211" t="s">
        <v>3815</v>
      </c>
      <c r="AE2" s="102">
        <v>1</v>
      </c>
      <c r="AF2" s="102"/>
      <c r="AG2" s="102">
        <v>1</v>
      </c>
      <c r="AI2" s="102"/>
      <c r="AJ2" s="102"/>
      <c r="AK2" s="102">
        <v>300</v>
      </c>
      <c r="AL2" s="102">
        <v>800</v>
      </c>
      <c r="AM2" s="746"/>
      <c r="AN2" s="746"/>
      <c r="AO2" s="746">
        <v>1</v>
      </c>
      <c r="AP2" s="763">
        <v>8076</v>
      </c>
      <c r="AQ2" s="764">
        <v>308.5</v>
      </c>
      <c r="AR2" s="764">
        <v>88</v>
      </c>
      <c r="AS2" s="764">
        <v>83</v>
      </c>
      <c r="AT2" s="764">
        <v>98</v>
      </c>
      <c r="AU2" s="765">
        <v>862.5</v>
      </c>
      <c r="AV2" s="734">
        <v>7939</v>
      </c>
      <c r="AW2" s="766">
        <v>3179</v>
      </c>
      <c r="AX2" s="767">
        <v>3702</v>
      </c>
      <c r="AY2" s="760"/>
      <c r="AZ2" s="760" t="s">
        <v>207</v>
      </c>
    </row>
    <row r="3" spans="1:52" ht="16" thickBot="1">
      <c r="A3" s="705" t="s">
        <v>3723</v>
      </c>
      <c r="B3" s="705">
        <v>7</v>
      </c>
      <c r="C3" s="759" t="s">
        <v>205</v>
      </c>
      <c r="D3" s="760">
        <v>2</v>
      </c>
      <c r="E3" s="761">
        <v>39541</v>
      </c>
      <c r="F3" s="761">
        <v>39541</v>
      </c>
      <c r="G3" s="760"/>
      <c r="H3" s="760">
        <v>1</v>
      </c>
      <c r="I3" s="760">
        <v>1</v>
      </c>
      <c r="J3" s="760"/>
      <c r="K3" s="760"/>
      <c r="L3" s="760">
        <v>75</v>
      </c>
      <c r="M3" s="760">
        <v>35</v>
      </c>
      <c r="N3" s="760">
        <v>80</v>
      </c>
      <c r="O3" s="762">
        <v>84</v>
      </c>
      <c r="P3" s="760"/>
      <c r="Q3" s="760"/>
      <c r="R3" s="760"/>
      <c r="S3" s="760"/>
      <c r="T3" s="760"/>
      <c r="U3" s="760"/>
      <c r="V3" s="760"/>
      <c r="W3" s="760"/>
      <c r="X3" s="760">
        <v>1</v>
      </c>
      <c r="Z3" s="102">
        <v>1</v>
      </c>
      <c r="AA3" s="102"/>
      <c r="AB3" s="102"/>
      <c r="AD3" s="1211" t="s">
        <v>3815</v>
      </c>
      <c r="AE3" s="102">
        <v>1</v>
      </c>
      <c r="AF3" s="102"/>
      <c r="AG3" s="102"/>
      <c r="AI3" s="102">
        <v>0</v>
      </c>
      <c r="AJ3" s="102"/>
      <c r="AK3" s="102"/>
      <c r="AL3" s="102" t="s">
        <v>208</v>
      </c>
      <c r="AM3" s="746"/>
      <c r="AN3" s="746"/>
      <c r="AO3" s="746"/>
      <c r="AP3" s="768"/>
      <c r="AQ3" s="769"/>
      <c r="AR3" s="769"/>
      <c r="AS3" s="769"/>
      <c r="AT3" s="769"/>
      <c r="AU3" s="770"/>
      <c r="AV3" s="771"/>
      <c r="AW3" s="772"/>
      <c r="AX3" s="773"/>
      <c r="AY3" s="760"/>
      <c r="AZ3" s="760" t="s">
        <v>209</v>
      </c>
    </row>
    <row r="4" spans="1:52" ht="16" thickBot="1">
      <c r="A4" s="705" t="s">
        <v>3723</v>
      </c>
      <c r="B4" s="705">
        <v>7</v>
      </c>
      <c r="C4" s="759" t="s">
        <v>205</v>
      </c>
      <c r="D4" s="760">
        <v>3</v>
      </c>
      <c r="E4" s="761">
        <v>39541</v>
      </c>
      <c r="F4" s="761">
        <v>39541</v>
      </c>
      <c r="G4" s="760"/>
      <c r="H4" s="760">
        <v>1</v>
      </c>
      <c r="I4" s="760"/>
      <c r="J4" s="760"/>
      <c r="K4" s="760">
        <v>1</v>
      </c>
      <c r="L4" s="760">
        <v>166</v>
      </c>
      <c r="M4" s="760">
        <v>70</v>
      </c>
      <c r="N4" s="760">
        <v>182</v>
      </c>
      <c r="O4" s="762">
        <v>642</v>
      </c>
      <c r="P4" s="760"/>
      <c r="Q4" s="760">
        <v>1</v>
      </c>
      <c r="R4" s="760">
        <v>1</v>
      </c>
      <c r="S4" s="760"/>
      <c r="T4" s="760">
        <v>1</v>
      </c>
      <c r="U4" s="760"/>
      <c r="V4" s="760"/>
      <c r="W4" s="760"/>
      <c r="X4" s="760">
        <v>1</v>
      </c>
      <c r="Z4" s="102">
        <v>1</v>
      </c>
      <c r="AA4" s="102"/>
      <c r="AB4" s="102"/>
      <c r="AD4" s="1211" t="s">
        <v>3815</v>
      </c>
      <c r="AE4" s="102">
        <v>1</v>
      </c>
      <c r="AF4" s="102"/>
      <c r="AG4" s="102"/>
      <c r="AI4" s="102">
        <v>0</v>
      </c>
      <c r="AJ4" s="102">
        <v>0</v>
      </c>
      <c r="AK4" s="102">
        <v>300</v>
      </c>
      <c r="AL4" s="102">
        <v>1000</v>
      </c>
      <c r="AM4" s="746"/>
      <c r="AN4" s="746"/>
      <c r="AO4" s="746">
        <v>1</v>
      </c>
      <c r="AP4" s="740">
        <v>1526</v>
      </c>
      <c r="AQ4" s="774">
        <v>153</v>
      </c>
      <c r="AR4" s="774">
        <v>68.5</v>
      </c>
      <c r="AS4" s="774">
        <v>73</v>
      </c>
      <c r="AT4" s="774">
        <v>324.5</v>
      </c>
      <c r="AU4" s="775">
        <v>477</v>
      </c>
      <c r="AV4" s="722">
        <v>1550</v>
      </c>
      <c r="AW4" s="776">
        <v>508.5</v>
      </c>
      <c r="AX4" s="777">
        <v>1187</v>
      </c>
      <c r="AY4" s="760"/>
      <c r="AZ4" s="760" t="s">
        <v>210</v>
      </c>
    </row>
    <row r="5" spans="1:52" ht="16" thickBot="1">
      <c r="A5" s="705" t="s">
        <v>3723</v>
      </c>
      <c r="B5" s="705">
        <v>7</v>
      </c>
      <c r="C5" s="759" t="s">
        <v>205</v>
      </c>
      <c r="D5" s="760">
        <v>4</v>
      </c>
      <c r="E5" s="761">
        <v>39541</v>
      </c>
      <c r="F5" s="761">
        <v>39541</v>
      </c>
      <c r="G5" s="760">
        <v>1</v>
      </c>
      <c r="H5" s="760"/>
      <c r="I5" s="760">
        <v>1</v>
      </c>
      <c r="J5" s="760"/>
      <c r="K5" s="760"/>
      <c r="L5" s="760">
        <v>74</v>
      </c>
      <c r="M5" s="760">
        <v>38</v>
      </c>
      <c r="N5" s="760">
        <v>85</v>
      </c>
      <c r="O5" s="762">
        <v>96</v>
      </c>
      <c r="P5" s="760"/>
      <c r="Q5" s="760">
        <v>1</v>
      </c>
      <c r="R5" s="760"/>
      <c r="S5" s="760">
        <v>1</v>
      </c>
      <c r="T5" s="760"/>
      <c r="U5" s="760"/>
      <c r="V5" s="760"/>
      <c r="W5" s="760"/>
      <c r="X5" s="760">
        <v>1</v>
      </c>
      <c r="Z5" s="102">
        <v>1</v>
      </c>
      <c r="AA5" s="102"/>
      <c r="AB5" s="102"/>
      <c r="AD5" s="1211" t="s">
        <v>3815</v>
      </c>
      <c r="AE5" s="102">
        <v>1</v>
      </c>
      <c r="AF5" s="102"/>
      <c r="AG5" s="102">
        <v>1</v>
      </c>
      <c r="AI5" s="102"/>
      <c r="AJ5" s="102">
        <v>0</v>
      </c>
      <c r="AK5" s="102"/>
      <c r="AL5" s="102">
        <v>200</v>
      </c>
      <c r="AM5" s="746"/>
      <c r="AN5" s="746"/>
      <c r="AO5" s="746"/>
      <c r="AP5" s="778"/>
      <c r="AQ5" s="779"/>
      <c r="AR5" s="779"/>
      <c r="AS5" s="779"/>
      <c r="AT5" s="779"/>
      <c r="AU5" s="780"/>
      <c r="AV5" s="781"/>
      <c r="AW5" s="782"/>
      <c r="AX5" s="783"/>
      <c r="AY5" s="760"/>
      <c r="AZ5" s="760" t="s">
        <v>211</v>
      </c>
    </row>
    <row r="6" spans="1:52" ht="16" thickBot="1">
      <c r="A6" s="705" t="s">
        <v>3723</v>
      </c>
      <c r="B6" s="705">
        <v>7</v>
      </c>
      <c r="C6" s="759" t="s">
        <v>205</v>
      </c>
      <c r="D6" s="760">
        <v>5</v>
      </c>
      <c r="E6" s="761">
        <v>39541</v>
      </c>
      <c r="F6" s="761">
        <v>39541</v>
      </c>
      <c r="G6" s="760"/>
      <c r="H6" s="760">
        <v>1</v>
      </c>
      <c r="I6" s="760"/>
      <c r="J6" s="760"/>
      <c r="K6" s="760">
        <v>1</v>
      </c>
      <c r="L6" s="760">
        <v>170</v>
      </c>
      <c r="M6" s="760">
        <v>76</v>
      </c>
      <c r="N6" s="760">
        <v>210</v>
      </c>
      <c r="O6" s="762">
        <v>612</v>
      </c>
      <c r="P6" s="760">
        <v>1</v>
      </c>
      <c r="Q6" s="760"/>
      <c r="R6" s="760">
        <v>1</v>
      </c>
      <c r="S6" s="760"/>
      <c r="T6" s="760"/>
      <c r="U6" s="760">
        <v>1</v>
      </c>
      <c r="V6" s="760"/>
      <c r="W6" s="760"/>
      <c r="X6" s="760">
        <v>1</v>
      </c>
      <c r="Z6" s="102">
        <v>1</v>
      </c>
      <c r="AA6" s="102"/>
      <c r="AB6" s="102"/>
      <c r="AD6" s="1211" t="s">
        <v>3815</v>
      </c>
      <c r="AE6" s="102">
        <v>1</v>
      </c>
      <c r="AF6" s="102"/>
      <c r="AG6" s="102"/>
      <c r="AI6" s="102"/>
      <c r="AJ6" s="102"/>
      <c r="AK6" s="102">
        <v>300</v>
      </c>
      <c r="AL6" s="102">
        <v>1100</v>
      </c>
      <c r="AM6" s="746"/>
      <c r="AN6" s="746"/>
      <c r="AO6" s="746">
        <v>1</v>
      </c>
      <c r="AP6" s="784">
        <v>696</v>
      </c>
      <c r="AQ6" s="774">
        <v>179</v>
      </c>
      <c r="AR6" s="774">
        <v>137</v>
      </c>
      <c r="AS6" s="717">
        <v>5496</v>
      </c>
      <c r="AT6" s="774">
        <v>120.5</v>
      </c>
      <c r="AU6" s="775">
        <v>246</v>
      </c>
      <c r="AV6" s="722">
        <v>2743</v>
      </c>
      <c r="AW6" s="776">
        <v>243</v>
      </c>
      <c r="AX6" s="777">
        <v>1911</v>
      </c>
      <c r="AY6" s="760"/>
      <c r="AZ6" s="760" t="s">
        <v>212</v>
      </c>
    </row>
    <row r="7" spans="1:52" ht="16" thickBot="1">
      <c r="A7" s="705" t="s">
        <v>3723</v>
      </c>
      <c r="B7" s="705">
        <v>7</v>
      </c>
      <c r="C7" s="759" t="s">
        <v>205</v>
      </c>
      <c r="D7" s="760">
        <v>6</v>
      </c>
      <c r="E7" s="761">
        <v>39541</v>
      </c>
      <c r="F7" s="761">
        <v>39541</v>
      </c>
      <c r="G7" s="760">
        <v>1</v>
      </c>
      <c r="H7" s="760"/>
      <c r="I7" s="760"/>
      <c r="J7" s="760"/>
      <c r="K7" s="760">
        <v>1</v>
      </c>
      <c r="L7" s="760">
        <v>164</v>
      </c>
      <c r="M7" s="760">
        <v>70</v>
      </c>
      <c r="N7" s="760">
        <v>195</v>
      </c>
      <c r="O7" s="762">
        <v>482</v>
      </c>
      <c r="P7" s="760"/>
      <c r="Q7" s="760"/>
      <c r="R7" s="760"/>
      <c r="S7" s="760"/>
      <c r="T7" s="760"/>
      <c r="U7" s="760"/>
      <c r="V7" s="760"/>
      <c r="W7" s="760">
        <v>1</v>
      </c>
      <c r="X7" s="760" t="s">
        <v>213</v>
      </c>
      <c r="Z7" s="102">
        <v>1</v>
      </c>
      <c r="AA7" s="102"/>
      <c r="AB7" s="102"/>
      <c r="AD7" s="1211" t="s">
        <v>3815</v>
      </c>
      <c r="AE7" s="102">
        <v>1</v>
      </c>
      <c r="AF7" s="102"/>
      <c r="AG7" s="102"/>
      <c r="AI7" s="102">
        <v>0</v>
      </c>
      <c r="AJ7" s="102">
        <v>0</v>
      </c>
      <c r="AK7" s="102">
        <v>300</v>
      </c>
      <c r="AL7" s="102">
        <v>1100</v>
      </c>
      <c r="AM7" s="746"/>
      <c r="AN7" s="746"/>
      <c r="AO7" s="746">
        <v>1</v>
      </c>
      <c r="AP7" s="784">
        <v>138</v>
      </c>
      <c r="AQ7" s="774">
        <v>500</v>
      </c>
      <c r="AR7" s="774">
        <v>232</v>
      </c>
      <c r="AS7" s="774">
        <v>112</v>
      </c>
      <c r="AT7" s="774">
        <v>155</v>
      </c>
      <c r="AU7" s="775">
        <v>75</v>
      </c>
      <c r="AV7" s="785">
        <v>529.5</v>
      </c>
      <c r="AW7" s="776">
        <v>68</v>
      </c>
      <c r="AX7" s="777">
        <v>2897</v>
      </c>
      <c r="AY7" s="760"/>
      <c r="AZ7" s="760" t="s">
        <v>214</v>
      </c>
    </row>
    <row r="8" spans="1:52" ht="16" thickBot="1">
      <c r="A8" s="705" t="s">
        <v>3723</v>
      </c>
      <c r="B8" s="705">
        <v>7</v>
      </c>
      <c r="C8" s="759" t="s">
        <v>205</v>
      </c>
      <c r="D8" s="760">
        <v>7</v>
      </c>
      <c r="E8" s="761">
        <v>39541</v>
      </c>
      <c r="F8" s="761">
        <v>39541</v>
      </c>
      <c r="G8" s="760"/>
      <c r="H8" s="760">
        <v>1</v>
      </c>
      <c r="I8" s="760"/>
      <c r="J8" s="760"/>
      <c r="K8" s="760">
        <v>1</v>
      </c>
      <c r="L8" s="760">
        <v>165</v>
      </c>
      <c r="M8" s="760">
        <v>75</v>
      </c>
      <c r="N8" s="760">
        <v>210</v>
      </c>
      <c r="O8" s="762">
        <v>618</v>
      </c>
      <c r="P8" s="760">
        <v>1</v>
      </c>
      <c r="Q8" s="760"/>
      <c r="R8" s="760">
        <v>1</v>
      </c>
      <c r="S8" s="760"/>
      <c r="T8" s="760"/>
      <c r="U8" s="760">
        <v>1</v>
      </c>
      <c r="V8" s="760"/>
      <c r="W8" s="760"/>
      <c r="X8" s="760">
        <v>1</v>
      </c>
      <c r="Z8" s="102">
        <v>1</v>
      </c>
      <c r="AA8" s="102"/>
      <c r="AB8" s="102"/>
      <c r="AD8" s="1211" t="s">
        <v>3815</v>
      </c>
      <c r="AE8" s="102">
        <v>1</v>
      </c>
      <c r="AF8" s="102"/>
      <c r="AG8" s="102">
        <v>1</v>
      </c>
      <c r="AI8" s="102">
        <v>0</v>
      </c>
      <c r="AJ8" s="102">
        <v>0</v>
      </c>
      <c r="AK8" s="102">
        <v>300</v>
      </c>
      <c r="AL8" s="102">
        <v>900</v>
      </c>
      <c r="AM8" s="746"/>
      <c r="AN8" s="746">
        <v>1</v>
      </c>
      <c r="AO8" s="746"/>
      <c r="AP8" s="784">
        <v>825</v>
      </c>
      <c r="AQ8" s="717">
        <v>2495</v>
      </c>
      <c r="AR8" s="774">
        <v>616.5</v>
      </c>
      <c r="AS8" s="774">
        <v>219</v>
      </c>
      <c r="AT8" s="774">
        <v>234.5</v>
      </c>
      <c r="AU8" s="775">
        <v>390</v>
      </c>
      <c r="AV8" s="785">
        <v>647</v>
      </c>
      <c r="AW8" s="776">
        <v>144</v>
      </c>
      <c r="AX8" s="777">
        <v>3360</v>
      </c>
      <c r="AY8" s="760"/>
      <c r="AZ8" s="786" t="s">
        <v>215</v>
      </c>
    </row>
    <row r="9" spans="1:52" ht="16" thickBot="1">
      <c r="A9" s="705" t="s">
        <v>3723</v>
      </c>
      <c r="B9" s="705">
        <v>7</v>
      </c>
      <c r="C9" s="759" t="s">
        <v>205</v>
      </c>
      <c r="D9" s="760">
        <v>8</v>
      </c>
      <c r="E9" s="761">
        <v>39541</v>
      </c>
      <c r="F9" s="761">
        <v>39541</v>
      </c>
      <c r="G9" s="760"/>
      <c r="H9" s="760">
        <v>1</v>
      </c>
      <c r="I9" s="760"/>
      <c r="J9" s="760"/>
      <c r="K9" s="760">
        <v>1</v>
      </c>
      <c r="L9" s="760">
        <v>178</v>
      </c>
      <c r="M9" s="760">
        <v>76</v>
      </c>
      <c r="N9" s="760">
        <v>205</v>
      </c>
      <c r="O9" s="762">
        <v>536</v>
      </c>
      <c r="P9" s="760">
        <v>1</v>
      </c>
      <c r="Q9" s="760"/>
      <c r="R9" s="760">
        <v>1</v>
      </c>
      <c r="S9" s="760"/>
      <c r="T9" s="760"/>
      <c r="U9" s="760">
        <v>1</v>
      </c>
      <c r="V9" s="760"/>
      <c r="W9" s="760"/>
      <c r="X9" s="760">
        <v>1</v>
      </c>
      <c r="Z9" s="102">
        <v>1</v>
      </c>
      <c r="AA9" s="102"/>
      <c r="AB9" s="102"/>
      <c r="AD9" s="1211" t="s">
        <v>3815</v>
      </c>
      <c r="AE9" s="102">
        <v>1</v>
      </c>
      <c r="AF9" s="102"/>
      <c r="AG9" s="102">
        <v>1</v>
      </c>
      <c r="AI9" s="102"/>
      <c r="AJ9" s="102">
        <v>0</v>
      </c>
      <c r="AK9" s="102">
        <v>300</v>
      </c>
      <c r="AL9" s="102">
        <v>900</v>
      </c>
      <c r="AM9" s="746"/>
      <c r="AN9" s="746">
        <v>1</v>
      </c>
      <c r="AO9" s="746"/>
      <c r="AP9" s="784">
        <v>389</v>
      </c>
      <c r="AQ9" s="717">
        <v>1518.5</v>
      </c>
      <c r="AR9" s="774">
        <v>353</v>
      </c>
      <c r="AS9" s="774">
        <v>137</v>
      </c>
      <c r="AT9" s="774">
        <v>339.5</v>
      </c>
      <c r="AU9" s="775">
        <v>119</v>
      </c>
      <c r="AV9" s="785">
        <v>588.5</v>
      </c>
      <c r="AW9" s="776">
        <v>97.5</v>
      </c>
      <c r="AX9" s="777">
        <v>3664</v>
      </c>
      <c r="AY9" s="760" t="s">
        <v>216</v>
      </c>
      <c r="AZ9" s="760" t="s">
        <v>217</v>
      </c>
    </row>
    <row r="10" spans="1:52" ht="16" thickBot="1">
      <c r="A10" s="705" t="s">
        <v>3723</v>
      </c>
      <c r="B10" s="705">
        <v>7</v>
      </c>
      <c r="C10" s="759" t="s">
        <v>205</v>
      </c>
      <c r="D10" s="760">
        <v>9</v>
      </c>
      <c r="E10" s="761">
        <v>39541</v>
      </c>
      <c r="F10" s="761">
        <v>39541</v>
      </c>
      <c r="G10" s="760"/>
      <c r="H10" s="760">
        <v>1</v>
      </c>
      <c r="I10" s="760"/>
      <c r="J10" s="760"/>
      <c r="K10" s="760">
        <v>1</v>
      </c>
      <c r="L10" s="760">
        <v>165</v>
      </c>
      <c r="M10" s="760">
        <v>70</v>
      </c>
      <c r="N10" s="760">
        <v>190</v>
      </c>
      <c r="O10" s="762">
        <v>604</v>
      </c>
      <c r="P10" s="760"/>
      <c r="Q10" s="760">
        <v>1</v>
      </c>
      <c r="R10" s="760"/>
      <c r="S10" s="760">
        <v>1</v>
      </c>
      <c r="T10" s="760">
        <v>1</v>
      </c>
      <c r="U10" s="760"/>
      <c r="V10" s="760"/>
      <c r="W10" s="760"/>
      <c r="X10" s="760">
        <v>1</v>
      </c>
      <c r="Z10" s="102">
        <v>1</v>
      </c>
      <c r="AA10" s="102"/>
      <c r="AB10" s="102"/>
      <c r="AD10" s="1211" t="s">
        <v>3815</v>
      </c>
      <c r="AE10" s="102">
        <v>1</v>
      </c>
      <c r="AF10" s="102"/>
      <c r="AG10" s="102">
        <v>1</v>
      </c>
      <c r="AI10" s="102">
        <v>0</v>
      </c>
      <c r="AJ10" s="102">
        <v>0</v>
      </c>
      <c r="AK10" s="102">
        <v>300</v>
      </c>
      <c r="AL10" s="102">
        <v>1000</v>
      </c>
      <c r="AM10" s="746">
        <v>1</v>
      </c>
      <c r="AN10" s="746"/>
      <c r="AO10" s="746"/>
      <c r="AP10" s="787">
        <v>18763</v>
      </c>
      <c r="AQ10" s="788">
        <v>24130</v>
      </c>
      <c r="AR10" s="717">
        <v>5425.5</v>
      </c>
      <c r="AS10" s="774">
        <v>914</v>
      </c>
      <c r="AT10" s="717">
        <v>2889.5</v>
      </c>
      <c r="AU10" s="775">
        <v>317</v>
      </c>
      <c r="AV10" s="722">
        <v>1787</v>
      </c>
      <c r="AW10" s="776">
        <v>520</v>
      </c>
      <c r="AX10" s="777">
        <v>3141</v>
      </c>
      <c r="AY10" s="760"/>
      <c r="AZ10" s="760" t="s">
        <v>218</v>
      </c>
    </row>
    <row r="11" spans="1:52" ht="16" thickBot="1">
      <c r="A11" s="705" t="s">
        <v>3723</v>
      </c>
      <c r="B11" s="705">
        <v>7</v>
      </c>
      <c r="C11" s="759" t="s">
        <v>205</v>
      </c>
      <c r="D11" s="760">
        <v>10</v>
      </c>
      <c r="E11" s="761">
        <v>39541</v>
      </c>
      <c r="F11" s="761">
        <v>39541</v>
      </c>
      <c r="G11" s="760">
        <v>1</v>
      </c>
      <c r="H11" s="760"/>
      <c r="I11" s="760">
        <v>1</v>
      </c>
      <c r="J11" s="760"/>
      <c r="K11" s="760"/>
      <c r="L11" s="760">
        <v>74</v>
      </c>
      <c r="M11" s="760">
        <v>40</v>
      </c>
      <c r="N11" s="760">
        <v>90</v>
      </c>
      <c r="O11" s="762">
        <v>94</v>
      </c>
      <c r="P11" s="760"/>
      <c r="Q11" s="760"/>
      <c r="R11" s="760"/>
      <c r="S11" s="760"/>
      <c r="T11" s="760"/>
      <c r="U11" s="760"/>
      <c r="V11" s="760"/>
      <c r="W11" s="760"/>
      <c r="X11" s="760">
        <v>1</v>
      </c>
      <c r="Z11" s="102">
        <v>1</v>
      </c>
      <c r="AA11" s="102"/>
      <c r="AB11" s="102"/>
      <c r="AD11" s="1211" t="s">
        <v>3815</v>
      </c>
      <c r="AE11" s="102">
        <v>1</v>
      </c>
      <c r="AF11" s="102"/>
      <c r="AG11" s="102">
        <v>1</v>
      </c>
      <c r="AI11" s="102">
        <v>0</v>
      </c>
      <c r="AJ11" s="102"/>
      <c r="AK11" s="102"/>
      <c r="AL11" s="102">
        <v>200</v>
      </c>
      <c r="AM11" s="746"/>
      <c r="AN11" s="746"/>
      <c r="AO11" s="746"/>
      <c r="AP11" s="778"/>
      <c r="AQ11" s="789"/>
      <c r="AR11" s="789"/>
      <c r="AS11" s="779"/>
      <c r="AT11" s="789"/>
      <c r="AU11" s="780"/>
      <c r="AV11" s="781"/>
      <c r="AW11" s="782"/>
      <c r="AX11" s="783"/>
      <c r="AY11" s="760"/>
      <c r="AZ11" s="760" t="s">
        <v>219</v>
      </c>
    </row>
    <row r="12" spans="1:52" ht="16" thickBot="1">
      <c r="A12" s="705" t="s">
        <v>3723</v>
      </c>
      <c r="B12" s="705">
        <v>7</v>
      </c>
      <c r="C12" s="759" t="s">
        <v>205</v>
      </c>
      <c r="D12" s="760">
        <v>11</v>
      </c>
      <c r="E12" s="761">
        <v>39541</v>
      </c>
      <c r="F12" s="761">
        <v>39541</v>
      </c>
      <c r="G12" s="760"/>
      <c r="H12" s="760">
        <v>1</v>
      </c>
      <c r="I12" s="760"/>
      <c r="J12" s="760"/>
      <c r="K12" s="760">
        <v>1</v>
      </c>
      <c r="L12" s="760">
        <v>165</v>
      </c>
      <c r="M12" s="760">
        <v>72</v>
      </c>
      <c r="N12" s="760">
        <v>210</v>
      </c>
      <c r="O12" s="762">
        <v>722</v>
      </c>
      <c r="P12" s="760">
        <v>1</v>
      </c>
      <c r="Q12" s="760"/>
      <c r="R12" s="760"/>
      <c r="S12" s="760">
        <v>1</v>
      </c>
      <c r="T12" s="760"/>
      <c r="U12" s="760">
        <v>1</v>
      </c>
      <c r="V12" s="760"/>
      <c r="W12" s="760"/>
      <c r="X12" s="760">
        <v>1</v>
      </c>
      <c r="Z12" s="102">
        <v>1</v>
      </c>
      <c r="AA12" s="102"/>
      <c r="AB12" s="102"/>
      <c r="AD12" s="1211" t="s">
        <v>3815</v>
      </c>
      <c r="AE12" s="102">
        <v>1</v>
      </c>
      <c r="AF12" s="102"/>
      <c r="AG12" s="102"/>
      <c r="AI12" s="102">
        <v>0</v>
      </c>
      <c r="AJ12" s="102"/>
      <c r="AK12" s="102">
        <v>300</v>
      </c>
      <c r="AL12" s="102">
        <v>1000</v>
      </c>
      <c r="AM12" s="746"/>
      <c r="AN12" s="746"/>
      <c r="AO12" s="746">
        <v>1</v>
      </c>
      <c r="AP12" s="784">
        <v>102.5</v>
      </c>
      <c r="AQ12" s="774">
        <v>76</v>
      </c>
      <c r="AR12" s="774">
        <v>236</v>
      </c>
      <c r="AS12" s="774">
        <v>62</v>
      </c>
      <c r="AT12" s="774">
        <v>89.5</v>
      </c>
      <c r="AU12" s="775">
        <v>217.5</v>
      </c>
      <c r="AV12" s="785">
        <v>239</v>
      </c>
      <c r="AW12" s="776">
        <v>101</v>
      </c>
      <c r="AX12" s="777">
        <v>1436</v>
      </c>
      <c r="AY12" s="760"/>
      <c r="AZ12" s="760" t="s">
        <v>220</v>
      </c>
    </row>
    <row r="13" spans="1:52" ht="16" thickBot="1">
      <c r="A13" s="705" t="s">
        <v>3723</v>
      </c>
      <c r="B13" s="705">
        <v>7</v>
      </c>
      <c r="C13" s="759" t="s">
        <v>205</v>
      </c>
      <c r="D13" s="760">
        <v>12</v>
      </c>
      <c r="E13" s="761">
        <v>39541</v>
      </c>
      <c r="F13" s="761">
        <v>39541</v>
      </c>
      <c r="G13" s="760"/>
      <c r="H13" s="760">
        <v>1</v>
      </c>
      <c r="I13" s="760"/>
      <c r="J13" s="760"/>
      <c r="K13" s="760">
        <v>1</v>
      </c>
      <c r="L13" s="760">
        <v>172</v>
      </c>
      <c r="M13" s="760">
        <v>71</v>
      </c>
      <c r="N13" s="760">
        <v>194</v>
      </c>
      <c r="O13" s="762">
        <v>640</v>
      </c>
      <c r="P13" s="760"/>
      <c r="Q13" s="760">
        <v>1</v>
      </c>
      <c r="R13" s="760"/>
      <c r="S13" s="760">
        <v>1</v>
      </c>
      <c r="T13" s="760">
        <v>1</v>
      </c>
      <c r="U13" s="760"/>
      <c r="V13" s="760"/>
      <c r="W13" s="760"/>
      <c r="X13" s="760">
        <v>1</v>
      </c>
      <c r="Z13" s="102">
        <v>1</v>
      </c>
      <c r="AA13" s="102"/>
      <c r="AB13" s="102"/>
      <c r="AD13" s="1211" t="s">
        <v>3815</v>
      </c>
      <c r="AE13" s="102">
        <v>1</v>
      </c>
      <c r="AF13" s="102"/>
      <c r="AG13" s="102">
        <v>1</v>
      </c>
      <c r="AI13" s="102"/>
      <c r="AJ13" s="102"/>
      <c r="AK13" s="102">
        <v>300</v>
      </c>
      <c r="AL13" s="102">
        <v>1000</v>
      </c>
      <c r="AM13" s="746"/>
      <c r="AN13" s="746">
        <v>1</v>
      </c>
      <c r="AO13" s="746"/>
      <c r="AP13" s="740">
        <v>2720</v>
      </c>
      <c r="AQ13" s="717">
        <v>6977.5</v>
      </c>
      <c r="AR13" s="717">
        <v>1673</v>
      </c>
      <c r="AS13" s="774">
        <v>225.5</v>
      </c>
      <c r="AT13" s="774">
        <v>174</v>
      </c>
      <c r="AU13" s="726">
        <v>1162</v>
      </c>
      <c r="AV13" s="785">
        <v>391.5</v>
      </c>
      <c r="AW13" s="776">
        <v>278</v>
      </c>
      <c r="AX13" s="777">
        <v>1804.5</v>
      </c>
      <c r="AY13" s="760"/>
      <c r="AZ13" s="760" t="s">
        <v>221</v>
      </c>
    </row>
    <row r="14" spans="1:52" ht="16" thickBot="1">
      <c r="A14" s="705" t="s">
        <v>3723</v>
      </c>
      <c r="B14" s="705">
        <v>7</v>
      </c>
      <c r="C14" s="759" t="s">
        <v>205</v>
      </c>
      <c r="D14" s="760">
        <v>13</v>
      </c>
      <c r="E14" s="761">
        <v>39541</v>
      </c>
      <c r="F14" s="761">
        <v>39541</v>
      </c>
      <c r="G14" s="760">
        <v>1</v>
      </c>
      <c r="H14" s="760"/>
      <c r="I14" s="760">
        <v>1</v>
      </c>
      <c r="J14" s="760"/>
      <c r="K14" s="760"/>
      <c r="L14" s="760">
        <v>81</v>
      </c>
      <c r="M14" s="760">
        <v>41</v>
      </c>
      <c r="N14" s="760">
        <v>93</v>
      </c>
      <c r="O14" s="762">
        <v>94</v>
      </c>
      <c r="P14" s="760"/>
      <c r="Q14" s="760"/>
      <c r="R14" s="760"/>
      <c r="S14" s="760"/>
      <c r="T14" s="760"/>
      <c r="U14" s="760"/>
      <c r="V14" s="760"/>
      <c r="W14" s="760"/>
      <c r="X14" s="760">
        <v>1</v>
      </c>
      <c r="Z14" s="102">
        <v>1</v>
      </c>
      <c r="AA14" s="102"/>
      <c r="AB14" s="102">
        <v>1</v>
      </c>
      <c r="AD14" s="1211" t="s">
        <v>3815</v>
      </c>
      <c r="AE14" s="102">
        <v>1</v>
      </c>
      <c r="AF14" s="102"/>
      <c r="AG14" s="102"/>
      <c r="AI14" s="102"/>
      <c r="AJ14" s="102">
        <v>0</v>
      </c>
      <c r="AK14" s="102">
        <v>300</v>
      </c>
      <c r="AL14" s="102">
        <v>200</v>
      </c>
      <c r="AM14" s="746">
        <v>1</v>
      </c>
      <c r="AN14" s="746"/>
      <c r="AO14" s="746"/>
      <c r="AP14" s="787">
        <v>13477</v>
      </c>
      <c r="AQ14" s="788">
        <v>19863</v>
      </c>
      <c r="AR14" s="717">
        <v>5819.5</v>
      </c>
      <c r="AS14" s="774">
        <v>87</v>
      </c>
      <c r="AT14" s="774">
        <v>79</v>
      </c>
      <c r="AU14" s="775">
        <v>432</v>
      </c>
      <c r="AV14" s="785">
        <v>209.5</v>
      </c>
      <c r="AW14" s="776">
        <v>82</v>
      </c>
      <c r="AX14" s="777">
        <v>2970</v>
      </c>
      <c r="AY14" s="760"/>
      <c r="AZ14" s="760" t="s">
        <v>222</v>
      </c>
    </row>
    <row r="15" spans="1:52" ht="16" thickBot="1">
      <c r="A15" s="705" t="s">
        <v>3723</v>
      </c>
      <c r="B15" s="705">
        <v>7</v>
      </c>
      <c r="C15" s="759" t="s">
        <v>205</v>
      </c>
      <c r="D15" s="760">
        <v>14</v>
      </c>
      <c r="E15" s="761">
        <v>39541</v>
      </c>
      <c r="F15" s="761">
        <v>39541</v>
      </c>
      <c r="G15" s="760"/>
      <c r="H15" s="760">
        <v>1</v>
      </c>
      <c r="I15" s="760"/>
      <c r="J15" s="760"/>
      <c r="K15" s="760">
        <v>1</v>
      </c>
      <c r="L15" s="760">
        <v>167</v>
      </c>
      <c r="M15" s="760">
        <v>76</v>
      </c>
      <c r="N15" s="760">
        <v>205</v>
      </c>
      <c r="O15" s="762">
        <v>550</v>
      </c>
      <c r="P15" s="760"/>
      <c r="Q15" s="760">
        <v>1</v>
      </c>
      <c r="R15" s="760"/>
      <c r="S15" s="760">
        <v>1</v>
      </c>
      <c r="T15" s="760">
        <v>1</v>
      </c>
      <c r="U15" s="760"/>
      <c r="V15" s="760"/>
      <c r="W15" s="760">
        <v>1</v>
      </c>
      <c r="X15" s="760" t="s">
        <v>213</v>
      </c>
      <c r="Z15" s="102">
        <v>1</v>
      </c>
      <c r="AA15" s="102"/>
      <c r="AB15" s="102"/>
      <c r="AD15" s="1211" t="s">
        <v>3815</v>
      </c>
      <c r="AE15" s="102">
        <v>1</v>
      </c>
      <c r="AF15" s="102"/>
      <c r="AG15" s="102"/>
      <c r="AI15" s="102"/>
      <c r="AJ15" s="102">
        <v>0</v>
      </c>
      <c r="AK15" s="102">
        <v>300</v>
      </c>
      <c r="AL15" s="102">
        <v>800</v>
      </c>
      <c r="AM15" s="746">
        <v>1</v>
      </c>
      <c r="AN15" s="746"/>
      <c r="AO15" s="746"/>
      <c r="AP15" s="787">
        <v>22867</v>
      </c>
      <c r="AQ15" s="788">
        <v>16082</v>
      </c>
      <c r="AR15" s="717">
        <v>3819</v>
      </c>
      <c r="AS15" s="717">
        <v>6460.5</v>
      </c>
      <c r="AT15" s="717">
        <v>8856.5</v>
      </c>
      <c r="AU15" s="775">
        <v>897</v>
      </c>
      <c r="AV15" s="722">
        <v>7232</v>
      </c>
      <c r="AW15" s="723">
        <v>1226</v>
      </c>
      <c r="AX15" s="725">
        <v>4171</v>
      </c>
      <c r="AY15" s="760"/>
      <c r="AZ15" s="760" t="s">
        <v>223</v>
      </c>
    </row>
    <row r="16" spans="1:52" ht="16" thickBot="1">
      <c r="A16" s="705" t="s">
        <v>3723</v>
      </c>
      <c r="B16" s="705">
        <v>7</v>
      </c>
      <c r="C16" s="759" t="s">
        <v>205</v>
      </c>
      <c r="D16" s="760">
        <v>15</v>
      </c>
      <c r="E16" s="761">
        <v>39541</v>
      </c>
      <c r="F16" s="761">
        <v>39541</v>
      </c>
      <c r="G16" s="760"/>
      <c r="H16" s="760">
        <v>1</v>
      </c>
      <c r="I16" s="760">
        <v>1</v>
      </c>
      <c r="J16" s="760"/>
      <c r="K16" s="760"/>
      <c r="L16" s="760">
        <v>75</v>
      </c>
      <c r="M16" s="760">
        <v>38</v>
      </c>
      <c r="N16" s="760">
        <v>85</v>
      </c>
      <c r="O16" s="762">
        <v>88</v>
      </c>
      <c r="P16" s="760"/>
      <c r="Q16" s="760"/>
      <c r="R16" s="760"/>
      <c r="S16" s="760"/>
      <c r="T16" s="760"/>
      <c r="U16" s="760"/>
      <c r="V16" s="760"/>
      <c r="W16" s="760"/>
      <c r="X16" s="760">
        <v>1</v>
      </c>
      <c r="Z16" s="102">
        <v>1</v>
      </c>
      <c r="AA16" s="102"/>
      <c r="AB16" s="102"/>
      <c r="AD16" s="1211" t="s">
        <v>3815</v>
      </c>
      <c r="AE16" s="102">
        <v>1</v>
      </c>
      <c r="AF16" s="102"/>
      <c r="AG16" s="102"/>
      <c r="AI16" s="102">
        <v>0</v>
      </c>
      <c r="AJ16" s="102"/>
      <c r="AK16" s="102"/>
      <c r="AL16" s="102">
        <v>200</v>
      </c>
      <c r="AM16" s="746"/>
      <c r="AN16" s="746"/>
      <c r="AO16" s="746"/>
      <c r="AP16" s="778"/>
      <c r="AQ16" s="789"/>
      <c r="AR16" s="789"/>
      <c r="AS16" s="789"/>
      <c r="AT16" s="789"/>
      <c r="AU16" s="780"/>
      <c r="AV16" s="781"/>
      <c r="AW16" s="790"/>
      <c r="AX16" s="791"/>
      <c r="AY16" s="760"/>
      <c r="AZ16" s="760" t="s">
        <v>224</v>
      </c>
    </row>
    <row r="17" spans="1:52" ht="16" thickBot="1">
      <c r="A17" s="705" t="s">
        <v>3723</v>
      </c>
      <c r="B17" s="705">
        <v>7</v>
      </c>
      <c r="C17" s="759" t="s">
        <v>205</v>
      </c>
      <c r="D17" s="760">
        <v>16</v>
      </c>
      <c r="E17" s="761">
        <v>39541</v>
      </c>
      <c r="F17" s="761">
        <v>39541</v>
      </c>
      <c r="G17" s="760">
        <v>1</v>
      </c>
      <c r="H17" s="760"/>
      <c r="I17" s="760"/>
      <c r="J17" s="760"/>
      <c r="K17" s="760">
        <v>1</v>
      </c>
      <c r="L17" s="760">
        <v>162</v>
      </c>
      <c r="M17" s="760">
        <v>80</v>
      </c>
      <c r="N17" s="760">
        <v>208</v>
      </c>
      <c r="O17" s="762">
        <v>678</v>
      </c>
      <c r="P17" s="760"/>
      <c r="Q17" s="760"/>
      <c r="R17" s="760"/>
      <c r="S17" s="760"/>
      <c r="T17" s="760"/>
      <c r="U17" s="760"/>
      <c r="V17" s="760"/>
      <c r="W17" s="760">
        <v>1</v>
      </c>
      <c r="X17" s="760" t="s">
        <v>213</v>
      </c>
      <c r="Z17" s="102">
        <v>1</v>
      </c>
      <c r="AA17" s="102"/>
      <c r="AB17" s="102">
        <v>1</v>
      </c>
      <c r="AD17" s="1211" t="s">
        <v>3815</v>
      </c>
      <c r="AE17" s="102">
        <v>1</v>
      </c>
      <c r="AF17" s="102"/>
      <c r="AG17" s="102"/>
      <c r="AI17" s="102">
        <v>0</v>
      </c>
      <c r="AJ17" s="102">
        <v>0</v>
      </c>
      <c r="AK17" s="102">
        <v>300</v>
      </c>
      <c r="AL17" s="102">
        <v>500</v>
      </c>
      <c r="AM17" s="746"/>
      <c r="AN17" s="746">
        <v>1</v>
      </c>
      <c r="AO17" s="746"/>
      <c r="AP17" s="740">
        <v>2279</v>
      </c>
      <c r="AQ17" s="717">
        <v>5152</v>
      </c>
      <c r="AR17" s="717">
        <v>3030.5</v>
      </c>
      <c r="AS17" s="774">
        <v>87.5</v>
      </c>
      <c r="AT17" s="774">
        <v>105</v>
      </c>
      <c r="AU17" s="775">
        <v>189</v>
      </c>
      <c r="AV17" s="722">
        <v>1023</v>
      </c>
      <c r="AW17" s="776">
        <v>385</v>
      </c>
      <c r="AX17" s="725">
        <v>8276.5</v>
      </c>
      <c r="AY17" s="760"/>
      <c r="AZ17" s="760" t="s">
        <v>225</v>
      </c>
    </row>
    <row r="18" spans="1:52" ht="16" thickBot="1">
      <c r="A18" s="705" t="s">
        <v>3723</v>
      </c>
      <c r="B18" s="705">
        <v>7</v>
      </c>
      <c r="C18" s="759" t="s">
        <v>205</v>
      </c>
      <c r="D18" s="760">
        <v>17</v>
      </c>
      <c r="E18" s="761">
        <v>39541</v>
      </c>
      <c r="F18" s="761">
        <v>39541</v>
      </c>
      <c r="G18" s="760">
        <v>1</v>
      </c>
      <c r="H18" s="760"/>
      <c r="I18" s="760"/>
      <c r="J18" s="760"/>
      <c r="K18" s="760">
        <v>1</v>
      </c>
      <c r="L18" s="760">
        <v>170</v>
      </c>
      <c r="M18" s="760">
        <v>76</v>
      </c>
      <c r="N18" s="760">
        <v>220</v>
      </c>
      <c r="O18" s="762">
        <v>668</v>
      </c>
      <c r="P18" s="760"/>
      <c r="Q18" s="760"/>
      <c r="R18" s="760"/>
      <c r="S18" s="760"/>
      <c r="T18" s="760"/>
      <c r="U18" s="760"/>
      <c r="V18" s="760"/>
      <c r="W18" s="760"/>
      <c r="X18" s="760">
        <v>1</v>
      </c>
      <c r="Z18" s="102">
        <v>1</v>
      </c>
      <c r="AA18" s="102"/>
      <c r="AB18" s="102">
        <v>1</v>
      </c>
      <c r="AD18" s="1211" t="s">
        <v>3815</v>
      </c>
      <c r="AE18" s="102">
        <v>1</v>
      </c>
      <c r="AF18" s="102"/>
      <c r="AG18" s="102">
        <v>1</v>
      </c>
      <c r="AI18" s="102"/>
      <c r="AJ18" s="102">
        <v>0</v>
      </c>
      <c r="AK18" s="102">
        <v>300</v>
      </c>
      <c r="AL18" s="102">
        <v>500</v>
      </c>
      <c r="AM18" s="746"/>
      <c r="AN18" s="746"/>
      <c r="AO18" s="746">
        <v>1</v>
      </c>
      <c r="AP18" s="784">
        <v>85</v>
      </c>
      <c r="AQ18" s="774">
        <v>859</v>
      </c>
      <c r="AR18" s="774">
        <v>431</v>
      </c>
      <c r="AS18" s="774">
        <v>86</v>
      </c>
      <c r="AT18" s="774">
        <v>81</v>
      </c>
      <c r="AU18" s="775">
        <v>82</v>
      </c>
      <c r="AV18" s="785">
        <v>745</v>
      </c>
      <c r="AW18" s="776">
        <v>72</v>
      </c>
      <c r="AX18" s="725">
        <v>6447</v>
      </c>
      <c r="AY18" s="760"/>
      <c r="AZ18" s="760" t="s">
        <v>226</v>
      </c>
    </row>
    <row r="19" spans="1:52" ht="16" thickBot="1">
      <c r="A19" s="705" t="s">
        <v>3723</v>
      </c>
      <c r="B19" s="705">
        <v>7</v>
      </c>
      <c r="C19" s="759" t="s">
        <v>205</v>
      </c>
      <c r="D19" s="792">
        <v>18</v>
      </c>
      <c r="E19" s="793">
        <v>39541</v>
      </c>
      <c r="F19" s="793">
        <v>39541</v>
      </c>
      <c r="G19" s="792">
        <v>1</v>
      </c>
      <c r="H19" s="792"/>
      <c r="I19" s="792"/>
      <c r="J19" s="792"/>
      <c r="K19" s="792">
        <v>1</v>
      </c>
      <c r="L19" s="792">
        <v>164</v>
      </c>
      <c r="M19" s="792">
        <v>75</v>
      </c>
      <c r="N19" s="792">
        <v>221</v>
      </c>
      <c r="O19" s="794">
        <v>746</v>
      </c>
      <c r="P19" s="792"/>
      <c r="Q19" s="792"/>
      <c r="R19" s="792"/>
      <c r="S19" s="792"/>
      <c r="T19" s="792"/>
      <c r="U19" s="792"/>
      <c r="V19" s="792"/>
      <c r="W19" s="792">
        <v>1</v>
      </c>
      <c r="X19" s="792" t="s">
        <v>213</v>
      </c>
      <c r="Z19" s="107">
        <v>1</v>
      </c>
      <c r="AA19" s="107"/>
      <c r="AB19" s="107">
        <v>1</v>
      </c>
      <c r="AD19" s="1211" t="s">
        <v>3815</v>
      </c>
      <c r="AE19" s="107">
        <v>1</v>
      </c>
      <c r="AF19" s="107"/>
      <c r="AG19" s="107"/>
      <c r="AI19" s="107">
        <v>0</v>
      </c>
      <c r="AJ19" s="107">
        <v>0</v>
      </c>
      <c r="AK19" s="107">
        <v>300</v>
      </c>
      <c r="AL19" s="107">
        <v>500</v>
      </c>
      <c r="AM19" s="746"/>
      <c r="AN19" s="746">
        <v>1</v>
      </c>
      <c r="AO19" s="746"/>
      <c r="AP19" s="784">
        <v>761</v>
      </c>
      <c r="AQ19" s="717">
        <v>3762</v>
      </c>
      <c r="AR19" s="774">
        <v>253</v>
      </c>
      <c r="AS19" s="774">
        <v>67</v>
      </c>
      <c r="AT19" s="774">
        <v>82.5</v>
      </c>
      <c r="AU19" s="775">
        <v>97</v>
      </c>
      <c r="AV19" s="785">
        <v>120.5</v>
      </c>
      <c r="AW19" s="776">
        <v>66</v>
      </c>
      <c r="AX19" s="777">
        <v>2750</v>
      </c>
      <c r="AY19" s="792" t="s">
        <v>227</v>
      </c>
      <c r="AZ19" s="792" t="s">
        <v>228</v>
      </c>
    </row>
    <row r="20" spans="1:52" ht="16" thickBot="1">
      <c r="A20" s="705" t="s">
        <v>3723</v>
      </c>
      <c r="B20" s="705">
        <v>7</v>
      </c>
      <c r="C20" s="759" t="s">
        <v>205</v>
      </c>
      <c r="D20" s="760">
        <v>19</v>
      </c>
      <c r="E20" s="761">
        <v>39541</v>
      </c>
      <c r="F20" s="761">
        <v>39541</v>
      </c>
      <c r="G20" s="760">
        <v>1</v>
      </c>
      <c r="H20" s="760"/>
      <c r="I20" s="760"/>
      <c r="J20" s="760"/>
      <c r="K20" s="760">
        <v>1</v>
      </c>
      <c r="L20" s="760">
        <v>172</v>
      </c>
      <c r="M20" s="760">
        <v>77</v>
      </c>
      <c r="N20" s="760">
        <v>212</v>
      </c>
      <c r="O20" s="762">
        <v>762</v>
      </c>
      <c r="P20" s="760"/>
      <c r="Q20" s="760"/>
      <c r="R20" s="760"/>
      <c r="S20" s="760"/>
      <c r="T20" s="760"/>
      <c r="U20" s="760"/>
      <c r="V20" s="760"/>
      <c r="W20" s="760"/>
      <c r="X20" s="760">
        <v>1</v>
      </c>
      <c r="Z20" s="102">
        <v>1</v>
      </c>
      <c r="AA20" s="102"/>
      <c r="AB20" s="102">
        <v>1</v>
      </c>
      <c r="AD20" s="1211" t="s">
        <v>3815</v>
      </c>
      <c r="AE20" s="102">
        <v>1</v>
      </c>
      <c r="AF20" s="102"/>
      <c r="AG20" s="102"/>
      <c r="AI20" s="102">
        <v>0</v>
      </c>
      <c r="AJ20" s="102">
        <v>0</v>
      </c>
      <c r="AK20" s="102">
        <v>300</v>
      </c>
      <c r="AL20" s="102">
        <v>600</v>
      </c>
      <c r="AM20" s="746"/>
      <c r="AN20" s="746">
        <v>1</v>
      </c>
      <c r="AO20" s="746"/>
      <c r="AP20" s="784">
        <v>479.5</v>
      </c>
      <c r="AQ20" s="717">
        <v>4552</v>
      </c>
      <c r="AR20" s="717">
        <v>2181</v>
      </c>
      <c r="AS20" s="774">
        <v>286</v>
      </c>
      <c r="AT20" s="774">
        <v>313.5</v>
      </c>
      <c r="AU20" s="775">
        <v>104</v>
      </c>
      <c r="AV20" s="785">
        <v>273</v>
      </c>
      <c r="AW20" s="776">
        <v>94</v>
      </c>
      <c r="AX20" s="725">
        <v>4874</v>
      </c>
      <c r="AY20" s="760"/>
      <c r="AZ20" s="760" t="s">
        <v>229</v>
      </c>
    </row>
    <row r="21" spans="1:52" ht="16" thickBot="1">
      <c r="A21" s="705" t="s">
        <v>3723</v>
      </c>
      <c r="B21" s="705">
        <v>7</v>
      </c>
      <c r="C21" s="759" t="s">
        <v>205</v>
      </c>
      <c r="D21" s="760">
        <v>20</v>
      </c>
      <c r="E21" s="761">
        <v>39542</v>
      </c>
      <c r="F21" s="761">
        <v>39542</v>
      </c>
      <c r="G21" s="760"/>
      <c r="H21" s="760">
        <v>1</v>
      </c>
      <c r="I21" s="760"/>
      <c r="J21" s="760"/>
      <c r="K21" s="760">
        <v>1</v>
      </c>
      <c r="L21" s="760">
        <v>166</v>
      </c>
      <c r="M21" s="760">
        <v>74</v>
      </c>
      <c r="N21" s="760">
        <v>183</v>
      </c>
      <c r="O21" s="762">
        <v>596</v>
      </c>
      <c r="P21" s="760"/>
      <c r="Q21" s="760">
        <v>1</v>
      </c>
      <c r="R21" s="760">
        <v>1</v>
      </c>
      <c r="S21" s="760"/>
      <c r="T21" s="760">
        <v>1</v>
      </c>
      <c r="U21" s="760"/>
      <c r="V21" s="760"/>
      <c r="W21" s="760">
        <v>1</v>
      </c>
      <c r="X21" s="760" t="s">
        <v>213</v>
      </c>
      <c r="Z21" s="102">
        <v>1</v>
      </c>
      <c r="AA21" s="102"/>
      <c r="AB21" s="102"/>
      <c r="AD21" s="1211" t="s">
        <v>3815</v>
      </c>
      <c r="AE21" s="102">
        <v>1</v>
      </c>
      <c r="AF21" s="102"/>
      <c r="AG21" s="102">
        <v>1</v>
      </c>
      <c r="AI21" s="102">
        <v>0</v>
      </c>
      <c r="AJ21" s="102">
        <v>0</v>
      </c>
      <c r="AK21" s="102">
        <v>300</v>
      </c>
      <c r="AL21" s="102">
        <v>900</v>
      </c>
      <c r="AM21" s="746">
        <v>1</v>
      </c>
      <c r="AN21" s="746"/>
      <c r="AO21" s="746"/>
      <c r="AP21" s="740">
        <v>2233.5</v>
      </c>
      <c r="AQ21" s="788">
        <v>11806.5</v>
      </c>
      <c r="AR21" s="717">
        <v>2039.5</v>
      </c>
      <c r="AS21" s="774">
        <v>126</v>
      </c>
      <c r="AT21" s="774">
        <v>111</v>
      </c>
      <c r="AU21" s="775">
        <v>111</v>
      </c>
      <c r="AV21" s="722">
        <v>1896</v>
      </c>
      <c r="AW21" s="776">
        <v>237</v>
      </c>
      <c r="AX21" s="725">
        <v>4733</v>
      </c>
      <c r="AY21" s="760"/>
      <c r="AZ21" s="760" t="s">
        <v>230</v>
      </c>
    </row>
    <row r="22" spans="1:52" ht="16" thickBot="1">
      <c r="A22" s="705" t="s">
        <v>3723</v>
      </c>
      <c r="B22" s="705">
        <v>7</v>
      </c>
      <c r="C22" s="759" t="s">
        <v>205</v>
      </c>
      <c r="D22" s="760">
        <v>21</v>
      </c>
      <c r="E22" s="761">
        <v>39542</v>
      </c>
      <c r="F22" s="761">
        <v>39542</v>
      </c>
      <c r="G22" s="760">
        <v>1</v>
      </c>
      <c r="H22" s="760"/>
      <c r="I22" s="760"/>
      <c r="J22" s="760"/>
      <c r="K22" s="760">
        <v>1</v>
      </c>
      <c r="L22" s="760">
        <v>167</v>
      </c>
      <c r="M22" s="760">
        <v>78</v>
      </c>
      <c r="N22" s="760">
        <v>220</v>
      </c>
      <c r="O22" s="762">
        <v>724</v>
      </c>
      <c r="P22" s="760"/>
      <c r="Q22" s="760"/>
      <c r="R22" s="760"/>
      <c r="S22" s="760"/>
      <c r="T22" s="760"/>
      <c r="U22" s="760"/>
      <c r="V22" s="760"/>
      <c r="W22" s="760"/>
      <c r="X22" s="760">
        <v>1</v>
      </c>
      <c r="Z22" s="102">
        <v>1</v>
      </c>
      <c r="AA22" s="102"/>
      <c r="AB22" s="102"/>
      <c r="AD22" s="1211" t="s">
        <v>3815</v>
      </c>
      <c r="AE22" s="102">
        <v>1</v>
      </c>
      <c r="AF22" s="102"/>
      <c r="AG22" s="102">
        <v>1</v>
      </c>
      <c r="AI22" s="102">
        <v>0</v>
      </c>
      <c r="AJ22" s="102"/>
      <c r="AK22" s="102">
        <v>300</v>
      </c>
      <c r="AL22" s="102">
        <v>1000</v>
      </c>
      <c r="AM22" s="746"/>
      <c r="AN22" s="746">
        <v>1</v>
      </c>
      <c r="AO22" s="746"/>
      <c r="AP22" s="784">
        <v>252</v>
      </c>
      <c r="AQ22" s="717">
        <v>1749</v>
      </c>
      <c r="AR22" s="774">
        <v>677</v>
      </c>
      <c r="AS22" s="774">
        <v>88</v>
      </c>
      <c r="AT22" s="774">
        <v>178</v>
      </c>
      <c r="AU22" s="775">
        <v>105.5</v>
      </c>
      <c r="AV22" s="785">
        <v>219</v>
      </c>
      <c r="AW22" s="776">
        <v>80</v>
      </c>
      <c r="AX22" s="777">
        <v>1565.5</v>
      </c>
      <c r="AY22" s="760"/>
      <c r="AZ22" s="760" t="s">
        <v>231</v>
      </c>
    </row>
    <row r="23" spans="1:52" ht="16" thickBot="1">
      <c r="A23" s="705" t="s">
        <v>3723</v>
      </c>
      <c r="B23" s="705">
        <v>7</v>
      </c>
      <c r="C23" s="759" t="s">
        <v>205</v>
      </c>
      <c r="D23" s="760">
        <v>22</v>
      </c>
      <c r="E23" s="761">
        <v>39542</v>
      </c>
      <c r="F23" s="761">
        <v>39542</v>
      </c>
      <c r="G23" s="760">
        <v>1</v>
      </c>
      <c r="H23" s="760"/>
      <c r="I23" s="760"/>
      <c r="J23" s="760"/>
      <c r="K23" s="760">
        <v>1</v>
      </c>
      <c r="L23" s="760">
        <v>172</v>
      </c>
      <c r="M23" s="760">
        <v>78</v>
      </c>
      <c r="N23" s="760">
        <v>200</v>
      </c>
      <c r="O23" s="762">
        <v>667</v>
      </c>
      <c r="P23" s="760"/>
      <c r="Q23" s="760"/>
      <c r="R23" s="760"/>
      <c r="S23" s="760"/>
      <c r="T23" s="760"/>
      <c r="U23" s="760"/>
      <c r="V23" s="760"/>
      <c r="W23" s="760">
        <v>1</v>
      </c>
      <c r="X23" s="760" t="s">
        <v>213</v>
      </c>
      <c r="Z23" s="102">
        <v>1</v>
      </c>
      <c r="AA23" s="102"/>
      <c r="AB23" s="102"/>
      <c r="AD23" s="1211" t="s">
        <v>3815</v>
      </c>
      <c r="AE23" s="102">
        <v>1</v>
      </c>
      <c r="AF23" s="102"/>
      <c r="AG23" s="102"/>
      <c r="AI23" s="102">
        <v>0</v>
      </c>
      <c r="AJ23" s="102">
        <v>0</v>
      </c>
      <c r="AK23" s="102">
        <v>300</v>
      </c>
      <c r="AL23" s="102">
        <v>500</v>
      </c>
      <c r="AM23" s="746">
        <v>1</v>
      </c>
      <c r="AN23" s="746"/>
      <c r="AO23" s="746"/>
      <c r="AP23" s="740">
        <v>6266</v>
      </c>
      <c r="AQ23" s="788">
        <v>13880</v>
      </c>
      <c r="AR23" s="717">
        <v>2519.5</v>
      </c>
      <c r="AS23" s="774">
        <v>229.5</v>
      </c>
      <c r="AT23" s="774">
        <v>149</v>
      </c>
      <c r="AU23" s="775">
        <v>88</v>
      </c>
      <c r="AV23" s="785">
        <v>255</v>
      </c>
      <c r="AW23" s="776">
        <v>99</v>
      </c>
      <c r="AX23" s="777">
        <v>3069</v>
      </c>
      <c r="AY23" s="760" t="s">
        <v>232</v>
      </c>
      <c r="AZ23" s="760" t="s">
        <v>233</v>
      </c>
    </row>
    <row r="24" spans="1:52" ht="16" thickBot="1">
      <c r="A24" s="705" t="s">
        <v>3723</v>
      </c>
      <c r="B24" s="705">
        <v>7</v>
      </c>
      <c r="C24" s="759" t="s">
        <v>205</v>
      </c>
      <c r="D24" s="760">
        <v>23</v>
      </c>
      <c r="E24" s="761">
        <v>39542</v>
      </c>
      <c r="F24" s="761">
        <v>39542</v>
      </c>
      <c r="G24" s="760">
        <v>1</v>
      </c>
      <c r="H24" s="760"/>
      <c r="I24" s="760"/>
      <c r="J24" s="760"/>
      <c r="K24" s="760">
        <v>1</v>
      </c>
      <c r="L24" s="760">
        <v>170</v>
      </c>
      <c r="M24" s="760">
        <v>80</v>
      </c>
      <c r="N24" s="760">
        <v>220</v>
      </c>
      <c r="O24" s="762">
        <v>774</v>
      </c>
      <c r="P24" s="760"/>
      <c r="Q24" s="760"/>
      <c r="R24" s="760"/>
      <c r="S24" s="760"/>
      <c r="T24" s="760"/>
      <c r="U24" s="760"/>
      <c r="V24" s="760"/>
      <c r="W24" s="760"/>
      <c r="X24" s="760">
        <v>1</v>
      </c>
      <c r="Z24" s="102">
        <v>1</v>
      </c>
      <c r="AA24" s="102"/>
      <c r="AB24" s="102"/>
      <c r="AD24" s="1211" t="s">
        <v>3815</v>
      </c>
      <c r="AE24" s="102">
        <v>1</v>
      </c>
      <c r="AF24" s="102"/>
      <c r="AG24" s="102">
        <v>1</v>
      </c>
      <c r="AI24" s="102">
        <v>0</v>
      </c>
      <c r="AJ24" s="102">
        <v>0</v>
      </c>
      <c r="AK24" s="102">
        <v>300</v>
      </c>
      <c r="AL24" s="102">
        <v>600</v>
      </c>
      <c r="AM24" s="746"/>
      <c r="AN24" s="746">
        <v>1</v>
      </c>
      <c r="AO24" s="746"/>
      <c r="AP24" s="740">
        <v>1204</v>
      </c>
      <c r="AQ24" s="717">
        <v>7339</v>
      </c>
      <c r="AR24" s="717">
        <v>1612</v>
      </c>
      <c r="AS24" s="774">
        <v>94</v>
      </c>
      <c r="AT24" s="774">
        <v>113</v>
      </c>
      <c r="AU24" s="775">
        <v>257</v>
      </c>
      <c r="AV24" s="722">
        <v>1789.5</v>
      </c>
      <c r="AW24" s="776">
        <v>273</v>
      </c>
      <c r="AX24" s="777">
        <v>3851</v>
      </c>
      <c r="AY24" s="760"/>
      <c r="AZ24" s="760" t="s">
        <v>234</v>
      </c>
    </row>
    <row r="25" spans="1:52" ht="16" thickBot="1">
      <c r="A25" s="705" t="s">
        <v>3723</v>
      </c>
      <c r="B25" s="705">
        <v>7</v>
      </c>
      <c r="C25" s="759" t="s">
        <v>205</v>
      </c>
      <c r="D25" s="760">
        <v>24</v>
      </c>
      <c r="E25" s="761">
        <v>39543</v>
      </c>
      <c r="F25" s="761">
        <v>39543</v>
      </c>
      <c r="G25" s="760">
        <v>1</v>
      </c>
      <c r="H25" s="760"/>
      <c r="I25" s="760"/>
      <c r="J25" s="760"/>
      <c r="K25" s="760">
        <v>1</v>
      </c>
      <c r="L25" s="760">
        <v>166</v>
      </c>
      <c r="M25" s="760">
        <v>76</v>
      </c>
      <c r="N25" s="760">
        <v>196</v>
      </c>
      <c r="O25" s="762">
        <v>630</v>
      </c>
      <c r="P25" s="760"/>
      <c r="Q25" s="760"/>
      <c r="R25" s="760"/>
      <c r="S25" s="760"/>
      <c r="T25" s="760"/>
      <c r="U25" s="760"/>
      <c r="V25" s="760"/>
      <c r="W25" s="760">
        <v>1</v>
      </c>
      <c r="X25" s="760" t="s">
        <v>213</v>
      </c>
      <c r="Z25" s="102">
        <v>1</v>
      </c>
      <c r="AA25" s="102"/>
      <c r="AB25" s="102">
        <v>1</v>
      </c>
      <c r="AD25" s="1211" t="s">
        <v>3815</v>
      </c>
      <c r="AE25" s="102">
        <v>1</v>
      </c>
      <c r="AF25" s="102"/>
      <c r="AG25" s="102">
        <v>1</v>
      </c>
      <c r="AI25" s="102">
        <v>0</v>
      </c>
      <c r="AJ25" s="102">
        <v>0</v>
      </c>
      <c r="AK25" s="102">
        <v>300</v>
      </c>
      <c r="AL25" s="102">
        <v>600</v>
      </c>
      <c r="AM25" s="746">
        <v>1</v>
      </c>
      <c r="AN25" s="746"/>
      <c r="AO25" s="746"/>
      <c r="AP25" s="740">
        <v>7384.5</v>
      </c>
      <c r="AQ25" s="788">
        <v>18066</v>
      </c>
      <c r="AR25" s="717">
        <v>2856</v>
      </c>
      <c r="AS25" s="717">
        <v>5531</v>
      </c>
      <c r="AT25" s="717">
        <v>6948</v>
      </c>
      <c r="AU25" s="775">
        <v>90</v>
      </c>
      <c r="AV25" s="785">
        <v>264</v>
      </c>
      <c r="AW25" s="776">
        <v>85</v>
      </c>
      <c r="AX25" s="795">
        <v>10134.5</v>
      </c>
      <c r="AY25" s="760"/>
      <c r="AZ25" s="760" t="s">
        <v>235</v>
      </c>
    </row>
    <row r="26" spans="1:52" ht="16" thickBot="1">
      <c r="A26" s="705" t="s">
        <v>3723</v>
      </c>
      <c r="B26" s="705">
        <v>7</v>
      </c>
      <c r="C26" s="759" t="s">
        <v>205</v>
      </c>
      <c r="D26" s="760">
        <v>25</v>
      </c>
      <c r="E26" s="761">
        <v>39543</v>
      </c>
      <c r="F26" s="761">
        <v>39543</v>
      </c>
      <c r="G26" s="760">
        <v>1</v>
      </c>
      <c r="H26" s="760"/>
      <c r="I26" s="760"/>
      <c r="J26" s="760"/>
      <c r="K26" s="760">
        <v>1</v>
      </c>
      <c r="L26" s="760">
        <v>176</v>
      </c>
      <c r="M26" s="760">
        <v>80</v>
      </c>
      <c r="N26" s="760">
        <v>221</v>
      </c>
      <c r="O26" s="762">
        <v>742</v>
      </c>
      <c r="P26" s="760"/>
      <c r="Q26" s="760"/>
      <c r="R26" s="760"/>
      <c r="S26" s="760"/>
      <c r="T26" s="760"/>
      <c r="U26" s="760"/>
      <c r="V26" s="760"/>
      <c r="W26" s="760">
        <v>1</v>
      </c>
      <c r="X26" s="760" t="s">
        <v>213</v>
      </c>
      <c r="Z26" s="102">
        <v>1</v>
      </c>
      <c r="AA26" s="102"/>
      <c r="AB26" s="102"/>
      <c r="AD26" s="1211" t="s">
        <v>3815</v>
      </c>
      <c r="AE26" s="102">
        <v>1</v>
      </c>
      <c r="AF26" s="102"/>
      <c r="AG26" s="102"/>
      <c r="AI26" s="102">
        <v>0</v>
      </c>
      <c r="AJ26" s="102">
        <v>0</v>
      </c>
      <c r="AK26" s="102">
        <v>300</v>
      </c>
      <c r="AL26" s="102">
        <v>500</v>
      </c>
      <c r="AM26" s="746">
        <v>1</v>
      </c>
      <c r="AN26" s="746"/>
      <c r="AO26" s="746"/>
      <c r="AP26" s="740">
        <v>5275</v>
      </c>
      <c r="AQ26" s="788">
        <v>12462</v>
      </c>
      <c r="AR26" s="717">
        <v>3229.5</v>
      </c>
      <c r="AS26" s="717">
        <v>2749.5</v>
      </c>
      <c r="AT26" s="717">
        <v>3391</v>
      </c>
      <c r="AU26" s="775">
        <v>119</v>
      </c>
      <c r="AV26" s="785">
        <v>411</v>
      </c>
      <c r="AW26" s="776">
        <v>261</v>
      </c>
      <c r="AX26" s="725">
        <v>5446</v>
      </c>
      <c r="AY26" s="760"/>
      <c r="AZ26" s="760" t="s">
        <v>236</v>
      </c>
    </row>
    <row r="27" spans="1:52" ht="16" thickBot="1">
      <c r="A27" s="705" t="s">
        <v>3723</v>
      </c>
      <c r="B27" s="705">
        <v>7</v>
      </c>
      <c r="C27" s="759" t="s">
        <v>205</v>
      </c>
      <c r="D27" s="760">
        <v>26</v>
      </c>
      <c r="E27" s="761">
        <v>39543</v>
      </c>
      <c r="F27" s="761">
        <v>39543</v>
      </c>
      <c r="G27" s="760"/>
      <c r="H27" s="760">
        <v>1</v>
      </c>
      <c r="I27" s="760"/>
      <c r="J27" s="760"/>
      <c r="K27" s="760">
        <v>1</v>
      </c>
      <c r="L27" s="760">
        <v>173</v>
      </c>
      <c r="M27" s="760">
        <v>73</v>
      </c>
      <c r="N27" s="760">
        <v>198</v>
      </c>
      <c r="O27" s="762">
        <v>638</v>
      </c>
      <c r="P27" s="760"/>
      <c r="Q27" s="760">
        <v>1</v>
      </c>
      <c r="R27" s="760">
        <v>1</v>
      </c>
      <c r="S27" s="760"/>
      <c r="T27" s="760">
        <v>1</v>
      </c>
      <c r="U27" s="760"/>
      <c r="V27" s="760"/>
      <c r="W27" s="760">
        <v>1</v>
      </c>
      <c r="X27" s="760" t="s">
        <v>213</v>
      </c>
      <c r="Z27" s="102">
        <v>1</v>
      </c>
      <c r="AA27" s="102"/>
      <c r="AB27" s="102">
        <v>1</v>
      </c>
      <c r="AD27" s="1211" t="s">
        <v>3815</v>
      </c>
      <c r="AE27" s="102">
        <v>1</v>
      </c>
      <c r="AF27" s="102"/>
      <c r="AG27" s="102"/>
      <c r="AI27" s="102"/>
      <c r="AJ27" s="102">
        <v>0</v>
      </c>
      <c r="AK27" s="102">
        <v>300</v>
      </c>
      <c r="AL27" s="102">
        <v>500</v>
      </c>
      <c r="AM27" s="746"/>
      <c r="AN27" s="746">
        <v>1</v>
      </c>
      <c r="AO27" s="746"/>
      <c r="AP27" s="740">
        <v>3126</v>
      </c>
      <c r="AQ27" s="717">
        <v>1163.5</v>
      </c>
      <c r="AR27" s="774">
        <v>349</v>
      </c>
      <c r="AS27" s="774">
        <v>99</v>
      </c>
      <c r="AT27" s="774">
        <v>100.5</v>
      </c>
      <c r="AU27" s="775">
        <v>789</v>
      </c>
      <c r="AV27" s="722">
        <v>1959.5</v>
      </c>
      <c r="AW27" s="776">
        <v>547.5</v>
      </c>
      <c r="AX27" s="777">
        <v>1897</v>
      </c>
      <c r="AY27" s="760"/>
      <c r="AZ27" s="760" t="s">
        <v>237</v>
      </c>
    </row>
    <row r="28" spans="1:52" ht="16" thickBot="1">
      <c r="A28" s="705" t="s">
        <v>3723</v>
      </c>
      <c r="B28" s="705">
        <v>7</v>
      </c>
      <c r="C28" s="759" t="s">
        <v>205</v>
      </c>
      <c r="D28" s="760">
        <v>27</v>
      </c>
      <c r="E28" s="761">
        <v>39543</v>
      </c>
      <c r="F28" s="761">
        <v>39543</v>
      </c>
      <c r="G28" s="760"/>
      <c r="H28" s="760">
        <v>1</v>
      </c>
      <c r="I28" s="760">
        <v>1</v>
      </c>
      <c r="J28" s="760"/>
      <c r="K28" s="760"/>
      <c r="L28" s="760">
        <v>78</v>
      </c>
      <c r="M28" s="760">
        <v>43</v>
      </c>
      <c r="N28" s="760">
        <v>82</v>
      </c>
      <c r="O28" s="762">
        <v>82</v>
      </c>
      <c r="P28" s="760"/>
      <c r="Q28" s="760"/>
      <c r="R28" s="760"/>
      <c r="S28" s="760"/>
      <c r="T28" s="760"/>
      <c r="U28" s="760"/>
      <c r="V28" s="760"/>
      <c r="W28" s="760"/>
      <c r="X28" s="760">
        <v>1</v>
      </c>
      <c r="Z28" s="102">
        <v>1</v>
      </c>
      <c r="AA28" s="102"/>
      <c r="AB28" s="102"/>
      <c r="AD28" s="1211" t="s">
        <v>3815</v>
      </c>
      <c r="AE28" s="102">
        <v>1</v>
      </c>
      <c r="AF28" s="102"/>
      <c r="AG28" s="102">
        <v>1</v>
      </c>
      <c r="AI28" s="102">
        <v>0</v>
      </c>
      <c r="AJ28" s="102"/>
      <c r="AK28" s="102">
        <v>300</v>
      </c>
      <c r="AL28" s="102">
        <v>400</v>
      </c>
      <c r="AM28" s="746"/>
      <c r="AN28" s="746">
        <v>1</v>
      </c>
      <c r="AO28" s="746"/>
      <c r="AP28" s="740">
        <v>2004</v>
      </c>
      <c r="AQ28" s="717">
        <v>1372</v>
      </c>
      <c r="AR28" s="774">
        <v>310.5</v>
      </c>
      <c r="AS28" s="774">
        <v>54</v>
      </c>
      <c r="AT28" s="774">
        <v>51</v>
      </c>
      <c r="AU28" s="775">
        <v>153</v>
      </c>
      <c r="AV28" s="785">
        <v>685.5</v>
      </c>
      <c r="AW28" s="776">
        <v>147</v>
      </c>
      <c r="AX28" s="777">
        <v>1248</v>
      </c>
      <c r="AY28" s="760" t="s">
        <v>238</v>
      </c>
      <c r="AZ28" s="760" t="s">
        <v>239</v>
      </c>
    </row>
    <row r="29" spans="1:52" ht="16" thickBot="1">
      <c r="A29" s="705" t="s">
        <v>3723</v>
      </c>
      <c r="B29" s="705">
        <v>7</v>
      </c>
      <c r="C29" s="759" t="s">
        <v>205</v>
      </c>
      <c r="D29" s="760">
        <v>28</v>
      </c>
      <c r="E29" s="761">
        <v>39543</v>
      </c>
      <c r="F29" s="761">
        <v>39543</v>
      </c>
      <c r="G29" s="760">
        <v>1</v>
      </c>
      <c r="H29" s="760"/>
      <c r="I29" s="760"/>
      <c r="J29" s="760"/>
      <c r="K29" s="760">
        <v>1</v>
      </c>
      <c r="L29" s="760">
        <v>166</v>
      </c>
      <c r="M29" s="760">
        <v>87</v>
      </c>
      <c r="N29" s="760">
        <v>222</v>
      </c>
      <c r="O29" s="762">
        <v>840</v>
      </c>
      <c r="P29" s="760"/>
      <c r="Q29" s="760"/>
      <c r="R29" s="760"/>
      <c r="S29" s="760"/>
      <c r="T29" s="760"/>
      <c r="U29" s="760"/>
      <c r="V29" s="760"/>
      <c r="W29" s="760"/>
      <c r="X29" s="760">
        <v>1</v>
      </c>
      <c r="Z29" s="102">
        <v>1</v>
      </c>
      <c r="AA29" s="102"/>
      <c r="AB29" s="102">
        <v>1</v>
      </c>
      <c r="AD29" s="1211" t="s">
        <v>3815</v>
      </c>
      <c r="AE29" s="102">
        <v>1</v>
      </c>
      <c r="AF29" s="102"/>
      <c r="AG29" s="102"/>
      <c r="AI29" s="102">
        <v>0</v>
      </c>
      <c r="AJ29" s="102"/>
      <c r="AK29" s="102">
        <v>300</v>
      </c>
      <c r="AL29" s="102">
        <v>300</v>
      </c>
      <c r="AM29" s="746">
        <v>1</v>
      </c>
      <c r="AN29" s="746"/>
      <c r="AO29" s="746"/>
      <c r="AP29" s="740">
        <v>4049</v>
      </c>
      <c r="AQ29" s="788">
        <v>14516.5</v>
      </c>
      <c r="AR29" s="717">
        <v>4045</v>
      </c>
      <c r="AS29" s="717">
        <v>1754</v>
      </c>
      <c r="AT29" s="717">
        <v>1865.5</v>
      </c>
      <c r="AU29" s="775">
        <v>136</v>
      </c>
      <c r="AV29" s="785">
        <v>868</v>
      </c>
      <c r="AW29" s="776">
        <v>130</v>
      </c>
      <c r="AX29" s="725">
        <v>4090</v>
      </c>
      <c r="AY29" s="760"/>
      <c r="AZ29" s="760" t="s">
        <v>240</v>
      </c>
    </row>
    <row r="30" spans="1:52" ht="16" thickBot="1">
      <c r="A30" s="705" t="s">
        <v>3723</v>
      </c>
      <c r="B30" s="705">
        <v>7</v>
      </c>
      <c r="C30" s="759" t="s">
        <v>205</v>
      </c>
      <c r="D30" s="760">
        <v>29</v>
      </c>
      <c r="E30" s="761">
        <v>39543</v>
      </c>
      <c r="F30" s="761">
        <v>39543</v>
      </c>
      <c r="G30" s="760">
        <v>1</v>
      </c>
      <c r="H30" s="760"/>
      <c r="I30" s="760"/>
      <c r="J30" s="760"/>
      <c r="K30" s="760">
        <v>1</v>
      </c>
      <c r="L30" s="760">
        <v>185</v>
      </c>
      <c r="M30" s="760">
        <v>75</v>
      </c>
      <c r="N30" s="760">
        <v>200</v>
      </c>
      <c r="O30" s="762">
        <v>588</v>
      </c>
      <c r="P30" s="760"/>
      <c r="Q30" s="760">
        <v>1</v>
      </c>
      <c r="R30" s="760">
        <v>1</v>
      </c>
      <c r="S30" s="760"/>
      <c r="T30" s="760">
        <v>1</v>
      </c>
      <c r="U30" s="760"/>
      <c r="V30" s="760"/>
      <c r="W30" s="760"/>
      <c r="X30" s="760">
        <v>1</v>
      </c>
      <c r="Z30" s="102">
        <v>1</v>
      </c>
      <c r="AA30" s="102"/>
      <c r="AB30" s="102">
        <v>1</v>
      </c>
      <c r="AD30" s="1211" t="s">
        <v>3815</v>
      </c>
      <c r="AE30" s="102">
        <v>1</v>
      </c>
      <c r="AF30" s="102"/>
      <c r="AG30" s="102"/>
      <c r="AI30" s="102"/>
      <c r="AJ30" s="102"/>
      <c r="AK30" s="102">
        <v>300</v>
      </c>
      <c r="AL30" s="102">
        <v>500</v>
      </c>
      <c r="AM30" s="746">
        <v>1</v>
      </c>
      <c r="AN30" s="746"/>
      <c r="AO30" s="746"/>
      <c r="AP30" s="740">
        <v>6188</v>
      </c>
      <c r="AQ30" s="788">
        <v>14056</v>
      </c>
      <c r="AR30" s="717">
        <v>5443</v>
      </c>
      <c r="AS30" s="774">
        <v>286.5</v>
      </c>
      <c r="AT30" s="774">
        <v>456</v>
      </c>
      <c r="AU30" s="775">
        <v>109</v>
      </c>
      <c r="AV30" s="785">
        <v>392</v>
      </c>
      <c r="AW30" s="776">
        <v>145</v>
      </c>
      <c r="AX30" s="725">
        <v>6308.5</v>
      </c>
      <c r="AY30" s="760"/>
      <c r="AZ30" s="760" t="s">
        <v>241</v>
      </c>
    </row>
    <row r="31" spans="1:52" ht="16" thickBot="1">
      <c r="A31" s="705" t="s">
        <v>3723</v>
      </c>
      <c r="B31" s="705">
        <v>7</v>
      </c>
      <c r="C31" s="759" t="s">
        <v>205</v>
      </c>
      <c r="D31" s="760">
        <v>30</v>
      </c>
      <c r="E31" s="761">
        <v>39543</v>
      </c>
      <c r="F31" s="761">
        <v>39543</v>
      </c>
      <c r="G31" s="760">
        <v>1</v>
      </c>
      <c r="H31" s="760"/>
      <c r="I31" s="760">
        <v>1</v>
      </c>
      <c r="J31" s="760"/>
      <c r="K31" s="760"/>
      <c r="L31" s="760">
        <v>76</v>
      </c>
      <c r="M31" s="760">
        <v>50</v>
      </c>
      <c r="N31" s="760">
        <v>90</v>
      </c>
      <c r="O31" s="762">
        <v>96</v>
      </c>
      <c r="P31" s="760"/>
      <c r="Q31" s="760"/>
      <c r="R31" s="760"/>
      <c r="S31" s="760"/>
      <c r="T31" s="760"/>
      <c r="U31" s="760"/>
      <c r="V31" s="760"/>
      <c r="W31" s="760"/>
      <c r="X31" s="760">
        <v>1</v>
      </c>
      <c r="Z31" s="102">
        <v>1</v>
      </c>
      <c r="AA31" s="102"/>
      <c r="AB31" s="102"/>
      <c r="AD31" s="1211" t="s">
        <v>3815</v>
      </c>
      <c r="AE31" s="102">
        <v>1</v>
      </c>
      <c r="AF31" s="102"/>
      <c r="AG31" s="102"/>
      <c r="AI31" s="102"/>
      <c r="AJ31" s="102">
        <v>0</v>
      </c>
      <c r="AK31" s="102">
        <v>300</v>
      </c>
      <c r="AL31" s="102">
        <v>500</v>
      </c>
      <c r="AM31" s="746"/>
      <c r="AN31" s="746"/>
      <c r="AO31" s="746"/>
      <c r="AP31" s="778"/>
      <c r="AQ31" s="789"/>
      <c r="AR31" s="789"/>
      <c r="AS31" s="779"/>
      <c r="AT31" s="779"/>
      <c r="AU31" s="780"/>
      <c r="AV31" s="796"/>
      <c r="AW31" s="782"/>
      <c r="AX31" s="791"/>
      <c r="AY31" s="760"/>
      <c r="AZ31" s="760" t="s">
        <v>242</v>
      </c>
    </row>
    <row r="32" spans="1:52" ht="16" thickBot="1">
      <c r="A32" s="705" t="s">
        <v>3723</v>
      </c>
      <c r="B32" s="705">
        <v>7</v>
      </c>
      <c r="C32" s="759" t="s">
        <v>205</v>
      </c>
      <c r="D32" s="760">
        <v>31</v>
      </c>
      <c r="E32" s="761">
        <v>39543</v>
      </c>
      <c r="F32" s="761">
        <v>39543</v>
      </c>
      <c r="G32" s="760">
        <v>1</v>
      </c>
      <c r="H32" s="760"/>
      <c r="I32" s="760"/>
      <c r="J32" s="760"/>
      <c r="K32" s="760">
        <v>1</v>
      </c>
      <c r="L32" s="760">
        <v>165</v>
      </c>
      <c r="M32" s="760">
        <v>89</v>
      </c>
      <c r="N32" s="760">
        <v>210</v>
      </c>
      <c r="O32" s="762">
        <v>628</v>
      </c>
      <c r="P32" s="760"/>
      <c r="Q32" s="760"/>
      <c r="R32" s="760"/>
      <c r="S32" s="760"/>
      <c r="T32" s="760"/>
      <c r="U32" s="760"/>
      <c r="V32" s="760"/>
      <c r="W32" s="760"/>
      <c r="X32" s="760">
        <v>1</v>
      </c>
      <c r="Z32" s="102">
        <v>1</v>
      </c>
      <c r="AA32" s="102"/>
      <c r="AB32" s="102">
        <v>1</v>
      </c>
      <c r="AD32" s="1211" t="s">
        <v>3815</v>
      </c>
      <c r="AE32" s="102">
        <v>1</v>
      </c>
      <c r="AF32" s="102"/>
      <c r="AG32" s="102"/>
      <c r="AI32" s="102"/>
      <c r="AJ32" s="102">
        <v>0</v>
      </c>
      <c r="AK32" s="102">
        <v>300</v>
      </c>
      <c r="AL32" s="102">
        <v>400</v>
      </c>
      <c r="AM32" s="746"/>
      <c r="AN32" s="746"/>
      <c r="AO32" s="746">
        <v>1</v>
      </c>
      <c r="AP32" s="784">
        <v>125</v>
      </c>
      <c r="AQ32" s="774">
        <v>184</v>
      </c>
      <c r="AR32" s="774">
        <v>272</v>
      </c>
      <c r="AS32" s="774">
        <v>106.5</v>
      </c>
      <c r="AT32" s="774">
        <v>113</v>
      </c>
      <c r="AU32" s="775">
        <v>91.5</v>
      </c>
      <c r="AV32" s="785">
        <v>466</v>
      </c>
      <c r="AW32" s="776">
        <v>86</v>
      </c>
      <c r="AX32" s="777">
        <v>2786</v>
      </c>
      <c r="AY32" s="760"/>
      <c r="AZ32" s="760" t="s">
        <v>243</v>
      </c>
    </row>
    <row r="33" spans="1:52" ht="16" thickBot="1">
      <c r="A33" s="705" t="s">
        <v>3723</v>
      </c>
      <c r="B33" s="705">
        <v>7</v>
      </c>
      <c r="C33" s="759" t="s">
        <v>205</v>
      </c>
      <c r="D33" s="760">
        <v>32</v>
      </c>
      <c r="E33" s="761">
        <v>39543</v>
      </c>
      <c r="F33" s="761">
        <v>39543</v>
      </c>
      <c r="G33" s="760">
        <v>1</v>
      </c>
      <c r="H33" s="760"/>
      <c r="I33" s="760"/>
      <c r="J33" s="760"/>
      <c r="K33" s="760">
        <v>1</v>
      </c>
      <c r="L33" s="760">
        <v>155</v>
      </c>
      <c r="M33" s="760">
        <v>80</v>
      </c>
      <c r="N33" s="760">
        <v>217</v>
      </c>
      <c r="O33" s="762">
        <v>742</v>
      </c>
      <c r="P33" s="760"/>
      <c r="Q33" s="760"/>
      <c r="R33" s="760"/>
      <c r="S33" s="760"/>
      <c r="T33" s="760"/>
      <c r="U33" s="760"/>
      <c r="V33" s="760"/>
      <c r="W33" s="760">
        <v>1</v>
      </c>
      <c r="X33" s="760" t="s">
        <v>213</v>
      </c>
      <c r="Z33" s="102">
        <v>1</v>
      </c>
      <c r="AA33" s="102"/>
      <c r="AB33" s="102">
        <v>1</v>
      </c>
      <c r="AD33" s="1211" t="s">
        <v>3815</v>
      </c>
      <c r="AE33" s="102">
        <v>1</v>
      </c>
      <c r="AF33" s="102"/>
      <c r="AG33" s="102"/>
      <c r="AI33" s="102">
        <v>0</v>
      </c>
      <c r="AJ33" s="102"/>
      <c r="AK33" s="102">
        <v>300</v>
      </c>
      <c r="AL33" s="102">
        <v>300</v>
      </c>
      <c r="AM33" s="746"/>
      <c r="AN33" s="746">
        <v>1</v>
      </c>
      <c r="AO33" s="746"/>
      <c r="AP33" s="784">
        <v>223.5</v>
      </c>
      <c r="AQ33" s="717">
        <v>7133</v>
      </c>
      <c r="AR33" s="774">
        <v>318</v>
      </c>
      <c r="AS33" s="774">
        <v>75</v>
      </c>
      <c r="AT33" s="774">
        <v>60</v>
      </c>
      <c r="AU33" s="775">
        <v>133</v>
      </c>
      <c r="AV33" s="785">
        <v>244.5</v>
      </c>
      <c r="AW33" s="776">
        <v>82</v>
      </c>
      <c r="AX33" s="777">
        <v>2435.5</v>
      </c>
      <c r="AY33" s="760"/>
      <c r="AZ33" s="760" t="s">
        <v>244</v>
      </c>
    </row>
    <row r="34" spans="1:52" ht="16" thickBot="1">
      <c r="A34" s="705" t="s">
        <v>3723</v>
      </c>
      <c r="B34" s="705">
        <v>7</v>
      </c>
      <c r="C34" s="759" t="s">
        <v>205</v>
      </c>
      <c r="D34" s="760">
        <v>33</v>
      </c>
      <c r="E34" s="761">
        <v>39544</v>
      </c>
      <c r="F34" s="761">
        <v>39544</v>
      </c>
      <c r="G34" s="760"/>
      <c r="H34" s="760">
        <v>1</v>
      </c>
      <c r="I34" s="760"/>
      <c r="J34" s="760"/>
      <c r="K34" s="760">
        <v>1</v>
      </c>
      <c r="L34" s="760">
        <v>180</v>
      </c>
      <c r="M34" s="760">
        <v>74</v>
      </c>
      <c r="N34" s="760">
        <v>200</v>
      </c>
      <c r="O34" s="762">
        <v>666</v>
      </c>
      <c r="P34" s="760"/>
      <c r="Q34" s="760"/>
      <c r="R34" s="760"/>
      <c r="S34" s="760"/>
      <c r="T34" s="760"/>
      <c r="U34" s="760"/>
      <c r="V34" s="760"/>
      <c r="W34" s="760">
        <v>1</v>
      </c>
      <c r="X34" s="760" t="s">
        <v>213</v>
      </c>
      <c r="Z34" s="102">
        <v>1</v>
      </c>
      <c r="AA34" s="102"/>
      <c r="AB34" s="102"/>
      <c r="AD34" s="1211" t="s">
        <v>3815</v>
      </c>
      <c r="AE34" s="102">
        <v>1</v>
      </c>
      <c r="AF34" s="102"/>
      <c r="AG34" s="102"/>
      <c r="AI34" s="102">
        <v>0</v>
      </c>
      <c r="AJ34" s="102"/>
      <c r="AK34" s="102">
        <v>300</v>
      </c>
      <c r="AL34" s="102">
        <v>1100</v>
      </c>
      <c r="AM34" s="746"/>
      <c r="AN34" s="746"/>
      <c r="AO34" s="746">
        <v>1</v>
      </c>
      <c r="AP34" s="784">
        <v>111</v>
      </c>
      <c r="AQ34" s="774">
        <v>119</v>
      </c>
      <c r="AR34" s="774">
        <v>102</v>
      </c>
      <c r="AS34" s="774">
        <v>99.5</v>
      </c>
      <c r="AT34" s="774">
        <v>134.5</v>
      </c>
      <c r="AU34" s="775">
        <v>169</v>
      </c>
      <c r="AV34" s="785">
        <v>257</v>
      </c>
      <c r="AW34" s="776">
        <v>71</v>
      </c>
      <c r="AX34" s="777">
        <v>2490</v>
      </c>
      <c r="AY34" s="760"/>
      <c r="AZ34" s="760" t="s">
        <v>245</v>
      </c>
    </row>
    <row r="35" spans="1:52" ht="16" thickBot="1">
      <c r="A35" s="705" t="s">
        <v>3723</v>
      </c>
      <c r="B35" s="705">
        <v>7</v>
      </c>
      <c r="C35" s="759" t="s">
        <v>205</v>
      </c>
      <c r="D35" s="760">
        <v>34</v>
      </c>
      <c r="E35" s="761">
        <v>39544</v>
      </c>
      <c r="F35" s="761">
        <v>39544</v>
      </c>
      <c r="G35" s="760"/>
      <c r="H35" s="760">
        <v>1</v>
      </c>
      <c r="I35" s="760"/>
      <c r="J35" s="760"/>
      <c r="K35" s="760">
        <v>1</v>
      </c>
      <c r="L35" s="760">
        <v>168</v>
      </c>
      <c r="M35" s="760">
        <v>75</v>
      </c>
      <c r="N35" s="760">
        <v>195</v>
      </c>
      <c r="O35" s="762">
        <v>666</v>
      </c>
      <c r="P35" s="760"/>
      <c r="Q35" s="760">
        <v>1</v>
      </c>
      <c r="R35" s="760">
        <v>1</v>
      </c>
      <c r="S35" s="760"/>
      <c r="T35" s="760">
        <v>1</v>
      </c>
      <c r="U35" s="760"/>
      <c r="V35" s="760"/>
      <c r="W35" s="760"/>
      <c r="X35" s="760">
        <v>1</v>
      </c>
      <c r="Z35" s="102">
        <v>1</v>
      </c>
      <c r="AA35" s="102"/>
      <c r="AB35" s="102"/>
      <c r="AD35" s="1211" t="s">
        <v>3815</v>
      </c>
      <c r="AE35" s="102">
        <v>1</v>
      </c>
      <c r="AF35" s="102"/>
      <c r="AG35" s="102"/>
      <c r="AI35" s="102"/>
      <c r="AJ35" s="102">
        <v>0</v>
      </c>
      <c r="AK35" s="102">
        <v>300</v>
      </c>
      <c r="AL35" s="102">
        <v>800</v>
      </c>
      <c r="AM35" s="746">
        <v>1</v>
      </c>
      <c r="AN35" s="746"/>
      <c r="AO35" s="746"/>
      <c r="AP35" s="787">
        <v>25056.5</v>
      </c>
      <c r="AQ35" s="788">
        <v>24376</v>
      </c>
      <c r="AR35" s="717">
        <v>5858.5</v>
      </c>
      <c r="AS35" s="717">
        <v>2374</v>
      </c>
      <c r="AT35" s="717">
        <v>4050.5</v>
      </c>
      <c r="AU35" s="726">
        <v>1720</v>
      </c>
      <c r="AV35" s="785">
        <v>912</v>
      </c>
      <c r="AW35" s="776">
        <v>538.5</v>
      </c>
      <c r="AX35" s="777">
        <v>3008.5</v>
      </c>
      <c r="AY35" s="760"/>
      <c r="AZ35" s="760" t="s">
        <v>246</v>
      </c>
    </row>
    <row r="36" spans="1:52" ht="16" thickBot="1">
      <c r="A36" s="705" t="s">
        <v>3723</v>
      </c>
      <c r="B36" s="705">
        <v>7</v>
      </c>
      <c r="C36" s="759" t="s">
        <v>205</v>
      </c>
      <c r="D36" s="760">
        <v>35</v>
      </c>
      <c r="E36" s="761">
        <v>39544</v>
      </c>
      <c r="F36" s="761">
        <v>39544</v>
      </c>
      <c r="G36" s="760">
        <v>1</v>
      </c>
      <c r="H36" s="760"/>
      <c r="I36" s="760">
        <v>1</v>
      </c>
      <c r="J36" s="760"/>
      <c r="K36" s="760"/>
      <c r="L36" s="760">
        <v>80</v>
      </c>
      <c r="M36" s="760">
        <v>39</v>
      </c>
      <c r="N36" s="760">
        <v>85</v>
      </c>
      <c r="O36" s="762">
        <v>96</v>
      </c>
      <c r="P36" s="760"/>
      <c r="Q36" s="760"/>
      <c r="R36" s="760"/>
      <c r="S36" s="760"/>
      <c r="T36" s="760"/>
      <c r="U36" s="760"/>
      <c r="V36" s="760"/>
      <c r="W36" s="760"/>
      <c r="X36" s="760">
        <v>1</v>
      </c>
      <c r="Z36" s="102">
        <v>1</v>
      </c>
      <c r="AA36" s="102"/>
      <c r="AB36" s="102"/>
      <c r="AD36" s="1211" t="s">
        <v>3815</v>
      </c>
      <c r="AE36" s="102">
        <v>1</v>
      </c>
      <c r="AF36" s="102"/>
      <c r="AG36" s="102">
        <v>1</v>
      </c>
      <c r="AI36" s="102">
        <v>0</v>
      </c>
      <c r="AJ36" s="102"/>
      <c r="AK36" s="102"/>
      <c r="AL36" s="102">
        <v>200</v>
      </c>
      <c r="AM36" s="746"/>
      <c r="AN36" s="746"/>
      <c r="AO36" s="746"/>
      <c r="AP36" s="778"/>
      <c r="AQ36" s="789"/>
      <c r="AR36" s="789"/>
      <c r="AS36" s="789"/>
      <c r="AT36" s="789"/>
      <c r="AU36" s="797"/>
      <c r="AV36" s="796"/>
      <c r="AW36" s="782"/>
      <c r="AX36" s="783"/>
      <c r="AY36" s="760"/>
      <c r="AZ36" s="760" t="s">
        <v>247</v>
      </c>
    </row>
    <row r="37" spans="1:52" ht="16" thickBot="1">
      <c r="A37" s="705" t="s">
        <v>3723</v>
      </c>
      <c r="B37" s="705">
        <v>7</v>
      </c>
      <c r="C37" s="759" t="s">
        <v>205</v>
      </c>
      <c r="D37" s="760">
        <v>36</v>
      </c>
      <c r="E37" s="761">
        <v>39544</v>
      </c>
      <c r="F37" s="761">
        <v>39544</v>
      </c>
      <c r="G37" s="760">
        <v>1</v>
      </c>
      <c r="H37" s="760"/>
      <c r="I37" s="760"/>
      <c r="J37" s="760"/>
      <c r="K37" s="760">
        <v>1</v>
      </c>
      <c r="L37" s="760">
        <v>171</v>
      </c>
      <c r="M37" s="760">
        <v>80</v>
      </c>
      <c r="N37" s="760">
        <v>204</v>
      </c>
      <c r="O37" s="762">
        <v>658</v>
      </c>
      <c r="P37" s="760"/>
      <c r="Q37" s="760"/>
      <c r="R37" s="760"/>
      <c r="S37" s="760"/>
      <c r="T37" s="760"/>
      <c r="U37" s="760"/>
      <c r="V37" s="760"/>
      <c r="W37" s="760"/>
      <c r="X37" s="760">
        <v>1</v>
      </c>
      <c r="Z37" s="102">
        <v>1</v>
      </c>
      <c r="AA37" s="102"/>
      <c r="AB37" s="102"/>
      <c r="AD37" s="1211" t="s">
        <v>3815</v>
      </c>
      <c r="AE37" s="102">
        <v>1</v>
      </c>
      <c r="AF37" s="102"/>
      <c r="AG37" s="102"/>
      <c r="AI37" s="102">
        <v>0</v>
      </c>
      <c r="AJ37" s="102"/>
      <c r="AK37" s="102">
        <v>300</v>
      </c>
      <c r="AL37" s="102">
        <v>1000</v>
      </c>
      <c r="AM37" s="746"/>
      <c r="AN37" s="746">
        <v>1</v>
      </c>
      <c r="AO37" s="746"/>
      <c r="AP37" s="740">
        <v>3940</v>
      </c>
      <c r="AQ37" s="717">
        <v>6818</v>
      </c>
      <c r="AR37" s="717">
        <v>2456</v>
      </c>
      <c r="AS37" s="774">
        <v>846</v>
      </c>
      <c r="AT37" s="717">
        <v>1133</v>
      </c>
      <c r="AU37" s="775">
        <v>109</v>
      </c>
      <c r="AV37" s="722">
        <v>4395</v>
      </c>
      <c r="AW37" s="776">
        <v>120.5</v>
      </c>
      <c r="AX37" s="795">
        <v>11205</v>
      </c>
      <c r="AY37" s="760"/>
      <c r="AZ37" s="760" t="s">
        <v>248</v>
      </c>
    </row>
    <row r="38" spans="1:52" ht="16" thickBot="1">
      <c r="A38" s="705" t="s">
        <v>3723</v>
      </c>
      <c r="B38" s="705">
        <v>7</v>
      </c>
      <c r="C38" s="759" t="s">
        <v>205</v>
      </c>
      <c r="D38" s="760">
        <v>37</v>
      </c>
      <c r="E38" s="761">
        <v>39544</v>
      </c>
      <c r="F38" s="761">
        <v>39544</v>
      </c>
      <c r="G38" s="760"/>
      <c r="H38" s="760">
        <v>1</v>
      </c>
      <c r="I38" s="760"/>
      <c r="J38" s="760"/>
      <c r="K38" s="760">
        <v>1</v>
      </c>
      <c r="L38" s="760">
        <v>170</v>
      </c>
      <c r="M38" s="760">
        <v>80</v>
      </c>
      <c r="N38" s="760">
        <v>201</v>
      </c>
      <c r="O38" s="762">
        <v>656</v>
      </c>
      <c r="P38" s="760"/>
      <c r="Q38" s="760"/>
      <c r="R38" s="760"/>
      <c r="S38" s="760"/>
      <c r="T38" s="760"/>
      <c r="U38" s="760"/>
      <c r="V38" s="760"/>
      <c r="W38" s="760"/>
      <c r="X38" s="760">
        <v>1</v>
      </c>
      <c r="Z38" s="102">
        <v>1</v>
      </c>
      <c r="AA38" s="102"/>
      <c r="AB38" s="102">
        <v>1</v>
      </c>
      <c r="AD38" s="1211" t="s">
        <v>3815</v>
      </c>
      <c r="AE38" s="102">
        <v>1</v>
      </c>
      <c r="AF38" s="102"/>
      <c r="AG38" s="102">
        <v>1</v>
      </c>
      <c r="AI38" s="102">
        <v>0</v>
      </c>
      <c r="AJ38" s="102">
        <v>0</v>
      </c>
      <c r="AK38" s="102">
        <v>300</v>
      </c>
      <c r="AL38" s="102">
        <v>1000</v>
      </c>
      <c r="AM38" s="746"/>
      <c r="AN38" s="746"/>
      <c r="AO38" s="746">
        <v>1</v>
      </c>
      <c r="AP38" s="784">
        <v>349</v>
      </c>
      <c r="AQ38" s="774">
        <v>102.5</v>
      </c>
      <c r="AR38" s="774">
        <v>126</v>
      </c>
      <c r="AS38" s="774">
        <v>84</v>
      </c>
      <c r="AT38" s="774">
        <v>102</v>
      </c>
      <c r="AU38" s="775">
        <v>921</v>
      </c>
      <c r="AV38" s="785">
        <v>379</v>
      </c>
      <c r="AW38" s="776">
        <v>323.5</v>
      </c>
      <c r="AX38" s="725">
        <v>4904.5</v>
      </c>
      <c r="AY38" s="760"/>
      <c r="AZ38" s="760" t="s">
        <v>249</v>
      </c>
    </row>
    <row r="39" spans="1:52" ht="16" thickBot="1">
      <c r="A39" s="705" t="s">
        <v>3723</v>
      </c>
      <c r="B39" s="705">
        <v>7</v>
      </c>
      <c r="C39" s="759" t="s">
        <v>205</v>
      </c>
      <c r="D39" s="760">
        <v>38</v>
      </c>
      <c r="E39" s="761">
        <v>39544</v>
      </c>
      <c r="F39" s="761">
        <v>39544</v>
      </c>
      <c r="G39" s="760"/>
      <c r="H39" s="760">
        <v>1</v>
      </c>
      <c r="I39" s="760">
        <v>1</v>
      </c>
      <c r="J39" s="760"/>
      <c r="K39" s="760"/>
      <c r="L39" s="760">
        <v>72</v>
      </c>
      <c r="M39" s="760">
        <v>41</v>
      </c>
      <c r="N39" s="760">
        <v>92</v>
      </c>
      <c r="O39" s="762">
        <v>88</v>
      </c>
      <c r="P39" s="760"/>
      <c r="Q39" s="760"/>
      <c r="R39" s="760"/>
      <c r="S39" s="760"/>
      <c r="T39" s="760"/>
      <c r="U39" s="760"/>
      <c r="V39" s="760"/>
      <c r="W39" s="760"/>
      <c r="X39" s="760">
        <v>1</v>
      </c>
      <c r="Z39" s="102">
        <v>1</v>
      </c>
      <c r="AA39" s="102"/>
      <c r="AB39" s="102"/>
      <c r="AD39" s="1211" t="s">
        <v>3815</v>
      </c>
      <c r="AE39" s="102">
        <v>1</v>
      </c>
      <c r="AF39" s="102"/>
      <c r="AG39" s="102"/>
      <c r="AI39" s="102">
        <v>0</v>
      </c>
      <c r="AJ39" s="102">
        <v>0</v>
      </c>
      <c r="AK39" s="102"/>
      <c r="AL39" s="102">
        <v>200</v>
      </c>
      <c r="AM39" s="746"/>
      <c r="AN39" s="746"/>
      <c r="AO39" s="746"/>
      <c r="AP39" s="798"/>
      <c r="AQ39" s="779"/>
      <c r="AR39" s="779"/>
      <c r="AS39" s="779"/>
      <c r="AT39" s="779"/>
      <c r="AU39" s="780"/>
      <c r="AV39" s="796"/>
      <c r="AW39" s="782"/>
      <c r="AX39" s="791"/>
      <c r="AY39" s="760"/>
      <c r="AZ39" s="760" t="s">
        <v>250</v>
      </c>
    </row>
    <row r="40" spans="1:52" ht="16" thickBot="1">
      <c r="A40" s="705" t="s">
        <v>3723</v>
      </c>
      <c r="B40" s="705">
        <v>7</v>
      </c>
      <c r="C40" s="759" t="s">
        <v>205</v>
      </c>
      <c r="D40" s="760">
        <v>39</v>
      </c>
      <c r="E40" s="761">
        <v>39545</v>
      </c>
      <c r="F40" s="761">
        <v>39545</v>
      </c>
      <c r="G40" s="760"/>
      <c r="H40" s="760">
        <v>1</v>
      </c>
      <c r="I40" s="760"/>
      <c r="J40" s="760"/>
      <c r="K40" s="760">
        <v>1</v>
      </c>
      <c r="L40" s="760">
        <v>171</v>
      </c>
      <c r="M40" s="760">
        <v>80</v>
      </c>
      <c r="N40" s="760">
        <v>195</v>
      </c>
      <c r="O40" s="762">
        <v>660</v>
      </c>
      <c r="P40" s="760">
        <v>1</v>
      </c>
      <c r="Q40" s="760"/>
      <c r="R40" s="760">
        <v>1</v>
      </c>
      <c r="S40" s="760"/>
      <c r="T40" s="760"/>
      <c r="U40" s="760">
        <v>1</v>
      </c>
      <c r="V40" s="760"/>
      <c r="W40" s="760"/>
      <c r="X40" s="760">
        <v>1</v>
      </c>
      <c r="Z40" s="102">
        <v>1</v>
      </c>
      <c r="AA40" s="102"/>
      <c r="AB40" s="102"/>
      <c r="AD40" s="1211" t="s">
        <v>3815</v>
      </c>
      <c r="AE40" s="102">
        <v>1</v>
      </c>
      <c r="AF40" s="102"/>
      <c r="AG40" s="102">
        <v>1</v>
      </c>
      <c r="AI40" s="102">
        <v>0</v>
      </c>
      <c r="AJ40" s="102">
        <v>0</v>
      </c>
      <c r="AK40" s="102">
        <v>300</v>
      </c>
      <c r="AL40" s="102">
        <v>1000</v>
      </c>
      <c r="AM40" s="746">
        <v>1</v>
      </c>
      <c r="AN40" s="746"/>
      <c r="AO40" s="746"/>
      <c r="AP40" s="787">
        <v>21592.5</v>
      </c>
      <c r="AQ40" s="788">
        <v>24439.5</v>
      </c>
      <c r="AR40" s="717">
        <v>6495</v>
      </c>
      <c r="AS40" s="774">
        <v>207</v>
      </c>
      <c r="AT40" s="774">
        <v>190.5</v>
      </c>
      <c r="AU40" s="775">
        <v>846</v>
      </c>
      <c r="AV40" s="785">
        <v>781</v>
      </c>
      <c r="AW40" s="776">
        <v>319</v>
      </c>
      <c r="AX40" s="725">
        <v>4272</v>
      </c>
      <c r="AY40" s="760"/>
      <c r="AZ40" s="760" t="s">
        <v>251</v>
      </c>
    </row>
    <row r="41" spans="1:52" ht="16" thickBot="1">
      <c r="A41" s="705" t="s">
        <v>3723</v>
      </c>
      <c r="B41" s="705">
        <v>7</v>
      </c>
      <c r="C41" s="759" t="s">
        <v>205</v>
      </c>
      <c r="D41" s="760">
        <v>40</v>
      </c>
      <c r="E41" s="761">
        <v>39545</v>
      </c>
      <c r="F41" s="761">
        <v>39545</v>
      </c>
      <c r="G41" s="760">
        <v>1</v>
      </c>
      <c r="H41" s="760"/>
      <c r="I41" s="760"/>
      <c r="J41" s="760"/>
      <c r="K41" s="760">
        <v>1</v>
      </c>
      <c r="L41" s="760">
        <v>175</v>
      </c>
      <c r="M41" s="760">
        <v>81</v>
      </c>
      <c r="N41" s="760">
        <v>221</v>
      </c>
      <c r="O41" s="762">
        <v>814</v>
      </c>
      <c r="P41" s="760"/>
      <c r="Q41" s="760"/>
      <c r="R41" s="760"/>
      <c r="S41" s="760"/>
      <c r="T41" s="760"/>
      <c r="U41" s="760"/>
      <c r="V41" s="760"/>
      <c r="W41" s="760"/>
      <c r="X41" s="760">
        <v>1</v>
      </c>
      <c r="Z41" s="102">
        <v>1</v>
      </c>
      <c r="AA41" s="102"/>
      <c r="AB41" s="102"/>
      <c r="AD41" s="1211" t="s">
        <v>3815</v>
      </c>
      <c r="AE41" s="102">
        <v>1</v>
      </c>
      <c r="AF41" s="102"/>
      <c r="AG41" s="102">
        <v>1</v>
      </c>
      <c r="AI41" s="102"/>
      <c r="AJ41" s="102">
        <v>0</v>
      </c>
      <c r="AK41" s="102">
        <v>300</v>
      </c>
      <c r="AL41" s="102">
        <v>1100</v>
      </c>
      <c r="AM41" s="746"/>
      <c r="AN41" s="746"/>
      <c r="AO41" s="746">
        <v>1</v>
      </c>
      <c r="AP41" s="784">
        <v>333</v>
      </c>
      <c r="AQ41" s="774">
        <v>616</v>
      </c>
      <c r="AR41" s="774">
        <v>150.5</v>
      </c>
      <c r="AS41" s="774">
        <v>87</v>
      </c>
      <c r="AT41" s="774">
        <v>93</v>
      </c>
      <c r="AU41" s="775">
        <v>88.5</v>
      </c>
      <c r="AV41" s="785">
        <v>514</v>
      </c>
      <c r="AW41" s="776">
        <v>172</v>
      </c>
      <c r="AX41" s="777">
        <v>2035</v>
      </c>
      <c r="AY41" s="760"/>
      <c r="AZ41" s="760" t="s">
        <v>252</v>
      </c>
    </row>
    <row r="42" spans="1:52" ht="16" thickBot="1">
      <c r="A42" s="705" t="s">
        <v>3723</v>
      </c>
      <c r="B42" s="705">
        <v>7</v>
      </c>
      <c r="C42" s="759" t="s">
        <v>205</v>
      </c>
      <c r="D42" s="760">
        <v>41</v>
      </c>
      <c r="E42" s="761">
        <v>39545</v>
      </c>
      <c r="F42" s="761">
        <v>39545</v>
      </c>
      <c r="G42" s="760"/>
      <c r="H42" s="760">
        <v>1</v>
      </c>
      <c r="I42" s="760"/>
      <c r="J42" s="760">
        <v>1</v>
      </c>
      <c r="K42" s="760"/>
      <c r="L42" s="760">
        <v>168</v>
      </c>
      <c r="M42" s="760">
        <v>74</v>
      </c>
      <c r="N42" s="760">
        <v>178</v>
      </c>
      <c r="O42" s="762">
        <v>538</v>
      </c>
      <c r="P42" s="760"/>
      <c r="Q42" s="760">
        <v>1</v>
      </c>
      <c r="R42" s="760">
        <v>1</v>
      </c>
      <c r="S42" s="760"/>
      <c r="T42" s="760">
        <v>1</v>
      </c>
      <c r="U42" s="760"/>
      <c r="V42" s="760"/>
      <c r="W42" s="760">
        <v>1</v>
      </c>
      <c r="X42" s="760" t="s">
        <v>213</v>
      </c>
      <c r="Z42" s="102">
        <v>1</v>
      </c>
      <c r="AA42" s="102"/>
      <c r="AB42" s="102">
        <v>1</v>
      </c>
      <c r="AD42" s="1211" t="s">
        <v>3815</v>
      </c>
      <c r="AE42" s="102">
        <v>1</v>
      </c>
      <c r="AF42" s="102"/>
      <c r="AG42" s="102">
        <v>1</v>
      </c>
      <c r="AI42" s="102">
        <v>0</v>
      </c>
      <c r="AJ42" s="102">
        <v>0</v>
      </c>
      <c r="AK42" s="102">
        <v>300</v>
      </c>
      <c r="AL42" s="102">
        <v>1000</v>
      </c>
      <c r="AM42" s="746"/>
      <c r="AN42" s="746"/>
      <c r="AO42" s="746"/>
      <c r="AP42" s="798"/>
      <c r="AQ42" s="779"/>
      <c r="AR42" s="779"/>
      <c r="AS42" s="779"/>
      <c r="AT42" s="779"/>
      <c r="AU42" s="780"/>
      <c r="AV42" s="796"/>
      <c r="AW42" s="782"/>
      <c r="AX42" s="783"/>
      <c r="AY42" s="760"/>
      <c r="AZ42" s="760" t="s">
        <v>253</v>
      </c>
    </row>
    <row r="43" spans="1:52" ht="16" thickBot="1">
      <c r="A43" s="705" t="s">
        <v>3723</v>
      </c>
      <c r="B43" s="705">
        <v>7</v>
      </c>
      <c r="C43" s="759" t="s">
        <v>205</v>
      </c>
      <c r="D43" s="760">
        <v>42</v>
      </c>
      <c r="E43" s="761">
        <v>39545</v>
      </c>
      <c r="F43" s="761">
        <v>39545</v>
      </c>
      <c r="G43" s="760">
        <v>1</v>
      </c>
      <c r="H43" s="760"/>
      <c r="I43" s="760"/>
      <c r="J43" s="760"/>
      <c r="K43" s="760">
        <v>1</v>
      </c>
      <c r="L43" s="760">
        <v>85</v>
      </c>
      <c r="M43" s="760">
        <v>39</v>
      </c>
      <c r="N43" s="760">
        <v>90</v>
      </c>
      <c r="O43" s="762">
        <v>96</v>
      </c>
      <c r="P43" s="760"/>
      <c r="Q43" s="760"/>
      <c r="R43" s="760"/>
      <c r="S43" s="760"/>
      <c r="T43" s="760"/>
      <c r="U43" s="760"/>
      <c r="V43" s="760"/>
      <c r="W43" s="760"/>
      <c r="X43" s="760">
        <v>1</v>
      </c>
      <c r="Z43" s="102">
        <v>1</v>
      </c>
      <c r="AA43" s="102"/>
      <c r="AB43" s="102"/>
      <c r="AD43" s="1211" t="s">
        <v>3815</v>
      </c>
      <c r="AE43" s="102">
        <v>1</v>
      </c>
      <c r="AF43" s="102"/>
      <c r="AG43" s="102">
        <v>1</v>
      </c>
      <c r="AI43" s="102"/>
      <c r="AJ43" s="102"/>
      <c r="AK43" s="102"/>
      <c r="AL43" s="102">
        <v>200</v>
      </c>
      <c r="AM43" s="746"/>
      <c r="AN43" s="746">
        <v>1</v>
      </c>
      <c r="AO43" s="746"/>
      <c r="AP43" s="740">
        <v>8161</v>
      </c>
      <c r="AQ43" s="717">
        <v>1263.5</v>
      </c>
      <c r="AR43" s="774">
        <v>221</v>
      </c>
      <c r="AS43" s="774">
        <v>130</v>
      </c>
      <c r="AT43" s="774">
        <v>154</v>
      </c>
      <c r="AU43" s="726">
        <v>2486</v>
      </c>
      <c r="AV43" s="722">
        <v>6779</v>
      </c>
      <c r="AW43" s="723">
        <v>3502.5</v>
      </c>
      <c r="AX43" s="777">
        <v>1928.5</v>
      </c>
      <c r="AY43" s="760"/>
      <c r="AZ43" s="760" t="s">
        <v>254</v>
      </c>
    </row>
    <row r="44" spans="1:52" ht="16" thickBot="1">
      <c r="A44" s="705" t="s">
        <v>3723</v>
      </c>
      <c r="B44" s="705">
        <v>7</v>
      </c>
      <c r="C44" s="759" t="s">
        <v>205</v>
      </c>
      <c r="D44" s="792">
        <v>43</v>
      </c>
      <c r="E44" s="793">
        <v>39545</v>
      </c>
      <c r="F44" s="793">
        <v>39545</v>
      </c>
      <c r="G44" s="792">
        <v>1</v>
      </c>
      <c r="H44" s="792"/>
      <c r="I44" s="792"/>
      <c r="J44" s="792"/>
      <c r="K44" s="792">
        <v>1</v>
      </c>
      <c r="L44" s="792">
        <v>163</v>
      </c>
      <c r="M44" s="792">
        <v>75</v>
      </c>
      <c r="N44" s="792">
        <v>185</v>
      </c>
      <c r="O44" s="794">
        <v>594</v>
      </c>
      <c r="P44" s="792"/>
      <c r="Q44" s="792"/>
      <c r="R44" s="792"/>
      <c r="S44" s="792"/>
      <c r="T44" s="792"/>
      <c r="U44" s="792"/>
      <c r="V44" s="792"/>
      <c r="W44" s="792">
        <v>1</v>
      </c>
      <c r="X44" s="792" t="s">
        <v>213</v>
      </c>
      <c r="Z44" s="107">
        <v>1</v>
      </c>
      <c r="AA44" s="107"/>
      <c r="AB44" s="107"/>
      <c r="AD44" s="1211" t="s">
        <v>3815</v>
      </c>
      <c r="AE44" s="107">
        <v>1</v>
      </c>
      <c r="AF44" s="107"/>
      <c r="AG44" s="107"/>
      <c r="AI44" s="107">
        <v>0</v>
      </c>
      <c r="AJ44" s="107">
        <v>0</v>
      </c>
      <c r="AK44" s="107">
        <v>300</v>
      </c>
      <c r="AL44" s="107">
        <v>800</v>
      </c>
      <c r="AM44" s="746"/>
      <c r="AN44" s="746"/>
      <c r="AO44" s="746">
        <v>1</v>
      </c>
      <c r="AP44" s="784">
        <v>52</v>
      </c>
      <c r="AQ44" s="774">
        <v>71</v>
      </c>
      <c r="AR44" s="774">
        <v>54</v>
      </c>
      <c r="AS44" s="774">
        <v>54</v>
      </c>
      <c r="AT44" s="774">
        <v>172</v>
      </c>
      <c r="AU44" s="775">
        <v>62</v>
      </c>
      <c r="AV44" s="785">
        <v>511</v>
      </c>
      <c r="AW44" s="776">
        <v>57</v>
      </c>
      <c r="AX44" s="725">
        <v>4223</v>
      </c>
      <c r="AY44" s="792" t="s">
        <v>255</v>
      </c>
      <c r="AZ44" s="799" t="s">
        <v>256</v>
      </c>
    </row>
    <row r="45" spans="1:52" ht="16" thickBot="1">
      <c r="A45" s="705" t="s">
        <v>3723</v>
      </c>
      <c r="B45" s="705">
        <v>7</v>
      </c>
      <c r="C45" s="759" t="s">
        <v>205</v>
      </c>
      <c r="D45" s="760">
        <v>44</v>
      </c>
      <c r="E45" s="761">
        <v>39545</v>
      </c>
      <c r="F45" s="761">
        <v>39545</v>
      </c>
      <c r="G45" s="760"/>
      <c r="H45" s="760">
        <v>1</v>
      </c>
      <c r="I45" s="760"/>
      <c r="J45" s="760"/>
      <c r="K45" s="760">
        <v>1</v>
      </c>
      <c r="L45" s="760">
        <v>168</v>
      </c>
      <c r="M45" s="760">
        <v>78</v>
      </c>
      <c r="N45" s="760">
        <v>200</v>
      </c>
      <c r="O45" s="762">
        <v>692</v>
      </c>
      <c r="P45" s="760"/>
      <c r="Q45" s="760">
        <v>1</v>
      </c>
      <c r="R45" s="760">
        <v>1</v>
      </c>
      <c r="S45" s="760"/>
      <c r="T45" s="760">
        <v>1</v>
      </c>
      <c r="U45" s="760"/>
      <c r="V45" s="760"/>
      <c r="W45" s="760"/>
      <c r="X45" s="760">
        <v>1</v>
      </c>
      <c r="Z45" s="102">
        <v>1</v>
      </c>
      <c r="AA45" s="102"/>
      <c r="AB45" s="102">
        <v>1</v>
      </c>
      <c r="AD45" s="1211" t="s">
        <v>3815</v>
      </c>
      <c r="AE45" s="102">
        <v>1</v>
      </c>
      <c r="AF45" s="102"/>
      <c r="AG45" s="102"/>
      <c r="AI45" s="102"/>
      <c r="AJ45" s="102">
        <v>0</v>
      </c>
      <c r="AK45" s="102">
        <v>300</v>
      </c>
      <c r="AL45" s="102">
        <v>1000</v>
      </c>
      <c r="AM45" s="746"/>
      <c r="AN45" s="746"/>
      <c r="AO45" s="746">
        <v>1</v>
      </c>
      <c r="AP45" s="784">
        <v>237</v>
      </c>
      <c r="AQ45" s="774">
        <v>93</v>
      </c>
      <c r="AR45" s="774">
        <v>70</v>
      </c>
      <c r="AS45" s="774">
        <v>71</v>
      </c>
      <c r="AT45" s="774">
        <v>66.5</v>
      </c>
      <c r="AU45" s="775">
        <v>430</v>
      </c>
      <c r="AV45" s="785">
        <v>337.5</v>
      </c>
      <c r="AW45" s="776">
        <v>173</v>
      </c>
      <c r="AX45" s="777">
        <v>1998</v>
      </c>
      <c r="AY45" s="760"/>
      <c r="AZ45" s="760" t="s">
        <v>257</v>
      </c>
    </row>
    <row r="46" spans="1:52" ht="16" thickBot="1">
      <c r="A46" s="705" t="s">
        <v>3723</v>
      </c>
      <c r="B46" s="705">
        <v>7</v>
      </c>
      <c r="C46" s="759" t="s">
        <v>205</v>
      </c>
      <c r="D46" s="760">
        <v>45</v>
      </c>
      <c r="E46" s="761">
        <v>39545</v>
      </c>
      <c r="F46" s="761">
        <v>39545</v>
      </c>
      <c r="G46" s="760">
        <v>1</v>
      </c>
      <c r="H46" s="760"/>
      <c r="I46" s="760">
        <v>1</v>
      </c>
      <c r="J46" s="760"/>
      <c r="K46" s="760"/>
      <c r="L46" s="760">
        <v>85</v>
      </c>
      <c r="M46" s="760">
        <v>46</v>
      </c>
      <c r="N46" s="760">
        <v>87</v>
      </c>
      <c r="O46" s="762">
        <v>110</v>
      </c>
      <c r="P46" s="760"/>
      <c r="Q46" s="760"/>
      <c r="R46" s="760"/>
      <c r="S46" s="760"/>
      <c r="T46" s="760"/>
      <c r="U46" s="760"/>
      <c r="V46" s="760"/>
      <c r="W46" s="760"/>
      <c r="X46" s="760">
        <v>1</v>
      </c>
      <c r="Z46" s="102">
        <v>1</v>
      </c>
      <c r="AA46" s="102"/>
      <c r="AB46" s="102"/>
      <c r="AD46" s="1211" t="s">
        <v>3815</v>
      </c>
      <c r="AE46" s="102">
        <v>1</v>
      </c>
      <c r="AF46" s="102"/>
      <c r="AG46" s="102"/>
      <c r="AI46" s="102"/>
      <c r="AJ46" s="102">
        <v>0</v>
      </c>
      <c r="AK46" s="102"/>
      <c r="AL46" s="102">
        <v>200</v>
      </c>
      <c r="AM46" s="746"/>
      <c r="AN46" s="746"/>
      <c r="AO46" s="746"/>
      <c r="AP46" s="798"/>
      <c r="AQ46" s="779"/>
      <c r="AR46" s="779"/>
      <c r="AS46" s="779"/>
      <c r="AT46" s="779"/>
      <c r="AU46" s="780"/>
      <c r="AV46" s="796"/>
      <c r="AW46" s="782"/>
      <c r="AX46" s="783"/>
      <c r="AY46" s="760"/>
      <c r="AZ46" s="760" t="s">
        <v>258</v>
      </c>
    </row>
    <row r="47" spans="1:52" ht="16" thickBot="1">
      <c r="A47" s="705" t="s">
        <v>3723</v>
      </c>
      <c r="B47" s="705">
        <v>7</v>
      </c>
      <c r="C47" s="759" t="s">
        <v>205</v>
      </c>
      <c r="D47" s="760">
        <v>46</v>
      </c>
      <c r="E47" s="761">
        <v>39545</v>
      </c>
      <c r="F47" s="761">
        <v>39545</v>
      </c>
      <c r="G47" s="760">
        <v>1</v>
      </c>
      <c r="H47" s="760"/>
      <c r="I47" s="760"/>
      <c r="J47" s="760"/>
      <c r="K47" s="760">
        <v>1</v>
      </c>
      <c r="L47" s="760">
        <v>170</v>
      </c>
      <c r="M47" s="760">
        <v>82</v>
      </c>
      <c r="N47" s="760">
        <v>212</v>
      </c>
      <c r="O47" s="762">
        <v>752</v>
      </c>
      <c r="P47" s="760"/>
      <c r="Q47" s="760"/>
      <c r="R47" s="760"/>
      <c r="S47" s="760"/>
      <c r="T47" s="760"/>
      <c r="U47" s="760"/>
      <c r="V47" s="760"/>
      <c r="W47" s="760"/>
      <c r="X47" s="760">
        <v>1</v>
      </c>
      <c r="Z47" s="102">
        <v>1</v>
      </c>
      <c r="AA47" s="102"/>
      <c r="AB47" s="102">
        <v>1</v>
      </c>
      <c r="AD47" s="1211" t="s">
        <v>3815</v>
      </c>
      <c r="AE47" s="102">
        <v>1</v>
      </c>
      <c r="AF47" s="102"/>
      <c r="AG47" s="102"/>
      <c r="AI47" s="102">
        <v>0</v>
      </c>
      <c r="AJ47" s="102"/>
      <c r="AK47" s="102">
        <v>300</v>
      </c>
      <c r="AL47" s="102">
        <v>900</v>
      </c>
      <c r="AM47" s="746"/>
      <c r="AN47" s="746"/>
      <c r="AO47" s="746">
        <v>1</v>
      </c>
      <c r="AP47" s="784">
        <v>59.5</v>
      </c>
      <c r="AQ47" s="774">
        <v>74.5</v>
      </c>
      <c r="AR47" s="774">
        <v>91</v>
      </c>
      <c r="AS47" s="774">
        <v>54.5</v>
      </c>
      <c r="AT47" s="774">
        <v>88</v>
      </c>
      <c r="AU47" s="775">
        <v>69</v>
      </c>
      <c r="AV47" s="785">
        <v>462.5</v>
      </c>
      <c r="AW47" s="776">
        <v>49.5</v>
      </c>
      <c r="AX47" s="777">
        <v>3264.5</v>
      </c>
      <c r="AY47" s="760"/>
      <c r="AZ47" s="760" t="s">
        <v>259</v>
      </c>
    </row>
    <row r="48" spans="1:52" ht="16" thickBot="1">
      <c r="A48" s="705" t="s">
        <v>3723</v>
      </c>
      <c r="B48" s="705">
        <v>7</v>
      </c>
      <c r="C48" s="759" t="s">
        <v>205</v>
      </c>
      <c r="D48" s="760">
        <v>47</v>
      </c>
      <c r="E48" s="761">
        <v>39545</v>
      </c>
      <c r="F48" s="761">
        <v>39545</v>
      </c>
      <c r="G48" s="760">
        <v>1</v>
      </c>
      <c r="H48" s="760"/>
      <c r="I48" s="760"/>
      <c r="J48" s="760"/>
      <c r="K48" s="760">
        <v>1</v>
      </c>
      <c r="L48" s="760">
        <v>184</v>
      </c>
      <c r="M48" s="760">
        <v>81</v>
      </c>
      <c r="N48" s="760">
        <v>218</v>
      </c>
      <c r="O48" s="762">
        <v>780</v>
      </c>
      <c r="P48" s="760"/>
      <c r="Q48" s="760"/>
      <c r="R48" s="760"/>
      <c r="S48" s="760"/>
      <c r="T48" s="760"/>
      <c r="U48" s="760"/>
      <c r="V48" s="760"/>
      <c r="W48" s="760"/>
      <c r="X48" s="760">
        <v>1</v>
      </c>
      <c r="Z48" s="102">
        <v>1</v>
      </c>
      <c r="AA48" s="102"/>
      <c r="AB48" s="102">
        <v>1</v>
      </c>
      <c r="AD48" s="1211" t="s">
        <v>3815</v>
      </c>
      <c r="AE48" s="102">
        <v>1</v>
      </c>
      <c r="AF48" s="102"/>
      <c r="AG48" s="102">
        <v>1</v>
      </c>
      <c r="AI48" s="102">
        <v>0</v>
      </c>
      <c r="AJ48" s="102"/>
      <c r="AK48" s="102">
        <v>300</v>
      </c>
      <c r="AL48" s="102">
        <v>1000</v>
      </c>
      <c r="AM48" s="746"/>
      <c r="AN48" s="746">
        <v>1</v>
      </c>
      <c r="AO48" s="746"/>
      <c r="AP48" s="740">
        <v>3111</v>
      </c>
      <c r="AQ48" s="717">
        <v>6269.5</v>
      </c>
      <c r="AR48" s="717">
        <v>1697</v>
      </c>
      <c r="AS48" s="774">
        <v>83</v>
      </c>
      <c r="AT48" s="774">
        <v>149.5</v>
      </c>
      <c r="AU48" s="775">
        <v>292</v>
      </c>
      <c r="AV48" s="722">
        <v>1936</v>
      </c>
      <c r="AW48" s="776">
        <v>758</v>
      </c>
      <c r="AX48" s="777">
        <v>2221</v>
      </c>
      <c r="AY48" s="760" t="s">
        <v>216</v>
      </c>
      <c r="AZ48" s="760" t="s">
        <v>260</v>
      </c>
    </row>
    <row r="49" spans="1:52" ht="16" thickBot="1">
      <c r="A49" s="705" t="s">
        <v>3723</v>
      </c>
      <c r="B49" s="705">
        <v>7</v>
      </c>
      <c r="C49" s="759" t="s">
        <v>205</v>
      </c>
      <c r="D49" s="760">
        <v>48</v>
      </c>
      <c r="E49" s="761">
        <v>39545</v>
      </c>
      <c r="F49" s="761">
        <v>39545</v>
      </c>
      <c r="G49" s="760">
        <v>1</v>
      </c>
      <c r="H49" s="760"/>
      <c r="I49" s="760"/>
      <c r="J49" s="760"/>
      <c r="K49" s="760">
        <v>1</v>
      </c>
      <c r="L49" s="760">
        <v>174</v>
      </c>
      <c r="M49" s="760">
        <v>86</v>
      </c>
      <c r="N49" s="760">
        <v>220</v>
      </c>
      <c r="O49" s="762">
        <v>756</v>
      </c>
      <c r="P49" s="760"/>
      <c r="Q49" s="760"/>
      <c r="R49" s="760"/>
      <c r="S49" s="760"/>
      <c r="T49" s="760"/>
      <c r="U49" s="760"/>
      <c r="V49" s="760"/>
      <c r="W49" s="760"/>
      <c r="X49" s="760">
        <v>1</v>
      </c>
      <c r="Z49" s="102">
        <v>1</v>
      </c>
      <c r="AA49" s="102"/>
      <c r="AB49" s="102">
        <v>1</v>
      </c>
      <c r="AD49" s="1211" t="s">
        <v>3815</v>
      </c>
      <c r="AE49" s="102">
        <v>1</v>
      </c>
      <c r="AF49" s="102"/>
      <c r="AG49" s="102"/>
      <c r="AI49" s="102"/>
      <c r="AJ49" s="102">
        <v>0</v>
      </c>
      <c r="AK49" s="102">
        <v>300</v>
      </c>
      <c r="AL49" s="102">
        <v>1000</v>
      </c>
      <c r="AM49" s="746"/>
      <c r="AN49" s="746">
        <v>1</v>
      </c>
      <c r="AO49" s="746"/>
      <c r="AP49" s="740">
        <v>2220.5</v>
      </c>
      <c r="AQ49" s="717">
        <v>4094</v>
      </c>
      <c r="AR49" s="717">
        <v>1299</v>
      </c>
      <c r="AS49" s="774">
        <v>90</v>
      </c>
      <c r="AT49" s="774">
        <v>232</v>
      </c>
      <c r="AU49" s="775">
        <v>101</v>
      </c>
      <c r="AV49" s="785">
        <v>473</v>
      </c>
      <c r="AW49" s="776">
        <v>98.5</v>
      </c>
      <c r="AX49" s="777">
        <v>1771</v>
      </c>
      <c r="AY49" s="760"/>
      <c r="AZ49" s="760" t="s">
        <v>261</v>
      </c>
    </row>
    <row r="50" spans="1:52" ht="16" thickBot="1">
      <c r="A50" s="705" t="s">
        <v>3723</v>
      </c>
      <c r="B50" s="705">
        <v>7</v>
      </c>
      <c r="C50" s="759" t="s">
        <v>205</v>
      </c>
      <c r="D50" s="760">
        <v>49</v>
      </c>
      <c r="E50" s="761">
        <v>39545</v>
      </c>
      <c r="F50" s="761">
        <v>39545</v>
      </c>
      <c r="G50" s="760"/>
      <c r="H50" s="760">
        <v>1</v>
      </c>
      <c r="I50" s="760"/>
      <c r="J50" s="760"/>
      <c r="K50" s="760">
        <v>1</v>
      </c>
      <c r="L50" s="760">
        <v>159</v>
      </c>
      <c r="M50" s="760">
        <v>78</v>
      </c>
      <c r="N50" s="760">
        <v>195</v>
      </c>
      <c r="O50" s="762">
        <v>568</v>
      </c>
      <c r="P50" s="760"/>
      <c r="Q50" s="760">
        <v>1</v>
      </c>
      <c r="R50" s="760">
        <v>1</v>
      </c>
      <c r="S50" s="760"/>
      <c r="T50" s="760">
        <v>1</v>
      </c>
      <c r="U50" s="760"/>
      <c r="V50" s="760"/>
      <c r="W50" s="760"/>
      <c r="X50" s="760">
        <v>1</v>
      </c>
      <c r="Z50" s="102">
        <v>1</v>
      </c>
      <c r="AA50" s="102"/>
      <c r="AB50" s="102">
        <v>1</v>
      </c>
      <c r="AD50" s="1211" t="s">
        <v>3815</v>
      </c>
      <c r="AE50" s="102">
        <v>1</v>
      </c>
      <c r="AF50" s="102"/>
      <c r="AG50" s="102">
        <v>1</v>
      </c>
      <c r="AI50" s="102"/>
      <c r="AJ50" s="102"/>
      <c r="AK50" s="102">
        <v>300</v>
      </c>
      <c r="AL50" s="102">
        <v>1100</v>
      </c>
      <c r="AM50" s="746"/>
      <c r="AN50" s="746">
        <v>1</v>
      </c>
      <c r="AO50" s="746"/>
      <c r="AP50" s="740">
        <v>1911</v>
      </c>
      <c r="AQ50" s="717">
        <v>3101</v>
      </c>
      <c r="AR50" s="774">
        <v>989</v>
      </c>
      <c r="AS50" s="774">
        <v>487</v>
      </c>
      <c r="AT50" s="717">
        <v>1331.5</v>
      </c>
      <c r="AU50" s="775">
        <v>86.5</v>
      </c>
      <c r="AV50" s="722">
        <v>1011.5</v>
      </c>
      <c r="AW50" s="776">
        <v>76</v>
      </c>
      <c r="AX50" s="777">
        <v>1925</v>
      </c>
      <c r="AY50" s="760"/>
      <c r="AZ50" s="760" t="s">
        <v>262</v>
      </c>
    </row>
    <row r="51" spans="1:52" ht="16" thickBot="1">
      <c r="A51" s="705" t="s">
        <v>3723</v>
      </c>
      <c r="B51" s="705">
        <v>7</v>
      </c>
      <c r="C51" s="759" t="s">
        <v>205</v>
      </c>
      <c r="D51" s="760">
        <v>50</v>
      </c>
      <c r="E51" s="761">
        <v>39545</v>
      </c>
      <c r="F51" s="761">
        <v>39545</v>
      </c>
      <c r="G51" s="760"/>
      <c r="H51" s="760">
        <v>1</v>
      </c>
      <c r="I51" s="760">
        <v>1</v>
      </c>
      <c r="J51" s="760"/>
      <c r="K51" s="760"/>
      <c r="L51" s="760">
        <v>72</v>
      </c>
      <c r="M51" s="760">
        <v>29</v>
      </c>
      <c r="N51" s="760">
        <v>92</v>
      </c>
      <c r="O51" s="762">
        <v>82</v>
      </c>
      <c r="P51" s="760"/>
      <c r="Q51" s="760"/>
      <c r="R51" s="760"/>
      <c r="S51" s="760"/>
      <c r="T51" s="760"/>
      <c r="U51" s="760"/>
      <c r="V51" s="760"/>
      <c r="W51" s="760"/>
      <c r="X51" s="760">
        <v>1</v>
      </c>
      <c r="Z51" s="102">
        <v>1</v>
      </c>
      <c r="AA51" s="102"/>
      <c r="AB51" s="102"/>
      <c r="AD51" s="1211" t="s">
        <v>3815</v>
      </c>
      <c r="AE51" s="102">
        <v>1</v>
      </c>
      <c r="AF51" s="102"/>
      <c r="AG51" s="102">
        <v>1</v>
      </c>
      <c r="AI51" s="102"/>
      <c r="AJ51" s="102"/>
      <c r="AK51" s="102"/>
      <c r="AL51" s="102">
        <v>200</v>
      </c>
      <c r="AM51" s="746"/>
      <c r="AN51" s="746"/>
      <c r="AO51" s="746"/>
      <c r="AP51" s="778"/>
      <c r="AQ51" s="789"/>
      <c r="AR51" s="779"/>
      <c r="AS51" s="779"/>
      <c r="AT51" s="789"/>
      <c r="AU51" s="780"/>
      <c r="AV51" s="781"/>
      <c r="AW51" s="782"/>
      <c r="AX51" s="783"/>
      <c r="AY51" s="760"/>
      <c r="AZ51" s="760" t="s">
        <v>263</v>
      </c>
    </row>
    <row r="52" spans="1:52" ht="16" thickBot="1">
      <c r="A52" s="705" t="s">
        <v>3723</v>
      </c>
      <c r="B52" s="705">
        <v>7</v>
      </c>
      <c r="C52" s="759" t="s">
        <v>205</v>
      </c>
      <c r="D52" s="760">
        <v>51</v>
      </c>
      <c r="E52" s="761">
        <v>39545</v>
      </c>
      <c r="F52" s="761">
        <v>39545</v>
      </c>
      <c r="G52" s="760"/>
      <c r="H52" s="760">
        <v>1</v>
      </c>
      <c r="I52" s="760"/>
      <c r="J52" s="760"/>
      <c r="K52" s="760">
        <v>1</v>
      </c>
      <c r="L52" s="760">
        <v>165</v>
      </c>
      <c r="M52" s="760">
        <v>80</v>
      </c>
      <c r="N52" s="760">
        <v>188</v>
      </c>
      <c r="O52" s="762">
        <v>550</v>
      </c>
      <c r="P52" s="760"/>
      <c r="Q52" s="760"/>
      <c r="R52" s="760"/>
      <c r="S52" s="760"/>
      <c r="T52" s="760"/>
      <c r="U52" s="760"/>
      <c r="V52" s="760"/>
      <c r="W52" s="760">
        <v>1</v>
      </c>
      <c r="X52" s="760" t="s">
        <v>213</v>
      </c>
      <c r="Z52" s="102">
        <v>1</v>
      </c>
      <c r="AA52" s="102"/>
      <c r="AB52" s="102"/>
      <c r="AD52" s="1211" t="s">
        <v>3815</v>
      </c>
      <c r="AE52" s="102">
        <v>1</v>
      </c>
      <c r="AF52" s="102"/>
      <c r="AG52" s="102">
        <v>1</v>
      </c>
      <c r="AI52" s="102"/>
      <c r="AJ52" s="102"/>
      <c r="AK52" s="102">
        <v>300</v>
      </c>
      <c r="AL52" s="102">
        <v>800</v>
      </c>
      <c r="AM52" s="746"/>
      <c r="AN52" s="746"/>
      <c r="AO52" s="746">
        <v>1</v>
      </c>
      <c r="AP52" s="784">
        <v>324</v>
      </c>
      <c r="AQ52" s="774">
        <v>85</v>
      </c>
      <c r="AR52" s="774">
        <v>73.5</v>
      </c>
      <c r="AS52" s="774">
        <v>66</v>
      </c>
      <c r="AT52" s="774">
        <v>80</v>
      </c>
      <c r="AU52" s="775">
        <v>166</v>
      </c>
      <c r="AV52" s="785">
        <v>641.5</v>
      </c>
      <c r="AW52" s="776">
        <v>284</v>
      </c>
      <c r="AX52" s="777">
        <v>1288</v>
      </c>
      <c r="AY52" s="760"/>
      <c r="AZ52" s="760" t="s">
        <v>264</v>
      </c>
    </row>
    <row r="53" spans="1:52" ht="16" thickBot="1">
      <c r="A53" s="705" t="s">
        <v>3723</v>
      </c>
      <c r="B53" s="705">
        <v>7</v>
      </c>
      <c r="C53" s="759" t="s">
        <v>205</v>
      </c>
      <c r="D53" s="760">
        <v>52</v>
      </c>
      <c r="E53" s="761">
        <v>39545</v>
      </c>
      <c r="F53" s="761">
        <v>39545</v>
      </c>
      <c r="G53" s="760">
        <v>1</v>
      </c>
      <c r="H53" s="760"/>
      <c r="I53" s="760"/>
      <c r="J53" s="760"/>
      <c r="K53" s="760">
        <v>1</v>
      </c>
      <c r="L53" s="760">
        <v>165</v>
      </c>
      <c r="M53" s="760">
        <v>86</v>
      </c>
      <c r="N53" s="760">
        <v>195</v>
      </c>
      <c r="O53" s="762">
        <v>664</v>
      </c>
      <c r="P53" s="760"/>
      <c r="Q53" s="760"/>
      <c r="R53" s="760"/>
      <c r="S53" s="760"/>
      <c r="T53" s="760"/>
      <c r="U53" s="760"/>
      <c r="V53" s="760"/>
      <c r="W53" s="760">
        <v>1</v>
      </c>
      <c r="X53" s="760" t="s">
        <v>213</v>
      </c>
      <c r="Z53" s="102">
        <v>1</v>
      </c>
      <c r="AA53" s="102"/>
      <c r="AB53" s="102"/>
      <c r="AD53" s="1211" t="s">
        <v>3815</v>
      </c>
      <c r="AE53" s="102">
        <v>1</v>
      </c>
      <c r="AF53" s="102"/>
      <c r="AG53" s="102">
        <v>1</v>
      </c>
      <c r="AI53" s="102"/>
      <c r="AJ53" s="102"/>
      <c r="AK53" s="102">
        <v>300</v>
      </c>
      <c r="AL53" s="102">
        <v>800</v>
      </c>
      <c r="AM53" s="746"/>
      <c r="AN53" s="746">
        <v>1</v>
      </c>
      <c r="AO53" s="746"/>
      <c r="AP53" s="740">
        <v>1502.5</v>
      </c>
      <c r="AQ53" s="717">
        <v>5031</v>
      </c>
      <c r="AR53" s="717">
        <v>2059</v>
      </c>
      <c r="AS53" s="774">
        <v>204</v>
      </c>
      <c r="AT53" s="774">
        <v>244</v>
      </c>
      <c r="AU53" s="775">
        <v>163.5</v>
      </c>
      <c r="AV53" s="785">
        <v>227</v>
      </c>
      <c r="AW53" s="776">
        <v>87</v>
      </c>
      <c r="AX53" s="725">
        <v>4501</v>
      </c>
      <c r="AY53" s="760"/>
      <c r="AZ53" s="760" t="s">
        <v>265</v>
      </c>
    </row>
    <row r="54" spans="1:52" ht="16" thickBot="1">
      <c r="A54" s="705" t="s">
        <v>3723</v>
      </c>
      <c r="B54" s="705">
        <v>7</v>
      </c>
      <c r="C54" s="759" t="s">
        <v>205</v>
      </c>
      <c r="D54" s="760">
        <v>53</v>
      </c>
      <c r="E54" s="761">
        <v>39545</v>
      </c>
      <c r="F54" s="761">
        <v>39545</v>
      </c>
      <c r="G54" s="760"/>
      <c r="H54" s="760">
        <v>1</v>
      </c>
      <c r="I54" s="760"/>
      <c r="J54" s="760"/>
      <c r="K54" s="760">
        <v>1</v>
      </c>
      <c r="L54" s="760">
        <v>159</v>
      </c>
      <c r="M54" s="760">
        <v>73</v>
      </c>
      <c r="N54" s="760">
        <v>195</v>
      </c>
      <c r="O54" s="762">
        <v>562</v>
      </c>
      <c r="P54" s="760"/>
      <c r="Q54" s="760">
        <v>1</v>
      </c>
      <c r="R54" s="760">
        <v>1</v>
      </c>
      <c r="S54" s="760"/>
      <c r="T54" s="760">
        <v>1</v>
      </c>
      <c r="U54" s="760"/>
      <c r="V54" s="760"/>
      <c r="W54" s="760">
        <v>1</v>
      </c>
      <c r="X54" s="760" t="s">
        <v>213</v>
      </c>
      <c r="Z54" s="102">
        <v>1</v>
      </c>
      <c r="AA54" s="102"/>
      <c r="AB54" s="102">
        <v>1</v>
      </c>
      <c r="AD54" s="1211" t="s">
        <v>3815</v>
      </c>
      <c r="AE54" s="102">
        <v>1</v>
      </c>
      <c r="AF54" s="102"/>
      <c r="AG54" s="102">
        <v>1</v>
      </c>
      <c r="AI54" s="102"/>
      <c r="AJ54" s="102"/>
      <c r="AK54" s="102">
        <v>300</v>
      </c>
      <c r="AL54" s="102">
        <v>800</v>
      </c>
      <c r="AM54" s="746"/>
      <c r="AN54" s="746"/>
      <c r="AO54" s="746">
        <v>1</v>
      </c>
      <c r="AP54" s="740">
        <v>2966</v>
      </c>
      <c r="AQ54" s="774">
        <v>267</v>
      </c>
      <c r="AR54" s="774">
        <v>87</v>
      </c>
      <c r="AS54" s="774">
        <v>146</v>
      </c>
      <c r="AT54" s="774">
        <v>182.5</v>
      </c>
      <c r="AU54" s="775">
        <v>381</v>
      </c>
      <c r="AV54" s="722">
        <v>2436</v>
      </c>
      <c r="AW54" s="776">
        <v>756</v>
      </c>
      <c r="AX54" s="777">
        <v>3721.5</v>
      </c>
      <c r="AY54" s="760"/>
      <c r="AZ54" s="760" t="s">
        <v>266</v>
      </c>
    </row>
    <row r="55" spans="1:52" ht="16" thickBot="1">
      <c r="A55" s="705" t="s">
        <v>3723</v>
      </c>
      <c r="B55" s="705">
        <v>7</v>
      </c>
      <c r="C55" s="759" t="s">
        <v>205</v>
      </c>
      <c r="D55" s="760">
        <v>54</v>
      </c>
      <c r="E55" s="761">
        <v>39545</v>
      </c>
      <c r="F55" s="761">
        <v>39545</v>
      </c>
      <c r="G55" s="760">
        <v>1</v>
      </c>
      <c r="H55" s="760"/>
      <c r="I55" s="760">
        <v>1</v>
      </c>
      <c r="J55" s="760"/>
      <c r="K55" s="760"/>
      <c r="L55" s="760">
        <v>71</v>
      </c>
      <c r="M55" s="760">
        <v>39</v>
      </c>
      <c r="N55" s="760">
        <v>80</v>
      </c>
      <c r="O55" s="762">
        <v>76</v>
      </c>
      <c r="P55" s="760"/>
      <c r="Q55" s="760"/>
      <c r="R55" s="760"/>
      <c r="S55" s="760"/>
      <c r="T55" s="760"/>
      <c r="U55" s="760"/>
      <c r="V55" s="760"/>
      <c r="W55" s="760"/>
      <c r="X55" s="760">
        <v>1</v>
      </c>
      <c r="Z55" s="102">
        <v>1</v>
      </c>
      <c r="AA55" s="102"/>
      <c r="AB55" s="102"/>
      <c r="AD55" s="1211" t="s">
        <v>3815</v>
      </c>
      <c r="AE55" s="102">
        <v>1</v>
      </c>
      <c r="AF55" s="102"/>
      <c r="AG55" s="102">
        <v>1</v>
      </c>
      <c r="AI55" s="102">
        <v>0</v>
      </c>
      <c r="AJ55" s="102">
        <v>0</v>
      </c>
      <c r="AK55" s="102"/>
      <c r="AL55" s="102">
        <v>200</v>
      </c>
      <c r="AM55" s="746"/>
      <c r="AN55" s="746"/>
      <c r="AO55" s="746"/>
      <c r="AP55" s="778"/>
      <c r="AQ55" s="779"/>
      <c r="AR55" s="779"/>
      <c r="AS55" s="779"/>
      <c r="AT55" s="779"/>
      <c r="AU55" s="780"/>
      <c r="AV55" s="781"/>
      <c r="AW55" s="782"/>
      <c r="AX55" s="783"/>
      <c r="AY55" s="760"/>
      <c r="AZ55" s="760" t="s">
        <v>267</v>
      </c>
    </row>
    <row r="56" spans="1:52" ht="16" thickBot="1">
      <c r="A56" s="705" t="s">
        <v>3723</v>
      </c>
      <c r="B56" s="705">
        <v>7</v>
      </c>
      <c r="C56" s="759" t="s">
        <v>205</v>
      </c>
      <c r="D56" s="760">
        <v>55</v>
      </c>
      <c r="E56" s="761">
        <v>39545</v>
      </c>
      <c r="F56" s="761">
        <v>39545</v>
      </c>
      <c r="G56" s="760">
        <v>1</v>
      </c>
      <c r="H56" s="760"/>
      <c r="I56" s="760"/>
      <c r="J56" s="760"/>
      <c r="K56" s="760">
        <v>1</v>
      </c>
      <c r="L56" s="760">
        <v>162</v>
      </c>
      <c r="M56" s="760">
        <v>79</v>
      </c>
      <c r="N56" s="760">
        <v>205</v>
      </c>
      <c r="O56" s="762">
        <v>550</v>
      </c>
      <c r="P56" s="760"/>
      <c r="Q56" s="760"/>
      <c r="R56" s="760"/>
      <c r="S56" s="760"/>
      <c r="T56" s="760"/>
      <c r="U56" s="760"/>
      <c r="V56" s="760"/>
      <c r="W56" s="760"/>
      <c r="X56" s="760">
        <v>1</v>
      </c>
      <c r="Z56" s="102">
        <v>1</v>
      </c>
      <c r="AA56" s="102"/>
      <c r="AB56" s="102">
        <v>1</v>
      </c>
      <c r="AD56" s="1211" t="s">
        <v>3815</v>
      </c>
      <c r="AE56" s="102">
        <v>1</v>
      </c>
      <c r="AF56" s="102"/>
      <c r="AG56" s="102"/>
      <c r="AI56" s="102"/>
      <c r="AJ56" s="102"/>
      <c r="AK56" s="102">
        <v>300</v>
      </c>
      <c r="AL56" s="102">
        <v>800</v>
      </c>
      <c r="AM56" s="746"/>
      <c r="AN56" s="746"/>
      <c r="AO56" s="746">
        <v>1</v>
      </c>
      <c r="AP56" s="740">
        <v>2416</v>
      </c>
      <c r="AQ56" s="774">
        <v>124</v>
      </c>
      <c r="AR56" s="774">
        <v>104.5</v>
      </c>
      <c r="AS56" s="774">
        <v>89</v>
      </c>
      <c r="AT56" s="774">
        <v>101.5</v>
      </c>
      <c r="AU56" s="726">
        <v>1246</v>
      </c>
      <c r="AV56" s="722">
        <v>1375</v>
      </c>
      <c r="AW56" s="723">
        <v>1076.5</v>
      </c>
      <c r="AX56" s="725">
        <v>6001</v>
      </c>
      <c r="AY56" s="760"/>
      <c r="AZ56" s="760" t="s">
        <v>268</v>
      </c>
    </row>
    <row r="57" spans="1:52" ht="16" thickBot="1">
      <c r="A57" s="705" t="s">
        <v>3723</v>
      </c>
      <c r="B57" s="705">
        <v>7</v>
      </c>
      <c r="C57" s="759" t="s">
        <v>205</v>
      </c>
      <c r="D57" s="760">
        <v>56</v>
      </c>
      <c r="E57" s="761">
        <v>39546</v>
      </c>
      <c r="F57" s="761">
        <v>39546</v>
      </c>
      <c r="G57" s="760">
        <v>1</v>
      </c>
      <c r="H57" s="760"/>
      <c r="I57" s="760"/>
      <c r="J57" s="760"/>
      <c r="K57" s="760">
        <v>1</v>
      </c>
      <c r="L57" s="760">
        <v>150</v>
      </c>
      <c r="M57" s="760">
        <v>75</v>
      </c>
      <c r="N57" s="760">
        <v>185</v>
      </c>
      <c r="O57" s="762">
        <v>448</v>
      </c>
      <c r="P57" s="760"/>
      <c r="Q57" s="760"/>
      <c r="R57" s="760"/>
      <c r="S57" s="760"/>
      <c r="T57" s="760"/>
      <c r="U57" s="760"/>
      <c r="V57" s="760">
        <v>1</v>
      </c>
      <c r="W57" s="760"/>
      <c r="X57" s="760" t="s">
        <v>213</v>
      </c>
      <c r="Z57" s="102">
        <v>1</v>
      </c>
      <c r="AA57" s="102"/>
      <c r="AB57" s="102"/>
      <c r="AD57" s="1211" t="s">
        <v>3815</v>
      </c>
      <c r="AE57" s="102">
        <v>1</v>
      </c>
      <c r="AF57" s="102"/>
      <c r="AG57" s="102">
        <v>1</v>
      </c>
      <c r="AI57" s="102">
        <v>0</v>
      </c>
      <c r="AJ57" s="102"/>
      <c r="AK57" s="102">
        <v>300</v>
      </c>
      <c r="AL57" s="102">
        <v>1000</v>
      </c>
      <c r="AM57" s="746"/>
      <c r="AN57" s="746"/>
      <c r="AO57" s="746">
        <v>1</v>
      </c>
      <c r="AP57" s="784">
        <v>205</v>
      </c>
      <c r="AQ57" s="774">
        <v>191</v>
      </c>
      <c r="AR57" s="774">
        <v>226.5</v>
      </c>
      <c r="AS57" s="774">
        <v>61</v>
      </c>
      <c r="AT57" s="774">
        <v>77</v>
      </c>
      <c r="AU57" s="775">
        <v>53</v>
      </c>
      <c r="AV57" s="785">
        <v>395</v>
      </c>
      <c r="AW57" s="776">
        <v>47</v>
      </c>
      <c r="AX57" s="777">
        <v>2679</v>
      </c>
      <c r="AY57" s="760"/>
      <c r="AZ57" s="760" t="s">
        <v>269</v>
      </c>
    </row>
    <row r="58" spans="1:52" ht="16" thickBot="1">
      <c r="A58" s="705" t="s">
        <v>3723</v>
      </c>
      <c r="B58" s="705">
        <v>7</v>
      </c>
      <c r="C58" s="759" t="s">
        <v>205</v>
      </c>
      <c r="D58" s="760">
        <v>57</v>
      </c>
      <c r="E58" s="761">
        <v>39546</v>
      </c>
      <c r="F58" s="761">
        <v>39546</v>
      </c>
      <c r="G58" s="760"/>
      <c r="H58" s="760">
        <v>1</v>
      </c>
      <c r="I58" s="760"/>
      <c r="J58" s="760"/>
      <c r="K58" s="760">
        <v>1</v>
      </c>
      <c r="L58" s="760">
        <v>160</v>
      </c>
      <c r="M58" s="760">
        <v>75</v>
      </c>
      <c r="N58" s="760">
        <v>187</v>
      </c>
      <c r="O58" s="762">
        <v>450</v>
      </c>
      <c r="P58" s="760"/>
      <c r="Q58" s="760">
        <v>1</v>
      </c>
      <c r="R58" s="760">
        <v>1</v>
      </c>
      <c r="S58" s="760"/>
      <c r="T58" s="760">
        <v>1</v>
      </c>
      <c r="U58" s="760"/>
      <c r="V58" s="760"/>
      <c r="W58" s="760">
        <v>1</v>
      </c>
      <c r="X58" s="760" t="s">
        <v>213</v>
      </c>
      <c r="Z58" s="102">
        <v>1</v>
      </c>
      <c r="AA58" s="102"/>
      <c r="AB58" s="102"/>
      <c r="AD58" s="1211" t="s">
        <v>3815</v>
      </c>
      <c r="AE58" s="102">
        <v>1</v>
      </c>
      <c r="AF58" s="102"/>
      <c r="AG58" s="102"/>
      <c r="AI58" s="102"/>
      <c r="AJ58" s="102">
        <v>0</v>
      </c>
      <c r="AK58" s="102">
        <v>300</v>
      </c>
      <c r="AL58" s="102">
        <v>1000</v>
      </c>
      <c r="AM58" s="746"/>
      <c r="AN58" s="746"/>
      <c r="AO58" s="746">
        <v>1</v>
      </c>
      <c r="AP58" s="784">
        <v>60</v>
      </c>
      <c r="AQ58" s="774">
        <v>67.5</v>
      </c>
      <c r="AR58" s="774">
        <v>51.5</v>
      </c>
      <c r="AS58" s="774">
        <v>62</v>
      </c>
      <c r="AT58" s="774">
        <v>96</v>
      </c>
      <c r="AU58" s="775">
        <v>58</v>
      </c>
      <c r="AV58" s="785">
        <v>288</v>
      </c>
      <c r="AW58" s="776">
        <v>57</v>
      </c>
      <c r="AX58" s="777">
        <v>1036</v>
      </c>
      <c r="AY58" s="760"/>
      <c r="AZ58" s="760" t="s">
        <v>270</v>
      </c>
    </row>
    <row r="59" spans="1:52" ht="16" thickBot="1">
      <c r="A59" s="705" t="s">
        <v>3723</v>
      </c>
      <c r="B59" s="705">
        <v>7</v>
      </c>
      <c r="C59" s="759" t="s">
        <v>205</v>
      </c>
      <c r="D59" s="760">
        <v>58</v>
      </c>
      <c r="E59" s="761">
        <v>39546</v>
      </c>
      <c r="F59" s="761">
        <v>39546</v>
      </c>
      <c r="G59" s="760">
        <v>1</v>
      </c>
      <c r="H59" s="760"/>
      <c r="I59" s="760"/>
      <c r="J59" s="760"/>
      <c r="K59" s="760">
        <v>1</v>
      </c>
      <c r="L59" s="760">
        <v>172</v>
      </c>
      <c r="M59" s="760">
        <v>85</v>
      </c>
      <c r="N59" s="760">
        <v>231</v>
      </c>
      <c r="O59" s="762">
        <v>826</v>
      </c>
      <c r="P59" s="760"/>
      <c r="Q59" s="760"/>
      <c r="R59" s="760"/>
      <c r="S59" s="760"/>
      <c r="T59" s="760"/>
      <c r="U59" s="760"/>
      <c r="V59" s="760"/>
      <c r="W59" s="760"/>
      <c r="X59" s="760">
        <v>1</v>
      </c>
      <c r="Z59" s="102">
        <v>1</v>
      </c>
      <c r="AA59" s="102"/>
      <c r="AB59" s="102">
        <v>1</v>
      </c>
      <c r="AD59" s="1211" t="s">
        <v>3815</v>
      </c>
      <c r="AE59" s="102">
        <v>1</v>
      </c>
      <c r="AF59" s="102"/>
      <c r="AG59" s="102"/>
      <c r="AI59" s="102"/>
      <c r="AJ59" s="102"/>
      <c r="AK59" s="102">
        <v>300</v>
      </c>
      <c r="AL59" s="102">
        <v>1000</v>
      </c>
      <c r="AM59" s="746"/>
      <c r="AN59" s="746"/>
      <c r="AO59" s="746">
        <v>1</v>
      </c>
      <c r="AP59" s="740">
        <v>1161</v>
      </c>
      <c r="AQ59" s="774">
        <v>130</v>
      </c>
      <c r="AR59" s="774">
        <v>148</v>
      </c>
      <c r="AS59" s="774">
        <v>77</v>
      </c>
      <c r="AT59" s="774">
        <v>110</v>
      </c>
      <c r="AU59" s="775">
        <v>278</v>
      </c>
      <c r="AV59" s="722">
        <v>1795</v>
      </c>
      <c r="AW59" s="776">
        <v>418</v>
      </c>
      <c r="AX59" s="777">
        <v>2178</v>
      </c>
      <c r="AY59" s="760"/>
      <c r="AZ59" s="760" t="s">
        <v>271</v>
      </c>
    </row>
    <row r="60" spans="1:52" ht="16" thickBot="1">
      <c r="A60" s="705" t="s">
        <v>3723</v>
      </c>
      <c r="B60" s="705">
        <v>7</v>
      </c>
      <c r="C60" s="759" t="s">
        <v>205</v>
      </c>
      <c r="D60" s="760">
        <v>59</v>
      </c>
      <c r="E60" s="761">
        <v>39546</v>
      </c>
      <c r="F60" s="761">
        <v>39546</v>
      </c>
      <c r="G60" s="760">
        <v>1</v>
      </c>
      <c r="H60" s="760"/>
      <c r="I60" s="760"/>
      <c r="J60" s="760"/>
      <c r="K60" s="760">
        <v>1</v>
      </c>
      <c r="L60" s="760">
        <v>171</v>
      </c>
      <c r="M60" s="760">
        <v>86</v>
      </c>
      <c r="N60" s="760">
        <v>225</v>
      </c>
      <c r="O60" s="762">
        <v>732</v>
      </c>
      <c r="P60" s="760"/>
      <c r="Q60" s="760"/>
      <c r="R60" s="760"/>
      <c r="S60" s="760"/>
      <c r="T60" s="760"/>
      <c r="U60" s="760"/>
      <c r="V60" s="760"/>
      <c r="W60" s="760"/>
      <c r="X60" s="760">
        <v>1</v>
      </c>
      <c r="Z60" s="102">
        <v>1</v>
      </c>
      <c r="AA60" s="102"/>
      <c r="AB60" s="102">
        <v>1</v>
      </c>
      <c r="AD60" s="1211" t="s">
        <v>3815</v>
      </c>
      <c r="AE60" s="102">
        <v>1</v>
      </c>
      <c r="AF60" s="102"/>
      <c r="AG60" s="102"/>
      <c r="AI60" s="102"/>
      <c r="AJ60" s="102"/>
      <c r="AK60" s="102">
        <v>300</v>
      </c>
      <c r="AL60" s="102">
        <v>1000</v>
      </c>
      <c r="AM60" s="746"/>
      <c r="AN60" s="746"/>
      <c r="AO60" s="746">
        <v>1</v>
      </c>
      <c r="AP60" s="784">
        <v>99</v>
      </c>
      <c r="AQ60" s="774">
        <v>102.5</v>
      </c>
      <c r="AR60" s="774">
        <v>75</v>
      </c>
      <c r="AS60" s="774">
        <v>106</v>
      </c>
      <c r="AT60" s="774">
        <v>301</v>
      </c>
      <c r="AU60" s="775">
        <v>225</v>
      </c>
      <c r="AV60" s="785">
        <v>699.5</v>
      </c>
      <c r="AW60" s="776">
        <v>92</v>
      </c>
      <c r="AX60" s="725">
        <v>4594</v>
      </c>
      <c r="AY60" s="760"/>
      <c r="AZ60" s="760" t="s">
        <v>272</v>
      </c>
    </row>
    <row r="61" spans="1:52" ht="16" thickBot="1">
      <c r="A61" s="705" t="s">
        <v>3723</v>
      </c>
      <c r="B61" s="705">
        <v>7</v>
      </c>
      <c r="C61" s="759" t="s">
        <v>205</v>
      </c>
      <c r="D61" s="760">
        <v>60</v>
      </c>
      <c r="E61" s="761">
        <v>39546</v>
      </c>
      <c r="F61" s="761">
        <v>39546</v>
      </c>
      <c r="G61" s="760">
        <v>1</v>
      </c>
      <c r="H61" s="760"/>
      <c r="I61" s="760"/>
      <c r="J61" s="760"/>
      <c r="K61" s="760">
        <v>1</v>
      </c>
      <c r="L61" s="760">
        <v>165</v>
      </c>
      <c r="M61" s="760">
        <v>82</v>
      </c>
      <c r="N61" s="760">
        <v>210</v>
      </c>
      <c r="O61" s="762">
        <v>762</v>
      </c>
      <c r="P61" s="760"/>
      <c r="Q61" s="760"/>
      <c r="R61" s="760"/>
      <c r="S61" s="760"/>
      <c r="T61" s="760"/>
      <c r="U61" s="760"/>
      <c r="V61" s="760"/>
      <c r="W61" s="760"/>
      <c r="X61" s="760">
        <v>1</v>
      </c>
      <c r="Z61" s="102">
        <v>1</v>
      </c>
      <c r="AA61" s="102"/>
      <c r="AB61" s="102"/>
      <c r="AD61" s="1211" t="s">
        <v>3815</v>
      </c>
      <c r="AE61" s="102">
        <v>1</v>
      </c>
      <c r="AF61" s="102"/>
      <c r="AG61" s="102"/>
      <c r="AI61" s="102"/>
      <c r="AJ61" s="102"/>
      <c r="AK61" s="102">
        <v>300</v>
      </c>
      <c r="AL61" s="102">
        <v>800</v>
      </c>
      <c r="AM61" s="746"/>
      <c r="AN61" s="746">
        <v>1</v>
      </c>
      <c r="AO61" s="746"/>
      <c r="AP61" s="740">
        <v>1359</v>
      </c>
      <c r="AQ61" s="717">
        <v>2457.5</v>
      </c>
      <c r="AR61" s="717">
        <v>1425.5</v>
      </c>
      <c r="AS61" s="774">
        <v>60</v>
      </c>
      <c r="AT61" s="774">
        <v>65</v>
      </c>
      <c r="AU61" s="775">
        <v>51</v>
      </c>
      <c r="AV61" s="785">
        <v>851</v>
      </c>
      <c r="AW61" s="776">
        <v>68</v>
      </c>
      <c r="AX61" s="777">
        <v>2367</v>
      </c>
      <c r="AY61" s="760"/>
      <c r="AZ61" s="760" t="s">
        <v>273</v>
      </c>
    </row>
    <row r="62" spans="1:52" ht="16" thickBot="1">
      <c r="A62" s="705" t="s">
        <v>3723</v>
      </c>
      <c r="B62" s="705">
        <v>7</v>
      </c>
      <c r="C62" s="759" t="s">
        <v>205</v>
      </c>
      <c r="D62" s="760">
        <v>61</v>
      </c>
      <c r="E62" s="761">
        <v>39546</v>
      </c>
      <c r="F62" s="761">
        <v>39546</v>
      </c>
      <c r="G62" s="760">
        <v>1</v>
      </c>
      <c r="H62" s="760"/>
      <c r="I62" s="760"/>
      <c r="J62" s="760"/>
      <c r="K62" s="760">
        <v>1</v>
      </c>
      <c r="L62" s="760">
        <v>169</v>
      </c>
      <c r="M62" s="760">
        <v>85</v>
      </c>
      <c r="N62" s="760">
        <v>219</v>
      </c>
      <c r="O62" s="762">
        <v>908</v>
      </c>
      <c r="P62" s="760"/>
      <c r="Q62" s="760"/>
      <c r="R62" s="760"/>
      <c r="S62" s="760"/>
      <c r="T62" s="760"/>
      <c r="U62" s="760"/>
      <c r="V62" s="760"/>
      <c r="W62" s="760"/>
      <c r="X62" s="760">
        <v>1</v>
      </c>
      <c r="Z62" s="102">
        <v>1</v>
      </c>
      <c r="AA62" s="102"/>
      <c r="AB62" s="102"/>
      <c r="AD62" s="1211" t="s">
        <v>3815</v>
      </c>
      <c r="AE62" s="102">
        <v>1</v>
      </c>
      <c r="AF62" s="102"/>
      <c r="AG62" s="102"/>
      <c r="AI62" s="102">
        <v>0</v>
      </c>
      <c r="AJ62" s="102">
        <v>0</v>
      </c>
      <c r="AK62" s="102">
        <v>300</v>
      </c>
      <c r="AL62" s="102">
        <v>800</v>
      </c>
      <c r="AM62" s="746"/>
      <c r="AN62" s="746">
        <v>1</v>
      </c>
      <c r="AO62" s="746"/>
      <c r="AP62" s="740">
        <v>1619</v>
      </c>
      <c r="AQ62" s="717">
        <v>3048</v>
      </c>
      <c r="AR62" s="717">
        <v>1037</v>
      </c>
      <c r="AS62" s="774">
        <v>169</v>
      </c>
      <c r="AT62" s="774">
        <v>209</v>
      </c>
      <c r="AU62" s="775">
        <v>107</v>
      </c>
      <c r="AV62" s="785">
        <v>128.5</v>
      </c>
      <c r="AW62" s="776">
        <v>66</v>
      </c>
      <c r="AX62" s="777">
        <v>2317.5</v>
      </c>
      <c r="AY62" s="760" t="s">
        <v>274</v>
      </c>
      <c r="AZ62" s="760" t="s">
        <v>275</v>
      </c>
    </row>
    <row r="63" spans="1:52" ht="16" thickBot="1">
      <c r="A63" s="705" t="s">
        <v>3723</v>
      </c>
      <c r="B63" s="705">
        <v>7</v>
      </c>
      <c r="C63" s="759" t="s">
        <v>205</v>
      </c>
      <c r="D63" s="760">
        <v>62</v>
      </c>
      <c r="E63" s="761">
        <v>39546</v>
      </c>
      <c r="F63" s="761">
        <v>39546</v>
      </c>
      <c r="G63" s="760">
        <v>1</v>
      </c>
      <c r="H63" s="760"/>
      <c r="I63" s="760"/>
      <c r="J63" s="760"/>
      <c r="K63" s="760">
        <v>1</v>
      </c>
      <c r="L63" s="760">
        <v>162</v>
      </c>
      <c r="M63" s="760">
        <v>82</v>
      </c>
      <c r="N63" s="760">
        <v>190</v>
      </c>
      <c r="O63" s="762">
        <v>580</v>
      </c>
      <c r="P63" s="760"/>
      <c r="Q63" s="760"/>
      <c r="R63" s="760"/>
      <c r="S63" s="760"/>
      <c r="T63" s="760"/>
      <c r="U63" s="760"/>
      <c r="V63" s="760"/>
      <c r="W63" s="760">
        <v>1</v>
      </c>
      <c r="X63" s="760" t="s">
        <v>213</v>
      </c>
      <c r="Z63" s="102">
        <v>1</v>
      </c>
      <c r="AA63" s="102"/>
      <c r="AB63" s="102">
        <v>1</v>
      </c>
      <c r="AD63" s="1211" t="s">
        <v>3815</v>
      </c>
      <c r="AE63" s="102">
        <v>1</v>
      </c>
      <c r="AF63" s="102"/>
      <c r="AG63" s="102">
        <v>1</v>
      </c>
      <c r="AI63" s="102">
        <v>0</v>
      </c>
      <c r="AJ63" s="102">
        <v>0</v>
      </c>
      <c r="AK63" s="102">
        <v>300</v>
      </c>
      <c r="AL63" s="102">
        <v>1000</v>
      </c>
      <c r="AM63" s="746"/>
      <c r="AN63" s="746"/>
      <c r="AO63" s="746">
        <v>1</v>
      </c>
      <c r="AP63" s="784">
        <v>108.5</v>
      </c>
      <c r="AQ63" s="774">
        <v>98</v>
      </c>
      <c r="AR63" s="774">
        <v>86</v>
      </c>
      <c r="AS63" s="774">
        <v>89.5</v>
      </c>
      <c r="AT63" s="774">
        <v>72.5</v>
      </c>
      <c r="AU63" s="775">
        <v>87</v>
      </c>
      <c r="AV63" s="722">
        <v>6686.5</v>
      </c>
      <c r="AW63" s="776">
        <v>72.5</v>
      </c>
      <c r="AX63" s="777">
        <v>2376.5</v>
      </c>
      <c r="AY63" s="760"/>
      <c r="AZ63" s="760" t="s">
        <v>276</v>
      </c>
    </row>
    <row r="64" spans="1:52" ht="16" thickBot="1">
      <c r="A64" s="705" t="s">
        <v>3723</v>
      </c>
      <c r="B64" s="705">
        <v>7</v>
      </c>
      <c r="C64" s="759" t="s">
        <v>205</v>
      </c>
      <c r="D64" s="760">
        <v>63</v>
      </c>
      <c r="E64" s="761">
        <v>39546</v>
      </c>
      <c r="F64" s="761">
        <v>39546</v>
      </c>
      <c r="G64" s="760">
        <v>1</v>
      </c>
      <c r="H64" s="760"/>
      <c r="I64" s="760"/>
      <c r="J64" s="760">
        <v>1</v>
      </c>
      <c r="K64" s="760"/>
      <c r="L64" s="760">
        <v>150</v>
      </c>
      <c r="M64" s="760">
        <v>77</v>
      </c>
      <c r="N64" s="760">
        <v>185</v>
      </c>
      <c r="O64" s="762">
        <v>576</v>
      </c>
      <c r="P64" s="760"/>
      <c r="Q64" s="760"/>
      <c r="R64" s="760"/>
      <c r="S64" s="760"/>
      <c r="T64" s="760"/>
      <c r="U64" s="760"/>
      <c r="V64" s="760"/>
      <c r="W64" s="760">
        <v>1</v>
      </c>
      <c r="X64" s="760" t="s">
        <v>213</v>
      </c>
      <c r="Z64" s="102">
        <v>1</v>
      </c>
      <c r="AA64" s="102"/>
      <c r="AB64" s="102"/>
      <c r="AD64" s="1211" t="s">
        <v>3815</v>
      </c>
      <c r="AE64" s="102">
        <v>1</v>
      </c>
      <c r="AF64" s="102"/>
      <c r="AG64" s="102">
        <v>1</v>
      </c>
      <c r="AI64" s="102"/>
      <c r="AJ64" s="102"/>
      <c r="AK64" s="102">
        <v>300</v>
      </c>
      <c r="AL64" s="102">
        <v>500</v>
      </c>
      <c r="AM64" s="746">
        <v>1</v>
      </c>
      <c r="AN64" s="746"/>
      <c r="AO64" s="746"/>
      <c r="AP64" s="740">
        <v>9903</v>
      </c>
      <c r="AQ64" s="788">
        <v>13541.5</v>
      </c>
      <c r="AR64" s="717">
        <v>5213</v>
      </c>
      <c r="AS64" s="774">
        <v>310.5</v>
      </c>
      <c r="AT64" s="774">
        <v>275.5</v>
      </c>
      <c r="AU64" s="775">
        <v>866</v>
      </c>
      <c r="AV64" s="785">
        <v>655.5</v>
      </c>
      <c r="AW64" s="776">
        <v>77.5</v>
      </c>
      <c r="AX64" s="725">
        <v>9566</v>
      </c>
      <c r="AY64" s="760"/>
      <c r="AZ64" s="760" t="s">
        <v>277</v>
      </c>
    </row>
    <row r="65" spans="1:52" ht="16" thickBot="1">
      <c r="A65" s="705" t="s">
        <v>3723</v>
      </c>
      <c r="B65" s="705">
        <v>7</v>
      </c>
      <c r="C65" s="759" t="s">
        <v>205</v>
      </c>
      <c r="D65" s="760">
        <v>64</v>
      </c>
      <c r="E65" s="761">
        <v>39546</v>
      </c>
      <c r="F65" s="761">
        <v>39546</v>
      </c>
      <c r="G65" s="760"/>
      <c r="H65" s="760">
        <v>1</v>
      </c>
      <c r="I65" s="760"/>
      <c r="J65" s="760"/>
      <c r="K65" s="760">
        <v>1</v>
      </c>
      <c r="L65" s="760">
        <v>163</v>
      </c>
      <c r="M65" s="760">
        <v>70</v>
      </c>
      <c r="N65" s="760">
        <v>205</v>
      </c>
      <c r="O65" s="762">
        <v>700</v>
      </c>
      <c r="P65" s="760">
        <v>1</v>
      </c>
      <c r="Q65" s="760"/>
      <c r="R65" s="760">
        <v>1</v>
      </c>
      <c r="S65" s="760"/>
      <c r="T65" s="760"/>
      <c r="U65" s="760">
        <v>1</v>
      </c>
      <c r="V65" s="760"/>
      <c r="W65" s="760"/>
      <c r="X65" s="760">
        <v>1</v>
      </c>
      <c r="Z65" s="102">
        <v>1</v>
      </c>
      <c r="AA65" s="102"/>
      <c r="AB65" s="102"/>
      <c r="AD65" s="1211" t="s">
        <v>3815</v>
      </c>
      <c r="AE65" s="102">
        <v>1</v>
      </c>
      <c r="AF65" s="102"/>
      <c r="AG65" s="102"/>
      <c r="AI65" s="102">
        <v>0</v>
      </c>
      <c r="AJ65" s="102">
        <v>0</v>
      </c>
      <c r="AK65" s="102">
        <v>300</v>
      </c>
      <c r="AL65" s="102">
        <v>600</v>
      </c>
      <c r="AM65" s="746"/>
      <c r="AN65" s="746"/>
      <c r="AO65" s="746">
        <v>1</v>
      </c>
      <c r="AP65" s="740">
        <v>1593</v>
      </c>
      <c r="AQ65" s="774">
        <v>142</v>
      </c>
      <c r="AR65" s="774">
        <v>156</v>
      </c>
      <c r="AS65" s="774">
        <v>118</v>
      </c>
      <c r="AT65" s="774">
        <v>133</v>
      </c>
      <c r="AU65" s="775">
        <v>150</v>
      </c>
      <c r="AV65" s="722">
        <v>1193</v>
      </c>
      <c r="AW65" s="776">
        <v>367.5</v>
      </c>
      <c r="AX65" s="725">
        <v>4353</v>
      </c>
      <c r="AY65" s="760"/>
      <c r="AZ65" s="760" t="s">
        <v>278</v>
      </c>
    </row>
    <row r="66" spans="1:52" ht="16" thickBot="1">
      <c r="A66" s="705" t="s">
        <v>3723</v>
      </c>
      <c r="B66" s="705">
        <v>7</v>
      </c>
      <c r="C66" s="759" t="s">
        <v>205</v>
      </c>
      <c r="D66" s="760">
        <v>65</v>
      </c>
      <c r="E66" s="761">
        <v>39547</v>
      </c>
      <c r="F66" s="761">
        <v>39547</v>
      </c>
      <c r="G66" s="760">
        <v>1</v>
      </c>
      <c r="H66" s="760"/>
      <c r="I66" s="760"/>
      <c r="J66" s="760"/>
      <c r="K66" s="760">
        <v>1</v>
      </c>
      <c r="L66" s="760">
        <v>176</v>
      </c>
      <c r="M66" s="760">
        <v>76</v>
      </c>
      <c r="N66" s="760">
        <v>220</v>
      </c>
      <c r="O66" s="762">
        <v>788</v>
      </c>
      <c r="P66" s="760"/>
      <c r="Q66" s="760"/>
      <c r="R66" s="760"/>
      <c r="S66" s="760"/>
      <c r="T66" s="760"/>
      <c r="U66" s="760"/>
      <c r="V66" s="760"/>
      <c r="W66" s="760"/>
      <c r="X66" s="760">
        <v>1</v>
      </c>
      <c r="Z66" s="102">
        <v>1</v>
      </c>
      <c r="AA66" s="102"/>
      <c r="AB66" s="102"/>
      <c r="AD66" s="1211" t="s">
        <v>3815</v>
      </c>
      <c r="AE66" s="102">
        <v>1</v>
      </c>
      <c r="AF66" s="102"/>
      <c r="AG66" s="102"/>
      <c r="AI66" s="102">
        <v>0</v>
      </c>
      <c r="AJ66" s="102">
        <v>0</v>
      </c>
      <c r="AK66" s="102">
        <v>300</v>
      </c>
      <c r="AL66" s="102">
        <v>900</v>
      </c>
      <c r="AM66" s="746"/>
      <c r="AN66" s="746">
        <v>1</v>
      </c>
      <c r="AO66" s="746"/>
      <c r="AP66" s="784">
        <v>565</v>
      </c>
      <c r="AQ66" s="717">
        <v>3459.5</v>
      </c>
      <c r="AR66" s="717">
        <v>1105</v>
      </c>
      <c r="AS66" s="774">
        <v>73.5</v>
      </c>
      <c r="AT66" s="774">
        <v>94</v>
      </c>
      <c r="AU66" s="775">
        <v>58.5</v>
      </c>
      <c r="AV66" s="722">
        <v>1364</v>
      </c>
      <c r="AW66" s="776">
        <v>130</v>
      </c>
      <c r="AX66" s="777">
        <v>2960</v>
      </c>
      <c r="AY66" s="760"/>
      <c r="AZ66" s="760" t="s">
        <v>279</v>
      </c>
    </row>
    <row r="67" spans="1:52" ht="16" thickBot="1">
      <c r="A67" s="705" t="s">
        <v>3723</v>
      </c>
      <c r="B67" s="705">
        <v>7</v>
      </c>
      <c r="C67" s="759" t="s">
        <v>205</v>
      </c>
      <c r="D67" s="760">
        <v>66</v>
      </c>
      <c r="E67" s="761">
        <v>39547</v>
      </c>
      <c r="F67" s="761">
        <v>39547</v>
      </c>
      <c r="G67" s="760">
        <v>1</v>
      </c>
      <c r="H67" s="760"/>
      <c r="I67" s="760"/>
      <c r="J67" s="760"/>
      <c r="K67" s="760">
        <v>1</v>
      </c>
      <c r="L67" s="760">
        <v>164</v>
      </c>
      <c r="M67" s="760">
        <v>76</v>
      </c>
      <c r="N67" s="760">
        <v>202</v>
      </c>
      <c r="O67" s="762">
        <v>636</v>
      </c>
      <c r="P67" s="760"/>
      <c r="Q67" s="760"/>
      <c r="R67" s="760"/>
      <c r="S67" s="760"/>
      <c r="T67" s="760"/>
      <c r="U67" s="760"/>
      <c r="V67" s="760"/>
      <c r="W67" s="760">
        <v>1</v>
      </c>
      <c r="X67" s="760" t="s">
        <v>213</v>
      </c>
      <c r="Z67" s="102">
        <v>1</v>
      </c>
      <c r="AA67" s="102"/>
      <c r="AB67" s="102"/>
      <c r="AD67" s="1211" t="s">
        <v>3815</v>
      </c>
      <c r="AE67" s="102">
        <v>1</v>
      </c>
      <c r="AF67" s="102"/>
      <c r="AG67" s="102">
        <v>1</v>
      </c>
      <c r="AI67" s="102">
        <v>0</v>
      </c>
      <c r="AJ67" s="102">
        <v>0</v>
      </c>
      <c r="AK67" s="102">
        <v>300</v>
      </c>
      <c r="AL67" s="102">
        <v>1000</v>
      </c>
      <c r="AM67" s="746"/>
      <c r="AN67" s="746">
        <v>1</v>
      </c>
      <c r="AO67" s="746"/>
      <c r="AP67" s="784">
        <v>323</v>
      </c>
      <c r="AQ67" s="717">
        <v>1390.5</v>
      </c>
      <c r="AR67" s="774">
        <v>991</v>
      </c>
      <c r="AS67" s="774">
        <v>61</v>
      </c>
      <c r="AT67" s="774">
        <v>88.5</v>
      </c>
      <c r="AU67" s="775">
        <v>68</v>
      </c>
      <c r="AV67" s="785">
        <v>182</v>
      </c>
      <c r="AW67" s="776">
        <v>68</v>
      </c>
      <c r="AX67" s="777">
        <v>2220</v>
      </c>
      <c r="AY67" s="760"/>
      <c r="AZ67" s="760" t="s">
        <v>280</v>
      </c>
    </row>
    <row r="68" spans="1:52" ht="16" thickBot="1">
      <c r="A68" s="705" t="s">
        <v>3723</v>
      </c>
      <c r="B68" s="705">
        <v>7</v>
      </c>
      <c r="C68" s="759" t="s">
        <v>205</v>
      </c>
      <c r="D68" s="760">
        <v>67</v>
      </c>
      <c r="E68" s="761">
        <v>39547</v>
      </c>
      <c r="F68" s="761">
        <v>39547</v>
      </c>
      <c r="G68" s="760"/>
      <c r="H68" s="760">
        <v>1</v>
      </c>
      <c r="I68" s="760"/>
      <c r="J68" s="760"/>
      <c r="K68" s="760">
        <v>1</v>
      </c>
      <c r="L68" s="760">
        <v>173</v>
      </c>
      <c r="M68" s="760">
        <v>75</v>
      </c>
      <c r="N68" s="760">
        <v>200</v>
      </c>
      <c r="O68" s="762">
        <v>612</v>
      </c>
      <c r="P68" s="760"/>
      <c r="Q68" s="760">
        <v>1</v>
      </c>
      <c r="R68" s="760">
        <v>1</v>
      </c>
      <c r="S68" s="760"/>
      <c r="T68" s="760">
        <v>1</v>
      </c>
      <c r="U68" s="760"/>
      <c r="V68" s="760"/>
      <c r="W68" s="760">
        <v>1</v>
      </c>
      <c r="X68" s="760" t="s">
        <v>213</v>
      </c>
      <c r="Z68" s="102">
        <v>1</v>
      </c>
      <c r="AA68" s="102"/>
      <c r="AB68" s="102">
        <v>1</v>
      </c>
      <c r="AD68" s="1211" t="s">
        <v>3815</v>
      </c>
      <c r="AE68" s="102">
        <v>1</v>
      </c>
      <c r="AF68" s="102"/>
      <c r="AG68" s="102"/>
      <c r="AI68" s="102">
        <v>0</v>
      </c>
      <c r="AJ68" s="102"/>
      <c r="AK68" s="102">
        <v>300</v>
      </c>
      <c r="AL68" s="102">
        <v>1100</v>
      </c>
      <c r="AM68" s="746">
        <v>1</v>
      </c>
      <c r="AN68" s="746"/>
      <c r="AO68" s="746"/>
      <c r="AP68" s="740">
        <v>1182</v>
      </c>
      <c r="AQ68" s="788">
        <v>10401.5</v>
      </c>
      <c r="AR68" s="774">
        <v>584</v>
      </c>
      <c r="AS68" s="774">
        <v>106</v>
      </c>
      <c r="AT68" s="774">
        <v>130</v>
      </c>
      <c r="AU68" s="775">
        <v>71</v>
      </c>
      <c r="AV68" s="785">
        <v>191</v>
      </c>
      <c r="AW68" s="776">
        <v>64</v>
      </c>
      <c r="AX68" s="777">
        <v>2521</v>
      </c>
      <c r="AY68" s="760"/>
      <c r="AZ68" s="760" t="s">
        <v>281</v>
      </c>
    </row>
    <row r="69" spans="1:52" ht="16" thickBot="1">
      <c r="A69" s="705" t="s">
        <v>3723</v>
      </c>
      <c r="B69" s="705">
        <v>7</v>
      </c>
      <c r="C69" s="759" t="s">
        <v>205</v>
      </c>
      <c r="D69" s="760">
        <v>68</v>
      </c>
      <c r="E69" s="761">
        <v>39547</v>
      </c>
      <c r="F69" s="761">
        <v>39547</v>
      </c>
      <c r="G69" s="760">
        <v>1</v>
      </c>
      <c r="H69" s="760"/>
      <c r="I69" s="760">
        <v>1</v>
      </c>
      <c r="J69" s="760"/>
      <c r="K69" s="760"/>
      <c r="L69" s="760">
        <v>82</v>
      </c>
      <c r="M69" s="760">
        <v>39</v>
      </c>
      <c r="N69" s="760">
        <v>85</v>
      </c>
      <c r="O69" s="762">
        <v>96</v>
      </c>
      <c r="P69" s="760"/>
      <c r="Q69" s="760"/>
      <c r="R69" s="760"/>
      <c r="S69" s="760"/>
      <c r="T69" s="760"/>
      <c r="U69" s="760"/>
      <c r="V69" s="760"/>
      <c r="W69" s="760"/>
      <c r="X69" s="760">
        <v>1</v>
      </c>
      <c r="Z69" s="102">
        <v>1</v>
      </c>
      <c r="AA69" s="102"/>
      <c r="AB69" s="102"/>
      <c r="AD69" s="1211" t="s">
        <v>3815</v>
      </c>
      <c r="AE69" s="102">
        <v>1</v>
      </c>
      <c r="AF69" s="102"/>
      <c r="AG69" s="102">
        <v>1</v>
      </c>
      <c r="AI69" s="102">
        <v>0</v>
      </c>
      <c r="AJ69" s="102">
        <v>0</v>
      </c>
      <c r="AK69" s="102"/>
      <c r="AL69" s="102">
        <v>200</v>
      </c>
      <c r="AM69" s="746">
        <v>1</v>
      </c>
      <c r="AN69" s="746"/>
      <c r="AO69" s="746"/>
      <c r="AP69" s="778"/>
      <c r="AQ69" s="789"/>
      <c r="AR69" s="779"/>
      <c r="AS69" s="779"/>
      <c r="AT69" s="779"/>
      <c r="AU69" s="780"/>
      <c r="AV69" s="796"/>
      <c r="AW69" s="782"/>
      <c r="AX69" s="783"/>
      <c r="AY69" s="760"/>
      <c r="AZ69" s="760" t="s">
        <v>282</v>
      </c>
    </row>
    <row r="70" spans="1:52" ht="16" thickBot="1">
      <c r="A70" s="705" t="s">
        <v>3723</v>
      </c>
      <c r="B70" s="705">
        <v>7</v>
      </c>
      <c r="C70" s="759" t="s">
        <v>205</v>
      </c>
      <c r="D70" s="760">
        <v>69</v>
      </c>
      <c r="E70" s="761">
        <v>39547</v>
      </c>
      <c r="F70" s="761">
        <v>39547</v>
      </c>
      <c r="G70" s="760">
        <v>1</v>
      </c>
      <c r="H70" s="760"/>
      <c r="I70" s="760"/>
      <c r="J70" s="760"/>
      <c r="K70" s="760">
        <v>1</v>
      </c>
      <c r="L70" s="760">
        <v>165</v>
      </c>
      <c r="M70" s="760">
        <v>83</v>
      </c>
      <c r="N70" s="760">
        <v>200</v>
      </c>
      <c r="O70" s="762">
        <v>792</v>
      </c>
      <c r="P70" s="760"/>
      <c r="Q70" s="760"/>
      <c r="R70" s="760"/>
      <c r="S70" s="760"/>
      <c r="T70" s="760"/>
      <c r="U70" s="760"/>
      <c r="V70" s="760"/>
      <c r="W70" s="760"/>
      <c r="X70" s="760">
        <v>1</v>
      </c>
      <c r="Z70" s="102">
        <v>1</v>
      </c>
      <c r="AA70" s="102"/>
      <c r="AB70" s="102"/>
      <c r="AD70" s="1211" t="s">
        <v>3815</v>
      </c>
      <c r="AE70" s="102">
        <v>1</v>
      </c>
      <c r="AF70" s="102"/>
      <c r="AG70" s="102">
        <v>1</v>
      </c>
      <c r="AI70" s="102"/>
      <c r="AJ70" s="102">
        <v>0</v>
      </c>
      <c r="AK70" s="102">
        <v>300</v>
      </c>
      <c r="AL70" s="102">
        <v>1000</v>
      </c>
      <c r="AM70" s="746"/>
      <c r="AN70" s="746"/>
      <c r="AO70" s="746">
        <v>1</v>
      </c>
      <c r="AP70" s="740">
        <v>7687</v>
      </c>
      <c r="AQ70" s="788">
        <v>11217</v>
      </c>
      <c r="AR70" s="717">
        <v>4024</v>
      </c>
      <c r="AS70" s="774">
        <v>188</v>
      </c>
      <c r="AT70" s="774">
        <v>154</v>
      </c>
      <c r="AU70" s="775">
        <v>67</v>
      </c>
      <c r="AV70" s="785">
        <v>567.5</v>
      </c>
      <c r="AW70" s="776">
        <v>87</v>
      </c>
      <c r="AX70" s="725">
        <v>5164</v>
      </c>
      <c r="AY70" s="760"/>
      <c r="AZ70" s="760" t="s">
        <v>283</v>
      </c>
    </row>
    <row r="71" spans="1:52" ht="16" thickBot="1">
      <c r="A71" s="705" t="s">
        <v>3723</v>
      </c>
      <c r="B71" s="705">
        <v>7</v>
      </c>
      <c r="C71" s="759" t="s">
        <v>205</v>
      </c>
      <c r="D71" s="760">
        <v>70</v>
      </c>
      <c r="E71" s="761">
        <v>39548</v>
      </c>
      <c r="F71" s="761">
        <v>39548</v>
      </c>
      <c r="G71" s="760">
        <v>1</v>
      </c>
      <c r="H71" s="760"/>
      <c r="I71" s="760"/>
      <c r="J71" s="760"/>
      <c r="K71" s="760">
        <v>1</v>
      </c>
      <c r="L71" s="760">
        <v>168</v>
      </c>
      <c r="M71" s="760">
        <v>72</v>
      </c>
      <c r="N71" s="760">
        <v>205</v>
      </c>
      <c r="O71" s="762">
        <v>626</v>
      </c>
      <c r="P71" s="760"/>
      <c r="Q71" s="760"/>
      <c r="R71" s="760"/>
      <c r="S71" s="760"/>
      <c r="T71" s="760"/>
      <c r="U71" s="760"/>
      <c r="V71" s="760"/>
      <c r="W71" s="760">
        <v>1</v>
      </c>
      <c r="X71" s="760" t="s">
        <v>213</v>
      </c>
      <c r="Z71" s="102">
        <v>1</v>
      </c>
      <c r="AA71" s="102"/>
      <c r="AB71" s="102">
        <v>1</v>
      </c>
      <c r="AD71" s="1211" t="s">
        <v>3815</v>
      </c>
      <c r="AE71" s="102">
        <v>1</v>
      </c>
      <c r="AF71" s="102"/>
      <c r="AG71" s="102">
        <v>1</v>
      </c>
      <c r="AI71" s="102"/>
      <c r="AJ71" s="102">
        <v>0</v>
      </c>
      <c r="AK71" s="102">
        <v>300</v>
      </c>
      <c r="AL71" s="102">
        <v>1000</v>
      </c>
      <c r="AM71" s="746"/>
      <c r="AN71" s="746"/>
      <c r="AO71" s="746">
        <v>1</v>
      </c>
      <c r="AP71" s="784">
        <v>52</v>
      </c>
      <c r="AQ71" s="774">
        <v>74</v>
      </c>
      <c r="AR71" s="774">
        <v>87</v>
      </c>
      <c r="AS71" s="774">
        <v>81.5</v>
      </c>
      <c r="AT71" s="774">
        <v>69</v>
      </c>
      <c r="AU71" s="775">
        <v>90.5</v>
      </c>
      <c r="AV71" s="785">
        <v>364.5</v>
      </c>
      <c r="AW71" s="776">
        <v>78</v>
      </c>
      <c r="AX71" s="725">
        <v>9723.5</v>
      </c>
      <c r="AY71" s="760"/>
      <c r="AZ71" s="760" t="s">
        <v>284</v>
      </c>
    </row>
    <row r="72" spans="1:52" ht="16" thickBot="1">
      <c r="A72" s="705" t="s">
        <v>3723</v>
      </c>
      <c r="B72" s="705">
        <v>7</v>
      </c>
      <c r="C72" s="759" t="s">
        <v>205</v>
      </c>
      <c r="D72" s="760">
        <v>71</v>
      </c>
      <c r="E72" s="761">
        <v>39548</v>
      </c>
      <c r="F72" s="761">
        <v>39548</v>
      </c>
      <c r="G72" s="760">
        <v>1</v>
      </c>
      <c r="H72" s="760"/>
      <c r="I72" s="760"/>
      <c r="J72" s="760"/>
      <c r="K72" s="760">
        <v>1</v>
      </c>
      <c r="L72" s="760">
        <v>177</v>
      </c>
      <c r="M72" s="760">
        <v>83</v>
      </c>
      <c r="N72" s="760">
        <v>220</v>
      </c>
      <c r="O72" s="762">
        <v>736</v>
      </c>
      <c r="P72" s="760"/>
      <c r="Q72" s="760"/>
      <c r="R72" s="760"/>
      <c r="S72" s="760"/>
      <c r="T72" s="760"/>
      <c r="U72" s="760"/>
      <c r="V72" s="760"/>
      <c r="W72" s="760"/>
      <c r="X72" s="760">
        <v>1</v>
      </c>
      <c r="Z72" s="102">
        <v>1</v>
      </c>
      <c r="AA72" s="102"/>
      <c r="AB72" s="102">
        <v>1</v>
      </c>
      <c r="AD72" s="1211" t="s">
        <v>3815</v>
      </c>
      <c r="AE72" s="102">
        <v>1</v>
      </c>
      <c r="AF72" s="102"/>
      <c r="AG72" s="102">
        <v>1</v>
      </c>
      <c r="AI72" s="102"/>
      <c r="AJ72" s="102"/>
      <c r="AK72" s="102">
        <v>300</v>
      </c>
      <c r="AL72" s="102">
        <v>1000</v>
      </c>
      <c r="AM72" s="746"/>
      <c r="AN72" s="746"/>
      <c r="AO72" s="746">
        <v>1</v>
      </c>
      <c r="AP72" s="784">
        <v>385.5</v>
      </c>
      <c r="AQ72" s="774">
        <v>120</v>
      </c>
      <c r="AR72" s="774">
        <v>88</v>
      </c>
      <c r="AS72" s="774">
        <v>92</v>
      </c>
      <c r="AT72" s="774">
        <v>417.5</v>
      </c>
      <c r="AU72" s="726">
        <v>1552.5</v>
      </c>
      <c r="AV72" s="785">
        <v>317</v>
      </c>
      <c r="AW72" s="776">
        <v>242.5</v>
      </c>
      <c r="AX72" s="777">
        <v>2470.5</v>
      </c>
      <c r="AY72" s="760"/>
      <c r="AZ72" s="760" t="s">
        <v>285</v>
      </c>
    </row>
    <row r="73" spans="1:52" ht="16" thickBot="1">
      <c r="A73" s="705" t="s">
        <v>3723</v>
      </c>
      <c r="B73" s="705">
        <v>7</v>
      </c>
      <c r="C73" s="759" t="s">
        <v>205</v>
      </c>
      <c r="D73" s="760">
        <v>72</v>
      </c>
      <c r="E73" s="761">
        <v>39548</v>
      </c>
      <c r="F73" s="761">
        <v>39548</v>
      </c>
      <c r="G73" s="760"/>
      <c r="H73" s="760">
        <v>1</v>
      </c>
      <c r="I73" s="760"/>
      <c r="J73" s="760"/>
      <c r="K73" s="760">
        <v>1</v>
      </c>
      <c r="L73" s="760">
        <v>170</v>
      </c>
      <c r="M73" s="760">
        <v>76</v>
      </c>
      <c r="N73" s="760">
        <v>201</v>
      </c>
      <c r="O73" s="762">
        <v>565</v>
      </c>
      <c r="P73" s="760">
        <v>1</v>
      </c>
      <c r="Q73" s="760"/>
      <c r="R73" s="760">
        <v>1</v>
      </c>
      <c r="S73" s="760"/>
      <c r="T73" s="760"/>
      <c r="U73" s="760">
        <v>1</v>
      </c>
      <c r="V73" s="760"/>
      <c r="W73" s="760"/>
      <c r="X73" s="760">
        <v>1</v>
      </c>
      <c r="Z73" s="102">
        <v>1</v>
      </c>
      <c r="AA73" s="102"/>
      <c r="AB73" s="102"/>
      <c r="AD73" s="1211" t="s">
        <v>3815</v>
      </c>
      <c r="AE73" s="102">
        <v>1</v>
      </c>
      <c r="AF73" s="102"/>
      <c r="AG73" s="102">
        <v>1</v>
      </c>
      <c r="AI73" s="102"/>
      <c r="AJ73" s="102">
        <v>0</v>
      </c>
      <c r="AK73" s="102">
        <v>300</v>
      </c>
      <c r="AL73" s="102">
        <v>1000</v>
      </c>
      <c r="AM73" s="746"/>
      <c r="AN73" s="746"/>
      <c r="AO73" s="746">
        <v>1</v>
      </c>
      <c r="AP73" s="784">
        <v>45</v>
      </c>
      <c r="AQ73" s="774">
        <v>72</v>
      </c>
      <c r="AR73" s="774">
        <v>61</v>
      </c>
      <c r="AS73" s="774">
        <v>71.5</v>
      </c>
      <c r="AT73" s="774">
        <v>80</v>
      </c>
      <c r="AU73" s="775">
        <v>47.5</v>
      </c>
      <c r="AV73" s="785">
        <v>175</v>
      </c>
      <c r="AW73" s="776">
        <v>68</v>
      </c>
      <c r="AX73" s="777">
        <v>3434</v>
      </c>
      <c r="AY73" s="760"/>
      <c r="AZ73" s="760" t="s">
        <v>286</v>
      </c>
    </row>
    <row r="74" spans="1:52" ht="16" thickBot="1">
      <c r="A74" s="705" t="s">
        <v>3723</v>
      </c>
      <c r="B74" s="705">
        <v>7</v>
      </c>
      <c r="C74" s="759" t="s">
        <v>205</v>
      </c>
      <c r="D74" s="760">
        <v>73</v>
      </c>
      <c r="E74" s="761">
        <v>39548</v>
      </c>
      <c r="F74" s="761">
        <v>39548</v>
      </c>
      <c r="G74" s="760"/>
      <c r="H74" s="760">
        <v>1</v>
      </c>
      <c r="I74" s="760"/>
      <c r="J74" s="760"/>
      <c r="K74" s="760">
        <v>1</v>
      </c>
      <c r="L74" s="760">
        <v>169</v>
      </c>
      <c r="M74" s="760">
        <v>78</v>
      </c>
      <c r="N74" s="760">
        <v>200</v>
      </c>
      <c r="O74" s="762">
        <v>568</v>
      </c>
      <c r="P74" s="760"/>
      <c r="Q74" s="760">
        <v>1</v>
      </c>
      <c r="R74" s="760">
        <v>1</v>
      </c>
      <c r="S74" s="760"/>
      <c r="T74" s="760">
        <v>1</v>
      </c>
      <c r="U74" s="760"/>
      <c r="V74" s="760"/>
      <c r="W74" s="760">
        <v>1</v>
      </c>
      <c r="X74" s="760" t="s">
        <v>213</v>
      </c>
      <c r="Z74" s="102">
        <v>1</v>
      </c>
      <c r="AA74" s="102"/>
      <c r="AB74" s="102"/>
      <c r="AD74" s="1211" t="s">
        <v>3815</v>
      </c>
      <c r="AE74" s="102">
        <v>1</v>
      </c>
      <c r="AF74" s="102"/>
      <c r="AG74" s="102"/>
      <c r="AI74" s="102">
        <v>0</v>
      </c>
      <c r="AJ74" s="102">
        <v>0</v>
      </c>
      <c r="AK74" s="102">
        <v>300</v>
      </c>
      <c r="AL74" s="102">
        <v>1000</v>
      </c>
      <c r="AM74" s="746"/>
      <c r="AN74" s="746">
        <v>1</v>
      </c>
      <c r="AO74" s="746"/>
      <c r="AP74" s="784">
        <v>68</v>
      </c>
      <c r="AQ74" s="774">
        <v>126</v>
      </c>
      <c r="AR74" s="774">
        <v>65</v>
      </c>
      <c r="AS74" s="774">
        <v>79</v>
      </c>
      <c r="AT74" s="774">
        <v>86.5</v>
      </c>
      <c r="AU74" s="775">
        <v>139</v>
      </c>
      <c r="AV74" s="785">
        <v>120.5</v>
      </c>
      <c r="AW74" s="776">
        <v>84</v>
      </c>
      <c r="AX74" s="777">
        <v>2008.5</v>
      </c>
      <c r="AY74" s="760"/>
      <c r="AZ74" s="760" t="s">
        <v>287</v>
      </c>
    </row>
    <row r="75" spans="1:52" ht="16" thickBot="1">
      <c r="A75" s="705" t="s">
        <v>3723</v>
      </c>
      <c r="B75" s="705">
        <v>7</v>
      </c>
      <c r="C75" s="759" t="s">
        <v>205</v>
      </c>
      <c r="D75" s="760">
        <v>74</v>
      </c>
      <c r="E75" s="761">
        <v>39548</v>
      </c>
      <c r="F75" s="761">
        <v>39548</v>
      </c>
      <c r="G75" s="760"/>
      <c r="H75" s="760">
        <v>1</v>
      </c>
      <c r="I75" s="760">
        <v>1</v>
      </c>
      <c r="J75" s="760"/>
      <c r="K75" s="760"/>
      <c r="L75" s="760">
        <v>70</v>
      </c>
      <c r="M75" s="760">
        <v>39</v>
      </c>
      <c r="N75" s="760">
        <v>82</v>
      </c>
      <c r="O75" s="762">
        <v>76</v>
      </c>
      <c r="P75" s="760"/>
      <c r="Q75" s="760"/>
      <c r="R75" s="760"/>
      <c r="S75" s="760"/>
      <c r="T75" s="760"/>
      <c r="U75" s="760"/>
      <c r="V75" s="760"/>
      <c r="W75" s="760"/>
      <c r="X75" s="760">
        <v>1</v>
      </c>
      <c r="Z75" s="102">
        <v>1</v>
      </c>
      <c r="AA75" s="102"/>
      <c r="AB75" s="102"/>
      <c r="AD75" s="1211" t="s">
        <v>3815</v>
      </c>
      <c r="AE75" s="102">
        <v>1</v>
      </c>
      <c r="AF75" s="102"/>
      <c r="AG75" s="102"/>
      <c r="AI75" s="102">
        <v>0</v>
      </c>
      <c r="AJ75" s="102"/>
      <c r="AK75" s="102"/>
      <c r="AL75" s="102">
        <v>200</v>
      </c>
      <c r="AM75" s="746"/>
      <c r="AN75" s="746"/>
      <c r="AO75" s="746"/>
      <c r="AP75" s="740">
        <v>2235.5</v>
      </c>
      <c r="AQ75" s="717">
        <v>6079</v>
      </c>
      <c r="AR75" s="717">
        <v>2269</v>
      </c>
      <c r="AS75" s="774">
        <v>77.5</v>
      </c>
      <c r="AT75" s="774">
        <v>87.5</v>
      </c>
      <c r="AU75" s="775">
        <v>122.5</v>
      </c>
      <c r="AV75" s="785">
        <v>105.5</v>
      </c>
      <c r="AW75" s="776">
        <v>69</v>
      </c>
      <c r="AX75" s="777">
        <v>1815</v>
      </c>
      <c r="AY75" s="760"/>
      <c r="AZ75" s="760" t="s">
        <v>288</v>
      </c>
    </row>
    <row r="76" spans="1:52" ht="16" thickBot="1">
      <c r="A76" s="705" t="s">
        <v>3723</v>
      </c>
      <c r="B76" s="705">
        <v>7</v>
      </c>
      <c r="C76" s="759" t="s">
        <v>205</v>
      </c>
      <c r="D76" s="760">
        <v>75</v>
      </c>
      <c r="E76" s="761">
        <v>39548</v>
      </c>
      <c r="F76" s="761">
        <v>39548</v>
      </c>
      <c r="G76" s="760">
        <v>1</v>
      </c>
      <c r="H76" s="760"/>
      <c r="I76" s="760"/>
      <c r="J76" s="760"/>
      <c r="K76" s="760">
        <v>1</v>
      </c>
      <c r="L76" s="760">
        <v>171</v>
      </c>
      <c r="M76" s="760">
        <v>82</v>
      </c>
      <c r="N76" s="760">
        <v>212</v>
      </c>
      <c r="O76" s="762">
        <v>704</v>
      </c>
      <c r="P76" s="760"/>
      <c r="Q76" s="760"/>
      <c r="R76" s="760"/>
      <c r="S76" s="760"/>
      <c r="T76" s="760"/>
      <c r="U76" s="760"/>
      <c r="V76" s="760"/>
      <c r="W76" s="760"/>
      <c r="X76" s="760">
        <v>1</v>
      </c>
      <c r="Z76" s="102">
        <v>1</v>
      </c>
      <c r="AA76" s="102"/>
      <c r="AB76" s="102">
        <v>1</v>
      </c>
      <c r="AD76" s="1211" t="s">
        <v>3815</v>
      </c>
      <c r="AE76" s="102">
        <v>1</v>
      </c>
      <c r="AF76" s="102"/>
      <c r="AG76" s="102"/>
      <c r="AI76" s="102">
        <v>0</v>
      </c>
      <c r="AJ76" s="102"/>
      <c r="AK76" s="102">
        <v>300</v>
      </c>
      <c r="AL76" s="102">
        <v>900</v>
      </c>
      <c r="AM76" s="746">
        <v>1</v>
      </c>
      <c r="AN76" s="746"/>
      <c r="AO76" s="746"/>
      <c r="AP76" s="778"/>
      <c r="AQ76" s="789"/>
      <c r="AR76" s="789"/>
      <c r="AS76" s="779"/>
      <c r="AT76" s="779"/>
      <c r="AU76" s="780"/>
      <c r="AV76" s="796"/>
      <c r="AW76" s="782"/>
      <c r="AX76" s="783"/>
      <c r="AY76" s="760" t="s">
        <v>289</v>
      </c>
      <c r="AZ76" s="760" t="s">
        <v>290</v>
      </c>
    </row>
    <row r="77" spans="1:52" ht="16" thickBot="1">
      <c r="A77" s="705" t="s">
        <v>3723</v>
      </c>
      <c r="B77" s="705">
        <v>7</v>
      </c>
      <c r="C77" s="759" t="s">
        <v>205</v>
      </c>
      <c r="D77" s="760">
        <v>76</v>
      </c>
      <c r="E77" s="761">
        <v>39549</v>
      </c>
      <c r="F77" s="761">
        <v>39549</v>
      </c>
      <c r="G77" s="760">
        <v>1</v>
      </c>
      <c r="H77" s="760"/>
      <c r="I77" s="760"/>
      <c r="J77" s="760"/>
      <c r="K77" s="760">
        <v>1</v>
      </c>
      <c r="L77" s="760">
        <v>180</v>
      </c>
      <c r="M77" s="760">
        <v>86</v>
      </c>
      <c r="N77" s="760">
        <v>210</v>
      </c>
      <c r="O77" s="762">
        <v>818</v>
      </c>
      <c r="P77" s="760"/>
      <c r="Q77" s="760"/>
      <c r="R77" s="760"/>
      <c r="S77" s="760"/>
      <c r="T77" s="760"/>
      <c r="U77" s="760"/>
      <c r="V77" s="760"/>
      <c r="W77" s="760"/>
      <c r="X77" s="760">
        <v>1</v>
      </c>
      <c r="Z77" s="102">
        <v>1</v>
      </c>
      <c r="AA77" s="102"/>
      <c r="AB77" s="102"/>
      <c r="AD77" s="1211" t="s">
        <v>3815</v>
      </c>
      <c r="AE77" s="102">
        <v>1</v>
      </c>
      <c r="AF77" s="102"/>
      <c r="AG77" s="102"/>
      <c r="AI77" s="102"/>
      <c r="AJ77" s="102">
        <v>0</v>
      </c>
      <c r="AK77" s="102">
        <v>300</v>
      </c>
      <c r="AL77" s="102">
        <v>1000</v>
      </c>
      <c r="AM77" s="746"/>
      <c r="AN77" s="746"/>
      <c r="AO77" s="746">
        <v>1</v>
      </c>
      <c r="AP77" s="740">
        <v>1686</v>
      </c>
      <c r="AQ77" s="788">
        <v>11868</v>
      </c>
      <c r="AR77" s="717">
        <v>2833.5</v>
      </c>
      <c r="AS77" s="774">
        <v>113</v>
      </c>
      <c r="AT77" s="717">
        <v>4770.5</v>
      </c>
      <c r="AU77" s="775">
        <v>155</v>
      </c>
      <c r="AV77" s="722">
        <v>2583</v>
      </c>
      <c r="AW77" s="776">
        <v>130.5</v>
      </c>
      <c r="AX77" s="725">
        <v>5350.5</v>
      </c>
      <c r="AY77" s="760"/>
      <c r="AZ77" s="760" t="s">
        <v>291</v>
      </c>
    </row>
    <row r="78" spans="1:52" ht="16" thickBot="1">
      <c r="A78" s="705" t="s">
        <v>3723</v>
      </c>
      <c r="B78" s="705">
        <v>7</v>
      </c>
      <c r="C78" s="759" t="s">
        <v>205</v>
      </c>
      <c r="D78" s="760">
        <v>77</v>
      </c>
      <c r="E78" s="761">
        <v>39549</v>
      </c>
      <c r="F78" s="761">
        <v>39549</v>
      </c>
      <c r="G78" s="760">
        <v>1</v>
      </c>
      <c r="H78" s="760"/>
      <c r="I78" s="760"/>
      <c r="J78" s="760"/>
      <c r="K78" s="760">
        <v>1</v>
      </c>
      <c r="L78" s="760">
        <v>167</v>
      </c>
      <c r="M78" s="760">
        <v>80</v>
      </c>
      <c r="N78" s="760">
        <v>211</v>
      </c>
      <c r="O78" s="762">
        <v>720</v>
      </c>
      <c r="P78" s="760"/>
      <c r="Q78" s="760"/>
      <c r="R78" s="760"/>
      <c r="S78" s="760"/>
      <c r="T78" s="760"/>
      <c r="U78" s="760"/>
      <c r="V78" s="760"/>
      <c r="W78" s="760">
        <v>1</v>
      </c>
      <c r="X78" s="760" t="s">
        <v>213</v>
      </c>
      <c r="Z78" s="102">
        <v>1</v>
      </c>
      <c r="AA78" s="102"/>
      <c r="AB78" s="102"/>
      <c r="AD78" s="1211" t="s">
        <v>3815</v>
      </c>
      <c r="AE78" s="102">
        <v>1</v>
      </c>
      <c r="AF78" s="102"/>
      <c r="AG78" s="102"/>
      <c r="AI78" s="102"/>
      <c r="AJ78" s="102"/>
      <c r="AK78" s="102">
        <v>300</v>
      </c>
      <c r="AL78" s="102">
        <v>1000</v>
      </c>
      <c r="AM78" s="746"/>
      <c r="AN78" s="746"/>
      <c r="AO78" s="746">
        <v>1</v>
      </c>
      <c r="AP78" s="784">
        <v>288</v>
      </c>
      <c r="AQ78" s="774">
        <v>746</v>
      </c>
      <c r="AR78" s="774">
        <v>130.5</v>
      </c>
      <c r="AS78" s="774">
        <v>83</v>
      </c>
      <c r="AT78" s="774">
        <v>118.5</v>
      </c>
      <c r="AU78" s="775">
        <v>265.5</v>
      </c>
      <c r="AV78" s="785">
        <v>448</v>
      </c>
      <c r="AW78" s="776">
        <v>85.5</v>
      </c>
      <c r="AX78" s="777">
        <v>2020.5</v>
      </c>
      <c r="AY78" s="760"/>
      <c r="AZ78" s="760" t="s">
        <v>292</v>
      </c>
    </row>
    <row r="79" spans="1:52" ht="16" thickBot="1">
      <c r="A79" s="705" t="s">
        <v>3723</v>
      </c>
      <c r="B79" s="705">
        <v>7</v>
      </c>
      <c r="C79" s="759" t="s">
        <v>205</v>
      </c>
      <c r="D79" s="760">
        <v>78</v>
      </c>
      <c r="E79" s="761">
        <v>39549</v>
      </c>
      <c r="F79" s="761">
        <v>39549</v>
      </c>
      <c r="G79" s="760"/>
      <c r="H79" s="760">
        <v>1</v>
      </c>
      <c r="I79" s="760"/>
      <c r="J79" s="760">
        <v>1</v>
      </c>
      <c r="K79" s="760"/>
      <c r="L79" s="760">
        <v>156</v>
      </c>
      <c r="M79" s="760">
        <v>78</v>
      </c>
      <c r="N79" s="760">
        <v>191</v>
      </c>
      <c r="O79" s="762">
        <v>506</v>
      </c>
      <c r="P79" s="760"/>
      <c r="Q79" s="760">
        <v>1</v>
      </c>
      <c r="R79" s="760"/>
      <c r="S79" s="760">
        <v>1</v>
      </c>
      <c r="T79" s="760"/>
      <c r="U79" s="760">
        <v>1</v>
      </c>
      <c r="V79" s="760"/>
      <c r="W79" s="760"/>
      <c r="X79" s="760">
        <v>1</v>
      </c>
      <c r="Z79" s="102">
        <v>1</v>
      </c>
      <c r="AA79" s="102"/>
      <c r="AB79" s="102"/>
      <c r="AD79" s="1211" t="s">
        <v>3815</v>
      </c>
      <c r="AE79" s="102">
        <v>1</v>
      </c>
      <c r="AF79" s="102"/>
      <c r="AG79" s="102"/>
      <c r="AI79" s="102">
        <v>0</v>
      </c>
      <c r="AJ79" s="102">
        <v>0</v>
      </c>
      <c r="AK79" s="102">
        <v>300</v>
      </c>
      <c r="AL79" s="102">
        <v>1000</v>
      </c>
      <c r="AM79" s="746"/>
      <c r="AN79" s="746"/>
      <c r="AO79" s="746">
        <v>1</v>
      </c>
      <c r="AP79" s="784">
        <v>166</v>
      </c>
      <c r="AQ79" s="774">
        <v>75</v>
      </c>
      <c r="AR79" s="774">
        <v>86</v>
      </c>
      <c r="AS79" s="774">
        <v>98</v>
      </c>
      <c r="AT79" s="774">
        <v>100</v>
      </c>
      <c r="AU79" s="775">
        <v>67</v>
      </c>
      <c r="AV79" s="785">
        <v>813</v>
      </c>
      <c r="AW79" s="776">
        <v>130</v>
      </c>
      <c r="AX79" s="777">
        <v>1533</v>
      </c>
      <c r="AY79" s="760"/>
      <c r="AZ79" s="760" t="s">
        <v>293</v>
      </c>
    </row>
    <row r="80" spans="1:52" ht="16" thickBot="1">
      <c r="A80" s="705" t="s">
        <v>3723</v>
      </c>
      <c r="B80" s="705">
        <v>7</v>
      </c>
      <c r="C80" s="759" t="s">
        <v>205</v>
      </c>
      <c r="D80" s="760">
        <v>79</v>
      </c>
      <c r="E80" s="761">
        <v>39549</v>
      </c>
      <c r="F80" s="761">
        <v>39549</v>
      </c>
      <c r="G80" s="760">
        <v>1</v>
      </c>
      <c r="H80" s="760"/>
      <c r="I80" s="760"/>
      <c r="J80" s="760"/>
      <c r="K80" s="760">
        <v>1</v>
      </c>
      <c r="L80" s="760">
        <v>172</v>
      </c>
      <c r="M80" s="760">
        <v>82</v>
      </c>
      <c r="N80" s="760">
        <v>205</v>
      </c>
      <c r="O80" s="762">
        <v>732</v>
      </c>
      <c r="P80" s="760"/>
      <c r="Q80" s="760"/>
      <c r="R80" s="760"/>
      <c r="S80" s="760"/>
      <c r="T80" s="760"/>
      <c r="U80" s="760"/>
      <c r="V80" s="760"/>
      <c r="W80" s="760">
        <v>1</v>
      </c>
      <c r="X80" s="760" t="s">
        <v>213</v>
      </c>
      <c r="Z80" s="102">
        <v>1</v>
      </c>
      <c r="AA80" s="102"/>
      <c r="AB80" s="102">
        <v>1</v>
      </c>
      <c r="AD80" s="1211" t="s">
        <v>3815</v>
      </c>
      <c r="AE80" s="102">
        <v>1</v>
      </c>
      <c r="AF80" s="102"/>
      <c r="AG80" s="102"/>
      <c r="AI80" s="102">
        <v>0</v>
      </c>
      <c r="AJ80" s="102"/>
      <c r="AK80" s="102">
        <v>300</v>
      </c>
      <c r="AL80" s="102">
        <v>1000</v>
      </c>
      <c r="AM80" s="746"/>
      <c r="AN80" s="746"/>
      <c r="AO80" s="746">
        <v>1</v>
      </c>
      <c r="AP80" s="740">
        <v>8602</v>
      </c>
      <c r="AQ80" s="774">
        <v>367</v>
      </c>
      <c r="AR80" s="774">
        <v>96</v>
      </c>
      <c r="AS80" s="774">
        <v>78</v>
      </c>
      <c r="AT80" s="774">
        <v>104.5</v>
      </c>
      <c r="AU80" s="775">
        <v>934</v>
      </c>
      <c r="AV80" s="722">
        <v>6701.5</v>
      </c>
      <c r="AW80" s="723">
        <v>2911</v>
      </c>
      <c r="AX80" s="725">
        <v>4015</v>
      </c>
      <c r="AY80" s="760"/>
      <c r="AZ80" s="760" t="s">
        <v>294</v>
      </c>
    </row>
    <row r="81" spans="1:52" ht="16" thickBot="1">
      <c r="A81" s="705" t="s">
        <v>3723</v>
      </c>
      <c r="B81" s="705">
        <v>7</v>
      </c>
      <c r="C81" s="759" t="s">
        <v>205</v>
      </c>
      <c r="D81" s="760">
        <v>80</v>
      </c>
      <c r="E81" s="761">
        <v>39549</v>
      </c>
      <c r="F81" s="761">
        <v>39549</v>
      </c>
      <c r="G81" s="760">
        <v>1</v>
      </c>
      <c r="H81" s="760"/>
      <c r="I81" s="760"/>
      <c r="J81" s="760"/>
      <c r="K81" s="760">
        <v>1</v>
      </c>
      <c r="L81" s="760">
        <v>175</v>
      </c>
      <c r="M81" s="760">
        <v>75</v>
      </c>
      <c r="N81" s="760">
        <v>215</v>
      </c>
      <c r="O81" s="762">
        <v>636</v>
      </c>
      <c r="P81" s="760"/>
      <c r="Q81" s="760"/>
      <c r="R81" s="760"/>
      <c r="S81" s="760"/>
      <c r="T81" s="760"/>
      <c r="U81" s="760"/>
      <c r="V81" s="760"/>
      <c r="W81" s="760"/>
      <c r="X81" s="760">
        <v>1</v>
      </c>
      <c r="Z81" s="102">
        <v>1</v>
      </c>
      <c r="AA81" s="102"/>
      <c r="AB81" s="102"/>
      <c r="AD81" s="1211" t="s">
        <v>3815</v>
      </c>
      <c r="AE81" s="102">
        <v>1</v>
      </c>
      <c r="AF81" s="102"/>
      <c r="AG81" s="102">
        <v>1</v>
      </c>
      <c r="AI81" s="102">
        <v>0</v>
      </c>
      <c r="AJ81" s="102"/>
      <c r="AK81" s="102">
        <v>300</v>
      </c>
      <c r="AL81" s="102">
        <v>1000</v>
      </c>
      <c r="AM81" s="746"/>
      <c r="AN81" s="746">
        <v>1</v>
      </c>
      <c r="AO81" s="746"/>
      <c r="AP81" s="784">
        <v>66</v>
      </c>
      <c r="AQ81" s="774">
        <v>81</v>
      </c>
      <c r="AR81" s="774">
        <v>73.5</v>
      </c>
      <c r="AS81" s="774">
        <v>70.5</v>
      </c>
      <c r="AT81" s="774">
        <v>87</v>
      </c>
      <c r="AU81" s="775">
        <v>120</v>
      </c>
      <c r="AV81" s="785">
        <v>215.5</v>
      </c>
      <c r="AW81" s="776">
        <v>67</v>
      </c>
      <c r="AX81" s="777">
        <v>3536</v>
      </c>
      <c r="AY81" s="760"/>
      <c r="AZ81" s="760" t="s">
        <v>295</v>
      </c>
    </row>
    <row r="82" spans="1:52" ht="16" thickBot="1">
      <c r="A82" s="705" t="s">
        <v>3723</v>
      </c>
      <c r="B82" s="705">
        <v>7</v>
      </c>
      <c r="C82" s="759" t="s">
        <v>205</v>
      </c>
      <c r="D82" s="760">
        <v>81</v>
      </c>
      <c r="E82" s="761">
        <v>39549</v>
      </c>
      <c r="F82" s="761">
        <v>39549</v>
      </c>
      <c r="G82" s="760">
        <v>1</v>
      </c>
      <c r="H82" s="760"/>
      <c r="I82" s="760"/>
      <c r="J82" s="760"/>
      <c r="K82" s="760">
        <v>1</v>
      </c>
      <c r="L82" s="760">
        <v>189</v>
      </c>
      <c r="M82" s="760">
        <v>82</v>
      </c>
      <c r="N82" s="760">
        <v>230</v>
      </c>
      <c r="O82" s="762">
        <v>896</v>
      </c>
      <c r="P82" s="760"/>
      <c r="Q82" s="760"/>
      <c r="R82" s="760"/>
      <c r="S82" s="760"/>
      <c r="T82" s="760"/>
      <c r="U82" s="760"/>
      <c r="V82" s="760"/>
      <c r="W82" s="760">
        <v>1</v>
      </c>
      <c r="X82" s="760" t="s">
        <v>213</v>
      </c>
      <c r="Z82" s="102">
        <v>1</v>
      </c>
      <c r="AA82" s="102"/>
      <c r="AB82" s="102"/>
      <c r="AD82" s="1211" t="s">
        <v>3815</v>
      </c>
      <c r="AE82" s="102">
        <v>1</v>
      </c>
      <c r="AF82" s="102"/>
      <c r="AG82" s="102"/>
      <c r="AI82" s="102"/>
      <c r="AJ82" s="102">
        <v>0</v>
      </c>
      <c r="AK82" s="102">
        <v>300</v>
      </c>
      <c r="AL82" s="102">
        <v>1000</v>
      </c>
      <c r="AM82" s="746"/>
      <c r="AN82" s="746">
        <v>1</v>
      </c>
      <c r="AO82" s="746"/>
      <c r="AP82" s="740">
        <v>2239</v>
      </c>
      <c r="AQ82" s="717">
        <v>5565</v>
      </c>
      <c r="AR82" s="717">
        <v>2201</v>
      </c>
      <c r="AS82" s="774">
        <v>62</v>
      </c>
      <c r="AT82" s="774">
        <v>76.5</v>
      </c>
      <c r="AU82" s="775">
        <v>65</v>
      </c>
      <c r="AV82" s="722">
        <v>1562</v>
      </c>
      <c r="AW82" s="776">
        <v>135.5</v>
      </c>
      <c r="AX82" s="777">
        <v>3748.5</v>
      </c>
      <c r="AY82" s="760"/>
      <c r="AZ82" s="760" t="s">
        <v>296</v>
      </c>
    </row>
    <row r="83" spans="1:52" ht="16" thickBot="1">
      <c r="A83" s="705" t="s">
        <v>3723</v>
      </c>
      <c r="B83" s="705">
        <v>7</v>
      </c>
      <c r="C83" s="759" t="s">
        <v>205</v>
      </c>
      <c r="D83" s="760">
        <v>82</v>
      </c>
      <c r="E83" s="761">
        <v>39549</v>
      </c>
      <c r="F83" s="761">
        <v>39549</v>
      </c>
      <c r="G83" s="760">
        <v>1</v>
      </c>
      <c r="H83" s="760"/>
      <c r="I83" s="760"/>
      <c r="J83" s="760"/>
      <c r="K83" s="760">
        <v>1</v>
      </c>
      <c r="L83" s="760">
        <v>171</v>
      </c>
      <c r="M83" s="760">
        <v>72</v>
      </c>
      <c r="N83" s="760">
        <v>212</v>
      </c>
      <c r="O83" s="762">
        <v>762</v>
      </c>
      <c r="P83" s="760"/>
      <c r="Q83" s="760"/>
      <c r="R83" s="760"/>
      <c r="S83" s="760"/>
      <c r="T83" s="760"/>
      <c r="U83" s="760"/>
      <c r="V83" s="760"/>
      <c r="W83" s="760">
        <v>1</v>
      </c>
      <c r="X83" s="760" t="s">
        <v>213</v>
      </c>
      <c r="Z83" s="102">
        <v>1</v>
      </c>
      <c r="AA83" s="102"/>
      <c r="AB83" s="102">
        <v>1</v>
      </c>
      <c r="AD83" s="1211" t="s">
        <v>3815</v>
      </c>
      <c r="AE83" s="102">
        <v>1</v>
      </c>
      <c r="AF83" s="102"/>
      <c r="AG83" s="102"/>
      <c r="AI83" s="102">
        <v>0</v>
      </c>
      <c r="AJ83" s="102"/>
      <c r="AK83" s="102">
        <v>300</v>
      </c>
      <c r="AL83" s="102">
        <v>1000</v>
      </c>
      <c r="AM83" s="746"/>
      <c r="AN83" s="746"/>
      <c r="AO83" s="746">
        <v>1</v>
      </c>
      <c r="AP83" s="784">
        <v>817</v>
      </c>
      <c r="AQ83" s="717">
        <v>1231</v>
      </c>
      <c r="AR83" s="717">
        <v>1791</v>
      </c>
      <c r="AS83" s="774">
        <v>139</v>
      </c>
      <c r="AT83" s="774">
        <v>502</v>
      </c>
      <c r="AU83" s="775">
        <v>363</v>
      </c>
      <c r="AV83" s="785">
        <v>249.5</v>
      </c>
      <c r="AW83" s="776">
        <v>95</v>
      </c>
      <c r="AX83" s="777">
        <v>3528.5</v>
      </c>
      <c r="AY83" s="760"/>
      <c r="AZ83" s="760" t="s">
        <v>297</v>
      </c>
    </row>
    <row r="84" spans="1:52" ht="16" thickBot="1">
      <c r="A84" s="705" t="s">
        <v>3723</v>
      </c>
      <c r="B84" s="705">
        <v>7</v>
      </c>
      <c r="C84" s="759" t="s">
        <v>205</v>
      </c>
      <c r="D84" s="760">
        <v>83</v>
      </c>
      <c r="E84" s="761">
        <v>39550</v>
      </c>
      <c r="F84" s="761">
        <v>39550</v>
      </c>
      <c r="G84" s="760"/>
      <c r="H84" s="760">
        <v>1</v>
      </c>
      <c r="I84" s="760"/>
      <c r="J84" s="760"/>
      <c r="K84" s="760">
        <v>1</v>
      </c>
      <c r="L84" s="760">
        <v>168</v>
      </c>
      <c r="M84" s="760">
        <v>75</v>
      </c>
      <c r="N84" s="760">
        <v>180</v>
      </c>
      <c r="O84" s="762">
        <v>612</v>
      </c>
      <c r="P84" s="760"/>
      <c r="Q84" s="760">
        <v>1</v>
      </c>
      <c r="R84" s="760">
        <v>1</v>
      </c>
      <c r="S84" s="760"/>
      <c r="T84" s="760">
        <v>1</v>
      </c>
      <c r="U84" s="760"/>
      <c r="V84" s="760"/>
      <c r="W84" s="760"/>
      <c r="X84" s="760">
        <v>1</v>
      </c>
      <c r="Z84" s="102">
        <v>1</v>
      </c>
      <c r="AA84" s="102"/>
      <c r="AB84" s="102"/>
      <c r="AD84" s="1211" t="s">
        <v>3815</v>
      </c>
      <c r="AE84" s="102">
        <v>1</v>
      </c>
      <c r="AF84" s="102"/>
      <c r="AG84" s="102"/>
      <c r="AI84" s="102"/>
      <c r="AJ84" s="102">
        <v>0</v>
      </c>
      <c r="AK84" s="102">
        <v>300</v>
      </c>
      <c r="AL84" s="102">
        <v>1000</v>
      </c>
      <c r="AM84" s="746"/>
      <c r="AN84" s="746">
        <v>1</v>
      </c>
      <c r="AO84" s="746"/>
      <c r="AP84" s="740">
        <v>2276.5</v>
      </c>
      <c r="AQ84" s="774">
        <v>184</v>
      </c>
      <c r="AR84" s="774">
        <v>82</v>
      </c>
      <c r="AS84" s="774">
        <v>88</v>
      </c>
      <c r="AT84" s="774">
        <v>107</v>
      </c>
      <c r="AU84" s="775">
        <v>222.5</v>
      </c>
      <c r="AV84" s="722">
        <v>2692.5</v>
      </c>
      <c r="AW84" s="776">
        <v>851</v>
      </c>
      <c r="AX84" s="725">
        <v>4457</v>
      </c>
      <c r="AY84" s="760"/>
      <c r="AZ84" s="760" t="s">
        <v>298</v>
      </c>
    </row>
    <row r="85" spans="1:52" ht="16" thickBot="1">
      <c r="A85" s="705" t="s">
        <v>3723</v>
      </c>
      <c r="B85" s="705">
        <v>7</v>
      </c>
      <c r="C85" s="759" t="s">
        <v>205</v>
      </c>
      <c r="D85" s="760">
        <v>84</v>
      </c>
      <c r="E85" s="761">
        <v>39550</v>
      </c>
      <c r="F85" s="761">
        <v>39550</v>
      </c>
      <c r="G85" s="760">
        <v>1</v>
      </c>
      <c r="H85" s="760"/>
      <c r="I85" s="760">
        <v>1</v>
      </c>
      <c r="J85" s="760"/>
      <c r="K85" s="760"/>
      <c r="L85" s="760">
        <v>70</v>
      </c>
      <c r="M85" s="760">
        <v>45</v>
      </c>
      <c r="N85" s="760">
        <v>91</v>
      </c>
      <c r="O85" s="762">
        <v>124</v>
      </c>
      <c r="P85" s="760"/>
      <c r="Q85" s="760"/>
      <c r="R85" s="760"/>
      <c r="S85" s="760"/>
      <c r="T85" s="760"/>
      <c r="U85" s="760"/>
      <c r="V85" s="760"/>
      <c r="W85" s="760"/>
      <c r="X85" s="760">
        <v>1</v>
      </c>
      <c r="Z85" s="102">
        <v>1</v>
      </c>
      <c r="AA85" s="102"/>
      <c r="AB85" s="102"/>
      <c r="AD85" s="1211" t="s">
        <v>3815</v>
      </c>
      <c r="AE85" s="102">
        <v>1</v>
      </c>
      <c r="AF85" s="102"/>
      <c r="AG85" s="102">
        <v>1</v>
      </c>
      <c r="AI85" s="102">
        <v>0</v>
      </c>
      <c r="AJ85" s="102">
        <v>0</v>
      </c>
      <c r="AK85" s="102"/>
      <c r="AL85" s="102">
        <v>200</v>
      </c>
      <c r="AM85" s="746"/>
      <c r="AN85" s="746"/>
      <c r="AO85" s="746"/>
      <c r="AP85" s="740">
        <v>1661</v>
      </c>
      <c r="AQ85" s="717">
        <v>8428</v>
      </c>
      <c r="AR85" s="717">
        <v>2085</v>
      </c>
      <c r="AS85" s="774">
        <v>239</v>
      </c>
      <c r="AT85" s="774">
        <v>724</v>
      </c>
      <c r="AU85" s="775">
        <v>392</v>
      </c>
      <c r="AV85" s="785">
        <v>347</v>
      </c>
      <c r="AW85" s="776">
        <v>143.5</v>
      </c>
      <c r="AX85" s="777">
        <v>3723</v>
      </c>
      <c r="AY85" s="760"/>
      <c r="AZ85" s="760" t="s">
        <v>299</v>
      </c>
    </row>
    <row r="86" spans="1:52" ht="16" thickBot="1">
      <c r="A86" s="705" t="s">
        <v>3723</v>
      </c>
      <c r="B86" s="705">
        <v>7</v>
      </c>
      <c r="C86" s="759" t="s">
        <v>205</v>
      </c>
      <c r="D86" s="760">
        <v>85</v>
      </c>
      <c r="E86" s="761">
        <v>39550</v>
      </c>
      <c r="F86" s="761">
        <v>39550</v>
      </c>
      <c r="G86" s="760">
        <v>1</v>
      </c>
      <c r="H86" s="760"/>
      <c r="I86" s="760"/>
      <c r="J86" s="760"/>
      <c r="K86" s="760">
        <v>1</v>
      </c>
      <c r="L86" s="760">
        <v>170</v>
      </c>
      <c r="M86" s="760">
        <v>85</v>
      </c>
      <c r="N86" s="760">
        <v>210</v>
      </c>
      <c r="O86" s="762">
        <v>842</v>
      </c>
      <c r="P86" s="760"/>
      <c r="Q86" s="760"/>
      <c r="R86" s="760"/>
      <c r="S86" s="760"/>
      <c r="T86" s="760"/>
      <c r="U86" s="760"/>
      <c r="V86" s="760"/>
      <c r="W86" s="760"/>
      <c r="X86" s="760">
        <v>1</v>
      </c>
      <c r="Z86" s="102">
        <v>1</v>
      </c>
      <c r="AA86" s="102"/>
      <c r="AB86" s="102"/>
      <c r="AD86" s="1211" t="s">
        <v>3815</v>
      </c>
      <c r="AE86" s="102">
        <v>1</v>
      </c>
      <c r="AF86" s="102"/>
      <c r="AG86" s="102">
        <v>1</v>
      </c>
      <c r="AI86" s="102">
        <v>0</v>
      </c>
      <c r="AJ86" s="102"/>
      <c r="AK86" s="102">
        <v>300</v>
      </c>
      <c r="AL86" s="102">
        <v>800</v>
      </c>
      <c r="AM86" s="746"/>
      <c r="AN86" s="746">
        <v>1</v>
      </c>
      <c r="AO86" s="746"/>
      <c r="AP86" s="778"/>
      <c r="AQ86" s="789"/>
      <c r="AR86" s="789"/>
      <c r="AS86" s="779"/>
      <c r="AT86" s="779"/>
      <c r="AU86" s="780"/>
      <c r="AV86" s="796"/>
      <c r="AW86" s="782"/>
      <c r="AX86" s="783"/>
      <c r="AY86" s="760"/>
      <c r="AZ86" s="760" t="s">
        <v>300</v>
      </c>
    </row>
    <row r="87" spans="1:52" ht="16" thickBot="1">
      <c r="A87" s="705" t="s">
        <v>3723</v>
      </c>
      <c r="B87" s="705">
        <v>7</v>
      </c>
      <c r="C87" s="759" t="s">
        <v>205</v>
      </c>
      <c r="D87" s="760">
        <v>86</v>
      </c>
      <c r="E87" s="761">
        <v>39550</v>
      </c>
      <c r="F87" s="761">
        <v>39550</v>
      </c>
      <c r="G87" s="760">
        <v>1</v>
      </c>
      <c r="H87" s="760"/>
      <c r="I87" s="760"/>
      <c r="J87" s="760"/>
      <c r="K87" s="760">
        <v>1</v>
      </c>
      <c r="L87" s="760">
        <v>175</v>
      </c>
      <c r="M87" s="760">
        <v>79</v>
      </c>
      <c r="N87" s="760">
        <v>215</v>
      </c>
      <c r="O87" s="762">
        <v>764</v>
      </c>
      <c r="P87" s="760"/>
      <c r="Q87" s="760"/>
      <c r="R87" s="760"/>
      <c r="S87" s="760"/>
      <c r="T87" s="760"/>
      <c r="U87" s="760"/>
      <c r="V87" s="760"/>
      <c r="W87" s="760">
        <v>1</v>
      </c>
      <c r="X87" s="760" t="s">
        <v>213</v>
      </c>
      <c r="Z87" s="102">
        <v>1</v>
      </c>
      <c r="AA87" s="102"/>
      <c r="AB87" s="102"/>
      <c r="AD87" s="1211" t="s">
        <v>3815</v>
      </c>
      <c r="AE87" s="102">
        <v>1</v>
      </c>
      <c r="AF87" s="102"/>
      <c r="AG87" s="102">
        <v>1</v>
      </c>
      <c r="AI87" s="102"/>
      <c r="AJ87" s="102"/>
      <c r="AK87" s="102">
        <v>300</v>
      </c>
      <c r="AL87" s="102">
        <v>1000</v>
      </c>
      <c r="AM87" s="746"/>
      <c r="AN87" s="746"/>
      <c r="AO87" s="746">
        <v>1</v>
      </c>
      <c r="AP87" s="787">
        <v>10097</v>
      </c>
      <c r="AQ87" s="717">
        <v>9909</v>
      </c>
      <c r="AR87" s="717">
        <v>2496</v>
      </c>
      <c r="AS87" s="774">
        <v>83</v>
      </c>
      <c r="AT87" s="774">
        <v>101</v>
      </c>
      <c r="AU87" s="775">
        <v>796</v>
      </c>
      <c r="AV87" s="722">
        <v>6526</v>
      </c>
      <c r="AW87" s="723">
        <v>2894</v>
      </c>
      <c r="AX87" s="777">
        <v>3036</v>
      </c>
      <c r="AY87" s="760"/>
      <c r="AZ87" s="760" t="s">
        <v>301</v>
      </c>
    </row>
    <row r="88" spans="1:52" ht="16" thickBot="1">
      <c r="A88" s="705" t="s">
        <v>3723</v>
      </c>
      <c r="B88" s="705">
        <v>7</v>
      </c>
      <c r="C88" s="759" t="s">
        <v>205</v>
      </c>
      <c r="D88" s="792">
        <v>87</v>
      </c>
      <c r="E88" s="793">
        <v>39550</v>
      </c>
      <c r="F88" s="793">
        <v>39550</v>
      </c>
      <c r="G88" s="792"/>
      <c r="H88" s="792">
        <v>1</v>
      </c>
      <c r="I88" s="792"/>
      <c r="J88" s="792"/>
      <c r="K88" s="792">
        <v>1</v>
      </c>
      <c r="L88" s="792">
        <v>162</v>
      </c>
      <c r="M88" s="792">
        <v>62</v>
      </c>
      <c r="N88" s="792">
        <v>190</v>
      </c>
      <c r="O88" s="794">
        <v>508</v>
      </c>
      <c r="P88" s="792"/>
      <c r="Q88" s="792">
        <v>1</v>
      </c>
      <c r="R88" s="792"/>
      <c r="S88" s="792">
        <v>1</v>
      </c>
      <c r="T88" s="792"/>
      <c r="U88" s="792">
        <v>1</v>
      </c>
      <c r="V88" s="792"/>
      <c r="W88" s="792">
        <v>1</v>
      </c>
      <c r="X88" s="792" t="s">
        <v>213</v>
      </c>
      <c r="Z88" s="107">
        <v>1</v>
      </c>
      <c r="AA88" s="107"/>
      <c r="AB88" s="107"/>
      <c r="AD88" s="1211" t="s">
        <v>3815</v>
      </c>
      <c r="AE88" s="107">
        <v>1</v>
      </c>
      <c r="AF88" s="107"/>
      <c r="AG88" s="107">
        <v>1</v>
      </c>
      <c r="AI88" s="107">
        <v>0</v>
      </c>
      <c r="AJ88" s="107"/>
      <c r="AK88" s="107">
        <v>300</v>
      </c>
      <c r="AL88" s="107">
        <v>1000</v>
      </c>
      <c r="AM88" s="746"/>
      <c r="AN88" s="746"/>
      <c r="AO88" s="746">
        <v>1</v>
      </c>
      <c r="AP88" s="784">
        <v>91</v>
      </c>
      <c r="AQ88" s="774">
        <v>110</v>
      </c>
      <c r="AR88" s="774">
        <v>88</v>
      </c>
      <c r="AS88" s="774">
        <v>90</v>
      </c>
      <c r="AT88" s="774">
        <v>75</v>
      </c>
      <c r="AU88" s="775">
        <v>79</v>
      </c>
      <c r="AV88" s="785">
        <v>614</v>
      </c>
      <c r="AW88" s="776">
        <v>73.5</v>
      </c>
      <c r="AX88" s="795">
        <v>13779</v>
      </c>
      <c r="AY88" s="792" t="s">
        <v>302</v>
      </c>
      <c r="AZ88" s="792" t="s">
        <v>303</v>
      </c>
    </row>
    <row r="89" spans="1:52" ht="16" thickBot="1">
      <c r="A89" s="705" t="s">
        <v>3723</v>
      </c>
      <c r="B89" s="705">
        <v>7</v>
      </c>
      <c r="C89" s="759" t="s">
        <v>205</v>
      </c>
      <c r="D89" s="760">
        <v>88</v>
      </c>
      <c r="E89" s="761">
        <v>39550</v>
      </c>
      <c r="F89" s="761">
        <v>39550</v>
      </c>
      <c r="G89" s="760"/>
      <c r="H89" s="760">
        <v>1</v>
      </c>
      <c r="I89" s="760"/>
      <c r="J89" s="760"/>
      <c r="K89" s="760">
        <v>1</v>
      </c>
      <c r="L89" s="760">
        <v>158</v>
      </c>
      <c r="M89" s="760">
        <v>62</v>
      </c>
      <c r="N89" s="760">
        <v>192</v>
      </c>
      <c r="O89" s="762">
        <v>484</v>
      </c>
      <c r="P89" s="760"/>
      <c r="Q89" s="760">
        <v>1</v>
      </c>
      <c r="R89" s="760"/>
      <c r="S89" s="760">
        <v>1</v>
      </c>
      <c r="T89" s="760"/>
      <c r="U89" s="760">
        <v>1</v>
      </c>
      <c r="V89" s="760"/>
      <c r="W89" s="760">
        <v>1</v>
      </c>
      <c r="X89" s="760" t="s">
        <v>213</v>
      </c>
      <c r="Z89" s="102">
        <v>1</v>
      </c>
      <c r="AA89" s="102"/>
      <c r="AB89" s="102"/>
      <c r="AD89" s="1211" t="s">
        <v>3815</v>
      </c>
      <c r="AE89" s="102">
        <v>1</v>
      </c>
      <c r="AF89" s="102"/>
      <c r="AG89" s="102">
        <v>1</v>
      </c>
      <c r="AI89" s="102"/>
      <c r="AJ89" s="102"/>
      <c r="AK89" s="102">
        <v>300</v>
      </c>
      <c r="AL89" s="102">
        <v>1000</v>
      </c>
      <c r="AM89" s="746"/>
      <c r="AN89" s="746"/>
      <c r="AO89" s="746">
        <v>1</v>
      </c>
      <c r="AP89" s="784">
        <v>64</v>
      </c>
      <c r="AQ89" s="774">
        <v>125</v>
      </c>
      <c r="AR89" s="774">
        <v>81</v>
      </c>
      <c r="AS89" s="774">
        <v>85.5</v>
      </c>
      <c r="AT89" s="774">
        <v>94</v>
      </c>
      <c r="AU89" s="775">
        <v>221</v>
      </c>
      <c r="AV89" s="785">
        <v>367</v>
      </c>
      <c r="AW89" s="776">
        <v>63.5</v>
      </c>
      <c r="AX89" s="777">
        <v>2363</v>
      </c>
      <c r="AY89" s="760"/>
      <c r="AZ89" s="760" t="s">
        <v>304</v>
      </c>
    </row>
    <row r="90" spans="1:52" ht="16" thickBot="1">
      <c r="A90" s="705" t="s">
        <v>3723</v>
      </c>
      <c r="B90" s="705">
        <v>7</v>
      </c>
      <c r="C90" s="759" t="s">
        <v>205</v>
      </c>
      <c r="D90" s="760">
        <v>89</v>
      </c>
      <c r="E90" s="761">
        <v>39550</v>
      </c>
      <c r="F90" s="761">
        <v>39550</v>
      </c>
      <c r="G90" s="760"/>
      <c r="H90" s="760">
        <v>1</v>
      </c>
      <c r="I90" s="760"/>
      <c r="J90" s="760"/>
      <c r="K90" s="760">
        <v>1</v>
      </c>
      <c r="L90" s="760">
        <v>169</v>
      </c>
      <c r="M90" s="760">
        <v>74</v>
      </c>
      <c r="N90" s="760">
        <v>210</v>
      </c>
      <c r="O90" s="762">
        <v>696</v>
      </c>
      <c r="P90" s="760">
        <v>1</v>
      </c>
      <c r="Q90" s="760"/>
      <c r="R90" s="760">
        <v>1</v>
      </c>
      <c r="S90" s="760"/>
      <c r="T90" s="760"/>
      <c r="U90" s="760">
        <v>1</v>
      </c>
      <c r="V90" s="760"/>
      <c r="W90" s="760"/>
      <c r="X90" s="760">
        <v>1</v>
      </c>
      <c r="Z90" s="102">
        <v>1</v>
      </c>
      <c r="AA90" s="102"/>
      <c r="AB90" s="102"/>
      <c r="AD90" s="1211" t="s">
        <v>3815</v>
      </c>
      <c r="AE90" s="102">
        <v>1</v>
      </c>
      <c r="AF90" s="102"/>
      <c r="AG90" s="102"/>
      <c r="AI90" s="102"/>
      <c r="AJ90" s="102">
        <v>0</v>
      </c>
      <c r="AK90" s="102">
        <v>300</v>
      </c>
      <c r="AL90" s="102">
        <v>800</v>
      </c>
      <c r="AM90" s="746"/>
      <c r="AN90" s="746"/>
      <c r="AO90" s="746">
        <v>1</v>
      </c>
      <c r="AP90" s="740">
        <v>7068.5</v>
      </c>
      <c r="AQ90" s="774">
        <v>379</v>
      </c>
      <c r="AR90" s="774">
        <v>92</v>
      </c>
      <c r="AS90" s="774">
        <v>68</v>
      </c>
      <c r="AT90" s="774">
        <v>112.5</v>
      </c>
      <c r="AU90" s="775">
        <v>789</v>
      </c>
      <c r="AV90" s="722">
        <v>5377</v>
      </c>
      <c r="AW90" s="723">
        <v>2701</v>
      </c>
      <c r="AX90" s="725">
        <v>4416</v>
      </c>
      <c r="AY90" s="760"/>
      <c r="AZ90" s="760" t="s">
        <v>305</v>
      </c>
    </row>
    <row r="91" spans="1:52" ht="16" thickBot="1">
      <c r="A91" s="705" t="s">
        <v>3723</v>
      </c>
      <c r="B91" s="705">
        <v>7</v>
      </c>
      <c r="C91" s="759" t="s">
        <v>205</v>
      </c>
      <c r="D91" s="760">
        <v>90</v>
      </c>
      <c r="E91" s="761">
        <v>39551</v>
      </c>
      <c r="F91" s="761">
        <v>39551</v>
      </c>
      <c r="G91" s="760"/>
      <c r="H91" s="760">
        <v>1</v>
      </c>
      <c r="I91" s="760"/>
      <c r="J91" s="760"/>
      <c r="K91" s="760">
        <v>1</v>
      </c>
      <c r="L91" s="760">
        <v>160</v>
      </c>
      <c r="M91" s="760">
        <v>76</v>
      </c>
      <c r="N91" s="760">
        <v>190</v>
      </c>
      <c r="O91" s="762">
        <v>628</v>
      </c>
      <c r="P91" s="760"/>
      <c r="Q91" s="760">
        <v>1</v>
      </c>
      <c r="R91" s="760">
        <v>1</v>
      </c>
      <c r="S91" s="760"/>
      <c r="T91" s="760">
        <v>1</v>
      </c>
      <c r="U91" s="760"/>
      <c r="V91" s="760"/>
      <c r="W91" s="760">
        <v>1</v>
      </c>
      <c r="X91" s="760" t="s">
        <v>213</v>
      </c>
      <c r="Z91" s="102">
        <v>1</v>
      </c>
      <c r="AA91" s="102"/>
      <c r="AB91" s="102"/>
      <c r="AD91" s="1211" t="s">
        <v>3815</v>
      </c>
      <c r="AE91" s="102">
        <v>1</v>
      </c>
      <c r="AF91" s="102"/>
      <c r="AG91" s="102"/>
      <c r="AI91" s="102"/>
      <c r="AJ91" s="102"/>
      <c r="AK91" s="102">
        <v>300</v>
      </c>
      <c r="AL91" s="102">
        <v>1000</v>
      </c>
      <c r="AM91" s="746"/>
      <c r="AN91" s="746"/>
      <c r="AO91" s="746">
        <v>1</v>
      </c>
      <c r="AP91" s="784">
        <v>277</v>
      </c>
      <c r="AQ91" s="774">
        <v>100.5</v>
      </c>
      <c r="AR91" s="774">
        <v>106</v>
      </c>
      <c r="AS91" s="774">
        <v>63</v>
      </c>
      <c r="AT91" s="774">
        <v>165</v>
      </c>
      <c r="AU91" s="726">
        <v>1362</v>
      </c>
      <c r="AV91" s="722">
        <v>1072</v>
      </c>
      <c r="AW91" s="776">
        <v>278.5</v>
      </c>
      <c r="AX91" s="777">
        <v>1637</v>
      </c>
      <c r="AY91" s="760"/>
      <c r="AZ91" s="760" t="s">
        <v>306</v>
      </c>
    </row>
    <row r="92" spans="1:52" ht="16" thickBot="1">
      <c r="A92" s="705" t="s">
        <v>3723</v>
      </c>
      <c r="B92" s="705">
        <v>7</v>
      </c>
      <c r="C92" s="759" t="s">
        <v>205</v>
      </c>
      <c r="D92" s="760">
        <v>91</v>
      </c>
      <c r="E92" s="761">
        <v>39551</v>
      </c>
      <c r="F92" s="761">
        <v>39551</v>
      </c>
      <c r="G92" s="760"/>
      <c r="H92" s="760">
        <v>1</v>
      </c>
      <c r="I92" s="760">
        <v>1</v>
      </c>
      <c r="J92" s="760"/>
      <c r="K92" s="760"/>
      <c r="L92" s="760">
        <v>86</v>
      </c>
      <c r="M92" s="760">
        <v>45</v>
      </c>
      <c r="N92" s="760">
        <v>80</v>
      </c>
      <c r="O92" s="762">
        <v>90</v>
      </c>
      <c r="P92" s="760"/>
      <c r="Q92" s="760"/>
      <c r="R92" s="760"/>
      <c r="S92" s="760"/>
      <c r="T92" s="760"/>
      <c r="U92" s="760"/>
      <c r="V92" s="760"/>
      <c r="W92" s="760"/>
      <c r="X92" s="760">
        <v>1</v>
      </c>
      <c r="Z92" s="102">
        <v>1</v>
      </c>
      <c r="AA92" s="102"/>
      <c r="AB92" s="102"/>
      <c r="AD92" s="1211" t="s">
        <v>3815</v>
      </c>
      <c r="AE92" s="102">
        <v>1</v>
      </c>
      <c r="AF92" s="102"/>
      <c r="AG92" s="102">
        <v>1</v>
      </c>
      <c r="AI92" s="102"/>
      <c r="AJ92" s="102"/>
      <c r="AK92" s="102"/>
      <c r="AL92" s="102">
        <v>200</v>
      </c>
      <c r="AM92" s="746"/>
      <c r="AN92" s="746"/>
      <c r="AO92" s="746"/>
      <c r="AP92" s="784">
        <v>46</v>
      </c>
      <c r="AQ92" s="774">
        <v>89.5</v>
      </c>
      <c r="AR92" s="774">
        <v>89.5</v>
      </c>
      <c r="AS92" s="774">
        <v>79</v>
      </c>
      <c r="AT92" s="774">
        <v>76</v>
      </c>
      <c r="AU92" s="775">
        <v>76</v>
      </c>
      <c r="AV92" s="785">
        <v>119</v>
      </c>
      <c r="AW92" s="776">
        <v>81</v>
      </c>
      <c r="AX92" s="725">
        <v>5485</v>
      </c>
      <c r="AY92" s="760"/>
      <c r="AZ92" s="760" t="s">
        <v>307</v>
      </c>
    </row>
    <row r="93" spans="1:52" ht="16" thickBot="1">
      <c r="A93" s="705" t="s">
        <v>3723</v>
      </c>
      <c r="B93" s="705">
        <v>7</v>
      </c>
      <c r="C93" s="759" t="s">
        <v>205</v>
      </c>
      <c r="D93" s="760">
        <v>92</v>
      </c>
      <c r="E93" s="761">
        <v>39551</v>
      </c>
      <c r="F93" s="761">
        <v>39551</v>
      </c>
      <c r="G93" s="760"/>
      <c r="H93" s="760">
        <v>1</v>
      </c>
      <c r="I93" s="760"/>
      <c r="J93" s="760"/>
      <c r="K93" s="760">
        <v>1</v>
      </c>
      <c r="L93" s="760">
        <v>175</v>
      </c>
      <c r="M93" s="760">
        <v>80</v>
      </c>
      <c r="N93" s="760">
        <v>195</v>
      </c>
      <c r="O93" s="762">
        <v>726</v>
      </c>
      <c r="P93" s="760">
        <v>1</v>
      </c>
      <c r="Q93" s="760"/>
      <c r="R93" s="760">
        <v>1</v>
      </c>
      <c r="S93" s="760"/>
      <c r="T93" s="760"/>
      <c r="U93" s="760">
        <v>1</v>
      </c>
      <c r="V93" s="760"/>
      <c r="W93" s="760">
        <v>1</v>
      </c>
      <c r="X93" s="760" t="s">
        <v>213</v>
      </c>
      <c r="Z93" s="102">
        <v>1</v>
      </c>
      <c r="AA93" s="102"/>
      <c r="AB93" s="102"/>
      <c r="AD93" s="1211" t="s">
        <v>3815</v>
      </c>
      <c r="AE93" s="102">
        <v>1</v>
      </c>
      <c r="AF93" s="102"/>
      <c r="AG93" s="102"/>
      <c r="AI93" s="102">
        <v>0</v>
      </c>
      <c r="AJ93" s="102"/>
      <c r="AK93" s="102">
        <v>300</v>
      </c>
      <c r="AL93" s="102">
        <v>300</v>
      </c>
      <c r="AM93" s="746"/>
      <c r="AN93" s="746">
        <v>1</v>
      </c>
      <c r="AO93" s="746"/>
      <c r="AP93" s="798"/>
      <c r="AQ93" s="779"/>
      <c r="AR93" s="779"/>
      <c r="AS93" s="779"/>
      <c r="AT93" s="779"/>
      <c r="AU93" s="780"/>
      <c r="AV93" s="796"/>
      <c r="AW93" s="782"/>
      <c r="AX93" s="791"/>
      <c r="AY93" s="760"/>
      <c r="AZ93" s="760" t="s">
        <v>308</v>
      </c>
    </row>
    <row r="94" spans="1:52" ht="16" thickBot="1">
      <c r="A94" s="705" t="s">
        <v>3723</v>
      </c>
      <c r="B94" s="705">
        <v>7</v>
      </c>
      <c r="C94" s="759" t="s">
        <v>205</v>
      </c>
      <c r="D94" s="760">
        <v>93</v>
      </c>
      <c r="E94" s="761">
        <v>39551</v>
      </c>
      <c r="F94" s="761">
        <v>39551</v>
      </c>
      <c r="G94" s="760">
        <v>1</v>
      </c>
      <c r="H94" s="760"/>
      <c r="I94" s="760"/>
      <c r="J94" s="760"/>
      <c r="K94" s="760">
        <v>1</v>
      </c>
      <c r="L94" s="760">
        <v>165</v>
      </c>
      <c r="M94" s="760">
        <v>82</v>
      </c>
      <c r="N94" s="760">
        <v>190</v>
      </c>
      <c r="O94" s="762">
        <v>718</v>
      </c>
      <c r="P94" s="760"/>
      <c r="Q94" s="760"/>
      <c r="R94" s="760"/>
      <c r="S94" s="760"/>
      <c r="T94" s="760"/>
      <c r="U94" s="760"/>
      <c r="V94" s="760"/>
      <c r="W94" s="760"/>
      <c r="X94" s="760">
        <v>1</v>
      </c>
      <c r="Z94" s="102">
        <v>1</v>
      </c>
      <c r="AA94" s="102"/>
      <c r="AB94" s="102"/>
      <c r="AD94" s="1211" t="s">
        <v>3815</v>
      </c>
      <c r="AE94" s="102">
        <v>1</v>
      </c>
      <c r="AF94" s="102"/>
      <c r="AG94" s="102"/>
      <c r="AI94" s="102">
        <v>0</v>
      </c>
      <c r="AJ94" s="102">
        <v>0</v>
      </c>
      <c r="AK94" s="102">
        <v>300</v>
      </c>
      <c r="AL94" s="102">
        <v>1000</v>
      </c>
      <c r="AM94" s="746">
        <v>1</v>
      </c>
      <c r="AN94" s="746"/>
      <c r="AO94" s="746"/>
      <c r="AP94" s="740">
        <v>1969.5</v>
      </c>
      <c r="AQ94" s="717">
        <v>3682</v>
      </c>
      <c r="AR94" s="717">
        <v>1140</v>
      </c>
      <c r="AS94" s="774">
        <v>76</v>
      </c>
      <c r="AT94" s="774">
        <v>104.5</v>
      </c>
      <c r="AU94" s="775">
        <v>74.5</v>
      </c>
      <c r="AV94" s="722">
        <v>1215</v>
      </c>
      <c r="AW94" s="776">
        <v>60.5</v>
      </c>
      <c r="AX94" s="777">
        <v>2853.5</v>
      </c>
      <c r="AY94" s="760"/>
      <c r="AZ94" s="760" t="s">
        <v>309</v>
      </c>
    </row>
    <row r="95" spans="1:52" ht="16" thickBot="1">
      <c r="A95" s="705" t="s">
        <v>3723</v>
      </c>
      <c r="B95" s="705">
        <v>7</v>
      </c>
      <c r="C95" s="759" t="s">
        <v>205</v>
      </c>
      <c r="D95" s="760">
        <v>94</v>
      </c>
      <c r="E95" s="761">
        <v>39551</v>
      </c>
      <c r="F95" s="761">
        <v>39551</v>
      </c>
      <c r="G95" s="760">
        <v>1</v>
      </c>
      <c r="H95" s="760"/>
      <c r="I95" s="760"/>
      <c r="J95" s="760"/>
      <c r="K95" s="760">
        <v>1</v>
      </c>
      <c r="L95" s="760">
        <v>175</v>
      </c>
      <c r="M95" s="760">
        <v>80</v>
      </c>
      <c r="N95" s="760">
        <v>200</v>
      </c>
      <c r="O95" s="762">
        <v>732</v>
      </c>
      <c r="P95" s="760"/>
      <c r="Q95" s="760"/>
      <c r="R95" s="760"/>
      <c r="S95" s="760"/>
      <c r="T95" s="760"/>
      <c r="U95" s="760"/>
      <c r="V95" s="760"/>
      <c r="W95" s="760">
        <v>1</v>
      </c>
      <c r="X95" s="760" t="s">
        <v>213</v>
      </c>
      <c r="Z95" s="102">
        <v>1</v>
      </c>
      <c r="AA95" s="102"/>
      <c r="AB95" s="102"/>
      <c r="AD95" s="1211" t="s">
        <v>3815</v>
      </c>
      <c r="AE95" s="102">
        <v>1</v>
      </c>
      <c r="AF95" s="102"/>
      <c r="AG95" s="102"/>
      <c r="AI95" s="102"/>
      <c r="AJ95" s="102">
        <v>0</v>
      </c>
      <c r="AK95" s="102">
        <v>300</v>
      </c>
      <c r="AL95" s="102">
        <v>600</v>
      </c>
      <c r="AM95" s="746"/>
      <c r="AN95" s="746">
        <v>1</v>
      </c>
      <c r="AO95" s="746"/>
      <c r="AP95" s="787">
        <v>14971</v>
      </c>
      <c r="AQ95" s="788">
        <v>24128</v>
      </c>
      <c r="AR95" s="717">
        <v>5360.5</v>
      </c>
      <c r="AS95" s="774">
        <v>181</v>
      </c>
      <c r="AT95" s="774">
        <v>326</v>
      </c>
      <c r="AU95" s="775">
        <v>103.5</v>
      </c>
      <c r="AV95" s="785">
        <v>384</v>
      </c>
      <c r="AW95" s="776">
        <v>81</v>
      </c>
      <c r="AX95" s="725">
        <v>6535.5</v>
      </c>
      <c r="AY95" s="760"/>
      <c r="AZ95" s="760" t="s">
        <v>310</v>
      </c>
    </row>
    <row r="96" spans="1:52" ht="16" thickBot="1">
      <c r="A96" s="705" t="s">
        <v>3723</v>
      </c>
      <c r="B96" s="705">
        <v>7</v>
      </c>
      <c r="C96" s="759" t="s">
        <v>205</v>
      </c>
      <c r="D96" s="792">
        <v>95</v>
      </c>
      <c r="E96" s="793">
        <v>39551</v>
      </c>
      <c r="F96" s="793">
        <v>39551</v>
      </c>
      <c r="G96" s="792">
        <v>1</v>
      </c>
      <c r="H96" s="792"/>
      <c r="I96" s="792"/>
      <c r="J96" s="792"/>
      <c r="K96" s="792">
        <v>1</v>
      </c>
      <c r="L96" s="792">
        <v>165</v>
      </c>
      <c r="M96" s="792">
        <v>80</v>
      </c>
      <c r="N96" s="792">
        <v>200</v>
      </c>
      <c r="O96" s="794">
        <v>690</v>
      </c>
      <c r="P96" s="792"/>
      <c r="Q96" s="792"/>
      <c r="R96" s="792"/>
      <c r="S96" s="792"/>
      <c r="T96" s="792"/>
      <c r="U96" s="792"/>
      <c r="V96" s="792"/>
      <c r="W96" s="792"/>
      <c r="X96" s="792">
        <v>1</v>
      </c>
      <c r="Z96" s="107">
        <v>1</v>
      </c>
      <c r="AA96" s="107"/>
      <c r="AB96" s="107"/>
      <c r="AD96" s="1211" t="s">
        <v>3815</v>
      </c>
      <c r="AE96" s="107">
        <v>1</v>
      </c>
      <c r="AF96" s="107"/>
      <c r="AG96" s="107"/>
      <c r="AI96" s="107">
        <v>0</v>
      </c>
      <c r="AJ96" s="107"/>
      <c r="AK96" s="107">
        <v>300</v>
      </c>
      <c r="AL96" s="107">
        <v>500</v>
      </c>
      <c r="AM96" s="746">
        <v>1</v>
      </c>
      <c r="AN96" s="746"/>
      <c r="AO96" s="746"/>
      <c r="AP96" s="784">
        <v>301</v>
      </c>
      <c r="AQ96" s="717">
        <v>1184.5</v>
      </c>
      <c r="AR96" s="774">
        <v>162</v>
      </c>
      <c r="AS96" s="774">
        <v>65</v>
      </c>
      <c r="AT96" s="774">
        <v>91.5</v>
      </c>
      <c r="AU96" s="775">
        <v>62</v>
      </c>
      <c r="AV96" s="785">
        <v>562</v>
      </c>
      <c r="AW96" s="776">
        <v>55</v>
      </c>
      <c r="AX96" s="777">
        <v>2955</v>
      </c>
      <c r="AY96" s="792" t="s">
        <v>311</v>
      </c>
      <c r="AZ96" s="799" t="s">
        <v>312</v>
      </c>
    </row>
    <row r="97" spans="1:52" ht="16" thickBot="1">
      <c r="A97" s="705" t="s">
        <v>3723</v>
      </c>
      <c r="B97" s="705">
        <v>7</v>
      </c>
      <c r="C97" s="759" t="s">
        <v>205</v>
      </c>
      <c r="D97" s="760">
        <v>96</v>
      </c>
      <c r="E97" s="761">
        <v>39551</v>
      </c>
      <c r="F97" s="761">
        <v>39551</v>
      </c>
      <c r="G97" s="760"/>
      <c r="H97" s="760">
        <v>1</v>
      </c>
      <c r="I97" s="760"/>
      <c r="J97" s="760">
        <v>1</v>
      </c>
      <c r="K97" s="760"/>
      <c r="L97" s="760">
        <v>152</v>
      </c>
      <c r="M97" s="760">
        <v>72</v>
      </c>
      <c r="N97" s="760">
        <v>180</v>
      </c>
      <c r="O97" s="762">
        <v>410</v>
      </c>
      <c r="P97" s="760"/>
      <c r="Q97" s="760">
        <v>1</v>
      </c>
      <c r="R97" s="760"/>
      <c r="S97" s="760">
        <v>1</v>
      </c>
      <c r="T97" s="760"/>
      <c r="U97" s="760">
        <v>1</v>
      </c>
      <c r="V97" s="760"/>
      <c r="W97" s="760">
        <v>1</v>
      </c>
      <c r="X97" s="760" t="s">
        <v>213</v>
      </c>
      <c r="Z97" s="102">
        <v>1</v>
      </c>
      <c r="AA97" s="102"/>
      <c r="AB97" s="102"/>
      <c r="AD97" s="1211" t="s">
        <v>3815</v>
      </c>
      <c r="AE97" s="102">
        <v>1</v>
      </c>
      <c r="AF97" s="102"/>
      <c r="AG97" s="102"/>
      <c r="AI97" s="102"/>
      <c r="AJ97" s="102"/>
      <c r="AK97" s="102">
        <v>300</v>
      </c>
      <c r="AL97" s="102">
        <v>500</v>
      </c>
      <c r="AM97" s="746"/>
      <c r="AN97" s="746"/>
      <c r="AO97" s="746">
        <v>1</v>
      </c>
      <c r="AP97" s="787">
        <v>13144</v>
      </c>
      <c r="AQ97" s="788">
        <v>23939</v>
      </c>
      <c r="AR97" s="717">
        <v>5722</v>
      </c>
      <c r="AS97" s="774">
        <v>144</v>
      </c>
      <c r="AT97" s="774">
        <v>178</v>
      </c>
      <c r="AU97" s="775">
        <v>87</v>
      </c>
      <c r="AV97" s="785">
        <v>218</v>
      </c>
      <c r="AW97" s="776">
        <v>48</v>
      </c>
      <c r="AX97" s="800">
        <v>2924</v>
      </c>
      <c r="AY97" s="760"/>
      <c r="AZ97" s="760" t="s">
        <v>313</v>
      </c>
    </row>
    <row r="98" spans="1:52" ht="16" thickBot="1">
      <c r="A98" s="705" t="s">
        <v>3723</v>
      </c>
      <c r="B98" s="705">
        <v>7</v>
      </c>
      <c r="C98" s="759" t="s">
        <v>205</v>
      </c>
      <c r="D98" s="760">
        <v>97</v>
      </c>
      <c r="E98" s="761">
        <v>39552</v>
      </c>
      <c r="F98" s="761">
        <v>39552</v>
      </c>
      <c r="G98" s="760"/>
      <c r="H98" s="760">
        <v>1</v>
      </c>
      <c r="I98" s="760"/>
      <c r="J98" s="760"/>
      <c r="K98" s="760">
        <v>1</v>
      </c>
      <c r="L98" s="760">
        <v>162</v>
      </c>
      <c r="M98" s="760">
        <v>72</v>
      </c>
      <c r="N98" s="760">
        <v>190</v>
      </c>
      <c r="O98" s="762">
        <v>580</v>
      </c>
      <c r="P98" s="760"/>
      <c r="Q98" s="760">
        <v>1</v>
      </c>
      <c r="R98" s="760">
        <v>1</v>
      </c>
      <c r="S98" s="760"/>
      <c r="T98" s="760">
        <v>1</v>
      </c>
      <c r="U98" s="760"/>
      <c r="V98" s="760"/>
      <c r="W98" s="760">
        <v>1</v>
      </c>
      <c r="X98" s="760" t="s">
        <v>213</v>
      </c>
      <c r="Z98" s="102">
        <v>1</v>
      </c>
      <c r="AA98" s="102"/>
      <c r="AB98" s="102"/>
      <c r="AD98" s="1211" t="s">
        <v>3815</v>
      </c>
      <c r="AE98" s="102">
        <v>1</v>
      </c>
      <c r="AF98" s="102"/>
      <c r="AG98" s="102">
        <v>1</v>
      </c>
      <c r="AI98" s="102"/>
      <c r="AJ98" s="102"/>
      <c r="AK98" s="102">
        <v>300</v>
      </c>
      <c r="AL98" s="102">
        <v>700</v>
      </c>
      <c r="AM98" s="746"/>
      <c r="AN98" s="746"/>
      <c r="AO98" s="746">
        <v>1</v>
      </c>
      <c r="AP98" s="784">
        <v>94</v>
      </c>
      <c r="AQ98" s="774">
        <v>102</v>
      </c>
      <c r="AR98" s="774">
        <v>97</v>
      </c>
      <c r="AS98" s="774">
        <v>118</v>
      </c>
      <c r="AT98" s="774">
        <v>110.5</v>
      </c>
      <c r="AU98" s="775">
        <v>73</v>
      </c>
      <c r="AV98" s="785">
        <v>702.5</v>
      </c>
      <c r="AW98" s="776">
        <v>66</v>
      </c>
      <c r="AX98" s="725">
        <v>5112.5</v>
      </c>
      <c r="AY98" s="760"/>
      <c r="AZ98" s="760" t="s">
        <v>314</v>
      </c>
    </row>
    <row r="99" spans="1:52" ht="16" thickBot="1">
      <c r="A99" s="705" t="s">
        <v>3723</v>
      </c>
      <c r="B99" s="705">
        <v>7</v>
      </c>
      <c r="C99" s="759" t="s">
        <v>205</v>
      </c>
      <c r="D99" s="760">
        <v>98</v>
      </c>
      <c r="E99" s="761">
        <v>39552</v>
      </c>
      <c r="F99" s="761">
        <v>39552</v>
      </c>
      <c r="G99" s="760">
        <v>1</v>
      </c>
      <c r="H99" s="760"/>
      <c r="I99" s="760"/>
      <c r="J99" s="760"/>
      <c r="K99" s="760">
        <v>1</v>
      </c>
      <c r="L99" s="760">
        <v>174</v>
      </c>
      <c r="M99" s="760">
        <v>80</v>
      </c>
      <c r="N99" s="760">
        <v>220</v>
      </c>
      <c r="O99" s="762">
        <v>780</v>
      </c>
      <c r="P99" s="760"/>
      <c r="Q99" s="760"/>
      <c r="R99" s="760"/>
      <c r="S99" s="760"/>
      <c r="T99" s="760"/>
      <c r="U99" s="760"/>
      <c r="V99" s="760"/>
      <c r="W99" s="760"/>
      <c r="X99" s="760">
        <v>1</v>
      </c>
      <c r="Z99" s="102">
        <v>1</v>
      </c>
      <c r="AA99" s="102"/>
      <c r="AB99" s="102"/>
      <c r="AD99" s="1211" t="s">
        <v>3815</v>
      </c>
      <c r="AE99" s="102">
        <v>1</v>
      </c>
      <c r="AF99" s="102"/>
      <c r="AG99" s="102"/>
      <c r="AI99" s="102"/>
      <c r="AJ99" s="102">
        <v>0</v>
      </c>
      <c r="AK99" s="102">
        <v>300</v>
      </c>
      <c r="AL99" s="102">
        <v>400</v>
      </c>
      <c r="AM99" s="746">
        <v>1</v>
      </c>
      <c r="AN99" s="746"/>
      <c r="AO99" s="746"/>
      <c r="AP99" s="784">
        <v>107</v>
      </c>
      <c r="AQ99" s="774">
        <v>526</v>
      </c>
      <c r="AR99" s="774">
        <v>161.5</v>
      </c>
      <c r="AS99" s="774">
        <v>114.5</v>
      </c>
      <c r="AT99" s="774">
        <v>122</v>
      </c>
      <c r="AU99" s="775">
        <v>89.5</v>
      </c>
      <c r="AV99" s="785">
        <v>184</v>
      </c>
      <c r="AW99" s="776">
        <v>100</v>
      </c>
      <c r="AX99" s="777">
        <v>3567</v>
      </c>
      <c r="AY99" s="760"/>
      <c r="AZ99" s="760" t="s">
        <v>315</v>
      </c>
    </row>
    <row r="100" spans="1:52" ht="16" thickBot="1">
      <c r="A100" s="705" t="s">
        <v>3723</v>
      </c>
      <c r="B100" s="705">
        <v>7</v>
      </c>
      <c r="C100" s="759" t="s">
        <v>205</v>
      </c>
      <c r="D100" s="760">
        <v>99</v>
      </c>
      <c r="E100" s="761">
        <v>39552</v>
      </c>
      <c r="F100" s="761">
        <v>39552</v>
      </c>
      <c r="G100" s="760"/>
      <c r="H100" s="760">
        <v>1</v>
      </c>
      <c r="I100" s="760"/>
      <c r="J100" s="760"/>
      <c r="K100" s="760">
        <v>1</v>
      </c>
      <c r="L100" s="760">
        <v>164</v>
      </c>
      <c r="M100" s="760">
        <v>78</v>
      </c>
      <c r="N100" s="760">
        <v>210</v>
      </c>
      <c r="O100" s="762">
        <v>652</v>
      </c>
      <c r="P100" s="760"/>
      <c r="Q100" s="760">
        <v>1</v>
      </c>
      <c r="R100" s="760">
        <v>1</v>
      </c>
      <c r="S100" s="760"/>
      <c r="T100" s="760">
        <v>1</v>
      </c>
      <c r="U100" s="760"/>
      <c r="V100" s="760"/>
      <c r="W100" s="760">
        <v>1</v>
      </c>
      <c r="X100" s="760" t="s">
        <v>213</v>
      </c>
      <c r="Z100" s="102">
        <v>1</v>
      </c>
      <c r="AA100" s="102"/>
      <c r="AB100" s="102"/>
      <c r="AD100" s="1211" t="s">
        <v>3815</v>
      </c>
      <c r="AE100" s="102">
        <v>1</v>
      </c>
      <c r="AF100" s="102"/>
      <c r="AG100" s="102"/>
      <c r="AI100" s="102">
        <v>0</v>
      </c>
      <c r="AJ100" s="102">
        <v>0</v>
      </c>
      <c r="AK100" s="102">
        <v>300</v>
      </c>
      <c r="AL100" s="102">
        <v>600</v>
      </c>
      <c r="AM100" s="746"/>
      <c r="AN100" s="746"/>
      <c r="AO100" s="746">
        <v>1</v>
      </c>
      <c r="AP100" s="740">
        <v>9677</v>
      </c>
      <c r="AQ100" s="788">
        <v>16016</v>
      </c>
      <c r="AR100" s="717">
        <v>3195.5</v>
      </c>
      <c r="AS100" s="774">
        <v>343</v>
      </c>
      <c r="AT100" s="774">
        <v>545</v>
      </c>
      <c r="AU100" s="726">
        <v>1368</v>
      </c>
      <c r="AV100" s="722">
        <v>1240</v>
      </c>
      <c r="AW100" s="776">
        <v>485</v>
      </c>
      <c r="AX100" s="777">
        <v>2294</v>
      </c>
      <c r="AY100" s="760"/>
      <c r="AZ100" s="760" t="s">
        <v>316</v>
      </c>
    </row>
    <row r="101" spans="1:52" ht="16" thickBot="1">
      <c r="A101" s="705" t="s">
        <v>3723</v>
      </c>
      <c r="B101" s="705">
        <v>7</v>
      </c>
      <c r="C101" s="759" t="s">
        <v>205</v>
      </c>
      <c r="D101" s="760">
        <v>100</v>
      </c>
      <c r="E101" s="761">
        <v>39552</v>
      </c>
      <c r="F101" s="761">
        <v>39552</v>
      </c>
      <c r="G101" s="760"/>
      <c r="H101" s="760">
        <v>1</v>
      </c>
      <c r="I101" s="760"/>
      <c r="J101" s="760"/>
      <c r="K101" s="760">
        <v>1</v>
      </c>
      <c r="L101" s="760">
        <v>176</v>
      </c>
      <c r="M101" s="760">
        <v>81</v>
      </c>
      <c r="N101" s="760">
        <v>201</v>
      </c>
      <c r="O101" s="762">
        <v>792</v>
      </c>
      <c r="P101" s="760"/>
      <c r="Q101" s="760">
        <v>1</v>
      </c>
      <c r="R101" s="760">
        <v>1</v>
      </c>
      <c r="S101" s="760"/>
      <c r="T101" s="760">
        <v>1</v>
      </c>
      <c r="U101" s="760"/>
      <c r="V101" s="760"/>
      <c r="W101" s="760"/>
      <c r="X101" s="760">
        <v>1</v>
      </c>
      <c r="Z101" s="102">
        <v>1</v>
      </c>
      <c r="AA101" s="102"/>
      <c r="AB101" s="102"/>
      <c r="AD101" s="1211" t="s">
        <v>3815</v>
      </c>
      <c r="AE101" s="102">
        <v>1</v>
      </c>
      <c r="AF101" s="102"/>
      <c r="AG101" s="102"/>
      <c r="AI101" s="102"/>
      <c r="AJ101" s="102">
        <v>0</v>
      </c>
      <c r="AK101" s="102">
        <v>300</v>
      </c>
      <c r="AL101" s="102">
        <v>700</v>
      </c>
      <c r="AM101" s="746">
        <v>1</v>
      </c>
      <c r="AN101" s="746"/>
      <c r="AO101" s="746"/>
      <c r="AP101" s="784">
        <v>960</v>
      </c>
      <c r="AQ101" s="774">
        <v>488</v>
      </c>
      <c r="AR101" s="774">
        <v>243</v>
      </c>
      <c r="AS101" s="774">
        <v>119</v>
      </c>
      <c r="AT101" s="774">
        <v>159</v>
      </c>
      <c r="AU101" s="726">
        <v>2929</v>
      </c>
      <c r="AV101" s="722">
        <v>1257</v>
      </c>
      <c r="AW101" s="776">
        <v>769.5</v>
      </c>
      <c r="AX101" s="777">
        <v>2727</v>
      </c>
      <c r="AY101" s="760"/>
      <c r="AZ101" s="760" t="s">
        <v>317</v>
      </c>
    </row>
    <row r="102" spans="1:52">
      <c r="V102" s="746"/>
      <c r="W102" s="746"/>
      <c r="X102" s="746"/>
      <c r="Z102" s="91"/>
      <c r="AA102" s="91"/>
      <c r="AB102" s="91"/>
      <c r="AI102" s="91"/>
      <c r="AJ102" s="91"/>
      <c r="AK102" s="91"/>
      <c r="AL102" s="91"/>
      <c r="AP102" s="801"/>
      <c r="AQ102" s="80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2"/>
  <sheetViews>
    <sheetView topLeftCell="U1" workbookViewId="0">
      <selection activeCell="Z2" sqref="Z2"/>
    </sheetView>
  </sheetViews>
  <sheetFormatPr baseColWidth="10" defaultRowHeight="14" x14ac:dyDescent="0"/>
  <cols>
    <col min="1" max="3" width="10.83203125" style="837"/>
    <col min="4" max="4" width="7.5" style="837" customWidth="1"/>
    <col min="5" max="6" width="10.83203125" style="837"/>
    <col min="7" max="7" width="7.83203125" style="837" customWidth="1"/>
    <col min="8" max="8" width="8.6640625" style="837" customWidth="1"/>
    <col min="9" max="10" width="10.83203125" style="837"/>
    <col min="11" max="11" width="8.1640625" style="837" customWidth="1"/>
    <col min="12" max="16384" width="10.83203125" style="837"/>
  </cols>
  <sheetData>
    <row r="1" spans="1:51" s="828" customFormat="1" ht="15" thickBot="1">
      <c r="A1" s="827" t="s">
        <v>3679</v>
      </c>
      <c r="B1" s="827" t="s">
        <v>3730</v>
      </c>
      <c r="C1" s="827" t="s">
        <v>3681</v>
      </c>
      <c r="D1" s="828" t="s">
        <v>11</v>
      </c>
      <c r="E1" s="828" t="s">
        <v>3648</v>
      </c>
      <c r="F1" s="828" t="s">
        <v>3729</v>
      </c>
      <c r="G1" s="828" t="s">
        <v>3649</v>
      </c>
      <c r="H1" s="828" t="s">
        <v>3650</v>
      </c>
      <c r="I1" s="828" t="s">
        <v>3734</v>
      </c>
      <c r="J1" s="828" t="s">
        <v>3651</v>
      </c>
      <c r="K1" s="828" t="s">
        <v>3652</v>
      </c>
      <c r="L1" s="828" t="s">
        <v>3653</v>
      </c>
      <c r="M1" s="828" t="s">
        <v>3735</v>
      </c>
      <c r="N1" s="828" t="s">
        <v>3736</v>
      </c>
      <c r="O1" s="829" t="s">
        <v>3654</v>
      </c>
      <c r="P1" s="828" t="s">
        <v>3655</v>
      </c>
      <c r="Q1" s="828" t="s">
        <v>3656</v>
      </c>
      <c r="R1" s="828" t="s">
        <v>3657</v>
      </c>
      <c r="S1" s="828" t="s">
        <v>3658</v>
      </c>
      <c r="T1" s="828" t="s">
        <v>3659</v>
      </c>
      <c r="U1" s="828" t="s">
        <v>3660</v>
      </c>
      <c r="V1" s="828" t="s">
        <v>3661</v>
      </c>
      <c r="W1" s="828" t="s">
        <v>3733</v>
      </c>
      <c r="X1" s="828" t="s">
        <v>3690</v>
      </c>
      <c r="Y1" s="828" t="s">
        <v>3691</v>
      </c>
      <c r="Z1" s="828" t="s">
        <v>3817</v>
      </c>
      <c r="AA1" s="828" t="s">
        <v>3809</v>
      </c>
      <c r="AB1" s="828" t="s">
        <v>3810</v>
      </c>
      <c r="AC1" s="828" t="s">
        <v>3811</v>
      </c>
      <c r="AD1" s="828" t="s">
        <v>3813</v>
      </c>
      <c r="AE1" s="828" t="s">
        <v>3739</v>
      </c>
      <c r="AF1" s="828" t="s">
        <v>3740</v>
      </c>
      <c r="AG1" s="828" t="s">
        <v>3745</v>
      </c>
      <c r="AH1" s="828" t="s">
        <v>3741</v>
      </c>
      <c r="AI1" s="830" t="s">
        <v>3708</v>
      </c>
      <c r="AJ1" s="830" t="s">
        <v>3709</v>
      </c>
      <c r="AK1" s="831" t="s">
        <v>79</v>
      </c>
      <c r="AL1" s="831" t="s">
        <v>80</v>
      </c>
      <c r="AM1" s="831" t="s">
        <v>81</v>
      </c>
      <c r="AN1" s="832" t="s">
        <v>3760</v>
      </c>
      <c r="AO1" s="833" t="s">
        <v>82</v>
      </c>
      <c r="AP1" s="833" t="s">
        <v>84</v>
      </c>
      <c r="AQ1" s="833" t="s">
        <v>3752</v>
      </c>
      <c r="AR1" s="833" t="s">
        <v>3753</v>
      </c>
      <c r="AS1" s="834" t="s">
        <v>87</v>
      </c>
      <c r="AT1" s="833" t="s">
        <v>88</v>
      </c>
      <c r="AU1" s="835" t="s">
        <v>89</v>
      </c>
      <c r="AV1" s="832" t="s">
        <v>90</v>
      </c>
      <c r="AW1" s="828" t="s">
        <v>3797</v>
      </c>
      <c r="AX1" s="836" t="s">
        <v>25</v>
      </c>
      <c r="AY1" s="828" t="s">
        <v>3783</v>
      </c>
    </row>
    <row r="2" spans="1:51">
      <c r="A2" s="837" t="s">
        <v>3680</v>
      </c>
      <c r="B2" s="837" t="s">
        <v>3798</v>
      </c>
      <c r="C2" s="837" t="s">
        <v>3799</v>
      </c>
      <c r="D2" s="838">
        <v>1</v>
      </c>
      <c r="E2" s="839" t="s">
        <v>322</v>
      </c>
      <c r="F2" s="840">
        <v>39642</v>
      </c>
      <c r="G2" s="838"/>
      <c r="H2" s="838">
        <v>1</v>
      </c>
      <c r="I2" s="838"/>
      <c r="J2" s="838"/>
      <c r="K2" s="838">
        <v>1</v>
      </c>
      <c r="L2" s="838">
        <v>170</v>
      </c>
      <c r="M2" s="838">
        <v>85</v>
      </c>
      <c r="N2" s="838">
        <v>205</v>
      </c>
      <c r="O2" s="841">
        <v>594</v>
      </c>
      <c r="P2" s="838"/>
      <c r="Q2" s="838">
        <v>1</v>
      </c>
      <c r="R2" s="838">
        <v>1</v>
      </c>
      <c r="S2" s="838"/>
      <c r="T2" s="838"/>
      <c r="U2" s="838">
        <v>1</v>
      </c>
      <c r="V2" s="838"/>
      <c r="W2" s="838"/>
      <c r="X2" s="838">
        <v>1</v>
      </c>
      <c r="Z2" s="838">
        <v>1</v>
      </c>
      <c r="AA2" s="838">
        <v>1</v>
      </c>
      <c r="AB2" s="838"/>
      <c r="AD2" s="837" t="s">
        <v>3815</v>
      </c>
      <c r="AE2" s="838">
        <v>1</v>
      </c>
      <c r="AF2" s="838">
        <v>1</v>
      </c>
      <c r="AG2" s="838"/>
      <c r="AI2" s="838">
        <v>300</v>
      </c>
      <c r="AJ2" s="842">
        <v>1000</v>
      </c>
      <c r="AK2" s="843">
        <v>1</v>
      </c>
      <c r="AL2" s="843"/>
      <c r="AM2" s="843"/>
      <c r="AN2" s="844">
        <v>1925</v>
      </c>
      <c r="AO2" s="845">
        <v>25200.5</v>
      </c>
      <c r="AP2" s="846">
        <v>157</v>
      </c>
      <c r="AQ2" s="846">
        <v>246</v>
      </c>
      <c r="AR2" s="846">
        <v>391</v>
      </c>
      <c r="AS2" s="847">
        <v>83.5</v>
      </c>
      <c r="AT2" s="844">
        <v>1202</v>
      </c>
      <c r="AU2" s="848">
        <v>237.5</v>
      </c>
      <c r="AV2" s="849">
        <v>1360</v>
      </c>
      <c r="AW2" s="848">
        <v>375</v>
      </c>
      <c r="AX2" s="850" t="s">
        <v>324</v>
      </c>
      <c r="AY2" s="838" t="s">
        <v>323</v>
      </c>
    </row>
    <row r="3" spans="1:51">
      <c r="A3" s="837" t="s">
        <v>3680</v>
      </c>
      <c r="B3" s="837" t="s">
        <v>3798</v>
      </c>
      <c r="C3" s="837" t="s">
        <v>3799</v>
      </c>
      <c r="D3" s="838">
        <v>2</v>
      </c>
      <c r="E3" s="839" t="s">
        <v>322</v>
      </c>
      <c r="F3" s="840">
        <v>39642</v>
      </c>
      <c r="G3" s="838">
        <v>1</v>
      </c>
      <c r="H3" s="838"/>
      <c r="I3" s="838"/>
      <c r="J3" s="838">
        <v>1</v>
      </c>
      <c r="K3" s="838"/>
      <c r="L3" s="838">
        <v>135</v>
      </c>
      <c r="M3" s="838">
        <v>64</v>
      </c>
      <c r="N3" s="838">
        <v>160</v>
      </c>
      <c r="O3" s="841">
        <v>328</v>
      </c>
      <c r="P3" s="838"/>
      <c r="Q3" s="838"/>
      <c r="R3" s="838"/>
      <c r="S3" s="838"/>
      <c r="T3" s="838"/>
      <c r="U3" s="838"/>
      <c r="V3" s="838"/>
      <c r="W3" s="838">
        <v>1</v>
      </c>
      <c r="X3" s="838"/>
      <c r="Z3" s="838">
        <v>1</v>
      </c>
      <c r="AA3" s="838">
        <v>1</v>
      </c>
      <c r="AB3" s="838"/>
      <c r="AD3" s="837" t="s">
        <v>3815</v>
      </c>
      <c r="AE3" s="838">
        <v>1</v>
      </c>
      <c r="AF3" s="838">
        <v>1</v>
      </c>
      <c r="AG3" s="838"/>
      <c r="AI3" s="838">
        <v>300</v>
      </c>
      <c r="AJ3" s="842">
        <v>1000</v>
      </c>
      <c r="AK3" s="843"/>
      <c r="AL3" s="843"/>
      <c r="AM3" s="843">
        <v>1</v>
      </c>
      <c r="AN3" s="851">
        <v>100</v>
      </c>
      <c r="AO3" s="846">
        <v>88.5</v>
      </c>
      <c r="AP3" s="846">
        <v>87</v>
      </c>
      <c r="AQ3" s="846">
        <v>126</v>
      </c>
      <c r="AR3" s="846">
        <v>138</v>
      </c>
      <c r="AS3" s="847">
        <v>65</v>
      </c>
      <c r="AT3" s="851">
        <v>303.5</v>
      </c>
      <c r="AU3" s="848">
        <v>107</v>
      </c>
      <c r="AV3" s="849">
        <v>2147</v>
      </c>
      <c r="AW3" s="848">
        <v>584</v>
      </c>
      <c r="AX3" s="850"/>
      <c r="AY3" s="838" t="s">
        <v>325</v>
      </c>
    </row>
    <row r="4" spans="1:51">
      <c r="A4" s="837" t="s">
        <v>3680</v>
      </c>
      <c r="B4" s="837" t="s">
        <v>3798</v>
      </c>
      <c r="C4" s="837" t="s">
        <v>3799</v>
      </c>
      <c r="D4" s="838">
        <v>3</v>
      </c>
      <c r="E4" s="839" t="s">
        <v>322</v>
      </c>
      <c r="F4" s="840">
        <v>39642</v>
      </c>
      <c r="G4" s="838">
        <v>1</v>
      </c>
      <c r="H4" s="838"/>
      <c r="I4" s="838"/>
      <c r="J4" s="838">
        <v>1</v>
      </c>
      <c r="K4" s="838"/>
      <c r="L4" s="838">
        <v>140</v>
      </c>
      <c r="M4" s="838">
        <v>61</v>
      </c>
      <c r="N4" s="838">
        <v>160</v>
      </c>
      <c r="O4" s="841">
        <v>340</v>
      </c>
      <c r="P4" s="838"/>
      <c r="Q4" s="838"/>
      <c r="R4" s="838"/>
      <c r="S4" s="838"/>
      <c r="T4" s="838"/>
      <c r="U4" s="838"/>
      <c r="V4" s="838"/>
      <c r="W4" s="838"/>
      <c r="X4" s="838">
        <v>1</v>
      </c>
      <c r="Z4" s="838">
        <v>1</v>
      </c>
      <c r="AA4" s="838">
        <v>1</v>
      </c>
      <c r="AB4" s="838"/>
      <c r="AD4" s="837" t="s">
        <v>3815</v>
      </c>
      <c r="AE4" s="838">
        <v>1</v>
      </c>
      <c r="AF4" s="838">
        <v>1</v>
      </c>
      <c r="AG4" s="838"/>
      <c r="AI4" s="838">
        <v>300</v>
      </c>
      <c r="AJ4" s="842">
        <v>500</v>
      </c>
      <c r="AK4" s="843"/>
      <c r="AL4" s="843">
        <v>1</v>
      </c>
      <c r="AM4" s="843"/>
      <c r="AN4" s="851">
        <v>351</v>
      </c>
      <c r="AO4" s="852">
        <v>7546</v>
      </c>
      <c r="AP4" s="846">
        <v>84</v>
      </c>
      <c r="AQ4" s="846">
        <v>111.5</v>
      </c>
      <c r="AR4" s="846">
        <v>141.5</v>
      </c>
      <c r="AS4" s="847">
        <v>109.5</v>
      </c>
      <c r="AT4" s="851">
        <v>139.5</v>
      </c>
      <c r="AU4" s="848">
        <v>66</v>
      </c>
      <c r="AV4" s="849">
        <v>1886</v>
      </c>
      <c r="AW4" s="848">
        <v>286</v>
      </c>
      <c r="AX4" s="850"/>
      <c r="AY4" s="838" t="s">
        <v>326</v>
      </c>
    </row>
    <row r="5" spans="1:51">
      <c r="A5" s="837" t="s">
        <v>3680</v>
      </c>
      <c r="B5" s="837" t="s">
        <v>3798</v>
      </c>
      <c r="C5" s="837" t="s">
        <v>3799</v>
      </c>
      <c r="D5" s="838">
        <v>4</v>
      </c>
      <c r="E5" s="839" t="s">
        <v>322</v>
      </c>
      <c r="F5" s="840">
        <v>39642</v>
      </c>
      <c r="G5" s="838"/>
      <c r="H5" s="838">
        <v>1</v>
      </c>
      <c r="I5" s="838"/>
      <c r="J5" s="838"/>
      <c r="K5" s="838">
        <v>1</v>
      </c>
      <c r="L5" s="838">
        <v>163</v>
      </c>
      <c r="M5" s="838">
        <v>78</v>
      </c>
      <c r="N5" s="838">
        <v>190</v>
      </c>
      <c r="O5" s="841">
        <v>572</v>
      </c>
      <c r="P5" s="838"/>
      <c r="Q5" s="838">
        <v>1</v>
      </c>
      <c r="R5" s="838">
        <v>1</v>
      </c>
      <c r="S5" s="838"/>
      <c r="T5" s="838"/>
      <c r="U5" s="838">
        <v>1</v>
      </c>
      <c r="V5" s="838"/>
      <c r="W5" s="838"/>
      <c r="X5" s="838">
        <v>1</v>
      </c>
      <c r="Z5" s="838">
        <v>1</v>
      </c>
      <c r="AA5" s="838"/>
      <c r="AB5" s="838">
        <v>1</v>
      </c>
      <c r="AD5" s="837" t="s">
        <v>3815</v>
      </c>
      <c r="AE5" s="838">
        <v>1</v>
      </c>
      <c r="AF5" s="838"/>
      <c r="AG5" s="838">
        <v>1</v>
      </c>
      <c r="AI5" s="838">
        <v>300</v>
      </c>
      <c r="AJ5" s="842">
        <v>1000</v>
      </c>
      <c r="AK5" s="843">
        <v>1</v>
      </c>
      <c r="AL5" s="843"/>
      <c r="AM5" s="843"/>
      <c r="AN5" s="844">
        <v>1990</v>
      </c>
      <c r="AO5" s="845">
        <v>25110</v>
      </c>
      <c r="AP5" s="846">
        <v>169</v>
      </c>
      <c r="AQ5" s="846">
        <v>99</v>
      </c>
      <c r="AR5" s="846">
        <v>160</v>
      </c>
      <c r="AS5" s="847">
        <v>95.5</v>
      </c>
      <c r="AT5" s="851">
        <v>460</v>
      </c>
      <c r="AU5" s="848">
        <v>87.5</v>
      </c>
      <c r="AV5" s="853">
        <v>4442</v>
      </c>
      <c r="AW5" s="848">
        <v>261.5</v>
      </c>
      <c r="AX5" s="850"/>
      <c r="AY5" s="838" t="s">
        <v>327</v>
      </c>
    </row>
    <row r="6" spans="1:51">
      <c r="A6" s="837" t="s">
        <v>3680</v>
      </c>
      <c r="B6" s="837" t="s">
        <v>3798</v>
      </c>
      <c r="C6" s="837" t="s">
        <v>3799</v>
      </c>
      <c r="D6" s="838">
        <v>5</v>
      </c>
      <c r="E6" s="839" t="s">
        <v>322</v>
      </c>
      <c r="F6" s="840">
        <v>39642</v>
      </c>
      <c r="G6" s="838">
        <v>1</v>
      </c>
      <c r="H6" s="838"/>
      <c r="I6" s="838"/>
      <c r="J6" s="838">
        <v>1</v>
      </c>
      <c r="K6" s="838"/>
      <c r="L6" s="838">
        <v>143</v>
      </c>
      <c r="M6" s="838">
        <v>74</v>
      </c>
      <c r="N6" s="838">
        <v>170</v>
      </c>
      <c r="O6" s="841">
        <v>378</v>
      </c>
      <c r="P6" s="838"/>
      <c r="Q6" s="838"/>
      <c r="R6" s="838"/>
      <c r="S6" s="838"/>
      <c r="T6" s="838"/>
      <c r="U6" s="838"/>
      <c r="V6" s="838"/>
      <c r="W6" s="838"/>
      <c r="X6" s="838">
        <v>1</v>
      </c>
      <c r="Z6" s="838">
        <v>1</v>
      </c>
      <c r="AA6" s="838">
        <v>1</v>
      </c>
      <c r="AB6" s="838"/>
      <c r="AD6" s="837" t="s">
        <v>3815</v>
      </c>
      <c r="AE6" s="838">
        <v>1</v>
      </c>
      <c r="AF6" s="838">
        <v>1</v>
      </c>
      <c r="AG6" s="838"/>
      <c r="AI6" s="838">
        <v>300</v>
      </c>
      <c r="AJ6" s="842">
        <v>500</v>
      </c>
      <c r="AK6" s="843">
        <v>1</v>
      </c>
      <c r="AL6" s="843"/>
      <c r="AM6" s="843"/>
      <c r="AN6" s="851">
        <v>441</v>
      </c>
      <c r="AO6" s="845">
        <v>12811</v>
      </c>
      <c r="AP6" s="846">
        <v>90</v>
      </c>
      <c r="AQ6" s="846">
        <v>242</v>
      </c>
      <c r="AR6" s="846">
        <v>927.5</v>
      </c>
      <c r="AS6" s="847">
        <v>84</v>
      </c>
      <c r="AT6" s="851">
        <v>219</v>
      </c>
      <c r="AU6" s="848">
        <v>115</v>
      </c>
      <c r="AV6" s="849">
        <v>1341.5</v>
      </c>
      <c r="AW6" s="848">
        <v>166</v>
      </c>
      <c r="AX6" s="850"/>
      <c r="AY6" s="838" t="s">
        <v>328</v>
      </c>
    </row>
    <row r="7" spans="1:51">
      <c r="A7" s="837" t="s">
        <v>3680</v>
      </c>
      <c r="B7" s="837" t="s">
        <v>3798</v>
      </c>
      <c r="C7" s="837" t="s">
        <v>3799</v>
      </c>
      <c r="D7" s="838">
        <v>6</v>
      </c>
      <c r="E7" s="839" t="s">
        <v>322</v>
      </c>
      <c r="F7" s="840">
        <v>39642</v>
      </c>
      <c r="G7" s="838">
        <v>1</v>
      </c>
      <c r="H7" s="838"/>
      <c r="I7" s="838"/>
      <c r="J7" s="838">
        <v>1</v>
      </c>
      <c r="K7" s="838"/>
      <c r="L7" s="838">
        <v>140</v>
      </c>
      <c r="M7" s="838">
        <v>75</v>
      </c>
      <c r="N7" s="838">
        <v>165</v>
      </c>
      <c r="O7" s="841">
        <v>354</v>
      </c>
      <c r="P7" s="838"/>
      <c r="Q7" s="838"/>
      <c r="R7" s="838"/>
      <c r="S7" s="838"/>
      <c r="T7" s="838"/>
      <c r="U7" s="838"/>
      <c r="V7" s="838"/>
      <c r="W7" s="838"/>
      <c r="X7" s="838">
        <v>1</v>
      </c>
      <c r="Z7" s="838">
        <v>1</v>
      </c>
      <c r="AA7" s="838">
        <v>1</v>
      </c>
      <c r="AB7" s="838"/>
      <c r="AD7" s="837" t="s">
        <v>3815</v>
      </c>
      <c r="AE7" s="838">
        <v>1</v>
      </c>
      <c r="AF7" s="838">
        <v>1</v>
      </c>
      <c r="AG7" s="838"/>
      <c r="AI7" s="838">
        <v>300</v>
      </c>
      <c r="AJ7" s="842">
        <v>1200</v>
      </c>
      <c r="AK7" s="843"/>
      <c r="AL7" s="843">
        <v>1</v>
      </c>
      <c r="AM7" s="843"/>
      <c r="AN7" s="851">
        <v>297.5</v>
      </c>
      <c r="AO7" s="852">
        <v>7597</v>
      </c>
      <c r="AP7" s="846">
        <v>79</v>
      </c>
      <c r="AQ7" s="846">
        <v>108.5</v>
      </c>
      <c r="AR7" s="846">
        <v>139</v>
      </c>
      <c r="AS7" s="847">
        <v>75</v>
      </c>
      <c r="AT7" s="851">
        <v>810.5</v>
      </c>
      <c r="AU7" s="848">
        <v>151</v>
      </c>
      <c r="AV7" s="849">
        <v>1056</v>
      </c>
      <c r="AW7" s="848">
        <v>732</v>
      </c>
      <c r="AX7" s="850"/>
      <c r="AY7" s="838" t="s">
        <v>329</v>
      </c>
    </row>
    <row r="8" spans="1:51">
      <c r="A8" s="837" t="s">
        <v>3680</v>
      </c>
      <c r="B8" s="837" t="s">
        <v>3798</v>
      </c>
      <c r="C8" s="837" t="s">
        <v>3799</v>
      </c>
      <c r="D8" s="838">
        <v>7</v>
      </c>
      <c r="E8" s="839" t="s">
        <v>322</v>
      </c>
      <c r="F8" s="840">
        <v>39642</v>
      </c>
      <c r="G8" s="838"/>
      <c r="H8" s="838">
        <v>1</v>
      </c>
      <c r="I8" s="838"/>
      <c r="J8" s="838">
        <v>1</v>
      </c>
      <c r="K8" s="838"/>
      <c r="L8" s="838">
        <v>140</v>
      </c>
      <c r="M8" s="838">
        <v>72</v>
      </c>
      <c r="N8" s="838">
        <v>171</v>
      </c>
      <c r="O8" s="841">
        <v>344</v>
      </c>
      <c r="P8" s="838"/>
      <c r="Q8" s="838">
        <v>1</v>
      </c>
      <c r="R8" s="838"/>
      <c r="S8" s="838">
        <v>1</v>
      </c>
      <c r="T8" s="838"/>
      <c r="U8" s="838">
        <v>1</v>
      </c>
      <c r="V8" s="838"/>
      <c r="W8" s="838"/>
      <c r="X8" s="838">
        <v>1</v>
      </c>
      <c r="Z8" s="838">
        <v>1</v>
      </c>
      <c r="AA8" s="838">
        <v>1</v>
      </c>
      <c r="AB8" s="838"/>
      <c r="AD8" s="837" t="s">
        <v>3815</v>
      </c>
      <c r="AE8" s="838">
        <v>1</v>
      </c>
      <c r="AF8" s="838">
        <v>1</v>
      </c>
      <c r="AG8" s="838"/>
      <c r="AI8" s="838">
        <v>300</v>
      </c>
      <c r="AJ8" s="842">
        <v>1000</v>
      </c>
      <c r="AK8" s="843">
        <v>1</v>
      </c>
      <c r="AL8" s="843"/>
      <c r="AM8" s="843"/>
      <c r="AN8" s="844">
        <v>1358</v>
      </c>
      <c r="AO8" s="845">
        <v>25229</v>
      </c>
      <c r="AP8" s="846">
        <v>122.5</v>
      </c>
      <c r="AQ8" s="846">
        <v>100</v>
      </c>
      <c r="AR8" s="846">
        <v>154</v>
      </c>
      <c r="AS8" s="847">
        <v>80</v>
      </c>
      <c r="AT8" s="851">
        <v>263</v>
      </c>
      <c r="AU8" s="848">
        <v>83</v>
      </c>
      <c r="AV8" s="849">
        <v>2147</v>
      </c>
      <c r="AW8" s="848">
        <v>182.5</v>
      </c>
      <c r="AX8" s="850"/>
      <c r="AY8" s="838" t="s">
        <v>330</v>
      </c>
    </row>
    <row r="9" spans="1:51">
      <c r="A9" s="837" t="s">
        <v>3680</v>
      </c>
      <c r="B9" s="837" t="s">
        <v>3798</v>
      </c>
      <c r="C9" s="837" t="s">
        <v>3799</v>
      </c>
      <c r="D9" s="838">
        <v>8</v>
      </c>
      <c r="E9" s="839" t="s">
        <v>322</v>
      </c>
      <c r="F9" s="840">
        <v>39642</v>
      </c>
      <c r="G9" s="838">
        <v>1</v>
      </c>
      <c r="H9" s="838"/>
      <c r="I9" s="838"/>
      <c r="J9" s="838">
        <v>1</v>
      </c>
      <c r="K9" s="838"/>
      <c r="L9" s="838">
        <v>133</v>
      </c>
      <c r="M9" s="838">
        <v>69</v>
      </c>
      <c r="N9" s="838">
        <v>160</v>
      </c>
      <c r="O9" s="841">
        <v>320</v>
      </c>
      <c r="P9" s="838"/>
      <c r="Q9" s="838"/>
      <c r="R9" s="838"/>
      <c r="S9" s="838"/>
      <c r="T9" s="838"/>
      <c r="U9" s="838"/>
      <c r="V9" s="838"/>
      <c r="W9" s="838">
        <v>1</v>
      </c>
      <c r="X9" s="838"/>
      <c r="Z9" s="838">
        <v>1</v>
      </c>
      <c r="AA9" s="838">
        <v>1</v>
      </c>
      <c r="AB9" s="838"/>
      <c r="AD9" s="837" t="s">
        <v>3815</v>
      </c>
      <c r="AE9" s="838">
        <v>1</v>
      </c>
      <c r="AF9" s="838">
        <v>1</v>
      </c>
      <c r="AG9" s="838"/>
      <c r="AI9" s="838">
        <v>300</v>
      </c>
      <c r="AJ9" s="842">
        <v>1000</v>
      </c>
      <c r="AK9" s="843"/>
      <c r="AL9" s="843"/>
      <c r="AM9" s="843">
        <v>1</v>
      </c>
      <c r="AN9" s="851">
        <v>130</v>
      </c>
      <c r="AO9" s="846">
        <v>767</v>
      </c>
      <c r="AP9" s="846">
        <v>91</v>
      </c>
      <c r="AQ9" s="846">
        <v>132</v>
      </c>
      <c r="AR9" s="846">
        <v>187</v>
      </c>
      <c r="AS9" s="847">
        <v>131.5</v>
      </c>
      <c r="AT9" s="851">
        <v>324</v>
      </c>
      <c r="AU9" s="848">
        <v>149.5</v>
      </c>
      <c r="AV9" s="849">
        <v>2845.5</v>
      </c>
      <c r="AW9" s="848">
        <v>458.5</v>
      </c>
      <c r="AX9" s="850"/>
      <c r="AY9" s="838" t="s">
        <v>331</v>
      </c>
    </row>
    <row r="10" spans="1:51">
      <c r="A10" s="837" t="s">
        <v>3680</v>
      </c>
      <c r="B10" s="837" t="s">
        <v>3798</v>
      </c>
      <c r="C10" s="837" t="s">
        <v>3799</v>
      </c>
      <c r="D10" s="838">
        <v>9</v>
      </c>
      <c r="E10" s="839" t="s">
        <v>322</v>
      </c>
      <c r="F10" s="840">
        <v>39642</v>
      </c>
      <c r="G10" s="838">
        <v>1</v>
      </c>
      <c r="H10" s="838"/>
      <c r="I10" s="838"/>
      <c r="J10" s="838">
        <v>1</v>
      </c>
      <c r="K10" s="838"/>
      <c r="L10" s="838">
        <v>139</v>
      </c>
      <c r="M10" s="838">
        <v>70</v>
      </c>
      <c r="N10" s="838">
        <v>161</v>
      </c>
      <c r="O10" s="841">
        <v>318</v>
      </c>
      <c r="P10" s="838"/>
      <c r="Q10" s="838"/>
      <c r="R10" s="838"/>
      <c r="S10" s="838"/>
      <c r="T10" s="838"/>
      <c r="U10" s="838"/>
      <c r="V10" s="838"/>
      <c r="W10" s="838">
        <v>1</v>
      </c>
      <c r="X10" s="838"/>
      <c r="Z10" s="838">
        <v>1</v>
      </c>
      <c r="AA10" s="838">
        <v>1</v>
      </c>
      <c r="AB10" s="838"/>
      <c r="AD10" s="837" t="s">
        <v>3815</v>
      </c>
      <c r="AE10" s="838">
        <v>1</v>
      </c>
      <c r="AF10" s="838">
        <v>1</v>
      </c>
      <c r="AG10" s="838"/>
      <c r="AI10" s="838">
        <v>300</v>
      </c>
      <c r="AJ10" s="842">
        <v>1000</v>
      </c>
      <c r="AK10" s="843"/>
      <c r="AL10" s="843"/>
      <c r="AM10" s="843">
        <v>1</v>
      </c>
      <c r="AN10" s="851">
        <v>108.5</v>
      </c>
      <c r="AO10" s="846">
        <v>113</v>
      </c>
      <c r="AP10" s="846">
        <v>69</v>
      </c>
      <c r="AQ10" s="846">
        <v>99.5</v>
      </c>
      <c r="AR10" s="846">
        <v>154</v>
      </c>
      <c r="AS10" s="847">
        <v>79.5</v>
      </c>
      <c r="AT10" s="851">
        <v>132</v>
      </c>
      <c r="AU10" s="848">
        <v>71</v>
      </c>
      <c r="AV10" s="849">
        <v>385</v>
      </c>
      <c r="AW10" s="848">
        <v>201</v>
      </c>
      <c r="AX10" s="850"/>
      <c r="AY10" s="838" t="s">
        <v>332</v>
      </c>
    </row>
    <row r="11" spans="1:51">
      <c r="A11" s="837" t="s">
        <v>3680</v>
      </c>
      <c r="B11" s="837" t="s">
        <v>3798</v>
      </c>
      <c r="C11" s="837" t="s">
        <v>3799</v>
      </c>
      <c r="D11" s="838">
        <v>10</v>
      </c>
      <c r="E11" s="839" t="s">
        <v>322</v>
      </c>
      <c r="F11" s="840">
        <v>39642</v>
      </c>
      <c r="G11" s="838">
        <v>1</v>
      </c>
      <c r="H11" s="838"/>
      <c r="I11" s="838"/>
      <c r="J11" s="838">
        <v>1</v>
      </c>
      <c r="K11" s="838"/>
      <c r="L11" s="838">
        <v>140</v>
      </c>
      <c r="M11" s="838">
        <v>68</v>
      </c>
      <c r="N11" s="838">
        <v>170</v>
      </c>
      <c r="O11" s="841">
        <v>346</v>
      </c>
      <c r="P11" s="838"/>
      <c r="Q11" s="838"/>
      <c r="R11" s="838"/>
      <c r="S11" s="838"/>
      <c r="T11" s="838"/>
      <c r="U11" s="838"/>
      <c r="V11" s="838"/>
      <c r="W11" s="838">
        <v>1</v>
      </c>
      <c r="X11" s="838"/>
      <c r="Z11" s="838">
        <v>1</v>
      </c>
      <c r="AA11" s="838">
        <v>1</v>
      </c>
      <c r="AB11" s="838"/>
      <c r="AD11" s="837" t="s">
        <v>3815</v>
      </c>
      <c r="AE11" s="838">
        <v>1</v>
      </c>
      <c r="AF11" s="838">
        <v>1</v>
      </c>
      <c r="AG11" s="838"/>
      <c r="AI11" s="838">
        <v>300</v>
      </c>
      <c r="AJ11" s="842">
        <v>400</v>
      </c>
      <c r="AK11" s="843"/>
      <c r="AL11" s="843"/>
      <c r="AM11" s="843">
        <v>1</v>
      </c>
      <c r="AN11" s="851">
        <v>58.5</v>
      </c>
      <c r="AO11" s="846">
        <v>80</v>
      </c>
      <c r="AP11" s="846">
        <v>110.5</v>
      </c>
      <c r="AQ11" s="846">
        <v>112.5</v>
      </c>
      <c r="AR11" s="846">
        <v>179</v>
      </c>
      <c r="AS11" s="847">
        <v>59.5</v>
      </c>
      <c r="AT11" s="851">
        <v>127.5</v>
      </c>
      <c r="AU11" s="848">
        <v>110</v>
      </c>
      <c r="AV11" s="849">
        <v>1173</v>
      </c>
      <c r="AW11" s="848">
        <v>291</v>
      </c>
      <c r="AX11" s="850"/>
      <c r="AY11" s="838" t="s">
        <v>333</v>
      </c>
    </row>
    <row r="12" spans="1:51">
      <c r="A12" s="837" t="s">
        <v>3680</v>
      </c>
      <c r="B12" s="837" t="s">
        <v>3798</v>
      </c>
      <c r="C12" s="837" t="s">
        <v>3799</v>
      </c>
      <c r="D12" s="838">
        <v>11</v>
      </c>
      <c r="E12" s="839" t="s">
        <v>334</v>
      </c>
      <c r="F12" s="840">
        <v>39643</v>
      </c>
      <c r="G12" s="838">
        <v>1</v>
      </c>
      <c r="H12" s="838"/>
      <c r="I12" s="838"/>
      <c r="J12" s="838"/>
      <c r="K12" s="838">
        <v>1</v>
      </c>
      <c r="L12" s="838">
        <v>172</v>
      </c>
      <c r="M12" s="838">
        <v>79</v>
      </c>
      <c r="N12" s="838">
        <v>238</v>
      </c>
      <c r="O12" s="841">
        <v>874</v>
      </c>
      <c r="P12" s="838"/>
      <c r="Q12" s="838"/>
      <c r="R12" s="838"/>
      <c r="S12" s="838"/>
      <c r="T12" s="838"/>
      <c r="U12" s="838"/>
      <c r="V12" s="838"/>
      <c r="W12" s="838"/>
      <c r="X12" s="838">
        <v>1</v>
      </c>
      <c r="Z12" s="838">
        <v>1</v>
      </c>
      <c r="AA12" s="838">
        <v>1</v>
      </c>
      <c r="AB12" s="838"/>
      <c r="AD12" s="837" t="s">
        <v>3815</v>
      </c>
      <c r="AE12" s="838">
        <v>1</v>
      </c>
      <c r="AF12" s="838">
        <v>1</v>
      </c>
      <c r="AG12" s="838"/>
      <c r="AI12" s="838">
        <v>300</v>
      </c>
      <c r="AJ12" s="842">
        <v>800</v>
      </c>
      <c r="AK12" s="843"/>
      <c r="AL12" s="843">
        <v>1</v>
      </c>
      <c r="AM12" s="843"/>
      <c r="AN12" s="851">
        <v>120</v>
      </c>
      <c r="AO12" s="852">
        <v>1796</v>
      </c>
      <c r="AP12" s="846">
        <v>139.5</v>
      </c>
      <c r="AQ12" s="846">
        <v>132</v>
      </c>
      <c r="AR12" s="846">
        <v>180</v>
      </c>
      <c r="AS12" s="847">
        <v>114</v>
      </c>
      <c r="AT12" s="851">
        <v>164</v>
      </c>
      <c r="AU12" s="848">
        <v>84</v>
      </c>
      <c r="AV12" s="853">
        <v>4126</v>
      </c>
      <c r="AW12" s="848">
        <v>177</v>
      </c>
      <c r="AX12" s="850"/>
      <c r="AY12" s="838" t="s">
        <v>335</v>
      </c>
    </row>
    <row r="13" spans="1:51">
      <c r="A13" s="837" t="s">
        <v>3680</v>
      </c>
      <c r="B13" s="837" t="s">
        <v>3798</v>
      </c>
      <c r="C13" s="837" t="s">
        <v>3799</v>
      </c>
      <c r="D13" s="838">
        <v>12</v>
      </c>
      <c r="E13" s="839" t="s">
        <v>334</v>
      </c>
      <c r="F13" s="840">
        <v>39643</v>
      </c>
      <c r="G13" s="838">
        <v>1</v>
      </c>
      <c r="H13" s="838"/>
      <c r="I13" s="838"/>
      <c r="J13" s="838"/>
      <c r="K13" s="838">
        <v>1</v>
      </c>
      <c r="L13" s="838">
        <v>162</v>
      </c>
      <c r="M13" s="838">
        <v>79</v>
      </c>
      <c r="N13" s="838">
        <v>234</v>
      </c>
      <c r="O13" s="841">
        <v>882</v>
      </c>
      <c r="P13" s="838"/>
      <c r="Q13" s="838"/>
      <c r="R13" s="838"/>
      <c r="S13" s="838"/>
      <c r="T13" s="838"/>
      <c r="U13" s="838"/>
      <c r="V13" s="838"/>
      <c r="W13" s="838"/>
      <c r="X13" s="838">
        <v>1</v>
      </c>
      <c r="Z13" s="838">
        <v>1</v>
      </c>
      <c r="AA13" s="838">
        <v>1</v>
      </c>
      <c r="AB13" s="838"/>
      <c r="AD13" s="837" t="s">
        <v>3815</v>
      </c>
      <c r="AE13" s="838">
        <v>1</v>
      </c>
      <c r="AF13" s="838">
        <v>1</v>
      </c>
      <c r="AG13" s="838"/>
      <c r="AI13" s="838">
        <v>300</v>
      </c>
      <c r="AJ13" s="842">
        <v>700</v>
      </c>
      <c r="AK13" s="843"/>
      <c r="AL13" s="843">
        <v>1</v>
      </c>
      <c r="AM13" s="843"/>
      <c r="AN13" s="851">
        <v>285</v>
      </c>
      <c r="AO13" s="852">
        <v>5648</v>
      </c>
      <c r="AP13" s="846">
        <v>122.5</v>
      </c>
      <c r="AQ13" s="846">
        <v>115</v>
      </c>
      <c r="AR13" s="846">
        <v>207</v>
      </c>
      <c r="AS13" s="847">
        <v>116.5</v>
      </c>
      <c r="AT13" s="851">
        <v>678</v>
      </c>
      <c r="AU13" s="848">
        <v>320.5</v>
      </c>
      <c r="AV13" s="853">
        <v>4425</v>
      </c>
      <c r="AW13" s="848">
        <v>273</v>
      </c>
      <c r="AX13" s="850"/>
      <c r="AY13" s="838" t="s">
        <v>336</v>
      </c>
    </row>
    <row r="14" spans="1:51">
      <c r="A14" s="837" t="s">
        <v>3680</v>
      </c>
      <c r="B14" s="837" t="s">
        <v>3798</v>
      </c>
      <c r="C14" s="837" t="s">
        <v>3799</v>
      </c>
      <c r="D14" s="838">
        <v>13</v>
      </c>
      <c r="E14" s="839" t="s">
        <v>334</v>
      </c>
      <c r="F14" s="840">
        <v>39643</v>
      </c>
      <c r="G14" s="838">
        <v>1</v>
      </c>
      <c r="H14" s="838"/>
      <c r="I14" s="838"/>
      <c r="J14" s="838"/>
      <c r="K14" s="838">
        <v>1</v>
      </c>
      <c r="L14" s="838">
        <v>167</v>
      </c>
      <c r="M14" s="838">
        <v>79</v>
      </c>
      <c r="N14" s="838">
        <v>234</v>
      </c>
      <c r="O14" s="841">
        <v>860</v>
      </c>
      <c r="P14" s="838"/>
      <c r="Q14" s="838"/>
      <c r="R14" s="838"/>
      <c r="S14" s="838"/>
      <c r="T14" s="838"/>
      <c r="U14" s="838"/>
      <c r="V14" s="838"/>
      <c r="W14" s="838">
        <v>1</v>
      </c>
      <c r="X14" s="838"/>
      <c r="Z14" s="838">
        <v>1</v>
      </c>
      <c r="AA14" s="838">
        <v>1</v>
      </c>
      <c r="AB14" s="838"/>
      <c r="AD14" s="837" t="s">
        <v>3815</v>
      </c>
      <c r="AE14" s="838">
        <v>1</v>
      </c>
      <c r="AF14" s="838">
        <v>1</v>
      </c>
      <c r="AG14" s="838"/>
      <c r="AI14" s="838">
        <v>300</v>
      </c>
      <c r="AJ14" s="842">
        <v>700</v>
      </c>
      <c r="AK14" s="843">
        <v>1</v>
      </c>
      <c r="AL14" s="843"/>
      <c r="AM14" s="843"/>
      <c r="AN14" s="844">
        <v>1037</v>
      </c>
      <c r="AO14" s="845">
        <v>22984</v>
      </c>
      <c r="AP14" s="846">
        <v>144</v>
      </c>
      <c r="AQ14" s="846">
        <v>133</v>
      </c>
      <c r="AR14" s="846">
        <v>212</v>
      </c>
      <c r="AS14" s="847">
        <v>73.5</v>
      </c>
      <c r="AT14" s="851">
        <v>302</v>
      </c>
      <c r="AU14" s="848">
        <v>105</v>
      </c>
      <c r="AV14" s="853">
        <v>4000</v>
      </c>
      <c r="AW14" s="854">
        <v>1161.5</v>
      </c>
      <c r="AX14" s="850"/>
      <c r="AY14" s="838" t="s">
        <v>337</v>
      </c>
    </row>
    <row r="15" spans="1:51">
      <c r="A15" s="837" t="s">
        <v>3680</v>
      </c>
      <c r="B15" s="837" t="s">
        <v>3798</v>
      </c>
      <c r="C15" s="837" t="s">
        <v>3799</v>
      </c>
      <c r="D15" s="838">
        <v>14</v>
      </c>
      <c r="E15" s="839" t="s">
        <v>334</v>
      </c>
      <c r="F15" s="840">
        <v>39643</v>
      </c>
      <c r="G15" s="838">
        <v>1</v>
      </c>
      <c r="H15" s="838"/>
      <c r="I15" s="838"/>
      <c r="J15" s="838"/>
      <c r="K15" s="838">
        <v>1</v>
      </c>
      <c r="L15" s="838">
        <v>155</v>
      </c>
      <c r="M15" s="838">
        <v>79</v>
      </c>
      <c r="N15" s="838">
        <v>210</v>
      </c>
      <c r="O15" s="841">
        <v>738</v>
      </c>
      <c r="P15" s="838"/>
      <c r="Q15" s="838"/>
      <c r="R15" s="838"/>
      <c r="S15" s="838"/>
      <c r="T15" s="838"/>
      <c r="U15" s="838"/>
      <c r="V15" s="838"/>
      <c r="W15" s="838">
        <v>1</v>
      </c>
      <c r="X15" s="838"/>
      <c r="Z15" s="838">
        <v>1</v>
      </c>
      <c r="AA15" s="838">
        <v>1</v>
      </c>
      <c r="AB15" s="838"/>
      <c r="AD15" s="837" t="s">
        <v>3815</v>
      </c>
      <c r="AE15" s="838">
        <v>1</v>
      </c>
      <c r="AF15" s="838">
        <v>1</v>
      </c>
      <c r="AG15" s="838"/>
      <c r="AI15" s="838">
        <v>300</v>
      </c>
      <c r="AJ15" s="842">
        <v>900</v>
      </c>
      <c r="AK15" s="843"/>
      <c r="AL15" s="843">
        <v>1</v>
      </c>
      <c r="AM15" s="843"/>
      <c r="AN15" s="844">
        <v>1038</v>
      </c>
      <c r="AO15" s="852">
        <v>6102.5</v>
      </c>
      <c r="AP15" s="852">
        <v>2521</v>
      </c>
      <c r="AQ15" s="846">
        <v>546.5</v>
      </c>
      <c r="AR15" s="846">
        <v>240</v>
      </c>
      <c r="AS15" s="855">
        <v>1742</v>
      </c>
      <c r="AT15" s="851">
        <v>185</v>
      </c>
      <c r="AU15" s="848">
        <v>121</v>
      </c>
      <c r="AV15" s="853">
        <v>4115.5</v>
      </c>
      <c r="AW15" s="854">
        <v>1018</v>
      </c>
      <c r="AX15" s="850"/>
      <c r="AY15" s="838" t="s">
        <v>338</v>
      </c>
    </row>
    <row r="16" spans="1:51">
      <c r="A16" s="837" t="s">
        <v>3680</v>
      </c>
      <c r="B16" s="837" t="s">
        <v>3798</v>
      </c>
      <c r="C16" s="837" t="s">
        <v>3799</v>
      </c>
      <c r="D16" s="838">
        <v>15</v>
      </c>
      <c r="E16" s="839" t="s">
        <v>334</v>
      </c>
      <c r="F16" s="840">
        <v>39643</v>
      </c>
      <c r="G16" s="838">
        <v>1</v>
      </c>
      <c r="H16" s="838"/>
      <c r="I16" s="838"/>
      <c r="J16" s="838"/>
      <c r="K16" s="838">
        <v>1</v>
      </c>
      <c r="L16" s="838">
        <v>164</v>
      </c>
      <c r="M16" s="838">
        <v>85</v>
      </c>
      <c r="N16" s="838">
        <v>235</v>
      </c>
      <c r="O16" s="841">
        <v>818</v>
      </c>
      <c r="P16" s="838"/>
      <c r="Q16" s="838"/>
      <c r="R16" s="838"/>
      <c r="S16" s="838"/>
      <c r="T16" s="838"/>
      <c r="U16" s="838"/>
      <c r="V16" s="838"/>
      <c r="W16" s="838">
        <v>1</v>
      </c>
      <c r="X16" s="838"/>
      <c r="Z16" s="838">
        <v>1</v>
      </c>
      <c r="AA16" s="838">
        <v>1</v>
      </c>
      <c r="AB16" s="838"/>
      <c r="AD16" s="837" t="s">
        <v>3815</v>
      </c>
      <c r="AE16" s="838">
        <v>1</v>
      </c>
      <c r="AF16" s="838">
        <v>1</v>
      </c>
      <c r="AG16" s="838"/>
      <c r="AI16" s="838">
        <v>300</v>
      </c>
      <c r="AJ16" s="842">
        <v>800</v>
      </c>
      <c r="AK16" s="843">
        <v>1</v>
      </c>
      <c r="AL16" s="843"/>
      <c r="AM16" s="843"/>
      <c r="AN16" s="844">
        <v>3790</v>
      </c>
      <c r="AO16" s="845">
        <v>25673</v>
      </c>
      <c r="AP16" s="852">
        <v>690</v>
      </c>
      <c r="AQ16" s="846">
        <v>218</v>
      </c>
      <c r="AR16" s="846">
        <v>702</v>
      </c>
      <c r="AS16" s="847">
        <v>473</v>
      </c>
      <c r="AT16" s="844">
        <v>1133</v>
      </c>
      <c r="AU16" s="854">
        <v>1749</v>
      </c>
      <c r="AV16" s="849">
        <v>2929.5</v>
      </c>
      <c r="AW16" s="848">
        <v>608.5</v>
      </c>
      <c r="AX16" s="850"/>
      <c r="AY16" s="838" t="s">
        <v>339</v>
      </c>
    </row>
    <row r="17" spans="1:51">
      <c r="A17" s="837" t="s">
        <v>3680</v>
      </c>
      <c r="B17" s="837" t="s">
        <v>3798</v>
      </c>
      <c r="C17" s="837" t="s">
        <v>3799</v>
      </c>
      <c r="D17" s="838">
        <v>16</v>
      </c>
      <c r="E17" s="839" t="s">
        <v>334</v>
      </c>
      <c r="F17" s="840">
        <v>39643</v>
      </c>
      <c r="G17" s="838">
        <v>1</v>
      </c>
      <c r="H17" s="838"/>
      <c r="I17" s="838"/>
      <c r="J17" s="838"/>
      <c r="K17" s="838">
        <v>1</v>
      </c>
      <c r="L17" s="838">
        <v>165</v>
      </c>
      <c r="M17" s="838">
        <v>85</v>
      </c>
      <c r="N17" s="838">
        <v>210</v>
      </c>
      <c r="O17" s="841">
        <v>778</v>
      </c>
      <c r="P17" s="838"/>
      <c r="Q17" s="838"/>
      <c r="R17" s="838"/>
      <c r="S17" s="838"/>
      <c r="T17" s="838"/>
      <c r="U17" s="838"/>
      <c r="V17" s="838"/>
      <c r="W17" s="838"/>
      <c r="X17" s="838">
        <v>1</v>
      </c>
      <c r="Z17" s="838">
        <v>1</v>
      </c>
      <c r="AA17" s="838">
        <v>1</v>
      </c>
      <c r="AB17" s="838"/>
      <c r="AD17" s="837" t="s">
        <v>3815</v>
      </c>
      <c r="AE17" s="838">
        <v>1</v>
      </c>
      <c r="AF17" s="838">
        <v>1</v>
      </c>
      <c r="AG17" s="838"/>
      <c r="AI17" s="838">
        <v>300</v>
      </c>
      <c r="AJ17" s="842">
        <v>900</v>
      </c>
      <c r="AK17" s="843"/>
      <c r="AL17" s="843">
        <v>1</v>
      </c>
      <c r="AM17" s="843"/>
      <c r="AN17" s="851">
        <v>302</v>
      </c>
      <c r="AO17" s="852">
        <v>6401</v>
      </c>
      <c r="AP17" s="846">
        <v>128</v>
      </c>
      <c r="AQ17" s="846">
        <v>117.5</v>
      </c>
      <c r="AR17" s="846">
        <v>162</v>
      </c>
      <c r="AS17" s="847">
        <v>113</v>
      </c>
      <c r="AT17" s="851">
        <v>182</v>
      </c>
      <c r="AU17" s="848">
        <v>95.5</v>
      </c>
      <c r="AV17" s="849">
        <v>2873</v>
      </c>
      <c r="AW17" s="848">
        <v>235</v>
      </c>
      <c r="AX17" s="850"/>
      <c r="AY17" s="838" t="s">
        <v>340</v>
      </c>
    </row>
    <row r="18" spans="1:51">
      <c r="A18" s="837" t="s">
        <v>3680</v>
      </c>
      <c r="B18" s="837" t="s">
        <v>3798</v>
      </c>
      <c r="C18" s="837" t="s">
        <v>3799</v>
      </c>
      <c r="D18" s="838">
        <v>17</v>
      </c>
      <c r="E18" s="839" t="s">
        <v>334</v>
      </c>
      <c r="F18" s="840">
        <v>39643</v>
      </c>
      <c r="G18" s="838">
        <v>1</v>
      </c>
      <c r="H18" s="838"/>
      <c r="I18" s="838"/>
      <c r="J18" s="838"/>
      <c r="K18" s="838">
        <v>1</v>
      </c>
      <c r="L18" s="838">
        <v>169</v>
      </c>
      <c r="M18" s="838">
        <v>83</v>
      </c>
      <c r="N18" s="838">
        <v>230</v>
      </c>
      <c r="O18" s="841">
        <v>950</v>
      </c>
      <c r="P18" s="838"/>
      <c r="Q18" s="838"/>
      <c r="R18" s="838"/>
      <c r="S18" s="838"/>
      <c r="T18" s="838"/>
      <c r="U18" s="838"/>
      <c r="V18" s="838"/>
      <c r="W18" s="838">
        <v>1</v>
      </c>
      <c r="X18" s="838"/>
      <c r="Z18" s="838">
        <v>1</v>
      </c>
      <c r="AA18" s="838">
        <v>1</v>
      </c>
      <c r="AB18" s="838"/>
      <c r="AD18" s="837" t="s">
        <v>3815</v>
      </c>
      <c r="AE18" s="838">
        <v>1</v>
      </c>
      <c r="AF18" s="838">
        <v>1</v>
      </c>
      <c r="AG18" s="838"/>
      <c r="AI18" s="838">
        <v>300</v>
      </c>
      <c r="AJ18" s="842">
        <v>800</v>
      </c>
      <c r="AK18" s="843"/>
      <c r="AL18" s="843"/>
      <c r="AM18" s="843">
        <v>1</v>
      </c>
      <c r="AN18" s="851">
        <v>210.5</v>
      </c>
      <c r="AO18" s="846">
        <v>927.5</v>
      </c>
      <c r="AP18" s="846">
        <v>220</v>
      </c>
      <c r="AQ18" s="846">
        <v>143</v>
      </c>
      <c r="AR18" s="846">
        <v>305</v>
      </c>
      <c r="AS18" s="847">
        <v>200</v>
      </c>
      <c r="AT18" s="851">
        <v>576</v>
      </c>
      <c r="AU18" s="848">
        <v>110</v>
      </c>
      <c r="AV18" s="849">
        <v>1263</v>
      </c>
      <c r="AW18" s="848">
        <v>288.5</v>
      </c>
      <c r="AX18" s="850"/>
      <c r="AY18" s="838" t="s">
        <v>341</v>
      </c>
    </row>
    <row r="19" spans="1:51">
      <c r="A19" s="837" t="s">
        <v>3680</v>
      </c>
      <c r="B19" s="837" t="s">
        <v>3798</v>
      </c>
      <c r="C19" s="837" t="s">
        <v>3799</v>
      </c>
      <c r="D19" s="838">
        <v>18</v>
      </c>
      <c r="E19" s="839" t="s">
        <v>334</v>
      </c>
      <c r="F19" s="840">
        <v>39643</v>
      </c>
      <c r="G19" s="838">
        <v>1</v>
      </c>
      <c r="H19" s="838"/>
      <c r="I19" s="838"/>
      <c r="J19" s="838"/>
      <c r="K19" s="838">
        <v>1</v>
      </c>
      <c r="L19" s="838">
        <v>169</v>
      </c>
      <c r="M19" s="838">
        <v>80</v>
      </c>
      <c r="N19" s="838">
        <v>220</v>
      </c>
      <c r="O19" s="841">
        <v>886</v>
      </c>
      <c r="P19" s="838"/>
      <c r="Q19" s="838"/>
      <c r="R19" s="838"/>
      <c r="S19" s="838"/>
      <c r="T19" s="838"/>
      <c r="U19" s="838"/>
      <c r="V19" s="838"/>
      <c r="W19" s="838"/>
      <c r="X19" s="838">
        <v>1</v>
      </c>
      <c r="Z19" s="838">
        <v>1</v>
      </c>
      <c r="AA19" s="838">
        <v>1</v>
      </c>
      <c r="AB19" s="838"/>
      <c r="AD19" s="837" t="s">
        <v>3815</v>
      </c>
      <c r="AE19" s="838">
        <v>1</v>
      </c>
      <c r="AF19" s="838">
        <v>1</v>
      </c>
      <c r="AG19" s="838"/>
      <c r="AI19" s="838">
        <v>300</v>
      </c>
      <c r="AJ19" s="842">
        <v>900</v>
      </c>
      <c r="AK19" s="843"/>
      <c r="AL19" s="843"/>
      <c r="AM19" s="843">
        <v>1</v>
      </c>
      <c r="AN19" s="851">
        <v>279</v>
      </c>
      <c r="AO19" s="846">
        <v>209</v>
      </c>
      <c r="AP19" s="846">
        <v>315.5</v>
      </c>
      <c r="AQ19" s="846">
        <v>458</v>
      </c>
      <c r="AR19" s="846">
        <v>189</v>
      </c>
      <c r="AS19" s="847">
        <v>270</v>
      </c>
      <c r="AT19" s="851">
        <v>197.5</v>
      </c>
      <c r="AU19" s="848">
        <v>149.5</v>
      </c>
      <c r="AV19" s="849">
        <v>3623</v>
      </c>
      <c r="AW19" s="848">
        <v>301</v>
      </c>
      <c r="AX19" s="850"/>
      <c r="AY19" s="838" t="s">
        <v>342</v>
      </c>
    </row>
    <row r="20" spans="1:51">
      <c r="A20" s="837" t="s">
        <v>3680</v>
      </c>
      <c r="B20" s="837" t="s">
        <v>3798</v>
      </c>
      <c r="C20" s="837" t="s">
        <v>3799</v>
      </c>
      <c r="D20" s="838">
        <v>19</v>
      </c>
      <c r="E20" s="839" t="s">
        <v>334</v>
      </c>
      <c r="F20" s="840">
        <v>39643</v>
      </c>
      <c r="G20" s="838">
        <v>1</v>
      </c>
      <c r="H20" s="838"/>
      <c r="I20" s="838"/>
      <c r="J20" s="838"/>
      <c r="K20" s="838">
        <v>1</v>
      </c>
      <c r="L20" s="838">
        <v>179</v>
      </c>
      <c r="M20" s="838">
        <v>85</v>
      </c>
      <c r="N20" s="838">
        <v>220</v>
      </c>
      <c r="O20" s="841">
        <v>904</v>
      </c>
      <c r="P20" s="838"/>
      <c r="Q20" s="838"/>
      <c r="R20" s="838"/>
      <c r="S20" s="838"/>
      <c r="T20" s="838"/>
      <c r="U20" s="838"/>
      <c r="V20" s="838"/>
      <c r="W20" s="838"/>
      <c r="X20" s="838">
        <v>1</v>
      </c>
      <c r="Z20" s="838">
        <v>1</v>
      </c>
      <c r="AA20" s="838">
        <v>1</v>
      </c>
      <c r="AB20" s="838"/>
      <c r="AD20" s="837" t="s">
        <v>3815</v>
      </c>
      <c r="AE20" s="838">
        <v>1</v>
      </c>
      <c r="AF20" s="838">
        <v>1</v>
      </c>
      <c r="AG20" s="838"/>
      <c r="AI20" s="838">
        <v>300</v>
      </c>
      <c r="AJ20" s="842">
        <v>900</v>
      </c>
      <c r="AK20" s="843">
        <v>1</v>
      </c>
      <c r="AL20" s="843"/>
      <c r="AM20" s="843"/>
      <c r="AN20" s="844">
        <v>1253</v>
      </c>
      <c r="AO20" s="845">
        <v>14153</v>
      </c>
      <c r="AP20" s="846">
        <v>419</v>
      </c>
      <c r="AQ20" s="846">
        <v>942</v>
      </c>
      <c r="AR20" s="846">
        <v>214.5</v>
      </c>
      <c r="AS20" s="847">
        <v>615</v>
      </c>
      <c r="AT20" s="851">
        <v>441</v>
      </c>
      <c r="AU20" s="848">
        <v>302</v>
      </c>
      <c r="AV20" s="849">
        <v>2311.5</v>
      </c>
      <c r="AW20" s="848">
        <v>169</v>
      </c>
      <c r="AX20" s="850"/>
      <c r="AY20" s="838" t="s">
        <v>343</v>
      </c>
    </row>
    <row r="21" spans="1:51">
      <c r="A21" s="837" t="s">
        <v>3680</v>
      </c>
      <c r="B21" s="837" t="s">
        <v>3798</v>
      </c>
      <c r="C21" s="837" t="s">
        <v>3799</v>
      </c>
      <c r="D21" s="838">
        <v>20</v>
      </c>
      <c r="E21" s="839" t="s">
        <v>344</v>
      </c>
      <c r="F21" s="840">
        <v>39643</v>
      </c>
      <c r="G21" s="838">
        <v>1</v>
      </c>
      <c r="H21" s="838"/>
      <c r="I21" s="838"/>
      <c r="J21" s="838"/>
      <c r="K21" s="838">
        <v>1</v>
      </c>
      <c r="L21" s="838">
        <v>166</v>
      </c>
      <c r="M21" s="838">
        <v>75</v>
      </c>
      <c r="N21" s="838">
        <v>220</v>
      </c>
      <c r="O21" s="841">
        <v>826</v>
      </c>
      <c r="P21" s="838"/>
      <c r="Q21" s="838"/>
      <c r="R21" s="838"/>
      <c r="S21" s="838"/>
      <c r="T21" s="838"/>
      <c r="U21" s="838"/>
      <c r="V21" s="838"/>
      <c r="W21" s="838">
        <v>1</v>
      </c>
      <c r="X21" s="838"/>
      <c r="Z21" s="838">
        <v>1</v>
      </c>
      <c r="AA21" s="838">
        <v>1</v>
      </c>
      <c r="AB21" s="838"/>
      <c r="AD21" s="837" t="s">
        <v>3815</v>
      </c>
      <c r="AE21" s="838">
        <v>1</v>
      </c>
      <c r="AF21" s="838">
        <v>1</v>
      </c>
      <c r="AG21" s="838"/>
      <c r="AI21" s="838">
        <v>300</v>
      </c>
      <c r="AJ21" s="842">
        <v>1000</v>
      </c>
      <c r="AK21" s="843">
        <v>1</v>
      </c>
      <c r="AL21" s="843"/>
      <c r="AM21" s="843"/>
      <c r="AN21" s="844">
        <v>2574</v>
      </c>
      <c r="AO21" s="845">
        <v>23990</v>
      </c>
      <c r="AP21" s="852">
        <v>3631</v>
      </c>
      <c r="AQ21" s="846">
        <v>365</v>
      </c>
      <c r="AR21" s="846">
        <v>152</v>
      </c>
      <c r="AS21" s="855">
        <v>1909.5</v>
      </c>
      <c r="AT21" s="844">
        <v>1048</v>
      </c>
      <c r="AU21" s="848">
        <v>480</v>
      </c>
      <c r="AV21" s="853">
        <v>4881</v>
      </c>
      <c r="AW21" s="848">
        <v>413</v>
      </c>
      <c r="AX21" s="850"/>
      <c r="AY21" s="838" t="s">
        <v>345</v>
      </c>
    </row>
    <row r="22" spans="1:51">
      <c r="A22" s="837" t="s">
        <v>3680</v>
      </c>
      <c r="B22" s="837" t="s">
        <v>3798</v>
      </c>
      <c r="C22" s="837" t="s">
        <v>3799</v>
      </c>
      <c r="D22" s="838">
        <v>21</v>
      </c>
      <c r="E22" s="839" t="s">
        <v>344</v>
      </c>
      <c r="F22" s="840">
        <v>39644</v>
      </c>
      <c r="G22" s="838">
        <v>1</v>
      </c>
      <c r="H22" s="838"/>
      <c r="I22" s="838"/>
      <c r="J22" s="838"/>
      <c r="K22" s="838">
        <v>1</v>
      </c>
      <c r="L22" s="838">
        <v>170</v>
      </c>
      <c r="M22" s="838">
        <v>86</v>
      </c>
      <c r="N22" s="838">
        <v>230</v>
      </c>
      <c r="O22" s="841">
        <v>840</v>
      </c>
      <c r="P22" s="838"/>
      <c r="Q22" s="838"/>
      <c r="R22" s="838"/>
      <c r="S22" s="838"/>
      <c r="T22" s="838"/>
      <c r="U22" s="838"/>
      <c r="V22" s="838"/>
      <c r="W22" s="838">
        <v>1</v>
      </c>
      <c r="X22" s="838"/>
      <c r="Z22" s="838">
        <v>1</v>
      </c>
      <c r="AA22" s="838"/>
      <c r="AB22" s="838">
        <v>1</v>
      </c>
      <c r="AD22" s="837" t="s">
        <v>3815</v>
      </c>
      <c r="AE22" s="838">
        <v>1</v>
      </c>
      <c r="AF22" s="838"/>
      <c r="AG22" s="838">
        <v>1</v>
      </c>
      <c r="AI22" s="838">
        <v>300</v>
      </c>
      <c r="AJ22" s="842">
        <v>700</v>
      </c>
      <c r="AK22" s="843">
        <v>1</v>
      </c>
      <c r="AL22" s="843"/>
      <c r="AM22" s="843"/>
      <c r="AN22" s="851">
        <v>638</v>
      </c>
      <c r="AO22" s="845">
        <v>24887.5</v>
      </c>
      <c r="AP22" s="846">
        <v>207</v>
      </c>
      <c r="AQ22" s="846">
        <v>713.5</v>
      </c>
      <c r="AR22" s="852">
        <v>3271.5</v>
      </c>
      <c r="AS22" s="847">
        <v>153</v>
      </c>
      <c r="AT22" s="844">
        <v>1504</v>
      </c>
      <c r="AU22" s="848">
        <v>164.5</v>
      </c>
      <c r="AV22" s="849">
        <v>3762.5</v>
      </c>
      <c r="AW22" s="848">
        <v>186</v>
      </c>
      <c r="AX22" s="850"/>
      <c r="AY22" s="838" t="s">
        <v>346</v>
      </c>
    </row>
    <row r="23" spans="1:51">
      <c r="A23" s="837" t="s">
        <v>3680</v>
      </c>
      <c r="B23" s="837" t="s">
        <v>3798</v>
      </c>
      <c r="C23" s="837" t="s">
        <v>3799</v>
      </c>
      <c r="D23" s="838">
        <v>22</v>
      </c>
      <c r="E23" s="839" t="s">
        <v>344</v>
      </c>
      <c r="F23" s="840">
        <v>39644</v>
      </c>
      <c r="G23" s="838">
        <v>1</v>
      </c>
      <c r="H23" s="838"/>
      <c r="I23" s="838"/>
      <c r="J23" s="838"/>
      <c r="K23" s="838">
        <v>1</v>
      </c>
      <c r="L23" s="838">
        <v>175</v>
      </c>
      <c r="M23" s="838">
        <v>71</v>
      </c>
      <c r="N23" s="838">
        <v>235</v>
      </c>
      <c r="O23" s="841">
        <v>1010</v>
      </c>
      <c r="P23" s="838"/>
      <c r="Q23" s="838"/>
      <c r="R23" s="838"/>
      <c r="S23" s="838"/>
      <c r="T23" s="838"/>
      <c r="U23" s="838"/>
      <c r="V23" s="838"/>
      <c r="W23" s="838"/>
      <c r="X23" s="838">
        <v>1</v>
      </c>
      <c r="Z23" s="838">
        <v>1</v>
      </c>
      <c r="AA23" s="838"/>
      <c r="AB23" s="838">
        <v>1</v>
      </c>
      <c r="AD23" s="837" t="s">
        <v>3815</v>
      </c>
      <c r="AE23" s="838">
        <v>1</v>
      </c>
      <c r="AF23" s="838"/>
      <c r="AG23" s="838">
        <v>1</v>
      </c>
      <c r="AI23" s="838">
        <v>300</v>
      </c>
      <c r="AJ23" s="842">
        <v>800</v>
      </c>
      <c r="AK23" s="843">
        <v>1</v>
      </c>
      <c r="AL23" s="843"/>
      <c r="AM23" s="843"/>
      <c r="AN23" s="844">
        <v>1272.5</v>
      </c>
      <c r="AO23" s="845">
        <v>22618.5</v>
      </c>
      <c r="AP23" s="846">
        <v>204.5</v>
      </c>
      <c r="AQ23" s="846">
        <v>140.5</v>
      </c>
      <c r="AR23" s="846">
        <v>297</v>
      </c>
      <c r="AS23" s="847">
        <v>129</v>
      </c>
      <c r="AT23" s="844">
        <v>2716.5</v>
      </c>
      <c r="AU23" s="848">
        <v>309.5</v>
      </c>
      <c r="AV23" s="853">
        <v>4151.5</v>
      </c>
      <c r="AW23" s="848">
        <v>250.5</v>
      </c>
      <c r="AX23" s="850" t="s">
        <v>348</v>
      </c>
      <c r="AY23" s="856" t="s">
        <v>347</v>
      </c>
    </row>
    <row r="24" spans="1:51">
      <c r="A24" s="837" t="s">
        <v>3680</v>
      </c>
      <c r="B24" s="837" t="s">
        <v>3798</v>
      </c>
      <c r="C24" s="837" t="s">
        <v>3799</v>
      </c>
      <c r="D24" s="838">
        <v>23</v>
      </c>
      <c r="E24" s="839" t="s">
        <v>344</v>
      </c>
      <c r="F24" s="840">
        <v>39644</v>
      </c>
      <c r="G24" s="838">
        <v>1</v>
      </c>
      <c r="H24" s="838"/>
      <c r="I24" s="838"/>
      <c r="J24" s="838"/>
      <c r="K24" s="838">
        <v>1</v>
      </c>
      <c r="L24" s="838">
        <v>172</v>
      </c>
      <c r="M24" s="838">
        <v>70</v>
      </c>
      <c r="N24" s="838">
        <v>231</v>
      </c>
      <c r="O24" s="841">
        <v>856</v>
      </c>
      <c r="P24" s="838"/>
      <c r="Q24" s="838"/>
      <c r="R24" s="838"/>
      <c r="S24" s="838"/>
      <c r="T24" s="838"/>
      <c r="U24" s="838"/>
      <c r="V24" s="838"/>
      <c r="W24" s="838">
        <v>1</v>
      </c>
      <c r="X24" s="838"/>
      <c r="Z24" s="838">
        <v>1</v>
      </c>
      <c r="AA24" s="838">
        <v>1</v>
      </c>
      <c r="AB24" s="838"/>
      <c r="AD24" s="837" t="s">
        <v>3815</v>
      </c>
      <c r="AE24" s="838">
        <v>1</v>
      </c>
      <c r="AF24" s="838">
        <v>1</v>
      </c>
      <c r="AG24" s="838"/>
      <c r="AI24" s="838">
        <v>300</v>
      </c>
      <c r="AJ24" s="842">
        <v>900</v>
      </c>
      <c r="AK24" s="843">
        <v>1</v>
      </c>
      <c r="AL24" s="843"/>
      <c r="AM24" s="843"/>
      <c r="AN24" s="844">
        <v>5310.5</v>
      </c>
      <c r="AO24" s="845">
        <v>25368</v>
      </c>
      <c r="AP24" s="852">
        <v>6679.5</v>
      </c>
      <c r="AQ24" s="846">
        <v>373</v>
      </c>
      <c r="AR24" s="846">
        <v>201</v>
      </c>
      <c r="AS24" s="855">
        <v>4016</v>
      </c>
      <c r="AT24" s="851">
        <v>278</v>
      </c>
      <c r="AU24" s="848">
        <v>169</v>
      </c>
      <c r="AV24" s="853">
        <v>4698.5</v>
      </c>
      <c r="AW24" s="854">
        <v>2061</v>
      </c>
      <c r="AX24" s="850"/>
      <c r="AY24" s="838" t="s">
        <v>349</v>
      </c>
    </row>
    <row r="25" spans="1:51">
      <c r="A25" s="837" t="s">
        <v>3680</v>
      </c>
      <c r="B25" s="837" t="s">
        <v>3798</v>
      </c>
      <c r="C25" s="837" t="s">
        <v>3799</v>
      </c>
      <c r="D25" s="838">
        <v>24</v>
      </c>
      <c r="E25" s="839" t="s">
        <v>344</v>
      </c>
      <c r="F25" s="840">
        <v>39644</v>
      </c>
      <c r="G25" s="838">
        <v>1</v>
      </c>
      <c r="H25" s="838"/>
      <c r="I25" s="838"/>
      <c r="J25" s="838"/>
      <c r="K25" s="838">
        <v>1</v>
      </c>
      <c r="L25" s="838">
        <v>162</v>
      </c>
      <c r="M25" s="838">
        <v>71</v>
      </c>
      <c r="N25" s="838">
        <v>231</v>
      </c>
      <c r="O25" s="841">
        <v>810</v>
      </c>
      <c r="P25" s="838"/>
      <c r="Q25" s="838"/>
      <c r="R25" s="838"/>
      <c r="S25" s="838"/>
      <c r="T25" s="838"/>
      <c r="U25" s="838"/>
      <c r="V25" s="838"/>
      <c r="W25" s="838">
        <v>1</v>
      </c>
      <c r="X25" s="838"/>
      <c r="Z25" s="838">
        <v>1</v>
      </c>
      <c r="AA25" s="838">
        <v>1</v>
      </c>
      <c r="AB25" s="838"/>
      <c r="AD25" s="837" t="s">
        <v>3815</v>
      </c>
      <c r="AE25" s="838">
        <v>1</v>
      </c>
      <c r="AF25" s="838">
        <v>1</v>
      </c>
      <c r="AG25" s="838"/>
      <c r="AI25" s="838">
        <v>300</v>
      </c>
      <c r="AJ25" s="842">
        <v>800</v>
      </c>
      <c r="AK25" s="843"/>
      <c r="AL25" s="843">
        <v>1</v>
      </c>
      <c r="AM25" s="843"/>
      <c r="AN25" s="851">
        <v>384</v>
      </c>
      <c r="AO25" s="852">
        <v>1748</v>
      </c>
      <c r="AP25" s="852">
        <v>1426</v>
      </c>
      <c r="AQ25" s="846">
        <v>147</v>
      </c>
      <c r="AR25" s="846">
        <v>191</v>
      </c>
      <c r="AS25" s="847">
        <v>822.5</v>
      </c>
      <c r="AT25" s="844">
        <v>1323.5</v>
      </c>
      <c r="AU25" s="848">
        <v>136.5</v>
      </c>
      <c r="AV25" s="849">
        <v>2246</v>
      </c>
      <c r="AW25" s="848">
        <v>267.5</v>
      </c>
      <c r="AX25" s="850"/>
      <c r="AY25" s="838" t="s">
        <v>350</v>
      </c>
    </row>
    <row r="26" spans="1:51">
      <c r="A26" s="837" t="s">
        <v>3680</v>
      </c>
      <c r="B26" s="837" t="s">
        <v>3798</v>
      </c>
      <c r="C26" s="837" t="s">
        <v>3799</v>
      </c>
      <c r="D26" s="838">
        <v>25</v>
      </c>
      <c r="E26" s="839" t="s">
        <v>351</v>
      </c>
      <c r="F26" s="840">
        <v>39645</v>
      </c>
      <c r="G26" s="838">
        <v>1</v>
      </c>
      <c r="H26" s="838"/>
      <c r="I26" s="838"/>
      <c r="J26" s="838"/>
      <c r="K26" s="838">
        <v>1</v>
      </c>
      <c r="L26" s="838">
        <v>162</v>
      </c>
      <c r="M26" s="838">
        <v>63</v>
      </c>
      <c r="N26" s="838">
        <v>231</v>
      </c>
      <c r="O26" s="841">
        <v>658</v>
      </c>
      <c r="P26" s="838"/>
      <c r="Q26" s="838"/>
      <c r="R26" s="838"/>
      <c r="S26" s="838"/>
      <c r="T26" s="838"/>
      <c r="U26" s="838"/>
      <c r="V26" s="838"/>
      <c r="W26" s="838">
        <v>1</v>
      </c>
      <c r="X26" s="838"/>
      <c r="Z26" s="838">
        <v>1</v>
      </c>
      <c r="AA26" s="838">
        <v>1</v>
      </c>
      <c r="AB26" s="838"/>
      <c r="AD26" s="837" t="s">
        <v>3815</v>
      </c>
      <c r="AE26" s="838">
        <v>1</v>
      </c>
      <c r="AF26" s="838">
        <v>1</v>
      </c>
      <c r="AG26" s="838"/>
      <c r="AI26" s="838">
        <v>300</v>
      </c>
      <c r="AJ26" s="842">
        <v>800</v>
      </c>
      <c r="AK26" s="843"/>
      <c r="AL26" s="843"/>
      <c r="AM26" s="843">
        <v>1</v>
      </c>
      <c r="AN26" s="851">
        <v>315</v>
      </c>
      <c r="AO26" s="846">
        <v>175</v>
      </c>
      <c r="AP26" s="852">
        <v>777</v>
      </c>
      <c r="AQ26" s="846">
        <v>192.5</v>
      </c>
      <c r="AR26" s="846">
        <v>161</v>
      </c>
      <c r="AS26" s="847">
        <v>502</v>
      </c>
      <c r="AT26" s="851">
        <v>310</v>
      </c>
      <c r="AU26" s="848">
        <v>90</v>
      </c>
      <c r="AV26" s="853">
        <v>8877.5</v>
      </c>
      <c r="AW26" s="848">
        <v>479</v>
      </c>
      <c r="AX26" s="850"/>
      <c r="AY26" s="838" t="s">
        <v>352</v>
      </c>
    </row>
    <row r="27" spans="1:51">
      <c r="A27" s="837" t="s">
        <v>3680</v>
      </c>
      <c r="B27" s="837" t="s">
        <v>3798</v>
      </c>
      <c r="C27" s="837" t="s">
        <v>3799</v>
      </c>
      <c r="D27" s="838">
        <v>26</v>
      </c>
      <c r="E27" s="839" t="s">
        <v>351</v>
      </c>
      <c r="F27" s="840">
        <v>39645</v>
      </c>
      <c r="G27" s="838">
        <v>1</v>
      </c>
      <c r="H27" s="838"/>
      <c r="I27" s="838"/>
      <c r="J27" s="838"/>
      <c r="K27" s="838">
        <v>1</v>
      </c>
      <c r="L27" s="838">
        <v>172</v>
      </c>
      <c r="M27" s="838">
        <v>70</v>
      </c>
      <c r="N27" s="838">
        <v>232</v>
      </c>
      <c r="O27" s="841">
        <v>814</v>
      </c>
      <c r="P27" s="838"/>
      <c r="Q27" s="838"/>
      <c r="R27" s="838"/>
      <c r="S27" s="838"/>
      <c r="T27" s="838"/>
      <c r="U27" s="838"/>
      <c r="V27" s="838"/>
      <c r="W27" s="838">
        <v>1</v>
      </c>
      <c r="X27" s="838"/>
      <c r="Z27" s="838">
        <v>1</v>
      </c>
      <c r="AA27" s="838"/>
      <c r="AB27" s="838">
        <v>1</v>
      </c>
      <c r="AD27" s="837" t="s">
        <v>3815</v>
      </c>
      <c r="AE27" s="838">
        <v>1</v>
      </c>
      <c r="AF27" s="838"/>
      <c r="AG27" s="838">
        <v>1</v>
      </c>
      <c r="AI27" s="838">
        <v>300</v>
      </c>
      <c r="AJ27" s="842">
        <v>900</v>
      </c>
      <c r="AK27" s="843"/>
      <c r="AL27" s="843"/>
      <c r="AM27" s="843">
        <v>1</v>
      </c>
      <c r="AN27" s="851">
        <v>517</v>
      </c>
      <c r="AO27" s="846">
        <v>607</v>
      </c>
      <c r="AP27" s="852">
        <v>1048.5</v>
      </c>
      <c r="AQ27" s="846">
        <v>331</v>
      </c>
      <c r="AR27" s="846">
        <v>141</v>
      </c>
      <c r="AS27" s="847">
        <v>927</v>
      </c>
      <c r="AT27" s="851">
        <v>220</v>
      </c>
      <c r="AU27" s="848">
        <v>156.5</v>
      </c>
      <c r="AV27" s="853">
        <v>4187</v>
      </c>
      <c r="AW27" s="848">
        <v>747.5</v>
      </c>
      <c r="AX27" s="850"/>
      <c r="AY27" s="838" t="s">
        <v>353</v>
      </c>
    </row>
    <row r="28" spans="1:51">
      <c r="A28" s="837" t="s">
        <v>3680</v>
      </c>
      <c r="B28" s="837" t="s">
        <v>3798</v>
      </c>
      <c r="C28" s="837" t="s">
        <v>3799</v>
      </c>
      <c r="D28" s="838">
        <v>27</v>
      </c>
      <c r="E28" s="839" t="s">
        <v>351</v>
      </c>
      <c r="F28" s="840">
        <v>39645</v>
      </c>
      <c r="G28" s="838">
        <v>1</v>
      </c>
      <c r="H28" s="838"/>
      <c r="I28" s="838"/>
      <c r="J28" s="838"/>
      <c r="K28" s="838">
        <v>1</v>
      </c>
      <c r="L28" s="838">
        <v>166</v>
      </c>
      <c r="M28" s="838">
        <v>72</v>
      </c>
      <c r="N28" s="838">
        <v>234</v>
      </c>
      <c r="O28" s="841">
        <v>802</v>
      </c>
      <c r="P28" s="838"/>
      <c r="Q28" s="838"/>
      <c r="R28" s="838"/>
      <c r="S28" s="838"/>
      <c r="T28" s="838"/>
      <c r="U28" s="838"/>
      <c r="V28" s="838"/>
      <c r="W28" s="838"/>
      <c r="X28" s="838">
        <v>1</v>
      </c>
      <c r="Z28" s="838">
        <v>1</v>
      </c>
      <c r="AA28" s="838"/>
      <c r="AB28" s="838">
        <v>1</v>
      </c>
      <c r="AD28" s="837" t="s">
        <v>3815</v>
      </c>
      <c r="AE28" s="838">
        <v>1</v>
      </c>
      <c r="AF28" s="838"/>
      <c r="AG28" s="838">
        <v>1</v>
      </c>
      <c r="AI28" s="838">
        <v>300</v>
      </c>
      <c r="AJ28" s="842">
        <v>700</v>
      </c>
      <c r="AK28" s="843"/>
      <c r="AL28" s="843"/>
      <c r="AM28" s="843">
        <v>1</v>
      </c>
      <c r="AN28" s="851">
        <v>138</v>
      </c>
      <c r="AO28" s="846">
        <v>160.5</v>
      </c>
      <c r="AP28" s="846">
        <v>96</v>
      </c>
      <c r="AQ28" s="846">
        <v>123</v>
      </c>
      <c r="AR28" s="846">
        <v>162</v>
      </c>
      <c r="AS28" s="847">
        <v>73.5</v>
      </c>
      <c r="AT28" s="851">
        <v>167</v>
      </c>
      <c r="AU28" s="848">
        <v>131</v>
      </c>
      <c r="AV28" s="849">
        <v>3582</v>
      </c>
      <c r="AW28" s="848">
        <v>173</v>
      </c>
      <c r="AX28" s="850" t="s">
        <v>348</v>
      </c>
      <c r="AY28" s="856" t="s">
        <v>354</v>
      </c>
    </row>
    <row r="29" spans="1:51">
      <c r="A29" s="837" t="s">
        <v>3680</v>
      </c>
      <c r="B29" s="837" t="s">
        <v>3798</v>
      </c>
      <c r="C29" s="837" t="s">
        <v>3799</v>
      </c>
      <c r="D29" s="838">
        <v>28</v>
      </c>
      <c r="E29" s="839" t="s">
        <v>351</v>
      </c>
      <c r="F29" s="840">
        <v>39645</v>
      </c>
      <c r="G29" s="838">
        <v>1</v>
      </c>
      <c r="H29" s="838"/>
      <c r="I29" s="838"/>
      <c r="J29" s="838"/>
      <c r="K29" s="838">
        <v>1</v>
      </c>
      <c r="L29" s="838">
        <v>171</v>
      </c>
      <c r="M29" s="838">
        <v>71</v>
      </c>
      <c r="N29" s="838">
        <v>232</v>
      </c>
      <c r="O29" s="841">
        <v>864</v>
      </c>
      <c r="P29" s="838"/>
      <c r="Q29" s="838"/>
      <c r="R29" s="838"/>
      <c r="S29" s="838"/>
      <c r="T29" s="838"/>
      <c r="U29" s="838"/>
      <c r="V29" s="838"/>
      <c r="W29" s="838"/>
      <c r="X29" s="838">
        <v>1</v>
      </c>
      <c r="Z29" s="838">
        <v>1</v>
      </c>
      <c r="AA29" s="838">
        <v>1</v>
      </c>
      <c r="AB29" s="838"/>
      <c r="AD29" s="837" t="s">
        <v>3815</v>
      </c>
      <c r="AE29" s="838">
        <v>1</v>
      </c>
      <c r="AF29" s="838">
        <v>1</v>
      </c>
      <c r="AG29" s="838"/>
      <c r="AI29" s="838">
        <v>300</v>
      </c>
      <c r="AJ29" s="842">
        <v>800</v>
      </c>
      <c r="AK29" s="843">
        <v>1</v>
      </c>
      <c r="AL29" s="843"/>
      <c r="AM29" s="843"/>
      <c r="AN29" s="844">
        <v>2269</v>
      </c>
      <c r="AO29" s="845">
        <v>23798</v>
      </c>
      <c r="AP29" s="846">
        <v>195</v>
      </c>
      <c r="AQ29" s="846">
        <v>165</v>
      </c>
      <c r="AR29" s="846">
        <v>195.5</v>
      </c>
      <c r="AS29" s="847">
        <v>125</v>
      </c>
      <c r="AT29" s="851">
        <v>519.5</v>
      </c>
      <c r="AU29" s="848">
        <v>982</v>
      </c>
      <c r="AV29" s="853">
        <v>4420</v>
      </c>
      <c r="AW29" s="848">
        <v>211</v>
      </c>
      <c r="AX29" s="850"/>
      <c r="AY29" s="838" t="s">
        <v>355</v>
      </c>
    </row>
    <row r="30" spans="1:51">
      <c r="A30" s="837" t="s">
        <v>3680</v>
      </c>
      <c r="B30" s="837" t="s">
        <v>3798</v>
      </c>
      <c r="C30" s="837" t="s">
        <v>3799</v>
      </c>
      <c r="D30" s="838">
        <v>29</v>
      </c>
      <c r="E30" s="839" t="s">
        <v>351</v>
      </c>
      <c r="F30" s="840">
        <v>39645</v>
      </c>
      <c r="G30" s="838">
        <v>1</v>
      </c>
      <c r="H30" s="838"/>
      <c r="I30" s="838"/>
      <c r="J30" s="838"/>
      <c r="K30" s="838">
        <v>1</v>
      </c>
      <c r="L30" s="838">
        <v>172</v>
      </c>
      <c r="M30" s="838">
        <v>72</v>
      </c>
      <c r="N30" s="838">
        <v>238</v>
      </c>
      <c r="O30" s="841">
        <v>898</v>
      </c>
      <c r="P30" s="838"/>
      <c r="Q30" s="838"/>
      <c r="R30" s="838"/>
      <c r="S30" s="838"/>
      <c r="T30" s="838"/>
      <c r="U30" s="838"/>
      <c r="V30" s="838"/>
      <c r="W30" s="838"/>
      <c r="X30" s="838">
        <v>1</v>
      </c>
      <c r="Z30" s="838">
        <v>1</v>
      </c>
      <c r="AA30" s="838">
        <v>1</v>
      </c>
      <c r="AB30" s="838"/>
      <c r="AD30" s="837" t="s">
        <v>3815</v>
      </c>
      <c r="AE30" s="838">
        <v>1</v>
      </c>
      <c r="AF30" s="838">
        <v>1</v>
      </c>
      <c r="AG30" s="838"/>
      <c r="AI30" s="838">
        <v>300</v>
      </c>
      <c r="AJ30" s="842">
        <v>900</v>
      </c>
      <c r="AK30" s="843"/>
      <c r="AL30" s="843">
        <v>1</v>
      </c>
      <c r="AM30" s="843"/>
      <c r="AN30" s="851">
        <v>293</v>
      </c>
      <c r="AO30" s="852">
        <v>1079</v>
      </c>
      <c r="AP30" s="846">
        <v>476</v>
      </c>
      <c r="AQ30" s="846">
        <v>124.5</v>
      </c>
      <c r="AR30" s="846">
        <v>237</v>
      </c>
      <c r="AS30" s="847">
        <v>366</v>
      </c>
      <c r="AT30" s="851">
        <v>138</v>
      </c>
      <c r="AU30" s="848">
        <v>76.5</v>
      </c>
      <c r="AV30" s="849">
        <v>3044.5</v>
      </c>
      <c r="AW30" s="848">
        <v>299</v>
      </c>
      <c r="AX30" s="850"/>
      <c r="AY30" s="838" t="s">
        <v>356</v>
      </c>
    </row>
    <row r="31" spans="1:51">
      <c r="A31" s="837" t="s">
        <v>3680</v>
      </c>
      <c r="B31" s="837" t="s">
        <v>3798</v>
      </c>
      <c r="C31" s="837" t="s">
        <v>3799</v>
      </c>
      <c r="D31" s="838">
        <v>30</v>
      </c>
      <c r="E31" s="839" t="s">
        <v>357</v>
      </c>
      <c r="F31" s="840">
        <v>39646</v>
      </c>
      <c r="G31" s="838">
        <v>1</v>
      </c>
      <c r="H31" s="838"/>
      <c r="I31" s="838"/>
      <c r="J31" s="838">
        <v>1</v>
      </c>
      <c r="K31" s="838"/>
      <c r="L31" s="838">
        <v>137</v>
      </c>
      <c r="M31" s="838">
        <v>64</v>
      </c>
      <c r="N31" s="838">
        <v>163</v>
      </c>
      <c r="O31" s="841">
        <v>290</v>
      </c>
      <c r="P31" s="838"/>
      <c r="Q31" s="838"/>
      <c r="R31" s="838"/>
      <c r="S31" s="838"/>
      <c r="T31" s="838"/>
      <c r="U31" s="838"/>
      <c r="V31" s="838"/>
      <c r="W31" s="838">
        <v>1</v>
      </c>
      <c r="X31" s="838"/>
      <c r="Z31" s="838">
        <v>1</v>
      </c>
      <c r="AA31" s="838">
        <v>1</v>
      </c>
      <c r="AB31" s="838"/>
      <c r="AD31" s="837" t="s">
        <v>3815</v>
      </c>
      <c r="AE31" s="838">
        <v>1</v>
      </c>
      <c r="AF31" s="838">
        <v>1</v>
      </c>
      <c r="AG31" s="838"/>
      <c r="AI31" s="838">
        <v>300</v>
      </c>
      <c r="AJ31" s="842">
        <v>600</v>
      </c>
      <c r="AK31" s="843"/>
      <c r="AL31" s="843"/>
      <c r="AM31" s="843">
        <v>1</v>
      </c>
      <c r="AN31" s="851">
        <v>162.5</v>
      </c>
      <c r="AO31" s="846">
        <v>129</v>
      </c>
      <c r="AP31" s="846">
        <v>248</v>
      </c>
      <c r="AQ31" s="846">
        <v>68</v>
      </c>
      <c r="AR31" s="846">
        <v>169.5</v>
      </c>
      <c r="AS31" s="847">
        <v>205</v>
      </c>
      <c r="AT31" s="851">
        <v>204.5</v>
      </c>
      <c r="AU31" s="848">
        <v>116</v>
      </c>
      <c r="AV31" s="849">
        <v>2162</v>
      </c>
      <c r="AW31" s="848">
        <v>658.5</v>
      </c>
      <c r="AX31" s="850"/>
      <c r="AY31" s="838" t="s">
        <v>358</v>
      </c>
    </row>
    <row r="32" spans="1:51">
      <c r="A32" s="837" t="s">
        <v>3680</v>
      </c>
      <c r="B32" s="837" t="s">
        <v>3798</v>
      </c>
      <c r="C32" s="837" t="s">
        <v>3799</v>
      </c>
      <c r="D32" s="838">
        <v>31</v>
      </c>
      <c r="E32" s="839" t="s">
        <v>357</v>
      </c>
      <c r="F32" s="840">
        <v>39646</v>
      </c>
      <c r="G32" s="838"/>
      <c r="H32" s="838">
        <v>1</v>
      </c>
      <c r="I32" s="838"/>
      <c r="J32" s="838">
        <v>1</v>
      </c>
      <c r="K32" s="838"/>
      <c r="L32" s="838">
        <v>132</v>
      </c>
      <c r="M32" s="838">
        <v>62</v>
      </c>
      <c r="N32" s="838">
        <v>164</v>
      </c>
      <c r="O32" s="841">
        <v>314</v>
      </c>
      <c r="P32" s="838"/>
      <c r="Q32" s="838">
        <v>1</v>
      </c>
      <c r="R32" s="838"/>
      <c r="S32" s="838">
        <v>1</v>
      </c>
      <c r="T32" s="838"/>
      <c r="U32" s="838">
        <v>1</v>
      </c>
      <c r="V32" s="838"/>
      <c r="W32" s="838">
        <v>1</v>
      </c>
      <c r="X32" s="838"/>
      <c r="Z32" s="838">
        <v>1</v>
      </c>
      <c r="AA32" s="838">
        <v>1</v>
      </c>
      <c r="AB32" s="838"/>
      <c r="AD32" s="837" t="s">
        <v>3815</v>
      </c>
      <c r="AE32" s="838">
        <v>1</v>
      </c>
      <c r="AF32" s="838">
        <v>1</v>
      </c>
      <c r="AG32" s="838"/>
      <c r="AI32" s="838">
        <v>300</v>
      </c>
      <c r="AJ32" s="842">
        <v>900</v>
      </c>
      <c r="AK32" s="843">
        <v>1</v>
      </c>
      <c r="AL32" s="843"/>
      <c r="AM32" s="843"/>
      <c r="AN32" s="851">
        <v>489.5</v>
      </c>
      <c r="AO32" s="845">
        <v>23144</v>
      </c>
      <c r="AP32" s="846">
        <v>185</v>
      </c>
      <c r="AQ32" s="846">
        <v>145</v>
      </c>
      <c r="AR32" s="846">
        <v>293</v>
      </c>
      <c r="AS32" s="847">
        <v>132.5</v>
      </c>
      <c r="AT32" s="851">
        <v>175</v>
      </c>
      <c r="AU32" s="848">
        <v>273</v>
      </c>
      <c r="AV32" s="849">
        <v>1345.5</v>
      </c>
      <c r="AW32" s="848">
        <v>519</v>
      </c>
      <c r="AX32" s="850"/>
      <c r="AY32" s="838" t="s">
        <v>359</v>
      </c>
    </row>
    <row r="33" spans="1:51">
      <c r="A33" s="837" t="s">
        <v>3680</v>
      </c>
      <c r="B33" s="837" t="s">
        <v>3798</v>
      </c>
      <c r="C33" s="837" t="s">
        <v>3799</v>
      </c>
      <c r="D33" s="838">
        <v>32</v>
      </c>
      <c r="E33" s="839" t="s">
        <v>357</v>
      </c>
      <c r="F33" s="840">
        <v>39646</v>
      </c>
      <c r="G33" s="838">
        <v>1</v>
      </c>
      <c r="H33" s="838"/>
      <c r="I33" s="838"/>
      <c r="J33" s="838">
        <v>1</v>
      </c>
      <c r="K33" s="838"/>
      <c r="L33" s="838">
        <v>134</v>
      </c>
      <c r="M33" s="838">
        <v>61</v>
      </c>
      <c r="N33" s="838">
        <v>165</v>
      </c>
      <c r="O33" s="841">
        <v>304</v>
      </c>
      <c r="P33" s="838"/>
      <c r="Q33" s="838"/>
      <c r="R33" s="838"/>
      <c r="S33" s="838"/>
      <c r="T33" s="838"/>
      <c r="U33" s="838"/>
      <c r="V33" s="838"/>
      <c r="W33" s="838">
        <v>1</v>
      </c>
      <c r="X33" s="838"/>
      <c r="Z33" s="838">
        <v>1</v>
      </c>
      <c r="AA33" s="838"/>
      <c r="AB33" s="838">
        <v>1</v>
      </c>
      <c r="AD33" s="837" t="s">
        <v>3815</v>
      </c>
      <c r="AE33" s="838">
        <v>1</v>
      </c>
      <c r="AF33" s="838"/>
      <c r="AG33" s="838">
        <v>1</v>
      </c>
      <c r="AI33" s="838">
        <v>300</v>
      </c>
      <c r="AJ33" s="842">
        <v>600</v>
      </c>
      <c r="AK33" s="843">
        <v>1</v>
      </c>
      <c r="AL33" s="843"/>
      <c r="AM33" s="843"/>
      <c r="AN33" s="851">
        <v>165.5</v>
      </c>
      <c r="AO33" s="845">
        <v>11561</v>
      </c>
      <c r="AP33" s="846">
        <v>114</v>
      </c>
      <c r="AQ33" s="846">
        <v>154.5</v>
      </c>
      <c r="AR33" s="846">
        <v>177.5</v>
      </c>
      <c r="AS33" s="847">
        <v>79</v>
      </c>
      <c r="AT33" s="851">
        <v>275.5</v>
      </c>
      <c r="AU33" s="848">
        <v>159</v>
      </c>
      <c r="AV33" s="849">
        <v>2537.5</v>
      </c>
      <c r="AW33" s="848">
        <v>457</v>
      </c>
      <c r="AX33" s="850"/>
      <c r="AY33" s="838" t="s">
        <v>360</v>
      </c>
    </row>
    <row r="34" spans="1:51">
      <c r="A34" s="837" t="s">
        <v>3680</v>
      </c>
      <c r="B34" s="837" t="s">
        <v>3798</v>
      </c>
      <c r="C34" s="837" t="s">
        <v>3799</v>
      </c>
      <c r="D34" s="838">
        <v>33</v>
      </c>
      <c r="E34" s="839" t="s">
        <v>357</v>
      </c>
      <c r="F34" s="840">
        <v>39646</v>
      </c>
      <c r="G34" s="838"/>
      <c r="H34" s="838">
        <v>1</v>
      </c>
      <c r="I34" s="838"/>
      <c r="J34" s="838"/>
      <c r="K34" s="838">
        <v>1</v>
      </c>
      <c r="L34" s="838">
        <v>175</v>
      </c>
      <c r="M34" s="838">
        <v>75</v>
      </c>
      <c r="N34" s="838">
        <v>230</v>
      </c>
      <c r="O34" s="841">
        <v>666</v>
      </c>
      <c r="P34" s="838"/>
      <c r="Q34" s="838">
        <v>1</v>
      </c>
      <c r="R34" s="838">
        <v>1</v>
      </c>
      <c r="S34" s="838"/>
      <c r="T34" s="838"/>
      <c r="U34" s="838">
        <v>1</v>
      </c>
      <c r="V34" s="838"/>
      <c r="W34" s="838">
        <v>1</v>
      </c>
      <c r="X34" s="838"/>
      <c r="Z34" s="838">
        <v>1</v>
      </c>
      <c r="AA34" s="838">
        <v>1</v>
      </c>
      <c r="AB34" s="838"/>
      <c r="AD34" s="837" t="s">
        <v>3815</v>
      </c>
      <c r="AE34" s="838">
        <v>1</v>
      </c>
      <c r="AF34" s="838">
        <v>1</v>
      </c>
      <c r="AG34" s="838"/>
      <c r="AI34" s="838">
        <v>300</v>
      </c>
      <c r="AJ34" s="842">
        <v>900</v>
      </c>
      <c r="AK34" s="843"/>
      <c r="AL34" s="843"/>
      <c r="AM34" s="843">
        <v>1</v>
      </c>
      <c r="AN34" s="851">
        <v>149</v>
      </c>
      <c r="AO34" s="846">
        <v>77</v>
      </c>
      <c r="AP34" s="846">
        <v>139</v>
      </c>
      <c r="AQ34" s="846">
        <v>134</v>
      </c>
      <c r="AR34" s="846">
        <v>275.5</v>
      </c>
      <c r="AS34" s="847">
        <v>109</v>
      </c>
      <c r="AT34" s="851">
        <v>132.5</v>
      </c>
      <c r="AU34" s="848">
        <v>131</v>
      </c>
      <c r="AV34" s="849">
        <v>2053</v>
      </c>
      <c r="AW34" s="848">
        <v>219</v>
      </c>
      <c r="AX34" s="850"/>
      <c r="AY34" s="838" t="s">
        <v>361</v>
      </c>
    </row>
    <row r="35" spans="1:51">
      <c r="A35" s="837" t="s">
        <v>3680</v>
      </c>
      <c r="B35" s="837" t="s">
        <v>3798</v>
      </c>
      <c r="C35" s="837" t="s">
        <v>3799</v>
      </c>
      <c r="D35" s="838">
        <v>34</v>
      </c>
      <c r="E35" s="839" t="s">
        <v>357</v>
      </c>
      <c r="F35" s="840">
        <v>39646</v>
      </c>
      <c r="G35" s="838"/>
      <c r="H35" s="838">
        <v>1</v>
      </c>
      <c r="I35" s="838"/>
      <c r="J35" s="838"/>
      <c r="K35" s="838">
        <v>1</v>
      </c>
      <c r="L35" s="838">
        <v>146</v>
      </c>
      <c r="M35" s="838">
        <v>75</v>
      </c>
      <c r="N35" s="838">
        <v>230</v>
      </c>
      <c r="O35" s="841">
        <v>558</v>
      </c>
      <c r="P35" s="838"/>
      <c r="Q35" s="838">
        <v>1</v>
      </c>
      <c r="R35" s="838">
        <v>1</v>
      </c>
      <c r="S35" s="838"/>
      <c r="T35" s="838"/>
      <c r="U35" s="838">
        <v>1</v>
      </c>
      <c r="V35" s="838"/>
      <c r="W35" s="838"/>
      <c r="X35" s="838">
        <v>1</v>
      </c>
      <c r="Z35" s="838">
        <v>1</v>
      </c>
      <c r="AA35" s="838">
        <v>1</v>
      </c>
      <c r="AB35" s="838"/>
      <c r="AD35" s="837" t="s">
        <v>3815</v>
      </c>
      <c r="AE35" s="838">
        <v>1</v>
      </c>
      <c r="AF35" s="838">
        <v>1</v>
      </c>
      <c r="AG35" s="838"/>
      <c r="AI35" s="838">
        <v>300</v>
      </c>
      <c r="AJ35" s="842">
        <v>1000</v>
      </c>
      <c r="AK35" s="843"/>
      <c r="AL35" s="843"/>
      <c r="AM35" s="843">
        <v>1</v>
      </c>
      <c r="AN35" s="851">
        <v>233</v>
      </c>
      <c r="AO35" s="846">
        <v>81</v>
      </c>
      <c r="AP35" s="846">
        <v>320.5</v>
      </c>
      <c r="AQ35" s="846">
        <v>167</v>
      </c>
      <c r="AR35" s="846">
        <v>114.5</v>
      </c>
      <c r="AS35" s="847">
        <v>288.5</v>
      </c>
      <c r="AT35" s="851">
        <v>176.5</v>
      </c>
      <c r="AU35" s="848">
        <v>92</v>
      </c>
      <c r="AV35" s="849">
        <v>2872</v>
      </c>
      <c r="AW35" s="848">
        <v>311</v>
      </c>
      <c r="AX35" s="850"/>
      <c r="AY35" s="838" t="s">
        <v>362</v>
      </c>
    </row>
    <row r="36" spans="1:51">
      <c r="A36" s="837" t="s">
        <v>3680</v>
      </c>
      <c r="B36" s="837" t="s">
        <v>3798</v>
      </c>
      <c r="C36" s="837" t="s">
        <v>3799</v>
      </c>
      <c r="D36" s="838">
        <v>35</v>
      </c>
      <c r="E36" s="839" t="s">
        <v>357</v>
      </c>
      <c r="F36" s="840">
        <v>39646</v>
      </c>
      <c r="G36" s="838"/>
      <c r="H36" s="838">
        <v>1</v>
      </c>
      <c r="I36" s="838"/>
      <c r="J36" s="838"/>
      <c r="K36" s="838">
        <v>1</v>
      </c>
      <c r="L36" s="838">
        <v>158</v>
      </c>
      <c r="M36" s="838">
        <v>73</v>
      </c>
      <c r="N36" s="838">
        <v>225</v>
      </c>
      <c r="O36" s="841">
        <v>558</v>
      </c>
      <c r="P36" s="838"/>
      <c r="Q36" s="838">
        <v>1</v>
      </c>
      <c r="R36" s="838">
        <v>1</v>
      </c>
      <c r="S36" s="838"/>
      <c r="T36" s="838"/>
      <c r="U36" s="838">
        <v>1</v>
      </c>
      <c r="V36" s="838"/>
      <c r="W36" s="838">
        <v>1</v>
      </c>
      <c r="X36" s="838"/>
      <c r="Z36" s="838">
        <v>1</v>
      </c>
      <c r="AA36" s="838">
        <v>1</v>
      </c>
      <c r="AB36" s="838"/>
      <c r="AD36" s="837" t="s">
        <v>3815</v>
      </c>
      <c r="AE36" s="838">
        <v>1</v>
      </c>
      <c r="AF36" s="838">
        <v>1</v>
      </c>
      <c r="AG36" s="838"/>
      <c r="AI36" s="838">
        <v>300</v>
      </c>
      <c r="AJ36" s="842">
        <v>800</v>
      </c>
      <c r="AK36" s="843">
        <v>1</v>
      </c>
      <c r="AL36" s="843"/>
      <c r="AM36" s="843"/>
      <c r="AN36" s="844">
        <v>2552</v>
      </c>
      <c r="AO36" s="845">
        <v>25017.5</v>
      </c>
      <c r="AP36" s="846">
        <v>439.5</v>
      </c>
      <c r="AQ36" s="846">
        <v>148.5</v>
      </c>
      <c r="AR36" s="846">
        <v>359</v>
      </c>
      <c r="AS36" s="847">
        <v>237.5</v>
      </c>
      <c r="AT36" s="851">
        <v>235</v>
      </c>
      <c r="AU36" s="848">
        <v>101</v>
      </c>
      <c r="AV36" s="849">
        <v>3837.5</v>
      </c>
      <c r="AW36" s="848">
        <v>204</v>
      </c>
      <c r="AX36" s="850"/>
      <c r="AY36" s="838" t="s">
        <v>363</v>
      </c>
    </row>
    <row r="37" spans="1:51">
      <c r="A37" s="837" t="s">
        <v>3680</v>
      </c>
      <c r="B37" s="837" t="s">
        <v>3798</v>
      </c>
      <c r="C37" s="837" t="s">
        <v>3799</v>
      </c>
      <c r="D37" s="838">
        <v>36</v>
      </c>
      <c r="E37" s="839" t="s">
        <v>357</v>
      </c>
      <c r="F37" s="840">
        <v>39646</v>
      </c>
      <c r="G37" s="838">
        <v>1</v>
      </c>
      <c r="H37" s="838"/>
      <c r="I37" s="838"/>
      <c r="J37" s="838">
        <v>1</v>
      </c>
      <c r="K37" s="838"/>
      <c r="L37" s="838">
        <v>150</v>
      </c>
      <c r="M37" s="838">
        <v>64</v>
      </c>
      <c r="N37" s="838">
        <v>170</v>
      </c>
      <c r="O37" s="841">
        <v>364</v>
      </c>
      <c r="P37" s="838"/>
      <c r="Q37" s="838"/>
      <c r="R37" s="838"/>
      <c r="S37" s="838"/>
      <c r="T37" s="838"/>
      <c r="U37" s="838"/>
      <c r="V37" s="838"/>
      <c r="W37" s="838">
        <v>1</v>
      </c>
      <c r="X37" s="838"/>
      <c r="Z37" s="838">
        <v>1</v>
      </c>
      <c r="AA37" s="838">
        <v>1</v>
      </c>
      <c r="AB37" s="838"/>
      <c r="AD37" s="837" t="s">
        <v>3815</v>
      </c>
      <c r="AE37" s="838">
        <v>1</v>
      </c>
      <c r="AF37" s="838">
        <v>1</v>
      </c>
      <c r="AG37" s="838"/>
      <c r="AI37" s="838">
        <v>300</v>
      </c>
      <c r="AJ37" s="842">
        <v>1000</v>
      </c>
      <c r="AK37" s="843"/>
      <c r="AL37" s="843">
        <v>1</v>
      </c>
      <c r="AM37" s="843"/>
      <c r="AN37" s="851">
        <v>188</v>
      </c>
      <c r="AO37" s="852">
        <v>5006</v>
      </c>
      <c r="AP37" s="846">
        <v>106</v>
      </c>
      <c r="AQ37" s="846">
        <v>86</v>
      </c>
      <c r="AR37" s="846">
        <v>149</v>
      </c>
      <c r="AS37" s="847">
        <v>86</v>
      </c>
      <c r="AT37" s="851">
        <v>735</v>
      </c>
      <c r="AU37" s="848">
        <v>112</v>
      </c>
      <c r="AV37" s="849">
        <v>1231.5</v>
      </c>
      <c r="AW37" s="848">
        <v>442</v>
      </c>
      <c r="AX37" s="850"/>
      <c r="AY37" s="838" t="s">
        <v>364</v>
      </c>
    </row>
    <row r="38" spans="1:51">
      <c r="A38" s="837" t="s">
        <v>3680</v>
      </c>
      <c r="B38" s="837" t="s">
        <v>3798</v>
      </c>
      <c r="C38" s="837" t="s">
        <v>3799</v>
      </c>
      <c r="D38" s="838">
        <v>37</v>
      </c>
      <c r="E38" s="839" t="s">
        <v>357</v>
      </c>
      <c r="F38" s="840">
        <v>39646</v>
      </c>
      <c r="G38" s="838">
        <v>1</v>
      </c>
      <c r="H38" s="838"/>
      <c r="I38" s="838"/>
      <c r="J38" s="838">
        <v>1</v>
      </c>
      <c r="K38" s="838"/>
      <c r="L38" s="838">
        <v>131</v>
      </c>
      <c r="M38" s="838">
        <v>50</v>
      </c>
      <c r="N38" s="838">
        <v>150</v>
      </c>
      <c r="O38" s="841">
        <v>202</v>
      </c>
      <c r="P38" s="838"/>
      <c r="Q38" s="838"/>
      <c r="R38" s="838"/>
      <c r="S38" s="838"/>
      <c r="T38" s="838"/>
      <c r="U38" s="838"/>
      <c r="V38" s="838"/>
      <c r="W38" s="838">
        <v>1</v>
      </c>
      <c r="X38" s="838"/>
      <c r="Z38" s="838">
        <v>1</v>
      </c>
      <c r="AA38" s="838">
        <v>1</v>
      </c>
      <c r="AB38" s="838"/>
      <c r="AD38" s="837" t="s">
        <v>3815</v>
      </c>
      <c r="AE38" s="838">
        <v>1</v>
      </c>
      <c r="AF38" s="838">
        <v>1</v>
      </c>
      <c r="AG38" s="838"/>
      <c r="AI38" s="838">
        <v>300</v>
      </c>
      <c r="AJ38" s="842">
        <v>800</v>
      </c>
      <c r="AK38" s="843">
        <v>1</v>
      </c>
      <c r="AL38" s="843"/>
      <c r="AM38" s="843"/>
      <c r="AN38" s="851">
        <v>335</v>
      </c>
      <c r="AO38" s="845">
        <v>12605</v>
      </c>
      <c r="AP38" s="846">
        <v>71.5</v>
      </c>
      <c r="AQ38" s="846">
        <v>136</v>
      </c>
      <c r="AR38" s="846">
        <v>157</v>
      </c>
      <c r="AS38" s="847">
        <v>86</v>
      </c>
      <c r="AT38" s="851">
        <v>204</v>
      </c>
      <c r="AU38" s="848">
        <v>153</v>
      </c>
      <c r="AV38" s="849">
        <v>645</v>
      </c>
      <c r="AW38" s="848">
        <v>265.5</v>
      </c>
      <c r="AX38" s="850"/>
      <c r="AY38" s="838" t="s">
        <v>365</v>
      </c>
    </row>
    <row r="39" spans="1:51">
      <c r="A39" s="837" t="s">
        <v>3680</v>
      </c>
      <c r="B39" s="837" t="s">
        <v>3798</v>
      </c>
      <c r="C39" s="837" t="s">
        <v>3799</v>
      </c>
      <c r="D39" s="838">
        <v>38</v>
      </c>
      <c r="E39" s="839" t="s">
        <v>357</v>
      </c>
      <c r="F39" s="840">
        <v>39646</v>
      </c>
      <c r="G39" s="838"/>
      <c r="H39" s="838">
        <v>1</v>
      </c>
      <c r="I39" s="838"/>
      <c r="J39" s="838">
        <v>1</v>
      </c>
      <c r="K39" s="838"/>
      <c r="L39" s="838">
        <v>130</v>
      </c>
      <c r="M39" s="838">
        <v>55</v>
      </c>
      <c r="N39" s="838">
        <v>156</v>
      </c>
      <c r="O39" s="841">
        <v>178</v>
      </c>
      <c r="P39" s="838"/>
      <c r="Q39" s="838"/>
      <c r="R39" s="838"/>
      <c r="S39" s="838"/>
      <c r="T39" s="838"/>
      <c r="U39" s="838"/>
      <c r="V39" s="838"/>
      <c r="W39" s="838">
        <v>1</v>
      </c>
      <c r="X39" s="838"/>
      <c r="Z39" s="838">
        <v>1</v>
      </c>
      <c r="AA39" s="838">
        <v>1</v>
      </c>
      <c r="AB39" s="838"/>
      <c r="AD39" s="837" t="s">
        <v>3815</v>
      </c>
      <c r="AE39" s="838">
        <v>1</v>
      </c>
      <c r="AF39" s="838">
        <v>1</v>
      </c>
      <c r="AG39" s="838"/>
      <c r="AI39" s="838">
        <v>300</v>
      </c>
      <c r="AJ39" s="842">
        <v>700</v>
      </c>
      <c r="AK39" s="843">
        <v>1</v>
      </c>
      <c r="AL39" s="843"/>
      <c r="AM39" s="843"/>
      <c r="AN39" s="851">
        <v>534</v>
      </c>
      <c r="AO39" s="845">
        <v>18225</v>
      </c>
      <c r="AP39" s="846">
        <v>97</v>
      </c>
      <c r="AQ39" s="846">
        <v>107</v>
      </c>
      <c r="AR39" s="846">
        <v>188.5</v>
      </c>
      <c r="AS39" s="847">
        <v>71.5</v>
      </c>
      <c r="AT39" s="851">
        <v>204</v>
      </c>
      <c r="AU39" s="848">
        <v>84</v>
      </c>
      <c r="AV39" s="849">
        <v>2060</v>
      </c>
      <c r="AW39" s="848">
        <v>399.5</v>
      </c>
      <c r="AX39" s="850"/>
      <c r="AY39" s="838" t="s">
        <v>366</v>
      </c>
    </row>
    <row r="40" spans="1:51">
      <c r="A40" s="837" t="s">
        <v>3680</v>
      </c>
      <c r="B40" s="837" t="s">
        <v>3798</v>
      </c>
      <c r="C40" s="837" t="s">
        <v>3799</v>
      </c>
      <c r="D40" s="838">
        <v>39</v>
      </c>
      <c r="E40" s="839" t="s">
        <v>357</v>
      </c>
      <c r="F40" s="840">
        <v>39646</v>
      </c>
      <c r="G40" s="838"/>
      <c r="H40" s="838">
        <v>1</v>
      </c>
      <c r="I40" s="838"/>
      <c r="J40" s="838"/>
      <c r="K40" s="838">
        <v>1</v>
      </c>
      <c r="L40" s="838">
        <v>140</v>
      </c>
      <c r="M40" s="838">
        <v>62</v>
      </c>
      <c r="N40" s="838">
        <v>172</v>
      </c>
      <c r="O40" s="841">
        <v>349</v>
      </c>
      <c r="P40" s="838"/>
      <c r="Q40" s="838">
        <v>1</v>
      </c>
      <c r="R40" s="838"/>
      <c r="S40" s="838">
        <v>1</v>
      </c>
      <c r="T40" s="838"/>
      <c r="U40" s="838">
        <v>1</v>
      </c>
      <c r="V40" s="838"/>
      <c r="W40" s="838">
        <v>1</v>
      </c>
      <c r="X40" s="838"/>
      <c r="Z40" s="838">
        <v>1</v>
      </c>
      <c r="AA40" s="838">
        <v>1</v>
      </c>
      <c r="AB40" s="838"/>
      <c r="AD40" s="837" t="s">
        <v>3815</v>
      </c>
      <c r="AE40" s="838">
        <v>1</v>
      </c>
      <c r="AF40" s="838">
        <v>1</v>
      </c>
      <c r="AG40" s="838"/>
      <c r="AI40" s="838">
        <v>300</v>
      </c>
      <c r="AJ40" s="842">
        <v>900</v>
      </c>
      <c r="AK40" s="843"/>
      <c r="AL40" s="843">
        <v>1</v>
      </c>
      <c r="AM40" s="843"/>
      <c r="AN40" s="851">
        <v>164</v>
      </c>
      <c r="AO40" s="852">
        <v>2600.5</v>
      </c>
      <c r="AP40" s="846">
        <v>134</v>
      </c>
      <c r="AQ40" s="846">
        <v>125.5</v>
      </c>
      <c r="AR40" s="846">
        <v>120</v>
      </c>
      <c r="AS40" s="847">
        <v>97</v>
      </c>
      <c r="AT40" s="851">
        <v>125</v>
      </c>
      <c r="AU40" s="848">
        <v>140</v>
      </c>
      <c r="AV40" s="849">
        <v>1823</v>
      </c>
      <c r="AW40" s="848">
        <v>865</v>
      </c>
      <c r="AX40" s="850"/>
      <c r="AY40" s="838" t="s">
        <v>367</v>
      </c>
    </row>
    <row r="41" spans="1:51">
      <c r="A41" s="837" t="s">
        <v>3680</v>
      </c>
      <c r="B41" s="837" t="s">
        <v>3798</v>
      </c>
      <c r="C41" s="837" t="s">
        <v>3799</v>
      </c>
      <c r="D41" s="838">
        <v>40</v>
      </c>
      <c r="E41" s="839" t="s">
        <v>368</v>
      </c>
      <c r="F41" s="840">
        <v>39647</v>
      </c>
      <c r="G41" s="838">
        <v>1</v>
      </c>
      <c r="H41" s="838"/>
      <c r="I41" s="838"/>
      <c r="J41" s="838"/>
      <c r="K41" s="838">
        <v>1</v>
      </c>
      <c r="L41" s="838">
        <v>178</v>
      </c>
      <c r="M41" s="838">
        <v>78</v>
      </c>
      <c r="N41" s="838">
        <v>228</v>
      </c>
      <c r="O41" s="841">
        <v>1025</v>
      </c>
      <c r="P41" s="838"/>
      <c r="Q41" s="838"/>
      <c r="R41" s="838"/>
      <c r="S41" s="838"/>
      <c r="T41" s="838"/>
      <c r="U41" s="838"/>
      <c r="V41" s="838"/>
      <c r="W41" s="838"/>
      <c r="X41" s="838">
        <v>1</v>
      </c>
      <c r="Z41" s="838">
        <v>1</v>
      </c>
      <c r="AA41" s="838">
        <v>1</v>
      </c>
      <c r="AB41" s="838"/>
      <c r="AD41" s="837" t="s">
        <v>3815</v>
      </c>
      <c r="AE41" s="838">
        <v>1</v>
      </c>
      <c r="AF41" s="838">
        <v>1</v>
      </c>
      <c r="AG41" s="838"/>
      <c r="AI41" s="838">
        <v>300</v>
      </c>
      <c r="AJ41" s="842">
        <v>900</v>
      </c>
      <c r="AK41" s="843">
        <v>1</v>
      </c>
      <c r="AL41" s="843"/>
      <c r="AM41" s="843"/>
      <c r="AN41" s="851">
        <v>333</v>
      </c>
      <c r="AO41" s="845">
        <v>13060.5</v>
      </c>
      <c r="AP41" s="846">
        <v>226.5</v>
      </c>
      <c r="AQ41" s="846">
        <v>298</v>
      </c>
      <c r="AR41" s="846">
        <v>252</v>
      </c>
      <c r="AS41" s="847">
        <v>212</v>
      </c>
      <c r="AT41" s="851">
        <v>232</v>
      </c>
      <c r="AU41" s="848">
        <v>137</v>
      </c>
      <c r="AV41" s="849">
        <v>3192.5</v>
      </c>
      <c r="AW41" s="848">
        <v>215</v>
      </c>
      <c r="AX41" s="850" t="s">
        <v>370</v>
      </c>
      <c r="AY41" s="838" t="s">
        <v>369</v>
      </c>
    </row>
    <row r="42" spans="1:51">
      <c r="A42" s="837" t="s">
        <v>3680</v>
      </c>
      <c r="B42" s="837" t="s">
        <v>3798</v>
      </c>
      <c r="C42" s="837" t="s">
        <v>3799</v>
      </c>
      <c r="D42" s="838">
        <v>41</v>
      </c>
      <c r="E42" s="839" t="s">
        <v>368</v>
      </c>
      <c r="F42" s="840">
        <v>39647</v>
      </c>
      <c r="G42" s="838"/>
      <c r="H42" s="838">
        <v>1</v>
      </c>
      <c r="I42" s="838"/>
      <c r="J42" s="838">
        <v>1</v>
      </c>
      <c r="K42" s="838"/>
      <c r="L42" s="838">
        <v>131</v>
      </c>
      <c r="M42" s="838">
        <v>53</v>
      </c>
      <c r="N42" s="838">
        <v>162</v>
      </c>
      <c r="O42" s="841">
        <v>314</v>
      </c>
      <c r="P42" s="838"/>
      <c r="Q42" s="838"/>
      <c r="R42" s="838"/>
      <c r="S42" s="838"/>
      <c r="T42" s="838"/>
      <c r="U42" s="838"/>
      <c r="V42" s="838"/>
      <c r="W42" s="838">
        <v>1</v>
      </c>
      <c r="X42" s="838"/>
      <c r="Z42" s="838">
        <v>1</v>
      </c>
      <c r="AA42" s="838">
        <v>1</v>
      </c>
      <c r="AB42" s="838"/>
      <c r="AD42" s="837" t="s">
        <v>3815</v>
      </c>
      <c r="AE42" s="838">
        <v>1</v>
      </c>
      <c r="AF42" s="838">
        <v>1</v>
      </c>
      <c r="AG42" s="838"/>
      <c r="AI42" s="838">
        <v>300</v>
      </c>
      <c r="AJ42" s="842">
        <v>600</v>
      </c>
      <c r="AK42" s="843"/>
      <c r="AL42" s="843"/>
      <c r="AM42" s="843">
        <v>1</v>
      </c>
      <c r="AN42" s="851">
        <v>98.5</v>
      </c>
      <c r="AO42" s="846">
        <v>132</v>
      </c>
      <c r="AP42" s="846">
        <v>104</v>
      </c>
      <c r="AQ42" s="846">
        <v>91.5</v>
      </c>
      <c r="AR42" s="846">
        <v>164</v>
      </c>
      <c r="AS42" s="847">
        <v>67.5</v>
      </c>
      <c r="AT42" s="851">
        <v>161</v>
      </c>
      <c r="AU42" s="848">
        <v>81.5</v>
      </c>
      <c r="AV42" s="849">
        <v>1692</v>
      </c>
      <c r="AW42" s="848">
        <v>153</v>
      </c>
      <c r="AX42" s="850"/>
      <c r="AY42" s="838" t="s">
        <v>371</v>
      </c>
    </row>
    <row r="43" spans="1:51">
      <c r="A43" s="837" t="s">
        <v>3680</v>
      </c>
      <c r="B43" s="837" t="s">
        <v>3798</v>
      </c>
      <c r="C43" s="837" t="s">
        <v>3799</v>
      </c>
      <c r="D43" s="838">
        <v>42</v>
      </c>
      <c r="E43" s="839" t="s">
        <v>368</v>
      </c>
      <c r="F43" s="840">
        <v>39647</v>
      </c>
      <c r="G43" s="838"/>
      <c r="H43" s="838">
        <v>1</v>
      </c>
      <c r="I43" s="838"/>
      <c r="J43" s="838"/>
      <c r="K43" s="838">
        <v>1</v>
      </c>
      <c r="L43" s="838">
        <v>166</v>
      </c>
      <c r="M43" s="838">
        <v>70</v>
      </c>
      <c r="N43" s="838">
        <v>212</v>
      </c>
      <c r="O43" s="841">
        <v>566</v>
      </c>
      <c r="P43" s="838"/>
      <c r="Q43" s="838">
        <v>1</v>
      </c>
      <c r="R43" s="838">
        <v>1</v>
      </c>
      <c r="S43" s="838"/>
      <c r="T43" s="838"/>
      <c r="U43" s="838">
        <v>1</v>
      </c>
      <c r="V43" s="838"/>
      <c r="W43" s="838">
        <v>1</v>
      </c>
      <c r="X43" s="838"/>
      <c r="Z43" s="838">
        <v>1</v>
      </c>
      <c r="AA43" s="838"/>
      <c r="AB43" s="838">
        <v>1</v>
      </c>
      <c r="AD43" s="837" t="s">
        <v>3815</v>
      </c>
      <c r="AE43" s="838">
        <v>1</v>
      </c>
      <c r="AF43" s="838"/>
      <c r="AG43" s="838">
        <v>1</v>
      </c>
      <c r="AI43" s="838">
        <v>300</v>
      </c>
      <c r="AJ43" s="842">
        <v>900</v>
      </c>
      <c r="AK43" s="843"/>
      <c r="AL43" s="843">
        <v>1</v>
      </c>
      <c r="AM43" s="843"/>
      <c r="AN43" s="851">
        <v>309.5</v>
      </c>
      <c r="AO43" s="852">
        <v>3320</v>
      </c>
      <c r="AP43" s="846">
        <v>148.5</v>
      </c>
      <c r="AQ43" s="846">
        <v>128</v>
      </c>
      <c r="AR43" s="846">
        <v>155</v>
      </c>
      <c r="AS43" s="847">
        <v>106</v>
      </c>
      <c r="AT43" s="851">
        <v>288</v>
      </c>
      <c r="AU43" s="848">
        <v>103</v>
      </c>
      <c r="AV43" s="849">
        <v>3196.5</v>
      </c>
      <c r="AW43" s="848">
        <v>335</v>
      </c>
      <c r="AX43" s="850" t="s">
        <v>373</v>
      </c>
      <c r="AY43" s="838" t="s">
        <v>372</v>
      </c>
    </row>
    <row r="44" spans="1:51">
      <c r="A44" s="837" t="s">
        <v>3680</v>
      </c>
      <c r="B44" s="837" t="s">
        <v>3798</v>
      </c>
      <c r="C44" s="837" t="s">
        <v>3799</v>
      </c>
      <c r="D44" s="838">
        <v>43</v>
      </c>
      <c r="E44" s="839" t="s">
        <v>368</v>
      </c>
      <c r="F44" s="840">
        <v>39647</v>
      </c>
      <c r="G44" s="838">
        <v>1</v>
      </c>
      <c r="H44" s="838"/>
      <c r="I44" s="838"/>
      <c r="J44" s="838"/>
      <c r="K44" s="838">
        <v>1</v>
      </c>
      <c r="L44" s="838">
        <v>170</v>
      </c>
      <c r="M44" s="838">
        <v>72</v>
      </c>
      <c r="N44" s="838">
        <v>235</v>
      </c>
      <c r="O44" s="841">
        <v>930</v>
      </c>
      <c r="P44" s="838"/>
      <c r="Q44" s="838"/>
      <c r="R44" s="838"/>
      <c r="S44" s="838"/>
      <c r="T44" s="838"/>
      <c r="U44" s="838"/>
      <c r="V44" s="838"/>
      <c r="W44" s="838"/>
      <c r="X44" s="838">
        <v>1</v>
      </c>
      <c r="Z44" s="838">
        <v>1</v>
      </c>
      <c r="AA44" s="838"/>
      <c r="AB44" s="838">
        <v>1</v>
      </c>
      <c r="AD44" s="837" t="s">
        <v>3815</v>
      </c>
      <c r="AE44" s="838">
        <v>1</v>
      </c>
      <c r="AF44" s="838"/>
      <c r="AG44" s="838">
        <v>1</v>
      </c>
      <c r="AI44" s="838">
        <v>300</v>
      </c>
      <c r="AJ44" s="842">
        <v>800</v>
      </c>
      <c r="AK44" s="843">
        <v>1</v>
      </c>
      <c r="AL44" s="843"/>
      <c r="AM44" s="843"/>
      <c r="AN44" s="851">
        <v>720</v>
      </c>
      <c r="AO44" s="845">
        <v>12124</v>
      </c>
      <c r="AP44" s="846">
        <v>297</v>
      </c>
      <c r="AQ44" s="846">
        <v>162</v>
      </c>
      <c r="AR44" s="846">
        <v>234</v>
      </c>
      <c r="AS44" s="847">
        <v>229.5</v>
      </c>
      <c r="AT44" s="844">
        <v>2326</v>
      </c>
      <c r="AU44" s="848">
        <v>79</v>
      </c>
      <c r="AV44" s="853">
        <v>5304</v>
      </c>
      <c r="AW44" s="848">
        <v>238</v>
      </c>
      <c r="AX44" s="850"/>
      <c r="AY44" s="838" t="s">
        <v>374</v>
      </c>
    </row>
    <row r="45" spans="1:51">
      <c r="A45" s="837" t="s">
        <v>3680</v>
      </c>
      <c r="B45" s="837" t="s">
        <v>3798</v>
      </c>
      <c r="C45" s="837" t="s">
        <v>3799</v>
      </c>
      <c r="D45" s="838">
        <v>44</v>
      </c>
      <c r="E45" s="839" t="s">
        <v>368</v>
      </c>
      <c r="F45" s="840">
        <v>39647</v>
      </c>
      <c r="G45" s="838">
        <v>1</v>
      </c>
      <c r="H45" s="838"/>
      <c r="I45" s="838"/>
      <c r="J45" s="838"/>
      <c r="K45" s="838">
        <v>1</v>
      </c>
      <c r="L45" s="838">
        <v>166</v>
      </c>
      <c r="M45" s="838">
        <v>67</v>
      </c>
      <c r="N45" s="838">
        <v>232</v>
      </c>
      <c r="O45" s="841">
        <v>884</v>
      </c>
      <c r="P45" s="838"/>
      <c r="Q45" s="838"/>
      <c r="R45" s="838"/>
      <c r="S45" s="838"/>
      <c r="T45" s="838"/>
      <c r="U45" s="838"/>
      <c r="V45" s="838"/>
      <c r="W45" s="838"/>
      <c r="X45" s="838">
        <v>1</v>
      </c>
      <c r="Z45" s="838">
        <v>1</v>
      </c>
      <c r="AA45" s="838"/>
      <c r="AB45" s="838">
        <v>1</v>
      </c>
      <c r="AD45" s="837" t="s">
        <v>3815</v>
      </c>
      <c r="AE45" s="838">
        <v>1</v>
      </c>
      <c r="AF45" s="838"/>
      <c r="AG45" s="838">
        <v>1</v>
      </c>
      <c r="AI45" s="838">
        <v>300</v>
      </c>
      <c r="AJ45" s="842">
        <v>900</v>
      </c>
      <c r="AK45" s="843"/>
      <c r="AL45" s="843">
        <v>1</v>
      </c>
      <c r="AM45" s="843"/>
      <c r="AN45" s="851">
        <v>649</v>
      </c>
      <c r="AO45" s="852">
        <v>7350.5</v>
      </c>
      <c r="AP45" s="852">
        <v>872</v>
      </c>
      <c r="AQ45" s="846">
        <v>418</v>
      </c>
      <c r="AR45" s="846">
        <v>176</v>
      </c>
      <c r="AS45" s="847">
        <v>718</v>
      </c>
      <c r="AT45" s="851">
        <v>717</v>
      </c>
      <c r="AU45" s="848">
        <v>135.5</v>
      </c>
      <c r="AV45" s="849">
        <v>3677</v>
      </c>
      <c r="AW45" s="848">
        <v>343</v>
      </c>
      <c r="AX45" s="850"/>
      <c r="AY45" s="838" t="s">
        <v>375</v>
      </c>
    </row>
    <row r="46" spans="1:51">
      <c r="A46" s="837" t="s">
        <v>3680</v>
      </c>
      <c r="B46" s="837" t="s">
        <v>3798</v>
      </c>
      <c r="C46" s="837" t="s">
        <v>3799</v>
      </c>
      <c r="D46" s="857">
        <v>45</v>
      </c>
      <c r="E46" s="858" t="s">
        <v>368</v>
      </c>
      <c r="F46" s="840">
        <v>39647</v>
      </c>
      <c r="G46" s="857">
        <v>1</v>
      </c>
      <c r="H46" s="857"/>
      <c r="I46" s="857"/>
      <c r="J46" s="857"/>
      <c r="K46" s="857">
        <v>1</v>
      </c>
      <c r="L46" s="857">
        <v>160</v>
      </c>
      <c r="M46" s="857">
        <v>70</v>
      </c>
      <c r="N46" s="857">
        <v>230</v>
      </c>
      <c r="O46" s="859">
        <v>706</v>
      </c>
      <c r="P46" s="857"/>
      <c r="Q46" s="857"/>
      <c r="R46" s="857"/>
      <c r="S46" s="857"/>
      <c r="T46" s="857"/>
      <c r="U46" s="857"/>
      <c r="V46" s="857"/>
      <c r="W46" s="857">
        <v>1</v>
      </c>
      <c r="X46" s="857"/>
      <c r="Z46" s="857">
        <v>1</v>
      </c>
      <c r="AA46" s="857">
        <v>1</v>
      </c>
      <c r="AB46" s="857"/>
      <c r="AD46" s="837" t="s">
        <v>3815</v>
      </c>
      <c r="AE46" s="857">
        <v>1</v>
      </c>
      <c r="AF46" s="857">
        <v>1</v>
      </c>
      <c r="AG46" s="857"/>
      <c r="AI46" s="857">
        <v>300</v>
      </c>
      <c r="AJ46" s="860">
        <v>700</v>
      </c>
      <c r="AK46" s="843">
        <v>1</v>
      </c>
      <c r="AL46" s="843"/>
      <c r="AM46" s="843"/>
      <c r="AN46" s="851">
        <v>863.5</v>
      </c>
      <c r="AO46" s="845">
        <v>20054</v>
      </c>
      <c r="AP46" s="852">
        <v>530</v>
      </c>
      <c r="AQ46" s="846">
        <v>171</v>
      </c>
      <c r="AR46" s="846">
        <v>307.5</v>
      </c>
      <c r="AS46" s="847">
        <v>343.5</v>
      </c>
      <c r="AT46" s="851">
        <v>864</v>
      </c>
      <c r="AU46" s="848">
        <v>115</v>
      </c>
      <c r="AV46" s="853">
        <v>4259</v>
      </c>
      <c r="AW46" s="848">
        <v>288</v>
      </c>
      <c r="AX46" s="861" t="s">
        <v>377</v>
      </c>
      <c r="AY46" s="862" t="s">
        <v>376</v>
      </c>
    </row>
    <row r="47" spans="1:51">
      <c r="A47" s="837" t="s">
        <v>3680</v>
      </c>
      <c r="B47" s="837" t="s">
        <v>3798</v>
      </c>
      <c r="C47" s="837" t="s">
        <v>3799</v>
      </c>
      <c r="D47" s="838">
        <v>46</v>
      </c>
      <c r="E47" s="839" t="s">
        <v>368</v>
      </c>
      <c r="F47" s="840">
        <v>39647</v>
      </c>
      <c r="G47" s="838">
        <v>1</v>
      </c>
      <c r="H47" s="838"/>
      <c r="I47" s="838"/>
      <c r="J47" s="838"/>
      <c r="K47" s="838">
        <v>1</v>
      </c>
      <c r="L47" s="838">
        <v>167</v>
      </c>
      <c r="M47" s="838">
        <v>73</v>
      </c>
      <c r="N47" s="838">
        <v>231</v>
      </c>
      <c r="O47" s="841">
        <v>814</v>
      </c>
      <c r="P47" s="838"/>
      <c r="Q47" s="838"/>
      <c r="R47" s="838"/>
      <c r="S47" s="838"/>
      <c r="T47" s="838"/>
      <c r="U47" s="838"/>
      <c r="V47" s="838"/>
      <c r="W47" s="838"/>
      <c r="X47" s="838">
        <v>1</v>
      </c>
      <c r="Z47" s="838">
        <v>1</v>
      </c>
      <c r="AA47" s="838">
        <v>1</v>
      </c>
      <c r="AB47" s="838"/>
      <c r="AD47" s="837" t="s">
        <v>3815</v>
      </c>
      <c r="AE47" s="838">
        <v>1</v>
      </c>
      <c r="AF47" s="838">
        <v>1</v>
      </c>
      <c r="AG47" s="838"/>
      <c r="AI47" s="838">
        <v>300</v>
      </c>
      <c r="AJ47" s="842">
        <v>800</v>
      </c>
      <c r="AK47" s="843"/>
      <c r="AL47" s="843"/>
      <c r="AM47" s="843">
        <v>1</v>
      </c>
      <c r="AN47" s="851">
        <v>392.5</v>
      </c>
      <c r="AO47" s="846">
        <v>396</v>
      </c>
      <c r="AP47" s="852">
        <v>876</v>
      </c>
      <c r="AQ47" s="846">
        <v>263</v>
      </c>
      <c r="AR47" s="846">
        <v>191</v>
      </c>
      <c r="AS47" s="847">
        <v>736</v>
      </c>
      <c r="AT47" s="851">
        <v>559</v>
      </c>
      <c r="AU47" s="848">
        <v>129.5</v>
      </c>
      <c r="AV47" s="849">
        <v>3966.5</v>
      </c>
      <c r="AW47" s="848">
        <v>909</v>
      </c>
      <c r="AX47" s="850"/>
      <c r="AY47" s="838" t="s">
        <v>378</v>
      </c>
    </row>
    <row r="48" spans="1:51">
      <c r="A48" s="837" t="s">
        <v>3680</v>
      </c>
      <c r="B48" s="837" t="s">
        <v>3798</v>
      </c>
      <c r="C48" s="837" t="s">
        <v>3799</v>
      </c>
      <c r="D48" s="838">
        <v>47</v>
      </c>
      <c r="E48" s="839" t="s">
        <v>379</v>
      </c>
      <c r="F48" s="840">
        <v>39648</v>
      </c>
      <c r="G48" s="838">
        <v>1</v>
      </c>
      <c r="H48" s="838"/>
      <c r="I48" s="838"/>
      <c r="J48" s="838">
        <v>1</v>
      </c>
      <c r="K48" s="838"/>
      <c r="L48" s="838">
        <v>140</v>
      </c>
      <c r="M48" s="838">
        <v>61</v>
      </c>
      <c r="N48" s="838">
        <v>180</v>
      </c>
      <c r="O48" s="841">
        <v>364</v>
      </c>
      <c r="P48" s="838"/>
      <c r="Q48" s="838"/>
      <c r="R48" s="838"/>
      <c r="S48" s="838"/>
      <c r="T48" s="838"/>
      <c r="U48" s="838"/>
      <c r="V48" s="838"/>
      <c r="W48" s="838">
        <v>1</v>
      </c>
      <c r="X48" s="838"/>
      <c r="Z48" s="838">
        <v>1</v>
      </c>
      <c r="AA48" s="838"/>
      <c r="AB48" s="838">
        <v>1</v>
      </c>
      <c r="AD48" s="837" t="s">
        <v>3815</v>
      </c>
      <c r="AE48" s="838">
        <v>1</v>
      </c>
      <c r="AF48" s="838"/>
      <c r="AG48" s="838">
        <v>1</v>
      </c>
      <c r="AI48" s="838">
        <v>300</v>
      </c>
      <c r="AJ48" s="842">
        <v>900</v>
      </c>
      <c r="AK48" s="843">
        <v>1</v>
      </c>
      <c r="AL48" s="843"/>
      <c r="AM48" s="843"/>
      <c r="AN48" s="851">
        <v>397</v>
      </c>
      <c r="AO48" s="845">
        <v>12078.5</v>
      </c>
      <c r="AP48" s="846">
        <v>86.5</v>
      </c>
      <c r="AQ48" s="846">
        <v>194</v>
      </c>
      <c r="AR48" s="846">
        <v>267.5</v>
      </c>
      <c r="AS48" s="847">
        <v>90.5</v>
      </c>
      <c r="AT48" s="851">
        <v>275.5</v>
      </c>
      <c r="AU48" s="848">
        <v>168</v>
      </c>
      <c r="AV48" s="849">
        <v>2508</v>
      </c>
      <c r="AW48" s="848">
        <v>675</v>
      </c>
      <c r="AX48" s="850"/>
      <c r="AY48" s="838" t="s">
        <v>380</v>
      </c>
    </row>
    <row r="49" spans="1:51">
      <c r="A49" s="837" t="s">
        <v>3680</v>
      </c>
      <c r="B49" s="837" t="s">
        <v>3798</v>
      </c>
      <c r="C49" s="837" t="s">
        <v>3799</v>
      </c>
      <c r="D49" s="838">
        <v>48</v>
      </c>
      <c r="E49" s="839" t="s">
        <v>379</v>
      </c>
      <c r="F49" s="840">
        <v>39648</v>
      </c>
      <c r="G49" s="838"/>
      <c r="H49" s="838">
        <v>1</v>
      </c>
      <c r="I49" s="838"/>
      <c r="J49" s="838">
        <v>1</v>
      </c>
      <c r="K49" s="838"/>
      <c r="L49" s="838">
        <v>146</v>
      </c>
      <c r="M49" s="838">
        <v>65</v>
      </c>
      <c r="N49" s="838">
        <v>182</v>
      </c>
      <c r="O49" s="841">
        <v>372</v>
      </c>
      <c r="P49" s="838"/>
      <c r="Q49" s="838">
        <v>1</v>
      </c>
      <c r="R49" s="838"/>
      <c r="S49" s="838">
        <v>1</v>
      </c>
      <c r="T49" s="838"/>
      <c r="U49" s="838">
        <v>1</v>
      </c>
      <c r="V49" s="838"/>
      <c r="W49" s="838">
        <v>1</v>
      </c>
      <c r="X49" s="838"/>
      <c r="Z49" s="838">
        <v>1</v>
      </c>
      <c r="AA49" s="838">
        <v>1</v>
      </c>
      <c r="AB49" s="838"/>
      <c r="AD49" s="837" t="s">
        <v>3815</v>
      </c>
      <c r="AE49" s="838">
        <v>1</v>
      </c>
      <c r="AF49" s="838">
        <v>1</v>
      </c>
      <c r="AG49" s="838"/>
      <c r="AI49" s="838">
        <v>300</v>
      </c>
      <c r="AJ49" s="842">
        <v>700</v>
      </c>
      <c r="AK49" s="843"/>
      <c r="AL49" s="843"/>
      <c r="AM49" s="843">
        <v>1</v>
      </c>
      <c r="AN49" s="851">
        <v>107</v>
      </c>
      <c r="AO49" s="846">
        <v>100</v>
      </c>
      <c r="AP49" s="846">
        <v>94</v>
      </c>
      <c r="AQ49" s="846">
        <v>144</v>
      </c>
      <c r="AR49" s="846">
        <v>183</v>
      </c>
      <c r="AS49" s="847">
        <v>88</v>
      </c>
      <c r="AT49" s="851">
        <v>420</v>
      </c>
      <c r="AU49" s="848">
        <v>110</v>
      </c>
      <c r="AV49" s="849">
        <v>1270</v>
      </c>
      <c r="AW49" s="848">
        <v>600.5</v>
      </c>
      <c r="AX49" s="850"/>
      <c r="AY49" s="838" t="s">
        <v>381</v>
      </c>
    </row>
    <row r="50" spans="1:51">
      <c r="A50" s="837" t="s">
        <v>3680</v>
      </c>
      <c r="B50" s="837" t="s">
        <v>3798</v>
      </c>
      <c r="C50" s="837" t="s">
        <v>3799</v>
      </c>
      <c r="D50" s="838">
        <v>49</v>
      </c>
      <c r="E50" s="839" t="s">
        <v>379</v>
      </c>
      <c r="F50" s="840">
        <v>39648</v>
      </c>
      <c r="G50" s="838"/>
      <c r="H50" s="838">
        <v>1</v>
      </c>
      <c r="I50" s="838"/>
      <c r="J50" s="838">
        <v>1</v>
      </c>
      <c r="K50" s="838"/>
      <c r="L50" s="838">
        <v>143</v>
      </c>
      <c r="M50" s="838">
        <v>69</v>
      </c>
      <c r="N50" s="838">
        <v>178</v>
      </c>
      <c r="O50" s="841">
        <v>302</v>
      </c>
      <c r="P50" s="838"/>
      <c r="Q50" s="838">
        <v>1</v>
      </c>
      <c r="R50" s="838"/>
      <c r="S50" s="838">
        <v>1</v>
      </c>
      <c r="T50" s="838"/>
      <c r="U50" s="838">
        <v>1</v>
      </c>
      <c r="V50" s="838"/>
      <c r="W50" s="838">
        <v>1</v>
      </c>
      <c r="X50" s="838"/>
      <c r="Z50" s="838">
        <v>1</v>
      </c>
      <c r="AA50" s="838"/>
      <c r="AB50" s="838">
        <v>1</v>
      </c>
      <c r="AD50" s="837" t="s">
        <v>3815</v>
      </c>
      <c r="AE50" s="838">
        <v>1</v>
      </c>
      <c r="AF50" s="838"/>
      <c r="AG50" s="838">
        <v>1</v>
      </c>
      <c r="AI50" s="838">
        <v>300</v>
      </c>
      <c r="AJ50" s="842">
        <v>800</v>
      </c>
      <c r="AK50" s="843">
        <v>1</v>
      </c>
      <c r="AL50" s="843"/>
      <c r="AM50" s="843"/>
      <c r="AN50" s="844">
        <v>1961</v>
      </c>
      <c r="AO50" s="845">
        <v>12917</v>
      </c>
      <c r="AP50" s="846">
        <v>143</v>
      </c>
      <c r="AQ50" s="846">
        <v>111.5</v>
      </c>
      <c r="AR50" s="846">
        <v>216</v>
      </c>
      <c r="AS50" s="847">
        <v>94</v>
      </c>
      <c r="AT50" s="851">
        <v>151</v>
      </c>
      <c r="AU50" s="848">
        <v>138</v>
      </c>
      <c r="AV50" s="849">
        <v>1000.5</v>
      </c>
      <c r="AW50" s="848">
        <v>527</v>
      </c>
      <c r="AX50" s="850"/>
      <c r="AY50" s="838" t="s">
        <v>382</v>
      </c>
    </row>
    <row r="51" spans="1:51">
      <c r="A51" s="837" t="s">
        <v>3680</v>
      </c>
      <c r="B51" s="837" t="s">
        <v>3798</v>
      </c>
      <c r="C51" s="837" t="s">
        <v>3799</v>
      </c>
      <c r="D51" s="838">
        <v>50</v>
      </c>
      <c r="E51" s="839" t="s">
        <v>379</v>
      </c>
      <c r="F51" s="840">
        <v>39648</v>
      </c>
      <c r="G51" s="838">
        <v>1</v>
      </c>
      <c r="H51" s="838"/>
      <c r="I51" s="838"/>
      <c r="J51" s="838">
        <v>1</v>
      </c>
      <c r="K51" s="838"/>
      <c r="L51" s="838">
        <v>139</v>
      </c>
      <c r="M51" s="838">
        <v>67</v>
      </c>
      <c r="N51" s="838">
        <v>179</v>
      </c>
      <c r="O51" s="841">
        <v>294</v>
      </c>
      <c r="P51" s="838"/>
      <c r="Q51" s="838"/>
      <c r="R51" s="838"/>
      <c r="S51" s="838"/>
      <c r="T51" s="838"/>
      <c r="U51" s="838"/>
      <c r="V51" s="838"/>
      <c r="W51" s="838">
        <v>1</v>
      </c>
      <c r="X51" s="838"/>
      <c r="Z51" s="838">
        <v>1</v>
      </c>
      <c r="AA51" s="838">
        <v>1</v>
      </c>
      <c r="AB51" s="838"/>
      <c r="AD51" s="837" t="s">
        <v>3815</v>
      </c>
      <c r="AE51" s="838">
        <v>1</v>
      </c>
      <c r="AF51" s="838">
        <v>1</v>
      </c>
      <c r="AG51" s="838"/>
      <c r="AI51" s="838">
        <v>300</v>
      </c>
      <c r="AJ51" s="842">
        <v>700</v>
      </c>
      <c r="AK51" s="843"/>
      <c r="AL51" s="843"/>
      <c r="AM51" s="843">
        <v>1</v>
      </c>
      <c r="AN51" s="851">
        <v>121</v>
      </c>
      <c r="AO51" s="846">
        <v>68.5</v>
      </c>
      <c r="AP51" s="846">
        <v>86</v>
      </c>
      <c r="AQ51" s="846">
        <v>99</v>
      </c>
      <c r="AR51" s="846">
        <v>144</v>
      </c>
      <c r="AS51" s="847">
        <v>77</v>
      </c>
      <c r="AT51" s="851">
        <v>207</v>
      </c>
      <c r="AU51" s="848">
        <v>137</v>
      </c>
      <c r="AV51" s="849">
        <v>1475</v>
      </c>
      <c r="AW51" s="848">
        <v>548</v>
      </c>
      <c r="AX51" s="850"/>
      <c r="AY51" s="838" t="s">
        <v>383</v>
      </c>
    </row>
    <row r="52" spans="1:51">
      <c r="A52" s="837" t="s">
        <v>3680</v>
      </c>
      <c r="B52" s="837" t="s">
        <v>3798</v>
      </c>
      <c r="C52" s="837" t="s">
        <v>3799</v>
      </c>
      <c r="D52" s="838">
        <v>51</v>
      </c>
      <c r="E52" s="839" t="s">
        <v>379</v>
      </c>
      <c r="F52" s="840">
        <v>39648</v>
      </c>
      <c r="G52" s="838"/>
      <c r="H52" s="838">
        <v>1</v>
      </c>
      <c r="I52" s="838"/>
      <c r="J52" s="838">
        <v>1</v>
      </c>
      <c r="K52" s="838"/>
      <c r="L52" s="838">
        <v>140</v>
      </c>
      <c r="M52" s="838">
        <v>65</v>
      </c>
      <c r="N52" s="838">
        <v>178</v>
      </c>
      <c r="O52" s="841">
        <v>318</v>
      </c>
      <c r="P52" s="838"/>
      <c r="Q52" s="838"/>
      <c r="R52" s="838"/>
      <c r="S52" s="838"/>
      <c r="T52" s="838"/>
      <c r="U52" s="838"/>
      <c r="V52" s="838"/>
      <c r="W52" s="838">
        <v>1</v>
      </c>
      <c r="X52" s="838"/>
      <c r="Z52" s="838">
        <v>1</v>
      </c>
      <c r="AA52" s="838">
        <v>1</v>
      </c>
      <c r="AB52" s="838"/>
      <c r="AD52" s="837" t="s">
        <v>3815</v>
      </c>
      <c r="AE52" s="838">
        <v>1</v>
      </c>
      <c r="AF52" s="838">
        <v>1</v>
      </c>
      <c r="AG52" s="838"/>
      <c r="AI52" s="838">
        <v>300</v>
      </c>
      <c r="AJ52" s="842">
        <v>800</v>
      </c>
      <c r="AK52" s="843"/>
      <c r="AL52" s="843"/>
      <c r="AM52" s="843">
        <v>1</v>
      </c>
      <c r="AN52" s="851">
        <v>138.5</v>
      </c>
      <c r="AO52" s="846">
        <v>283</v>
      </c>
      <c r="AP52" s="846">
        <v>103</v>
      </c>
      <c r="AQ52" s="846">
        <v>112</v>
      </c>
      <c r="AR52" s="846">
        <v>143</v>
      </c>
      <c r="AS52" s="847">
        <v>70.5</v>
      </c>
      <c r="AT52" s="851">
        <v>148</v>
      </c>
      <c r="AU52" s="848">
        <v>104</v>
      </c>
      <c r="AV52" s="849">
        <v>695</v>
      </c>
      <c r="AW52" s="848">
        <v>235.5</v>
      </c>
      <c r="AX52" s="850"/>
      <c r="AY52" s="838" t="s">
        <v>384</v>
      </c>
    </row>
    <row r="53" spans="1:51">
      <c r="A53" s="837" t="s">
        <v>3680</v>
      </c>
      <c r="B53" s="837" t="s">
        <v>3798</v>
      </c>
      <c r="C53" s="837" t="s">
        <v>3799</v>
      </c>
      <c r="D53" s="838">
        <v>52</v>
      </c>
      <c r="E53" s="839" t="s">
        <v>379</v>
      </c>
      <c r="F53" s="840">
        <v>39648</v>
      </c>
      <c r="G53" s="863">
        <v>1</v>
      </c>
      <c r="H53" s="863"/>
      <c r="I53" s="863"/>
      <c r="J53" s="838">
        <v>1</v>
      </c>
      <c r="K53" s="863"/>
      <c r="L53" s="863">
        <v>138</v>
      </c>
      <c r="M53" s="863">
        <v>67</v>
      </c>
      <c r="N53" s="863">
        <v>172</v>
      </c>
      <c r="O53" s="864">
        <v>254</v>
      </c>
      <c r="P53" s="863"/>
      <c r="Q53" s="863"/>
      <c r="R53" s="863"/>
      <c r="S53" s="863"/>
      <c r="T53" s="863"/>
      <c r="U53" s="863"/>
      <c r="V53" s="863"/>
      <c r="W53" s="838">
        <v>1</v>
      </c>
      <c r="X53" s="863"/>
      <c r="Z53" s="838">
        <v>1</v>
      </c>
      <c r="AA53" s="838"/>
      <c r="AB53" s="863">
        <v>1</v>
      </c>
      <c r="AD53" s="837" t="s">
        <v>3815</v>
      </c>
      <c r="AE53" s="838">
        <v>1</v>
      </c>
      <c r="AF53" s="838"/>
      <c r="AG53" s="863">
        <v>1</v>
      </c>
      <c r="AI53" s="838">
        <v>300</v>
      </c>
      <c r="AJ53" s="865">
        <v>800</v>
      </c>
      <c r="AK53" s="843"/>
      <c r="AL53" s="843"/>
      <c r="AM53" s="843">
        <v>1</v>
      </c>
      <c r="AN53" s="851">
        <v>84</v>
      </c>
      <c r="AO53" s="846">
        <v>384</v>
      </c>
      <c r="AP53" s="846">
        <v>114</v>
      </c>
      <c r="AQ53" s="846">
        <v>153</v>
      </c>
      <c r="AR53" s="846">
        <v>178</v>
      </c>
      <c r="AS53" s="847">
        <v>92</v>
      </c>
      <c r="AT53" s="851">
        <v>147</v>
      </c>
      <c r="AU53" s="848">
        <v>109</v>
      </c>
      <c r="AV53" s="849">
        <v>1870</v>
      </c>
      <c r="AW53" s="854">
        <v>3008.5</v>
      </c>
      <c r="AX53" s="850"/>
      <c r="AY53" s="863" t="s">
        <v>385</v>
      </c>
    </row>
    <row r="54" spans="1:51">
      <c r="A54" s="837" t="s">
        <v>3680</v>
      </c>
      <c r="B54" s="837" t="s">
        <v>3798</v>
      </c>
      <c r="C54" s="837" t="s">
        <v>3799</v>
      </c>
      <c r="D54" s="838">
        <v>53</v>
      </c>
      <c r="E54" s="839" t="s">
        <v>379</v>
      </c>
      <c r="F54" s="840">
        <v>39648</v>
      </c>
      <c r="G54" s="863"/>
      <c r="H54" s="863">
        <v>1</v>
      </c>
      <c r="I54" s="863"/>
      <c r="J54" s="838">
        <v>1</v>
      </c>
      <c r="K54" s="863"/>
      <c r="L54" s="863">
        <v>146</v>
      </c>
      <c r="M54" s="863">
        <v>65</v>
      </c>
      <c r="N54" s="863">
        <v>179</v>
      </c>
      <c r="O54" s="864">
        <v>384</v>
      </c>
      <c r="P54" s="863"/>
      <c r="Q54" s="863"/>
      <c r="R54" s="863"/>
      <c r="S54" s="863"/>
      <c r="T54" s="863"/>
      <c r="U54" s="863"/>
      <c r="V54" s="863"/>
      <c r="W54" s="838">
        <v>1</v>
      </c>
      <c r="X54" s="863"/>
      <c r="Z54" s="838">
        <v>1</v>
      </c>
      <c r="AA54" s="838">
        <v>1</v>
      </c>
      <c r="AB54" s="863"/>
      <c r="AD54" s="837" t="s">
        <v>3815</v>
      </c>
      <c r="AE54" s="838">
        <v>1</v>
      </c>
      <c r="AF54" s="838">
        <v>1</v>
      </c>
      <c r="AG54" s="863"/>
      <c r="AI54" s="838">
        <v>300</v>
      </c>
      <c r="AJ54" s="865">
        <v>700</v>
      </c>
      <c r="AK54" s="843"/>
      <c r="AL54" s="843"/>
      <c r="AM54" s="843">
        <v>1</v>
      </c>
      <c r="AN54" s="851">
        <v>87</v>
      </c>
      <c r="AO54" s="846">
        <v>149</v>
      </c>
      <c r="AP54" s="846">
        <v>32</v>
      </c>
      <c r="AQ54" s="846">
        <v>106</v>
      </c>
      <c r="AR54" s="846">
        <v>290</v>
      </c>
      <c r="AS54" s="847">
        <v>130</v>
      </c>
      <c r="AT54" s="851">
        <v>127</v>
      </c>
      <c r="AU54" s="848">
        <v>76</v>
      </c>
      <c r="AV54" s="849">
        <v>2460</v>
      </c>
      <c r="AW54" s="848">
        <v>310.5</v>
      </c>
      <c r="AX54" s="850"/>
      <c r="AY54" s="863" t="s">
        <v>386</v>
      </c>
    </row>
    <row r="55" spans="1:51">
      <c r="A55" s="837" t="s">
        <v>3680</v>
      </c>
      <c r="B55" s="837" t="s">
        <v>3798</v>
      </c>
      <c r="C55" s="837" t="s">
        <v>3799</v>
      </c>
      <c r="D55" s="838">
        <v>54</v>
      </c>
      <c r="E55" s="839" t="s">
        <v>379</v>
      </c>
      <c r="F55" s="840">
        <v>39648</v>
      </c>
      <c r="G55" s="863">
        <v>1</v>
      </c>
      <c r="H55" s="863"/>
      <c r="I55" s="863"/>
      <c r="J55" s="838">
        <v>1</v>
      </c>
      <c r="K55" s="863"/>
      <c r="L55" s="863">
        <v>145</v>
      </c>
      <c r="M55" s="863">
        <v>63</v>
      </c>
      <c r="N55" s="863">
        <v>172</v>
      </c>
      <c r="O55" s="864">
        <v>238</v>
      </c>
      <c r="P55" s="863"/>
      <c r="Q55" s="863"/>
      <c r="R55" s="863"/>
      <c r="S55" s="863"/>
      <c r="T55" s="863"/>
      <c r="U55" s="863"/>
      <c r="V55" s="863"/>
      <c r="W55" s="838">
        <v>1</v>
      </c>
      <c r="X55" s="863"/>
      <c r="Z55" s="838">
        <v>1</v>
      </c>
      <c r="AA55" s="838">
        <v>1</v>
      </c>
      <c r="AB55" s="863"/>
      <c r="AD55" s="837" t="s">
        <v>3815</v>
      </c>
      <c r="AE55" s="838">
        <v>1</v>
      </c>
      <c r="AF55" s="838">
        <v>1</v>
      </c>
      <c r="AG55" s="863"/>
      <c r="AI55" s="838">
        <v>300</v>
      </c>
      <c r="AJ55" s="865">
        <v>700</v>
      </c>
      <c r="AK55" s="843"/>
      <c r="AL55" s="843"/>
      <c r="AM55" s="843">
        <v>1</v>
      </c>
      <c r="AN55" s="851">
        <v>118.5</v>
      </c>
      <c r="AO55" s="846">
        <v>426</v>
      </c>
      <c r="AP55" s="846">
        <v>100.5</v>
      </c>
      <c r="AQ55" s="846">
        <v>112</v>
      </c>
      <c r="AR55" s="846">
        <v>203</v>
      </c>
      <c r="AS55" s="847">
        <v>103.5</v>
      </c>
      <c r="AT55" s="851">
        <v>162</v>
      </c>
      <c r="AU55" s="848">
        <v>125</v>
      </c>
      <c r="AV55" s="849">
        <v>861</v>
      </c>
      <c r="AW55" s="848">
        <v>256</v>
      </c>
      <c r="AX55" s="850"/>
      <c r="AY55" s="863" t="s">
        <v>387</v>
      </c>
    </row>
    <row r="56" spans="1:51">
      <c r="A56" s="837" t="s">
        <v>3680</v>
      </c>
      <c r="B56" s="837" t="s">
        <v>3798</v>
      </c>
      <c r="C56" s="837" t="s">
        <v>3799</v>
      </c>
      <c r="D56" s="838">
        <v>55</v>
      </c>
      <c r="E56" s="839" t="s">
        <v>379</v>
      </c>
      <c r="F56" s="840">
        <v>39648</v>
      </c>
      <c r="G56" s="863"/>
      <c r="H56" s="863">
        <v>1</v>
      </c>
      <c r="I56" s="863"/>
      <c r="J56" s="838">
        <v>1</v>
      </c>
      <c r="K56" s="863"/>
      <c r="L56" s="863">
        <v>150</v>
      </c>
      <c r="M56" s="863">
        <v>70</v>
      </c>
      <c r="N56" s="863">
        <v>181</v>
      </c>
      <c r="O56" s="864">
        <v>416</v>
      </c>
      <c r="P56" s="863"/>
      <c r="Q56" s="863"/>
      <c r="R56" s="863"/>
      <c r="S56" s="863"/>
      <c r="T56" s="863"/>
      <c r="U56" s="863"/>
      <c r="V56" s="863"/>
      <c r="W56" s="838">
        <v>1</v>
      </c>
      <c r="X56" s="863"/>
      <c r="Z56" s="838">
        <v>1</v>
      </c>
      <c r="AA56" s="838">
        <v>1</v>
      </c>
      <c r="AB56" s="863"/>
      <c r="AD56" s="837" t="s">
        <v>3815</v>
      </c>
      <c r="AE56" s="838">
        <v>1</v>
      </c>
      <c r="AF56" s="838">
        <v>1</v>
      </c>
      <c r="AG56" s="863"/>
      <c r="AI56" s="838">
        <v>300</v>
      </c>
      <c r="AJ56" s="865">
        <v>800</v>
      </c>
      <c r="AK56" s="843"/>
      <c r="AL56" s="843"/>
      <c r="AM56" s="843">
        <v>1</v>
      </c>
      <c r="AN56" s="851">
        <v>147</v>
      </c>
      <c r="AO56" s="846">
        <v>244.5</v>
      </c>
      <c r="AP56" s="846">
        <v>99</v>
      </c>
      <c r="AQ56" s="846">
        <v>102</v>
      </c>
      <c r="AR56" s="846">
        <v>176</v>
      </c>
      <c r="AS56" s="847">
        <v>83</v>
      </c>
      <c r="AT56" s="851">
        <v>163.5</v>
      </c>
      <c r="AU56" s="848">
        <v>125</v>
      </c>
      <c r="AV56" s="849">
        <v>786</v>
      </c>
      <c r="AW56" s="848">
        <v>588</v>
      </c>
      <c r="AX56" s="850"/>
      <c r="AY56" s="863" t="s">
        <v>388</v>
      </c>
    </row>
    <row r="57" spans="1:51">
      <c r="A57" s="837" t="s">
        <v>3680</v>
      </c>
      <c r="B57" s="837" t="s">
        <v>3798</v>
      </c>
      <c r="C57" s="837" t="s">
        <v>3799</v>
      </c>
      <c r="D57" s="838">
        <v>56</v>
      </c>
      <c r="E57" s="839" t="s">
        <v>379</v>
      </c>
      <c r="F57" s="840">
        <v>39648</v>
      </c>
      <c r="G57" s="863">
        <v>1</v>
      </c>
      <c r="H57" s="863"/>
      <c r="I57" s="863"/>
      <c r="J57" s="838">
        <v>1</v>
      </c>
      <c r="K57" s="863"/>
      <c r="L57" s="863">
        <v>152</v>
      </c>
      <c r="M57" s="863">
        <v>71</v>
      </c>
      <c r="N57" s="863">
        <v>174</v>
      </c>
      <c r="O57" s="864">
        <v>352</v>
      </c>
      <c r="P57" s="863"/>
      <c r="Q57" s="863"/>
      <c r="R57" s="863"/>
      <c r="S57" s="863"/>
      <c r="T57" s="863"/>
      <c r="U57" s="863"/>
      <c r="V57" s="863"/>
      <c r="W57" s="838">
        <v>1</v>
      </c>
      <c r="X57" s="863"/>
      <c r="Z57" s="838">
        <v>1</v>
      </c>
      <c r="AA57" s="838"/>
      <c r="AB57" s="863">
        <v>1</v>
      </c>
      <c r="AD57" s="837" t="s">
        <v>3815</v>
      </c>
      <c r="AE57" s="838">
        <v>1</v>
      </c>
      <c r="AF57" s="838"/>
      <c r="AG57" s="863">
        <v>1</v>
      </c>
      <c r="AI57" s="838">
        <v>300</v>
      </c>
      <c r="AJ57" s="865">
        <v>800</v>
      </c>
      <c r="AK57" s="843">
        <v>1</v>
      </c>
      <c r="AL57" s="843"/>
      <c r="AM57" s="843"/>
      <c r="AN57" s="851">
        <v>596.5</v>
      </c>
      <c r="AO57" s="845">
        <v>11629</v>
      </c>
      <c r="AP57" s="846">
        <v>125</v>
      </c>
      <c r="AQ57" s="846">
        <v>121</v>
      </c>
      <c r="AR57" s="846">
        <v>145</v>
      </c>
      <c r="AS57" s="847">
        <v>121.5</v>
      </c>
      <c r="AT57" s="851">
        <v>143</v>
      </c>
      <c r="AU57" s="848">
        <v>120</v>
      </c>
      <c r="AV57" s="849">
        <v>850</v>
      </c>
      <c r="AW57" s="848">
        <v>262.5</v>
      </c>
      <c r="AX57" s="850"/>
      <c r="AY57" s="863" t="s">
        <v>389</v>
      </c>
    </row>
    <row r="58" spans="1:51">
      <c r="A58" s="837" t="s">
        <v>3680</v>
      </c>
      <c r="B58" s="837" t="s">
        <v>3798</v>
      </c>
      <c r="C58" s="837" t="s">
        <v>3799</v>
      </c>
      <c r="D58" s="838">
        <v>57</v>
      </c>
      <c r="E58" s="839" t="s">
        <v>379</v>
      </c>
      <c r="F58" s="840">
        <v>39648</v>
      </c>
      <c r="G58" s="863">
        <v>1</v>
      </c>
      <c r="H58" s="863"/>
      <c r="I58" s="863"/>
      <c r="J58" s="838">
        <v>1</v>
      </c>
      <c r="K58" s="863"/>
      <c r="L58" s="863">
        <v>150</v>
      </c>
      <c r="M58" s="863">
        <v>67</v>
      </c>
      <c r="N58" s="863">
        <v>179</v>
      </c>
      <c r="O58" s="864">
        <v>390</v>
      </c>
      <c r="P58" s="863"/>
      <c r="Q58" s="863"/>
      <c r="R58" s="863"/>
      <c r="S58" s="863"/>
      <c r="T58" s="863"/>
      <c r="U58" s="863"/>
      <c r="V58" s="863"/>
      <c r="W58" s="838">
        <v>1</v>
      </c>
      <c r="X58" s="863"/>
      <c r="Z58" s="838">
        <v>1</v>
      </c>
      <c r="AA58" s="838"/>
      <c r="AB58" s="863">
        <v>1</v>
      </c>
      <c r="AD58" s="837" t="s">
        <v>3815</v>
      </c>
      <c r="AE58" s="838">
        <v>1</v>
      </c>
      <c r="AF58" s="838"/>
      <c r="AG58" s="863">
        <v>1</v>
      </c>
      <c r="AI58" s="838">
        <v>300</v>
      </c>
      <c r="AJ58" s="865">
        <v>800</v>
      </c>
      <c r="AK58" s="843"/>
      <c r="AL58" s="843"/>
      <c r="AM58" s="843">
        <v>1</v>
      </c>
      <c r="AN58" s="851">
        <v>122</v>
      </c>
      <c r="AO58" s="846">
        <v>95</v>
      </c>
      <c r="AP58" s="846">
        <v>33</v>
      </c>
      <c r="AQ58" s="846">
        <v>90</v>
      </c>
      <c r="AR58" s="846">
        <v>139.5</v>
      </c>
      <c r="AS58" s="847">
        <v>78.5</v>
      </c>
      <c r="AT58" s="851">
        <v>107.5</v>
      </c>
      <c r="AU58" s="848">
        <v>121</v>
      </c>
      <c r="AV58" s="849">
        <v>1389</v>
      </c>
      <c r="AW58" s="848">
        <v>114</v>
      </c>
      <c r="AX58" s="850"/>
      <c r="AY58" s="863" t="s">
        <v>390</v>
      </c>
    </row>
    <row r="59" spans="1:51">
      <c r="A59" s="837" t="s">
        <v>3680</v>
      </c>
      <c r="B59" s="837" t="s">
        <v>3798</v>
      </c>
      <c r="C59" s="837" t="s">
        <v>3799</v>
      </c>
      <c r="D59" s="857">
        <v>58</v>
      </c>
      <c r="E59" s="858" t="s">
        <v>391</v>
      </c>
      <c r="F59" s="840">
        <v>39649</v>
      </c>
      <c r="G59" s="857">
        <v>1</v>
      </c>
      <c r="H59" s="857"/>
      <c r="I59" s="857"/>
      <c r="J59" s="857"/>
      <c r="K59" s="857">
        <v>1</v>
      </c>
      <c r="L59" s="857">
        <v>170</v>
      </c>
      <c r="M59" s="857">
        <v>74</v>
      </c>
      <c r="N59" s="857">
        <v>235</v>
      </c>
      <c r="O59" s="859">
        <v>858</v>
      </c>
      <c r="P59" s="857"/>
      <c r="Q59" s="857"/>
      <c r="R59" s="857"/>
      <c r="S59" s="857"/>
      <c r="T59" s="857"/>
      <c r="U59" s="857"/>
      <c r="V59" s="857"/>
      <c r="W59" s="857">
        <v>1</v>
      </c>
      <c r="X59" s="857"/>
      <c r="Z59" s="857">
        <v>1</v>
      </c>
      <c r="AA59" s="857">
        <v>1</v>
      </c>
      <c r="AB59" s="857"/>
      <c r="AD59" s="837" t="s">
        <v>3815</v>
      </c>
      <c r="AE59" s="857">
        <v>1</v>
      </c>
      <c r="AF59" s="857">
        <v>1</v>
      </c>
      <c r="AG59" s="857"/>
      <c r="AI59" s="857">
        <v>300</v>
      </c>
      <c r="AJ59" s="860">
        <v>600</v>
      </c>
      <c r="AK59" s="843">
        <v>1</v>
      </c>
      <c r="AL59" s="843"/>
      <c r="AM59" s="843"/>
      <c r="AN59" s="844">
        <v>2046</v>
      </c>
      <c r="AO59" s="845">
        <v>25514</v>
      </c>
      <c r="AP59" s="852">
        <v>1756.5</v>
      </c>
      <c r="AQ59" s="846">
        <v>633</v>
      </c>
      <c r="AR59" s="846">
        <v>362</v>
      </c>
      <c r="AS59" s="855">
        <v>1328</v>
      </c>
      <c r="AT59" s="851">
        <v>957</v>
      </c>
      <c r="AU59" s="848">
        <v>612</v>
      </c>
      <c r="AV59" s="849">
        <v>3321.5</v>
      </c>
      <c r="AW59" s="848">
        <v>577</v>
      </c>
      <c r="AX59" s="861" t="s">
        <v>393</v>
      </c>
      <c r="AY59" s="862" t="s">
        <v>392</v>
      </c>
    </row>
    <row r="60" spans="1:51">
      <c r="A60" s="837" t="s">
        <v>3680</v>
      </c>
      <c r="B60" s="837" t="s">
        <v>3798</v>
      </c>
      <c r="C60" s="837" t="s">
        <v>3799</v>
      </c>
      <c r="D60" s="838">
        <v>59</v>
      </c>
      <c r="E60" s="866" t="s">
        <v>391</v>
      </c>
      <c r="F60" s="840">
        <v>39649</v>
      </c>
      <c r="G60" s="863">
        <v>1</v>
      </c>
      <c r="H60" s="863"/>
      <c r="I60" s="863"/>
      <c r="J60" s="863"/>
      <c r="K60" s="863">
        <v>1</v>
      </c>
      <c r="L60" s="863">
        <v>166</v>
      </c>
      <c r="M60" s="863">
        <v>71</v>
      </c>
      <c r="N60" s="863">
        <v>230</v>
      </c>
      <c r="O60" s="864">
        <v>764</v>
      </c>
      <c r="P60" s="863"/>
      <c r="Q60" s="863"/>
      <c r="R60" s="863"/>
      <c r="S60" s="863"/>
      <c r="T60" s="863"/>
      <c r="U60" s="863"/>
      <c r="V60" s="863"/>
      <c r="W60" s="838">
        <v>1</v>
      </c>
      <c r="X60" s="863"/>
      <c r="Z60" s="838">
        <v>1</v>
      </c>
      <c r="AA60" s="838">
        <v>1</v>
      </c>
      <c r="AB60" s="863"/>
      <c r="AD60" s="837" t="s">
        <v>3815</v>
      </c>
      <c r="AE60" s="838">
        <v>1</v>
      </c>
      <c r="AF60" s="838">
        <v>1</v>
      </c>
      <c r="AG60" s="863"/>
      <c r="AI60" s="838">
        <v>300</v>
      </c>
      <c r="AJ60" s="865">
        <v>800</v>
      </c>
      <c r="AK60" s="843"/>
      <c r="AL60" s="843">
        <v>1</v>
      </c>
      <c r="AM60" s="843"/>
      <c r="AN60" s="851">
        <v>470.5</v>
      </c>
      <c r="AO60" s="852">
        <v>1370</v>
      </c>
      <c r="AP60" s="852">
        <v>1015.5</v>
      </c>
      <c r="AQ60" s="846">
        <v>784.5</v>
      </c>
      <c r="AR60" s="852">
        <v>4277</v>
      </c>
      <c r="AS60" s="847">
        <v>683</v>
      </c>
      <c r="AT60" s="851">
        <v>346</v>
      </c>
      <c r="AU60" s="848">
        <v>145</v>
      </c>
      <c r="AV60" s="853">
        <v>5900.5</v>
      </c>
      <c r="AW60" s="848">
        <v>932</v>
      </c>
      <c r="AX60" s="850"/>
      <c r="AY60" s="863" t="s">
        <v>394</v>
      </c>
    </row>
    <row r="61" spans="1:51">
      <c r="A61" s="837" t="s">
        <v>3680</v>
      </c>
      <c r="B61" s="837" t="s">
        <v>3798</v>
      </c>
      <c r="C61" s="837" t="s">
        <v>3799</v>
      </c>
      <c r="D61" s="838">
        <v>60</v>
      </c>
      <c r="E61" s="866" t="s">
        <v>391</v>
      </c>
      <c r="F61" s="840">
        <v>39649</v>
      </c>
      <c r="G61" s="863">
        <v>1</v>
      </c>
      <c r="H61" s="863"/>
      <c r="I61" s="863"/>
      <c r="J61" s="863"/>
      <c r="K61" s="863">
        <v>1</v>
      </c>
      <c r="L61" s="863">
        <v>166</v>
      </c>
      <c r="M61" s="863">
        <v>70</v>
      </c>
      <c r="N61" s="863">
        <v>238</v>
      </c>
      <c r="O61" s="864">
        <v>810</v>
      </c>
      <c r="P61" s="863"/>
      <c r="Q61" s="863"/>
      <c r="R61" s="863"/>
      <c r="S61" s="863"/>
      <c r="T61" s="863"/>
      <c r="U61" s="863"/>
      <c r="V61" s="863"/>
      <c r="W61" s="863"/>
      <c r="X61" s="863">
        <v>1</v>
      </c>
      <c r="Z61" s="838">
        <v>1</v>
      </c>
      <c r="AA61" s="838"/>
      <c r="AB61" s="863">
        <v>1</v>
      </c>
      <c r="AD61" s="837" t="s">
        <v>3815</v>
      </c>
      <c r="AE61" s="838">
        <v>1</v>
      </c>
      <c r="AF61" s="838"/>
      <c r="AG61" s="863">
        <v>1</v>
      </c>
      <c r="AI61" s="838">
        <v>300</v>
      </c>
      <c r="AJ61" s="865">
        <v>800</v>
      </c>
      <c r="AK61" s="843"/>
      <c r="AL61" s="843"/>
      <c r="AM61" s="843">
        <v>1</v>
      </c>
      <c r="AN61" s="851">
        <v>103</v>
      </c>
      <c r="AO61" s="846">
        <v>205</v>
      </c>
      <c r="AP61" s="846">
        <v>90.5</v>
      </c>
      <c r="AQ61" s="846">
        <v>115</v>
      </c>
      <c r="AR61" s="846">
        <v>142</v>
      </c>
      <c r="AS61" s="847">
        <v>94</v>
      </c>
      <c r="AT61" s="851">
        <v>185.5</v>
      </c>
      <c r="AU61" s="848">
        <v>125</v>
      </c>
      <c r="AV61" s="849">
        <v>2409</v>
      </c>
      <c r="AW61" s="848">
        <v>170</v>
      </c>
      <c r="AX61" s="850"/>
      <c r="AY61" s="863" t="s">
        <v>395</v>
      </c>
    </row>
    <row r="62" spans="1:51">
      <c r="A62" s="837" t="s">
        <v>3680</v>
      </c>
      <c r="B62" s="837" t="s">
        <v>3798</v>
      </c>
      <c r="C62" s="837" t="s">
        <v>3799</v>
      </c>
      <c r="D62" s="838">
        <v>61</v>
      </c>
      <c r="E62" s="866" t="s">
        <v>391</v>
      </c>
      <c r="F62" s="840">
        <v>39649</v>
      </c>
      <c r="G62" s="863">
        <v>1</v>
      </c>
      <c r="H62" s="863"/>
      <c r="I62" s="863"/>
      <c r="J62" s="863"/>
      <c r="K62" s="863">
        <v>1</v>
      </c>
      <c r="L62" s="863">
        <v>165</v>
      </c>
      <c r="M62" s="863">
        <v>70</v>
      </c>
      <c r="N62" s="863">
        <v>235</v>
      </c>
      <c r="O62" s="864">
        <v>756</v>
      </c>
      <c r="P62" s="863"/>
      <c r="Q62" s="863"/>
      <c r="R62" s="863"/>
      <c r="S62" s="863"/>
      <c r="T62" s="863"/>
      <c r="U62" s="863"/>
      <c r="V62" s="863"/>
      <c r="W62" s="863"/>
      <c r="X62" s="863">
        <v>1</v>
      </c>
      <c r="Z62" s="838">
        <v>1</v>
      </c>
      <c r="AA62" s="838"/>
      <c r="AB62" s="863">
        <v>1</v>
      </c>
      <c r="AD62" s="837" t="s">
        <v>3815</v>
      </c>
      <c r="AE62" s="838">
        <v>1</v>
      </c>
      <c r="AF62" s="838"/>
      <c r="AG62" s="863">
        <v>1</v>
      </c>
      <c r="AI62" s="838">
        <v>300</v>
      </c>
      <c r="AJ62" s="865">
        <v>700</v>
      </c>
      <c r="AK62" s="843"/>
      <c r="AL62" s="843">
        <v>1</v>
      </c>
      <c r="AM62" s="843"/>
      <c r="AN62" s="851">
        <v>168</v>
      </c>
      <c r="AO62" s="852">
        <v>3127.5</v>
      </c>
      <c r="AP62" s="846">
        <v>157</v>
      </c>
      <c r="AQ62" s="846">
        <v>225</v>
      </c>
      <c r="AR62" s="846">
        <v>189.5</v>
      </c>
      <c r="AS62" s="847">
        <v>164.5</v>
      </c>
      <c r="AT62" s="851">
        <v>600.5</v>
      </c>
      <c r="AU62" s="848">
        <v>95</v>
      </c>
      <c r="AV62" s="849">
        <v>2597.5</v>
      </c>
      <c r="AW62" s="848">
        <v>111</v>
      </c>
      <c r="AX62" s="850"/>
      <c r="AY62" s="863" t="s">
        <v>396</v>
      </c>
    </row>
    <row r="63" spans="1:51">
      <c r="A63" s="837" t="s">
        <v>3680</v>
      </c>
      <c r="B63" s="837" t="s">
        <v>3798</v>
      </c>
      <c r="C63" s="837" t="s">
        <v>3799</v>
      </c>
      <c r="D63" s="857">
        <v>62</v>
      </c>
      <c r="E63" s="858" t="s">
        <v>391</v>
      </c>
      <c r="F63" s="840">
        <v>39649</v>
      </c>
      <c r="G63" s="857">
        <v>1</v>
      </c>
      <c r="H63" s="857"/>
      <c r="I63" s="857"/>
      <c r="J63" s="857"/>
      <c r="K63" s="857">
        <v>1</v>
      </c>
      <c r="L63" s="857">
        <v>164</v>
      </c>
      <c r="M63" s="857">
        <v>71</v>
      </c>
      <c r="N63" s="857">
        <v>236</v>
      </c>
      <c r="O63" s="859">
        <v>842</v>
      </c>
      <c r="P63" s="857"/>
      <c r="Q63" s="857"/>
      <c r="R63" s="857"/>
      <c r="S63" s="857"/>
      <c r="T63" s="857"/>
      <c r="U63" s="857"/>
      <c r="V63" s="857"/>
      <c r="W63" s="857"/>
      <c r="X63" s="857">
        <v>1</v>
      </c>
      <c r="Z63" s="857">
        <v>1</v>
      </c>
      <c r="AA63" s="857"/>
      <c r="AB63" s="857">
        <v>1</v>
      </c>
      <c r="AD63" s="837" t="s">
        <v>3815</v>
      </c>
      <c r="AE63" s="857">
        <v>1</v>
      </c>
      <c r="AF63" s="857"/>
      <c r="AG63" s="857">
        <v>1</v>
      </c>
      <c r="AI63" s="857">
        <v>300</v>
      </c>
      <c r="AJ63" s="860">
        <v>700</v>
      </c>
      <c r="AK63" s="843">
        <v>1</v>
      </c>
      <c r="AL63" s="843"/>
      <c r="AM63" s="843"/>
      <c r="AN63" s="851">
        <v>363.5</v>
      </c>
      <c r="AO63" s="845">
        <v>12961</v>
      </c>
      <c r="AP63" s="846">
        <v>96</v>
      </c>
      <c r="AQ63" s="846">
        <v>165</v>
      </c>
      <c r="AR63" s="846">
        <v>142</v>
      </c>
      <c r="AS63" s="847">
        <v>105</v>
      </c>
      <c r="AT63" s="851">
        <v>142.5</v>
      </c>
      <c r="AU63" s="848">
        <v>103.5</v>
      </c>
      <c r="AV63" s="853">
        <v>5739.5</v>
      </c>
      <c r="AW63" s="848">
        <v>306</v>
      </c>
      <c r="AX63" s="861" t="s">
        <v>398</v>
      </c>
      <c r="AY63" s="862" t="s">
        <v>397</v>
      </c>
    </row>
    <row r="64" spans="1:51">
      <c r="A64" s="837" t="s">
        <v>3680</v>
      </c>
      <c r="B64" s="837" t="s">
        <v>3798</v>
      </c>
      <c r="C64" s="837" t="s">
        <v>3799</v>
      </c>
      <c r="D64" s="838">
        <v>63</v>
      </c>
      <c r="E64" s="866" t="s">
        <v>399</v>
      </c>
      <c r="F64" s="840">
        <v>39650</v>
      </c>
      <c r="G64" s="863">
        <v>1</v>
      </c>
      <c r="H64" s="863"/>
      <c r="I64" s="863"/>
      <c r="J64" s="863"/>
      <c r="K64" s="863">
        <v>1</v>
      </c>
      <c r="L64" s="863">
        <v>164</v>
      </c>
      <c r="M64" s="863">
        <v>70</v>
      </c>
      <c r="N64" s="863">
        <v>232</v>
      </c>
      <c r="O64" s="864">
        <v>674</v>
      </c>
      <c r="P64" s="863"/>
      <c r="Q64" s="863"/>
      <c r="R64" s="863"/>
      <c r="S64" s="863"/>
      <c r="T64" s="863"/>
      <c r="U64" s="863"/>
      <c r="V64" s="863"/>
      <c r="W64" s="863">
        <v>1</v>
      </c>
      <c r="X64" s="863"/>
      <c r="Z64" s="838">
        <v>1</v>
      </c>
      <c r="AA64" s="838">
        <v>1</v>
      </c>
      <c r="AB64" s="863"/>
      <c r="AD64" s="837" t="s">
        <v>3815</v>
      </c>
      <c r="AE64" s="838">
        <v>1</v>
      </c>
      <c r="AF64" s="838">
        <v>1</v>
      </c>
      <c r="AG64" s="863"/>
      <c r="AI64" s="838">
        <v>300</v>
      </c>
      <c r="AJ64" s="865">
        <v>800</v>
      </c>
      <c r="AK64" s="843">
        <v>1</v>
      </c>
      <c r="AL64" s="843"/>
      <c r="AM64" s="843"/>
      <c r="AN64" s="851">
        <v>890.5</v>
      </c>
      <c r="AO64" s="845">
        <v>14441.5</v>
      </c>
      <c r="AP64" s="846">
        <v>200.5</v>
      </c>
      <c r="AQ64" s="846">
        <v>138</v>
      </c>
      <c r="AR64" s="846">
        <v>368</v>
      </c>
      <c r="AS64" s="847">
        <v>131.5</v>
      </c>
      <c r="AT64" s="844">
        <v>1365</v>
      </c>
      <c r="AU64" s="848">
        <v>403.5</v>
      </c>
      <c r="AV64" s="853">
        <v>5777.5</v>
      </c>
      <c r="AW64" s="848">
        <v>230.5</v>
      </c>
      <c r="AX64" s="850"/>
      <c r="AY64" s="863" t="s">
        <v>400</v>
      </c>
    </row>
    <row r="65" spans="1:51" ht="15" thickBot="1">
      <c r="A65" s="837" t="s">
        <v>3680</v>
      </c>
      <c r="B65" s="837" t="s">
        <v>3798</v>
      </c>
      <c r="C65" s="837" t="s">
        <v>3799</v>
      </c>
      <c r="D65" s="857">
        <v>64</v>
      </c>
      <c r="E65" s="858" t="s">
        <v>399</v>
      </c>
      <c r="F65" s="840">
        <v>39650</v>
      </c>
      <c r="G65" s="857">
        <v>1</v>
      </c>
      <c r="H65" s="857"/>
      <c r="I65" s="857"/>
      <c r="J65" s="857"/>
      <c r="K65" s="857">
        <v>1</v>
      </c>
      <c r="L65" s="857">
        <v>170</v>
      </c>
      <c r="M65" s="857">
        <v>71</v>
      </c>
      <c r="N65" s="857">
        <v>236</v>
      </c>
      <c r="O65" s="859">
        <v>764</v>
      </c>
      <c r="P65" s="857"/>
      <c r="Q65" s="857"/>
      <c r="R65" s="857"/>
      <c r="S65" s="857"/>
      <c r="T65" s="857"/>
      <c r="U65" s="857"/>
      <c r="V65" s="857"/>
      <c r="W65" s="857"/>
      <c r="X65" s="857">
        <v>1</v>
      </c>
      <c r="Z65" s="857">
        <v>1</v>
      </c>
      <c r="AA65" s="857">
        <v>1</v>
      </c>
      <c r="AB65" s="857"/>
      <c r="AD65" s="837" t="s">
        <v>3815</v>
      </c>
      <c r="AE65" s="857">
        <v>1</v>
      </c>
      <c r="AF65" s="857">
        <v>1</v>
      </c>
      <c r="AG65" s="857"/>
      <c r="AI65" s="857">
        <v>300</v>
      </c>
      <c r="AJ65" s="860">
        <v>800</v>
      </c>
      <c r="AK65" s="843">
        <v>1</v>
      </c>
      <c r="AL65" s="843"/>
      <c r="AM65" s="843"/>
      <c r="AN65" s="867">
        <v>847.5</v>
      </c>
      <c r="AO65" s="868">
        <v>12907</v>
      </c>
      <c r="AP65" s="869">
        <v>1851.5</v>
      </c>
      <c r="AQ65" s="870">
        <v>197.5</v>
      </c>
      <c r="AR65" s="870">
        <v>979</v>
      </c>
      <c r="AS65" s="871">
        <v>1023</v>
      </c>
      <c r="AT65" s="867">
        <v>301</v>
      </c>
      <c r="AU65" s="872">
        <v>163</v>
      </c>
      <c r="AV65" s="873">
        <v>2787</v>
      </c>
      <c r="AW65" s="872">
        <v>783.5</v>
      </c>
      <c r="AX65" s="861" t="s">
        <v>402</v>
      </c>
      <c r="AY65" s="862" t="s">
        <v>401</v>
      </c>
    </row>
    <row r="66" spans="1:51">
      <c r="A66" s="837" t="s">
        <v>3680</v>
      </c>
      <c r="B66" s="837" t="s">
        <v>3798</v>
      </c>
      <c r="C66" s="837" t="s">
        <v>3799</v>
      </c>
      <c r="D66" s="838">
        <v>65</v>
      </c>
      <c r="E66" s="866" t="s">
        <v>403</v>
      </c>
      <c r="F66" s="840">
        <v>39651</v>
      </c>
      <c r="G66" s="863">
        <v>1</v>
      </c>
      <c r="H66" s="863"/>
      <c r="I66" s="863"/>
      <c r="J66" s="863"/>
      <c r="K66" s="863">
        <v>1</v>
      </c>
      <c r="L66" s="863">
        <v>175</v>
      </c>
      <c r="M66" s="863">
        <v>72</v>
      </c>
      <c r="N66" s="863">
        <v>235</v>
      </c>
      <c r="O66" s="864">
        <v>814</v>
      </c>
      <c r="P66" s="863"/>
      <c r="Q66" s="863"/>
      <c r="R66" s="863"/>
      <c r="S66" s="863"/>
      <c r="T66" s="863"/>
      <c r="U66" s="863"/>
      <c r="V66" s="863"/>
      <c r="W66" s="863">
        <v>1</v>
      </c>
      <c r="X66" s="863"/>
      <c r="Z66" s="838">
        <v>1</v>
      </c>
      <c r="AA66" s="838">
        <v>1</v>
      </c>
      <c r="AB66" s="863"/>
      <c r="AD66" s="837" t="s">
        <v>3815</v>
      </c>
      <c r="AE66" s="838">
        <v>1</v>
      </c>
      <c r="AF66" s="838">
        <v>1</v>
      </c>
      <c r="AG66" s="863"/>
      <c r="AI66" s="838">
        <v>300</v>
      </c>
      <c r="AJ66" s="865">
        <v>800</v>
      </c>
      <c r="AK66" s="843"/>
      <c r="AL66" s="843">
        <v>1</v>
      </c>
      <c r="AM66" s="843"/>
      <c r="AN66" s="874">
        <v>310</v>
      </c>
      <c r="AO66" s="875">
        <v>2694</v>
      </c>
      <c r="AP66" s="876">
        <v>492.5</v>
      </c>
      <c r="AQ66" s="876">
        <v>111</v>
      </c>
      <c r="AR66" s="876">
        <v>128</v>
      </c>
      <c r="AS66" s="877">
        <v>308.5</v>
      </c>
      <c r="AT66" s="874">
        <v>510</v>
      </c>
      <c r="AU66" s="878">
        <v>154</v>
      </c>
      <c r="AV66" s="879">
        <v>1710</v>
      </c>
      <c r="AW66" s="878">
        <v>364</v>
      </c>
      <c r="AX66" s="850"/>
      <c r="AY66" s="863" t="s">
        <v>404</v>
      </c>
    </row>
    <row r="67" spans="1:51">
      <c r="A67" s="837" t="s">
        <v>3680</v>
      </c>
      <c r="B67" s="837" t="s">
        <v>3798</v>
      </c>
      <c r="C67" s="837" t="s">
        <v>3799</v>
      </c>
      <c r="D67" s="838">
        <v>66</v>
      </c>
      <c r="E67" s="866" t="s">
        <v>403</v>
      </c>
      <c r="F67" s="840">
        <v>39651</v>
      </c>
      <c r="G67" s="863"/>
      <c r="H67" s="863">
        <v>1</v>
      </c>
      <c r="I67" s="863"/>
      <c r="J67" s="863"/>
      <c r="K67" s="863">
        <v>1</v>
      </c>
      <c r="L67" s="863">
        <v>167</v>
      </c>
      <c r="M67" s="863">
        <v>70</v>
      </c>
      <c r="N67" s="863">
        <v>225</v>
      </c>
      <c r="O67" s="864">
        <v>546</v>
      </c>
      <c r="P67" s="863"/>
      <c r="Q67" s="863">
        <v>1</v>
      </c>
      <c r="R67" s="863">
        <v>1</v>
      </c>
      <c r="S67" s="863"/>
      <c r="T67" s="863"/>
      <c r="U67" s="863">
        <v>1</v>
      </c>
      <c r="V67" s="863"/>
      <c r="W67" s="863">
        <v>1</v>
      </c>
      <c r="X67" s="863"/>
      <c r="Z67" s="838">
        <v>1</v>
      </c>
      <c r="AA67" s="838">
        <v>1</v>
      </c>
      <c r="AB67" s="863"/>
      <c r="AD67" s="837" t="s">
        <v>3815</v>
      </c>
      <c r="AE67" s="838">
        <v>1</v>
      </c>
      <c r="AF67" s="838">
        <v>1</v>
      </c>
      <c r="AG67" s="863"/>
      <c r="AI67" s="838">
        <v>300</v>
      </c>
      <c r="AJ67" s="865">
        <v>800</v>
      </c>
      <c r="AK67" s="843"/>
      <c r="AL67" s="843"/>
      <c r="AM67" s="843">
        <v>1</v>
      </c>
      <c r="AN67" s="880">
        <v>128</v>
      </c>
      <c r="AO67" s="881">
        <v>237</v>
      </c>
      <c r="AP67" s="881">
        <v>225.5</v>
      </c>
      <c r="AQ67" s="881">
        <v>88</v>
      </c>
      <c r="AR67" s="881">
        <v>133</v>
      </c>
      <c r="AS67" s="882">
        <v>156</v>
      </c>
      <c r="AT67" s="880">
        <v>141</v>
      </c>
      <c r="AU67" s="883">
        <v>67</v>
      </c>
      <c r="AV67" s="884">
        <v>1150.5</v>
      </c>
      <c r="AW67" s="883">
        <v>293</v>
      </c>
      <c r="AX67" s="850"/>
      <c r="AY67" s="863" t="s">
        <v>405</v>
      </c>
    </row>
    <row r="68" spans="1:51">
      <c r="A68" s="837" t="s">
        <v>3680</v>
      </c>
      <c r="B68" s="837" t="s">
        <v>3798</v>
      </c>
      <c r="C68" s="837" t="s">
        <v>3799</v>
      </c>
      <c r="D68" s="838">
        <v>67</v>
      </c>
      <c r="E68" s="866" t="s">
        <v>403</v>
      </c>
      <c r="F68" s="840">
        <v>39651</v>
      </c>
      <c r="G68" s="863">
        <v>1</v>
      </c>
      <c r="H68" s="863"/>
      <c r="I68" s="863"/>
      <c r="J68" s="863"/>
      <c r="K68" s="863">
        <v>1</v>
      </c>
      <c r="L68" s="863">
        <v>168</v>
      </c>
      <c r="M68" s="863">
        <v>71</v>
      </c>
      <c r="N68" s="863">
        <v>238</v>
      </c>
      <c r="O68" s="864">
        <v>782</v>
      </c>
      <c r="P68" s="863"/>
      <c r="Q68" s="863"/>
      <c r="R68" s="863"/>
      <c r="S68" s="863"/>
      <c r="T68" s="863"/>
      <c r="U68" s="863"/>
      <c r="V68" s="863"/>
      <c r="W68" s="863"/>
      <c r="X68" s="863">
        <v>1</v>
      </c>
      <c r="Z68" s="838">
        <v>1</v>
      </c>
      <c r="AA68" s="838">
        <v>1</v>
      </c>
      <c r="AB68" s="863"/>
      <c r="AD68" s="837" t="s">
        <v>3815</v>
      </c>
      <c r="AE68" s="838">
        <v>1</v>
      </c>
      <c r="AF68" s="838">
        <v>1</v>
      </c>
      <c r="AG68" s="863"/>
      <c r="AI68" s="838">
        <v>300</v>
      </c>
      <c r="AJ68" s="865">
        <v>900</v>
      </c>
      <c r="AK68" s="843"/>
      <c r="AL68" s="843"/>
      <c r="AM68" s="843">
        <v>1</v>
      </c>
      <c r="AN68" s="880">
        <v>82</v>
      </c>
      <c r="AO68" s="881">
        <v>420.5</v>
      </c>
      <c r="AP68" s="881">
        <v>92</v>
      </c>
      <c r="AQ68" s="881">
        <v>62</v>
      </c>
      <c r="AR68" s="881">
        <v>125</v>
      </c>
      <c r="AS68" s="882">
        <v>28</v>
      </c>
      <c r="AT68" s="880">
        <v>121.5</v>
      </c>
      <c r="AU68" s="883">
        <v>631</v>
      </c>
      <c r="AV68" s="884">
        <v>2782</v>
      </c>
      <c r="AW68" s="883">
        <v>139</v>
      </c>
      <c r="AX68" s="850"/>
      <c r="AY68" s="863" t="s">
        <v>406</v>
      </c>
    </row>
    <row r="69" spans="1:51">
      <c r="A69" s="837" t="s">
        <v>3680</v>
      </c>
      <c r="B69" s="837" t="s">
        <v>3798</v>
      </c>
      <c r="C69" s="837" t="s">
        <v>3799</v>
      </c>
      <c r="D69" s="838">
        <v>68</v>
      </c>
      <c r="E69" s="866" t="s">
        <v>403</v>
      </c>
      <c r="F69" s="840">
        <v>39651</v>
      </c>
      <c r="G69" s="863">
        <v>1</v>
      </c>
      <c r="H69" s="863"/>
      <c r="I69" s="863"/>
      <c r="J69" s="863"/>
      <c r="K69" s="863">
        <v>1</v>
      </c>
      <c r="L69" s="863">
        <v>169</v>
      </c>
      <c r="M69" s="863">
        <v>72</v>
      </c>
      <c r="N69" s="863">
        <v>240</v>
      </c>
      <c r="O69" s="864">
        <v>876</v>
      </c>
      <c r="P69" s="863"/>
      <c r="Q69" s="863"/>
      <c r="R69" s="863"/>
      <c r="S69" s="863"/>
      <c r="T69" s="863"/>
      <c r="U69" s="863"/>
      <c r="V69" s="863"/>
      <c r="W69" s="863"/>
      <c r="X69" s="863">
        <v>1</v>
      </c>
      <c r="Z69" s="838">
        <v>1</v>
      </c>
      <c r="AA69" s="838">
        <v>1</v>
      </c>
      <c r="AB69" s="863"/>
      <c r="AD69" s="837" t="s">
        <v>3815</v>
      </c>
      <c r="AE69" s="838">
        <v>1</v>
      </c>
      <c r="AF69" s="838">
        <v>1</v>
      </c>
      <c r="AG69" s="863"/>
      <c r="AI69" s="838">
        <v>300</v>
      </c>
      <c r="AJ69" s="865">
        <v>700</v>
      </c>
      <c r="AK69" s="843"/>
      <c r="AL69" s="843">
        <v>1</v>
      </c>
      <c r="AM69" s="843"/>
      <c r="AN69" s="880">
        <v>244</v>
      </c>
      <c r="AO69" s="852">
        <v>5665</v>
      </c>
      <c r="AP69" s="881">
        <v>136</v>
      </c>
      <c r="AQ69" s="881">
        <v>115</v>
      </c>
      <c r="AR69" s="881">
        <v>150</v>
      </c>
      <c r="AS69" s="882">
        <v>93</v>
      </c>
      <c r="AT69" s="880">
        <v>744.5</v>
      </c>
      <c r="AU69" s="883">
        <v>95</v>
      </c>
      <c r="AV69" s="884">
        <v>1462</v>
      </c>
      <c r="AW69" s="883">
        <v>242</v>
      </c>
      <c r="AX69" s="850"/>
      <c r="AY69" s="863" t="s">
        <v>407</v>
      </c>
    </row>
    <row r="70" spans="1:51">
      <c r="A70" s="837" t="s">
        <v>3680</v>
      </c>
      <c r="B70" s="837" t="s">
        <v>3798</v>
      </c>
      <c r="C70" s="837" t="s">
        <v>3799</v>
      </c>
      <c r="D70" s="838">
        <v>69</v>
      </c>
      <c r="E70" s="866" t="s">
        <v>403</v>
      </c>
      <c r="F70" s="840">
        <v>39651</v>
      </c>
      <c r="G70" s="863">
        <v>1</v>
      </c>
      <c r="H70" s="863"/>
      <c r="I70" s="863"/>
      <c r="J70" s="863"/>
      <c r="K70" s="863">
        <v>1</v>
      </c>
      <c r="L70" s="863">
        <v>175</v>
      </c>
      <c r="M70" s="863">
        <v>74</v>
      </c>
      <c r="N70" s="863">
        <v>240</v>
      </c>
      <c r="O70" s="864">
        <v>874</v>
      </c>
      <c r="P70" s="863"/>
      <c r="Q70" s="863"/>
      <c r="R70" s="863"/>
      <c r="S70" s="863"/>
      <c r="T70" s="863"/>
      <c r="U70" s="863"/>
      <c r="V70" s="863"/>
      <c r="W70" s="863"/>
      <c r="X70" s="863">
        <v>1</v>
      </c>
      <c r="Z70" s="838">
        <v>1</v>
      </c>
      <c r="AA70" s="838">
        <v>1</v>
      </c>
      <c r="AB70" s="863"/>
      <c r="AD70" s="837" t="s">
        <v>3815</v>
      </c>
      <c r="AE70" s="838">
        <v>1</v>
      </c>
      <c r="AF70" s="838">
        <v>1</v>
      </c>
      <c r="AG70" s="863"/>
      <c r="AI70" s="838">
        <v>300</v>
      </c>
      <c r="AJ70" s="865">
        <v>700</v>
      </c>
      <c r="AK70" s="843">
        <v>1</v>
      </c>
      <c r="AL70" s="843"/>
      <c r="AM70" s="843"/>
      <c r="AN70" s="880">
        <v>677</v>
      </c>
      <c r="AO70" s="885">
        <v>12780</v>
      </c>
      <c r="AP70" s="881">
        <v>74</v>
      </c>
      <c r="AQ70" s="881">
        <v>94</v>
      </c>
      <c r="AR70" s="881">
        <v>221</v>
      </c>
      <c r="AS70" s="882">
        <v>69</v>
      </c>
      <c r="AT70" s="880">
        <v>127</v>
      </c>
      <c r="AU70" s="883">
        <v>102.5</v>
      </c>
      <c r="AV70" s="853">
        <v>5618</v>
      </c>
      <c r="AW70" s="883">
        <v>130.5</v>
      </c>
      <c r="AX70" s="850" t="s">
        <v>348</v>
      </c>
      <c r="AY70" s="886" t="s">
        <v>408</v>
      </c>
    </row>
    <row r="71" spans="1:51">
      <c r="A71" s="837" t="s">
        <v>3680</v>
      </c>
      <c r="B71" s="837" t="s">
        <v>3798</v>
      </c>
      <c r="C71" s="837" t="s">
        <v>3799</v>
      </c>
      <c r="D71" s="857">
        <v>70</v>
      </c>
      <c r="E71" s="858" t="s">
        <v>403</v>
      </c>
      <c r="F71" s="840">
        <v>39651</v>
      </c>
      <c r="G71" s="857">
        <v>1</v>
      </c>
      <c r="H71" s="857"/>
      <c r="I71" s="857"/>
      <c r="J71" s="857"/>
      <c r="K71" s="857">
        <v>1</v>
      </c>
      <c r="L71" s="857">
        <v>171</v>
      </c>
      <c r="M71" s="857">
        <v>70</v>
      </c>
      <c r="N71" s="857">
        <v>238</v>
      </c>
      <c r="O71" s="859">
        <v>832</v>
      </c>
      <c r="P71" s="857"/>
      <c r="Q71" s="857"/>
      <c r="R71" s="857"/>
      <c r="S71" s="857"/>
      <c r="T71" s="857"/>
      <c r="U71" s="857"/>
      <c r="V71" s="857"/>
      <c r="W71" s="857"/>
      <c r="X71" s="857">
        <v>1</v>
      </c>
      <c r="Z71" s="857">
        <v>1</v>
      </c>
      <c r="AA71" s="857">
        <v>1</v>
      </c>
      <c r="AB71" s="857"/>
      <c r="AD71" s="837" t="s">
        <v>3815</v>
      </c>
      <c r="AE71" s="857">
        <v>1</v>
      </c>
      <c r="AF71" s="857">
        <v>1</v>
      </c>
      <c r="AG71" s="857"/>
      <c r="AI71" s="857">
        <v>300</v>
      </c>
      <c r="AJ71" s="860">
        <v>700</v>
      </c>
      <c r="AK71" s="843">
        <v>1</v>
      </c>
      <c r="AL71" s="843"/>
      <c r="AM71" s="843"/>
      <c r="AN71" s="880">
        <v>753.5</v>
      </c>
      <c r="AO71" s="885">
        <v>26772</v>
      </c>
      <c r="AP71" s="881">
        <v>145</v>
      </c>
      <c r="AQ71" s="881">
        <v>123</v>
      </c>
      <c r="AR71" s="881">
        <v>240</v>
      </c>
      <c r="AS71" s="882">
        <v>109</v>
      </c>
      <c r="AT71" s="880">
        <v>161.5</v>
      </c>
      <c r="AU71" s="883">
        <v>98</v>
      </c>
      <c r="AV71" s="884">
        <v>3357</v>
      </c>
      <c r="AW71" s="883">
        <v>168</v>
      </c>
      <c r="AX71" s="861" t="s">
        <v>410</v>
      </c>
      <c r="AY71" s="862" t="s">
        <v>409</v>
      </c>
    </row>
    <row r="72" spans="1:51">
      <c r="A72" s="837" t="s">
        <v>3680</v>
      </c>
      <c r="B72" s="837" t="s">
        <v>3798</v>
      </c>
      <c r="C72" s="837" t="s">
        <v>3799</v>
      </c>
      <c r="D72" s="838">
        <v>71</v>
      </c>
      <c r="E72" s="866" t="s">
        <v>403</v>
      </c>
      <c r="F72" s="840">
        <v>39651</v>
      </c>
      <c r="G72" s="863">
        <v>1</v>
      </c>
      <c r="H72" s="863"/>
      <c r="I72" s="863"/>
      <c r="J72" s="863"/>
      <c r="K72" s="863">
        <v>1</v>
      </c>
      <c r="L72" s="863">
        <v>171</v>
      </c>
      <c r="M72" s="863">
        <v>71</v>
      </c>
      <c r="N72" s="863">
        <v>240</v>
      </c>
      <c r="O72" s="864">
        <v>918</v>
      </c>
      <c r="P72" s="863"/>
      <c r="Q72" s="863"/>
      <c r="R72" s="863"/>
      <c r="S72" s="863"/>
      <c r="T72" s="863"/>
      <c r="U72" s="863"/>
      <c r="V72" s="863"/>
      <c r="W72" s="863"/>
      <c r="X72" s="863">
        <v>1</v>
      </c>
      <c r="Z72" s="838">
        <v>1</v>
      </c>
      <c r="AA72" s="838">
        <v>1</v>
      </c>
      <c r="AB72" s="863"/>
      <c r="AD72" s="837" t="s">
        <v>3815</v>
      </c>
      <c r="AE72" s="838">
        <v>1</v>
      </c>
      <c r="AF72" s="838">
        <v>1</v>
      </c>
      <c r="AG72" s="863"/>
      <c r="AI72" s="838">
        <v>300</v>
      </c>
      <c r="AJ72" s="865">
        <v>700</v>
      </c>
      <c r="AK72" s="843"/>
      <c r="AL72" s="843">
        <v>1</v>
      </c>
      <c r="AM72" s="843"/>
      <c r="AN72" s="880">
        <v>151</v>
      </c>
      <c r="AO72" s="852">
        <v>1738</v>
      </c>
      <c r="AP72" s="881">
        <v>61</v>
      </c>
      <c r="AQ72" s="881">
        <v>69</v>
      </c>
      <c r="AR72" s="881">
        <v>137</v>
      </c>
      <c r="AS72" s="882">
        <v>104.5</v>
      </c>
      <c r="AT72" s="844">
        <v>3968.5</v>
      </c>
      <c r="AU72" s="883">
        <v>89</v>
      </c>
      <c r="AV72" s="884">
        <v>2404</v>
      </c>
      <c r="AW72" s="883">
        <v>113.5</v>
      </c>
      <c r="AX72" s="850"/>
      <c r="AY72" s="863" t="s">
        <v>411</v>
      </c>
    </row>
    <row r="73" spans="1:51">
      <c r="A73" s="837" t="s">
        <v>3680</v>
      </c>
      <c r="B73" s="837" t="s">
        <v>3798</v>
      </c>
      <c r="C73" s="837" t="s">
        <v>3799</v>
      </c>
      <c r="D73" s="838">
        <v>72</v>
      </c>
      <c r="E73" s="866" t="s">
        <v>412</v>
      </c>
      <c r="F73" s="840">
        <v>39652</v>
      </c>
      <c r="G73" s="863"/>
      <c r="H73" s="863">
        <v>1</v>
      </c>
      <c r="I73" s="863"/>
      <c r="J73" s="863">
        <v>1</v>
      </c>
      <c r="K73" s="863"/>
      <c r="L73" s="863">
        <v>141</v>
      </c>
      <c r="M73" s="863">
        <v>62</v>
      </c>
      <c r="N73" s="863">
        <v>190</v>
      </c>
      <c r="O73" s="864">
        <v>306</v>
      </c>
      <c r="P73" s="863"/>
      <c r="Q73" s="863"/>
      <c r="R73" s="863"/>
      <c r="S73" s="863"/>
      <c r="T73" s="863"/>
      <c r="U73" s="863"/>
      <c r="V73" s="863"/>
      <c r="W73" s="863">
        <v>1</v>
      </c>
      <c r="X73" s="863"/>
      <c r="Z73" s="838">
        <v>1</v>
      </c>
      <c r="AA73" s="838">
        <v>1</v>
      </c>
      <c r="AB73" s="863"/>
      <c r="AD73" s="837" t="s">
        <v>3815</v>
      </c>
      <c r="AE73" s="838">
        <v>1</v>
      </c>
      <c r="AF73" s="838">
        <v>1</v>
      </c>
      <c r="AG73" s="863"/>
      <c r="AI73" s="838">
        <v>300</v>
      </c>
      <c r="AJ73" s="865">
        <v>800</v>
      </c>
      <c r="AK73" s="843"/>
      <c r="AL73" s="843"/>
      <c r="AM73" s="843">
        <v>1</v>
      </c>
      <c r="AN73" s="880">
        <v>85</v>
      </c>
      <c r="AO73" s="881">
        <v>70.5</v>
      </c>
      <c r="AP73" s="881">
        <v>82</v>
      </c>
      <c r="AQ73" s="881">
        <v>56</v>
      </c>
      <c r="AR73" s="881">
        <v>109</v>
      </c>
      <c r="AS73" s="882">
        <v>48</v>
      </c>
      <c r="AT73" s="880">
        <v>118</v>
      </c>
      <c r="AU73" s="883">
        <v>73</v>
      </c>
      <c r="AV73" s="884">
        <v>553.5</v>
      </c>
      <c r="AW73" s="883">
        <v>205</v>
      </c>
      <c r="AX73" s="850"/>
      <c r="AY73" s="863" t="s">
        <v>413</v>
      </c>
    </row>
    <row r="74" spans="1:51">
      <c r="A74" s="837" t="s">
        <v>3680</v>
      </c>
      <c r="B74" s="837" t="s">
        <v>3798</v>
      </c>
      <c r="C74" s="837" t="s">
        <v>3799</v>
      </c>
      <c r="D74" s="838">
        <v>73</v>
      </c>
      <c r="E74" s="866" t="s">
        <v>412</v>
      </c>
      <c r="F74" s="840">
        <v>39652</v>
      </c>
      <c r="G74" s="863"/>
      <c r="H74" s="863">
        <v>1</v>
      </c>
      <c r="I74" s="863"/>
      <c r="J74" s="863">
        <v>1</v>
      </c>
      <c r="K74" s="863"/>
      <c r="L74" s="863">
        <v>165</v>
      </c>
      <c r="M74" s="863">
        <v>68</v>
      </c>
      <c r="N74" s="863">
        <v>208</v>
      </c>
      <c r="O74" s="864">
        <v>542</v>
      </c>
      <c r="P74" s="863"/>
      <c r="Q74" s="863"/>
      <c r="R74" s="863"/>
      <c r="S74" s="863"/>
      <c r="T74" s="863"/>
      <c r="U74" s="863"/>
      <c r="V74" s="863"/>
      <c r="W74" s="863">
        <v>1</v>
      </c>
      <c r="X74" s="863"/>
      <c r="Z74" s="838">
        <v>1</v>
      </c>
      <c r="AA74" s="838">
        <v>1</v>
      </c>
      <c r="AB74" s="863"/>
      <c r="AD74" s="837" t="s">
        <v>3815</v>
      </c>
      <c r="AE74" s="838">
        <v>1</v>
      </c>
      <c r="AF74" s="838">
        <v>1</v>
      </c>
      <c r="AG74" s="863"/>
      <c r="AI74" s="838">
        <v>300</v>
      </c>
      <c r="AJ74" s="865">
        <v>900</v>
      </c>
      <c r="AK74" s="843"/>
      <c r="AL74" s="843"/>
      <c r="AM74" s="843">
        <v>1</v>
      </c>
      <c r="AN74" s="880">
        <v>115</v>
      </c>
      <c r="AO74" s="881">
        <v>352</v>
      </c>
      <c r="AP74" s="881">
        <v>85</v>
      </c>
      <c r="AQ74" s="881">
        <v>145</v>
      </c>
      <c r="AR74" s="881">
        <v>137</v>
      </c>
      <c r="AS74" s="882">
        <v>51</v>
      </c>
      <c r="AT74" s="880">
        <v>882.5</v>
      </c>
      <c r="AU74" s="883">
        <v>81</v>
      </c>
      <c r="AV74" s="884">
        <v>3551.5</v>
      </c>
      <c r="AW74" s="883">
        <v>306</v>
      </c>
      <c r="AX74" s="850" t="s">
        <v>415</v>
      </c>
      <c r="AY74" s="863" t="s">
        <v>414</v>
      </c>
    </row>
    <row r="75" spans="1:51">
      <c r="A75" s="837" t="s">
        <v>3680</v>
      </c>
      <c r="B75" s="837" t="s">
        <v>3798</v>
      </c>
      <c r="C75" s="837" t="s">
        <v>3799</v>
      </c>
      <c r="D75" s="838">
        <v>74</v>
      </c>
      <c r="E75" s="866" t="s">
        <v>412</v>
      </c>
      <c r="F75" s="840">
        <v>39652</v>
      </c>
      <c r="G75" s="863"/>
      <c r="H75" s="863">
        <v>1</v>
      </c>
      <c r="I75" s="863"/>
      <c r="J75" s="863">
        <v>1</v>
      </c>
      <c r="K75" s="863"/>
      <c r="L75" s="863">
        <v>135</v>
      </c>
      <c r="M75" s="863">
        <v>57</v>
      </c>
      <c r="N75" s="863">
        <v>169</v>
      </c>
      <c r="O75" s="864">
        <v>268</v>
      </c>
      <c r="P75" s="863"/>
      <c r="Q75" s="863"/>
      <c r="R75" s="863"/>
      <c r="S75" s="863"/>
      <c r="T75" s="863"/>
      <c r="U75" s="863"/>
      <c r="V75" s="863"/>
      <c r="W75" s="863">
        <v>1</v>
      </c>
      <c r="X75" s="863"/>
      <c r="Z75" s="838">
        <v>1</v>
      </c>
      <c r="AA75" s="838">
        <v>1</v>
      </c>
      <c r="AB75" s="863"/>
      <c r="AD75" s="837" t="s">
        <v>3815</v>
      </c>
      <c r="AE75" s="838">
        <v>1</v>
      </c>
      <c r="AF75" s="838">
        <v>1</v>
      </c>
      <c r="AG75" s="863"/>
      <c r="AI75" s="838">
        <v>300</v>
      </c>
      <c r="AJ75" s="865">
        <v>700</v>
      </c>
      <c r="AK75" s="843"/>
      <c r="AL75" s="843"/>
      <c r="AM75" s="843">
        <v>1</v>
      </c>
      <c r="AN75" s="880">
        <v>83.5</v>
      </c>
      <c r="AO75" s="881">
        <v>107</v>
      </c>
      <c r="AP75" s="881">
        <v>74</v>
      </c>
      <c r="AQ75" s="881">
        <v>69</v>
      </c>
      <c r="AR75" s="881">
        <v>144</v>
      </c>
      <c r="AS75" s="882">
        <v>60</v>
      </c>
      <c r="AT75" s="844">
        <v>1147.5</v>
      </c>
      <c r="AU75" s="883">
        <v>63.5</v>
      </c>
      <c r="AV75" s="884">
        <v>593.5</v>
      </c>
      <c r="AW75" s="883">
        <v>268</v>
      </c>
      <c r="AX75" s="850"/>
      <c r="AY75" s="863" t="s">
        <v>416</v>
      </c>
    </row>
    <row r="76" spans="1:51">
      <c r="A76" s="837" t="s">
        <v>3680</v>
      </c>
      <c r="B76" s="837" t="s">
        <v>3798</v>
      </c>
      <c r="C76" s="837" t="s">
        <v>3799</v>
      </c>
      <c r="D76" s="838">
        <v>75</v>
      </c>
      <c r="E76" s="866" t="s">
        <v>412</v>
      </c>
      <c r="F76" s="840">
        <v>39652</v>
      </c>
      <c r="G76" s="863"/>
      <c r="H76" s="863">
        <v>1</v>
      </c>
      <c r="I76" s="863"/>
      <c r="J76" s="863">
        <v>1</v>
      </c>
      <c r="K76" s="863"/>
      <c r="L76" s="863">
        <v>140</v>
      </c>
      <c r="M76" s="863">
        <v>65</v>
      </c>
      <c r="N76" s="863">
        <v>142</v>
      </c>
      <c r="O76" s="864">
        <v>326</v>
      </c>
      <c r="P76" s="863"/>
      <c r="Q76" s="863"/>
      <c r="R76" s="863"/>
      <c r="S76" s="863"/>
      <c r="T76" s="863"/>
      <c r="U76" s="863"/>
      <c r="V76" s="863"/>
      <c r="W76" s="863">
        <v>1</v>
      </c>
      <c r="X76" s="863"/>
      <c r="Z76" s="838">
        <v>1</v>
      </c>
      <c r="AA76" s="838">
        <v>1</v>
      </c>
      <c r="AB76" s="863"/>
      <c r="AD76" s="837" t="s">
        <v>3815</v>
      </c>
      <c r="AE76" s="838">
        <v>1</v>
      </c>
      <c r="AF76" s="838">
        <v>1</v>
      </c>
      <c r="AG76" s="863"/>
      <c r="AI76" s="838">
        <v>300</v>
      </c>
      <c r="AJ76" s="865">
        <v>700</v>
      </c>
      <c r="AK76" s="843"/>
      <c r="AL76" s="843">
        <v>1</v>
      </c>
      <c r="AM76" s="843"/>
      <c r="AN76" s="880">
        <v>86</v>
      </c>
      <c r="AO76" s="852">
        <v>2055</v>
      </c>
      <c r="AP76" s="881">
        <v>81</v>
      </c>
      <c r="AQ76" s="881">
        <v>98</v>
      </c>
      <c r="AR76" s="881">
        <v>139</v>
      </c>
      <c r="AS76" s="882">
        <v>186.5</v>
      </c>
      <c r="AT76" s="880">
        <v>134.5</v>
      </c>
      <c r="AU76" s="883">
        <v>70</v>
      </c>
      <c r="AV76" s="884">
        <v>452</v>
      </c>
      <c r="AW76" s="883">
        <v>827</v>
      </c>
      <c r="AX76" s="850"/>
      <c r="AY76" s="863" t="s">
        <v>417</v>
      </c>
    </row>
    <row r="77" spans="1:51">
      <c r="A77" s="837" t="s">
        <v>3680</v>
      </c>
      <c r="B77" s="837" t="s">
        <v>3798</v>
      </c>
      <c r="C77" s="837" t="s">
        <v>3799</v>
      </c>
      <c r="D77" s="838">
        <v>76</v>
      </c>
      <c r="E77" s="866" t="s">
        <v>412</v>
      </c>
      <c r="F77" s="840">
        <v>39652</v>
      </c>
      <c r="G77" s="863">
        <v>1</v>
      </c>
      <c r="H77" s="863"/>
      <c r="I77" s="863"/>
      <c r="J77" s="863">
        <v>1</v>
      </c>
      <c r="K77" s="863"/>
      <c r="L77" s="863">
        <v>140</v>
      </c>
      <c r="M77" s="863">
        <v>61</v>
      </c>
      <c r="N77" s="863">
        <v>145</v>
      </c>
      <c r="O77" s="864">
        <v>332</v>
      </c>
      <c r="P77" s="863"/>
      <c r="Q77" s="863"/>
      <c r="R77" s="863"/>
      <c r="S77" s="863"/>
      <c r="T77" s="863"/>
      <c r="U77" s="863"/>
      <c r="V77" s="863"/>
      <c r="W77" s="863">
        <v>1</v>
      </c>
      <c r="X77" s="863"/>
      <c r="Z77" s="838">
        <v>1</v>
      </c>
      <c r="AA77" s="838"/>
      <c r="AB77" s="863">
        <v>1</v>
      </c>
      <c r="AD77" s="837" t="s">
        <v>3815</v>
      </c>
      <c r="AE77" s="838">
        <v>1</v>
      </c>
      <c r="AF77" s="838"/>
      <c r="AG77" s="863">
        <v>1</v>
      </c>
      <c r="AI77" s="838">
        <v>300</v>
      </c>
      <c r="AJ77" s="865">
        <v>800</v>
      </c>
      <c r="AK77" s="843"/>
      <c r="AL77" s="843"/>
      <c r="AM77" s="843">
        <v>1</v>
      </c>
      <c r="AN77" s="880">
        <v>87.5</v>
      </c>
      <c r="AO77" s="881">
        <v>109.5</v>
      </c>
      <c r="AP77" s="881">
        <v>60</v>
      </c>
      <c r="AQ77" s="881">
        <v>85</v>
      </c>
      <c r="AR77" s="881">
        <v>120.5</v>
      </c>
      <c r="AS77" s="882">
        <v>39</v>
      </c>
      <c r="AT77" s="880">
        <v>170.5</v>
      </c>
      <c r="AU77" s="883">
        <v>68</v>
      </c>
      <c r="AV77" s="884">
        <v>1742</v>
      </c>
      <c r="AW77" s="883">
        <v>208</v>
      </c>
      <c r="AX77" s="850"/>
      <c r="AY77" s="863" t="s">
        <v>418</v>
      </c>
    </row>
    <row r="78" spans="1:51">
      <c r="A78" s="837" t="s">
        <v>3680</v>
      </c>
      <c r="B78" s="837" t="s">
        <v>3798</v>
      </c>
      <c r="C78" s="837" t="s">
        <v>3799</v>
      </c>
      <c r="D78" s="838">
        <v>77</v>
      </c>
      <c r="E78" s="866" t="s">
        <v>419</v>
      </c>
      <c r="F78" s="840">
        <v>39653</v>
      </c>
      <c r="G78" s="863"/>
      <c r="H78" s="863">
        <v>1</v>
      </c>
      <c r="I78" s="863"/>
      <c r="J78" s="863">
        <v>1</v>
      </c>
      <c r="K78" s="863"/>
      <c r="L78" s="863">
        <v>132</v>
      </c>
      <c r="M78" s="863">
        <v>61</v>
      </c>
      <c r="N78" s="863">
        <v>180</v>
      </c>
      <c r="O78" s="864">
        <v>250</v>
      </c>
      <c r="P78" s="863"/>
      <c r="Q78" s="863"/>
      <c r="R78" s="863"/>
      <c r="S78" s="863"/>
      <c r="T78" s="863"/>
      <c r="U78" s="863"/>
      <c r="V78" s="863"/>
      <c r="W78" s="863">
        <v>1</v>
      </c>
      <c r="X78" s="863"/>
      <c r="Z78" s="838">
        <v>1</v>
      </c>
      <c r="AA78" s="838">
        <v>1</v>
      </c>
      <c r="AB78" s="863"/>
      <c r="AD78" s="837" t="s">
        <v>3815</v>
      </c>
      <c r="AE78" s="838">
        <v>1</v>
      </c>
      <c r="AF78" s="838">
        <v>1</v>
      </c>
      <c r="AG78" s="863"/>
      <c r="AI78" s="838">
        <v>300</v>
      </c>
      <c r="AJ78" s="865">
        <v>800</v>
      </c>
      <c r="AK78" s="843">
        <v>1</v>
      </c>
      <c r="AL78" s="843"/>
      <c r="AM78" s="843"/>
      <c r="AN78" s="880">
        <v>633.5</v>
      </c>
      <c r="AO78" s="885">
        <v>12671</v>
      </c>
      <c r="AP78" s="881">
        <v>176</v>
      </c>
      <c r="AQ78" s="881">
        <v>74</v>
      </c>
      <c r="AR78" s="881">
        <v>144.5</v>
      </c>
      <c r="AS78" s="882">
        <v>91</v>
      </c>
      <c r="AT78" s="880">
        <v>112</v>
      </c>
      <c r="AU78" s="883">
        <v>86</v>
      </c>
      <c r="AV78" s="884">
        <v>791</v>
      </c>
      <c r="AW78" s="883">
        <v>359</v>
      </c>
      <c r="AX78" s="850"/>
      <c r="AY78" s="863" t="s">
        <v>420</v>
      </c>
    </row>
    <row r="79" spans="1:51">
      <c r="A79" s="837" t="s">
        <v>3680</v>
      </c>
      <c r="B79" s="837" t="s">
        <v>3798</v>
      </c>
      <c r="C79" s="837" t="s">
        <v>3799</v>
      </c>
      <c r="D79" s="857">
        <v>78</v>
      </c>
      <c r="E79" s="858" t="s">
        <v>419</v>
      </c>
      <c r="F79" s="840">
        <v>39653</v>
      </c>
      <c r="G79" s="857">
        <v>1</v>
      </c>
      <c r="H79" s="857"/>
      <c r="I79" s="857"/>
      <c r="J79" s="857"/>
      <c r="K79" s="857">
        <v>1</v>
      </c>
      <c r="L79" s="857">
        <v>145</v>
      </c>
      <c r="M79" s="857">
        <v>67</v>
      </c>
      <c r="N79" s="857">
        <v>205</v>
      </c>
      <c r="O79" s="859">
        <v>352</v>
      </c>
      <c r="P79" s="857"/>
      <c r="Q79" s="857"/>
      <c r="R79" s="857"/>
      <c r="S79" s="857"/>
      <c r="T79" s="857"/>
      <c r="U79" s="857"/>
      <c r="V79" s="857"/>
      <c r="W79" s="857">
        <v>1</v>
      </c>
      <c r="X79" s="857"/>
      <c r="Z79" s="857">
        <v>1</v>
      </c>
      <c r="AA79" s="857">
        <v>1</v>
      </c>
      <c r="AB79" s="857"/>
      <c r="AD79" s="837" t="s">
        <v>3815</v>
      </c>
      <c r="AE79" s="857">
        <v>1</v>
      </c>
      <c r="AF79" s="857">
        <v>1</v>
      </c>
      <c r="AG79" s="857"/>
      <c r="AI79" s="857">
        <v>300</v>
      </c>
      <c r="AJ79" s="860">
        <v>700</v>
      </c>
      <c r="AK79" s="843"/>
      <c r="AL79" s="843"/>
      <c r="AM79" s="843">
        <v>1</v>
      </c>
      <c r="AN79" s="880">
        <v>102</v>
      </c>
      <c r="AO79" s="881">
        <v>54</v>
      </c>
      <c r="AP79" s="881">
        <v>77</v>
      </c>
      <c r="AQ79" s="881">
        <v>69</v>
      </c>
      <c r="AR79" s="881">
        <v>134</v>
      </c>
      <c r="AS79" s="882">
        <v>30.5</v>
      </c>
      <c r="AT79" s="880">
        <v>96.5</v>
      </c>
      <c r="AU79" s="883">
        <v>56.5</v>
      </c>
      <c r="AV79" s="884">
        <v>469</v>
      </c>
      <c r="AW79" s="883">
        <v>259.5</v>
      </c>
      <c r="AX79" s="861" t="s">
        <v>422</v>
      </c>
      <c r="AY79" s="857" t="s">
        <v>421</v>
      </c>
    </row>
    <row r="80" spans="1:51">
      <c r="A80" s="837" t="s">
        <v>3680</v>
      </c>
      <c r="B80" s="837" t="s">
        <v>3798</v>
      </c>
      <c r="C80" s="837" t="s">
        <v>3799</v>
      </c>
      <c r="D80" s="838">
        <v>79</v>
      </c>
      <c r="E80" s="866" t="s">
        <v>419</v>
      </c>
      <c r="F80" s="840">
        <v>39653</v>
      </c>
      <c r="G80" s="863">
        <v>1</v>
      </c>
      <c r="H80" s="863"/>
      <c r="I80" s="863"/>
      <c r="J80" s="863"/>
      <c r="K80" s="863">
        <v>1</v>
      </c>
      <c r="L80" s="863">
        <v>170</v>
      </c>
      <c r="M80" s="863">
        <v>77</v>
      </c>
      <c r="N80" s="863">
        <v>235</v>
      </c>
      <c r="O80" s="864">
        <v>636</v>
      </c>
      <c r="P80" s="863"/>
      <c r="Q80" s="863"/>
      <c r="R80" s="863"/>
      <c r="S80" s="863"/>
      <c r="T80" s="863"/>
      <c r="U80" s="863"/>
      <c r="V80" s="863"/>
      <c r="W80" s="863">
        <v>1</v>
      </c>
      <c r="X80" s="863"/>
      <c r="Z80" s="838">
        <v>1</v>
      </c>
      <c r="AA80" s="838">
        <v>1</v>
      </c>
      <c r="AB80" s="863"/>
      <c r="AD80" s="837" t="s">
        <v>3815</v>
      </c>
      <c r="AE80" s="838">
        <v>1</v>
      </c>
      <c r="AF80" s="838">
        <v>1</v>
      </c>
      <c r="AG80" s="863"/>
      <c r="AI80" s="838">
        <v>300</v>
      </c>
      <c r="AJ80" s="865">
        <v>900</v>
      </c>
      <c r="AK80" s="843"/>
      <c r="AL80" s="843">
        <v>1</v>
      </c>
      <c r="AM80" s="843"/>
      <c r="AN80" s="880">
        <v>116</v>
      </c>
      <c r="AO80" s="852">
        <v>1421</v>
      </c>
      <c r="AP80" s="881">
        <v>74.5</v>
      </c>
      <c r="AQ80" s="881">
        <v>117.5</v>
      </c>
      <c r="AR80" s="881">
        <v>172</v>
      </c>
      <c r="AS80" s="882">
        <v>55</v>
      </c>
      <c r="AT80" s="880">
        <v>126</v>
      </c>
      <c r="AU80" s="883">
        <v>79.5</v>
      </c>
      <c r="AV80" s="853">
        <v>4970</v>
      </c>
      <c r="AW80" s="883">
        <v>439</v>
      </c>
      <c r="AX80" s="850"/>
      <c r="AY80" s="863" t="s">
        <v>423</v>
      </c>
    </row>
    <row r="81" spans="1:51">
      <c r="A81" s="837" t="s">
        <v>3680</v>
      </c>
      <c r="B81" s="837" t="s">
        <v>3798</v>
      </c>
      <c r="C81" s="837" t="s">
        <v>3799</v>
      </c>
      <c r="D81" s="838">
        <v>80</v>
      </c>
      <c r="E81" s="866" t="s">
        <v>424</v>
      </c>
      <c r="F81" s="840">
        <v>39653</v>
      </c>
      <c r="G81" s="863"/>
      <c r="H81" s="863">
        <v>1</v>
      </c>
      <c r="I81" s="863"/>
      <c r="J81" s="863"/>
      <c r="K81" s="863">
        <v>1</v>
      </c>
      <c r="L81" s="863">
        <v>165</v>
      </c>
      <c r="M81" s="863">
        <v>70</v>
      </c>
      <c r="N81" s="863">
        <v>218</v>
      </c>
      <c r="O81" s="864">
        <v>536</v>
      </c>
      <c r="P81" s="863"/>
      <c r="Q81" s="863">
        <v>1</v>
      </c>
      <c r="R81" s="863">
        <v>1</v>
      </c>
      <c r="S81" s="863"/>
      <c r="T81" s="863"/>
      <c r="U81" s="863">
        <v>1</v>
      </c>
      <c r="V81" s="863"/>
      <c r="W81" s="863">
        <v>1</v>
      </c>
      <c r="X81" s="863"/>
      <c r="Z81" s="838">
        <v>1</v>
      </c>
      <c r="AA81" s="838">
        <v>1</v>
      </c>
      <c r="AB81" s="863"/>
      <c r="AD81" s="837" t="s">
        <v>3815</v>
      </c>
      <c r="AE81" s="838">
        <v>1</v>
      </c>
      <c r="AF81" s="838">
        <v>1</v>
      </c>
      <c r="AG81" s="863"/>
      <c r="AI81" s="838">
        <v>300</v>
      </c>
      <c r="AJ81" s="865">
        <v>600</v>
      </c>
      <c r="AK81" s="843"/>
      <c r="AL81" s="843">
        <v>1</v>
      </c>
      <c r="AM81" s="843"/>
      <c r="AN81" s="880">
        <v>444</v>
      </c>
      <c r="AO81" s="852">
        <v>2880</v>
      </c>
      <c r="AP81" s="881">
        <v>273.5</v>
      </c>
      <c r="AQ81" s="881">
        <v>551</v>
      </c>
      <c r="AR81" s="881">
        <v>209</v>
      </c>
      <c r="AS81" s="882">
        <v>501</v>
      </c>
      <c r="AT81" s="844">
        <v>1958.5</v>
      </c>
      <c r="AU81" s="883">
        <v>413</v>
      </c>
      <c r="AV81" s="884">
        <v>3064</v>
      </c>
      <c r="AW81" s="883">
        <v>405.5</v>
      </c>
      <c r="AX81" s="850"/>
      <c r="AY81" s="863" t="s">
        <v>425</v>
      </c>
    </row>
    <row r="82" spans="1:51">
      <c r="A82" s="837" t="s">
        <v>3680</v>
      </c>
      <c r="B82" s="837" t="s">
        <v>3798</v>
      </c>
      <c r="C82" s="837" t="s">
        <v>3799</v>
      </c>
      <c r="D82" s="838">
        <v>81</v>
      </c>
      <c r="E82" s="866" t="s">
        <v>424</v>
      </c>
      <c r="F82" s="840">
        <v>39654</v>
      </c>
      <c r="G82" s="863"/>
      <c r="H82" s="863">
        <v>1</v>
      </c>
      <c r="I82" s="863"/>
      <c r="J82" s="863"/>
      <c r="K82" s="863">
        <v>1</v>
      </c>
      <c r="L82" s="863">
        <v>175</v>
      </c>
      <c r="M82" s="863">
        <v>75</v>
      </c>
      <c r="N82" s="863">
        <v>225</v>
      </c>
      <c r="O82" s="864">
        <v>620</v>
      </c>
      <c r="P82" s="863"/>
      <c r="Q82" s="863">
        <v>1</v>
      </c>
      <c r="R82" s="863">
        <v>1</v>
      </c>
      <c r="S82" s="863"/>
      <c r="T82" s="863"/>
      <c r="U82" s="863">
        <v>1</v>
      </c>
      <c r="V82" s="863"/>
      <c r="W82" s="863">
        <v>1</v>
      </c>
      <c r="X82" s="863"/>
      <c r="Z82" s="838">
        <v>1</v>
      </c>
      <c r="AA82" s="838"/>
      <c r="AB82" s="863">
        <v>1</v>
      </c>
      <c r="AD82" s="837" t="s">
        <v>3815</v>
      </c>
      <c r="AE82" s="838">
        <v>1</v>
      </c>
      <c r="AF82" s="838"/>
      <c r="AG82" s="863">
        <v>1</v>
      </c>
      <c r="AI82" s="838">
        <v>300</v>
      </c>
      <c r="AJ82" s="865">
        <v>700</v>
      </c>
      <c r="AK82" s="843"/>
      <c r="AL82" s="843">
        <v>1</v>
      </c>
      <c r="AM82" s="843"/>
      <c r="AN82" s="880">
        <v>432</v>
      </c>
      <c r="AO82" s="852">
        <v>4621</v>
      </c>
      <c r="AP82" s="881">
        <v>121</v>
      </c>
      <c r="AQ82" s="881">
        <v>97.5</v>
      </c>
      <c r="AR82" s="881">
        <v>109</v>
      </c>
      <c r="AS82" s="882">
        <v>94</v>
      </c>
      <c r="AT82" s="880">
        <v>899.5</v>
      </c>
      <c r="AU82" s="883">
        <v>332</v>
      </c>
      <c r="AV82" s="884">
        <v>1081</v>
      </c>
      <c r="AW82" s="883">
        <v>252</v>
      </c>
      <c r="AX82" s="850"/>
      <c r="AY82" s="863" t="s">
        <v>426</v>
      </c>
    </row>
    <row r="83" spans="1:51">
      <c r="A83" s="837" t="s">
        <v>3680</v>
      </c>
      <c r="B83" s="837" t="s">
        <v>3798</v>
      </c>
      <c r="C83" s="837" t="s">
        <v>3799</v>
      </c>
      <c r="D83" s="838">
        <v>82</v>
      </c>
      <c r="E83" s="866" t="s">
        <v>424</v>
      </c>
      <c r="F83" s="840">
        <v>39654</v>
      </c>
      <c r="G83" s="863">
        <v>1</v>
      </c>
      <c r="H83" s="863"/>
      <c r="I83" s="863"/>
      <c r="J83" s="863"/>
      <c r="K83" s="863">
        <v>1</v>
      </c>
      <c r="L83" s="863">
        <v>175</v>
      </c>
      <c r="M83" s="863">
        <v>75</v>
      </c>
      <c r="N83" s="863">
        <v>232</v>
      </c>
      <c r="O83" s="864">
        <v>916</v>
      </c>
      <c r="P83" s="863"/>
      <c r="Q83" s="863"/>
      <c r="R83" s="863"/>
      <c r="S83" s="863"/>
      <c r="T83" s="863"/>
      <c r="U83" s="863"/>
      <c r="V83" s="863"/>
      <c r="W83" s="863"/>
      <c r="X83" s="863">
        <v>1</v>
      </c>
      <c r="Z83" s="838">
        <v>1</v>
      </c>
      <c r="AA83" s="838">
        <v>1</v>
      </c>
      <c r="AB83" s="863"/>
      <c r="AD83" s="837" t="s">
        <v>3815</v>
      </c>
      <c r="AE83" s="838">
        <v>1</v>
      </c>
      <c r="AF83" s="838">
        <v>1</v>
      </c>
      <c r="AG83" s="863"/>
      <c r="AI83" s="838">
        <v>300</v>
      </c>
      <c r="AJ83" s="865">
        <v>700</v>
      </c>
      <c r="AK83" s="843"/>
      <c r="AL83" s="843">
        <v>1</v>
      </c>
      <c r="AM83" s="843"/>
      <c r="AN83" s="880">
        <v>380</v>
      </c>
      <c r="AO83" s="852">
        <v>2094</v>
      </c>
      <c r="AP83" s="881">
        <v>398.5</v>
      </c>
      <c r="AQ83" s="881">
        <v>472</v>
      </c>
      <c r="AR83" s="881">
        <v>148.5</v>
      </c>
      <c r="AS83" s="882">
        <v>454</v>
      </c>
      <c r="AT83" s="844">
        <v>1603</v>
      </c>
      <c r="AU83" s="883">
        <v>229.5</v>
      </c>
      <c r="AV83" s="884">
        <v>2782</v>
      </c>
      <c r="AW83" s="883">
        <v>133</v>
      </c>
      <c r="AX83" s="850" t="s">
        <v>348</v>
      </c>
      <c r="AY83" s="886" t="s">
        <v>427</v>
      </c>
    </row>
    <row r="84" spans="1:51">
      <c r="A84" s="837" t="s">
        <v>3680</v>
      </c>
      <c r="B84" s="837" t="s">
        <v>3798</v>
      </c>
      <c r="C84" s="837" t="s">
        <v>3799</v>
      </c>
      <c r="D84" s="838">
        <v>83</v>
      </c>
      <c r="E84" s="866" t="s">
        <v>424</v>
      </c>
      <c r="F84" s="840">
        <v>39654</v>
      </c>
      <c r="G84" s="863">
        <v>1</v>
      </c>
      <c r="H84" s="863"/>
      <c r="I84" s="863"/>
      <c r="J84" s="863"/>
      <c r="K84" s="863">
        <v>1</v>
      </c>
      <c r="L84" s="863">
        <v>167</v>
      </c>
      <c r="M84" s="863">
        <v>67</v>
      </c>
      <c r="N84" s="863">
        <v>220</v>
      </c>
      <c r="O84" s="864">
        <v>758</v>
      </c>
      <c r="P84" s="863"/>
      <c r="Q84" s="863"/>
      <c r="R84" s="863"/>
      <c r="S84" s="863"/>
      <c r="T84" s="863"/>
      <c r="U84" s="863"/>
      <c r="V84" s="863"/>
      <c r="W84" s="863">
        <v>1</v>
      </c>
      <c r="X84" s="863"/>
      <c r="Z84" s="838">
        <v>1</v>
      </c>
      <c r="AA84" s="838"/>
      <c r="AB84" s="863">
        <v>1</v>
      </c>
      <c r="AD84" s="837" t="s">
        <v>3815</v>
      </c>
      <c r="AE84" s="838">
        <v>1</v>
      </c>
      <c r="AF84" s="838"/>
      <c r="AG84" s="863">
        <v>1</v>
      </c>
      <c r="AI84" s="838">
        <v>300</v>
      </c>
      <c r="AJ84" s="865">
        <v>900</v>
      </c>
      <c r="AK84" s="843">
        <v>1</v>
      </c>
      <c r="AL84" s="843"/>
      <c r="AM84" s="843"/>
      <c r="AN84" s="844">
        <v>5684.5</v>
      </c>
      <c r="AO84" s="885">
        <v>26584</v>
      </c>
      <c r="AP84" s="852">
        <v>5913</v>
      </c>
      <c r="AQ84" s="881">
        <v>456</v>
      </c>
      <c r="AR84" s="881">
        <v>271</v>
      </c>
      <c r="AS84" s="855">
        <v>3653</v>
      </c>
      <c r="AT84" s="880">
        <v>427</v>
      </c>
      <c r="AU84" s="883">
        <v>95</v>
      </c>
      <c r="AV84" s="884">
        <v>2234</v>
      </c>
      <c r="AW84" s="854">
        <v>2473</v>
      </c>
      <c r="AX84" s="850"/>
      <c r="AY84" s="863" t="s">
        <v>428</v>
      </c>
    </row>
    <row r="85" spans="1:51">
      <c r="A85" s="837" t="s">
        <v>3680</v>
      </c>
      <c r="B85" s="837" t="s">
        <v>3798</v>
      </c>
      <c r="C85" s="837" t="s">
        <v>3799</v>
      </c>
      <c r="D85" s="838">
        <v>84</v>
      </c>
      <c r="E85" s="866" t="s">
        <v>424</v>
      </c>
      <c r="F85" s="840">
        <v>39654</v>
      </c>
      <c r="G85" s="863">
        <v>1</v>
      </c>
      <c r="H85" s="863"/>
      <c r="I85" s="863"/>
      <c r="J85" s="863"/>
      <c r="K85" s="863">
        <v>1</v>
      </c>
      <c r="L85" s="863">
        <v>170</v>
      </c>
      <c r="M85" s="863">
        <v>75</v>
      </c>
      <c r="N85" s="863">
        <v>240</v>
      </c>
      <c r="O85" s="864">
        <v>807</v>
      </c>
      <c r="P85" s="863"/>
      <c r="Q85" s="863"/>
      <c r="R85" s="863"/>
      <c r="S85" s="863"/>
      <c r="T85" s="863"/>
      <c r="U85" s="863"/>
      <c r="V85" s="863"/>
      <c r="W85" s="863"/>
      <c r="X85" s="863">
        <v>1</v>
      </c>
      <c r="Z85" s="838">
        <v>1</v>
      </c>
      <c r="AA85" s="838"/>
      <c r="AB85" s="863">
        <v>1</v>
      </c>
      <c r="AD85" s="837" t="s">
        <v>3815</v>
      </c>
      <c r="AE85" s="838">
        <v>1</v>
      </c>
      <c r="AF85" s="838"/>
      <c r="AG85" s="863">
        <v>1</v>
      </c>
      <c r="AI85" s="838">
        <v>300</v>
      </c>
      <c r="AJ85" s="865">
        <v>900</v>
      </c>
      <c r="AK85" s="843"/>
      <c r="AL85" s="843"/>
      <c r="AM85" s="843">
        <v>1</v>
      </c>
      <c r="AN85" s="880">
        <v>86</v>
      </c>
      <c r="AO85" s="881">
        <v>441</v>
      </c>
      <c r="AP85" s="881">
        <v>64</v>
      </c>
      <c r="AQ85" s="881">
        <v>78</v>
      </c>
      <c r="AR85" s="881">
        <v>92</v>
      </c>
      <c r="AS85" s="882">
        <v>41</v>
      </c>
      <c r="AT85" s="880">
        <v>166.5</v>
      </c>
      <c r="AU85" s="883">
        <v>75</v>
      </c>
      <c r="AV85" s="884">
        <v>1552.5</v>
      </c>
      <c r="AW85" s="883">
        <v>77</v>
      </c>
      <c r="AX85" s="850" t="s">
        <v>348</v>
      </c>
      <c r="AY85" s="886" t="s">
        <v>429</v>
      </c>
    </row>
    <row r="86" spans="1:51">
      <c r="A86" s="837" t="s">
        <v>3680</v>
      </c>
      <c r="B86" s="837" t="s">
        <v>3798</v>
      </c>
      <c r="C86" s="837" t="s">
        <v>3799</v>
      </c>
      <c r="D86" s="838">
        <v>85</v>
      </c>
      <c r="E86" s="866" t="s">
        <v>424</v>
      </c>
      <c r="F86" s="840">
        <v>39654</v>
      </c>
      <c r="G86" s="863">
        <v>1</v>
      </c>
      <c r="H86" s="863"/>
      <c r="I86" s="863"/>
      <c r="J86" s="863"/>
      <c r="K86" s="863">
        <v>1</v>
      </c>
      <c r="L86" s="863">
        <v>170</v>
      </c>
      <c r="M86" s="863">
        <v>74</v>
      </c>
      <c r="N86" s="863">
        <v>235</v>
      </c>
      <c r="O86" s="864">
        <v>836</v>
      </c>
      <c r="P86" s="863"/>
      <c r="Q86" s="863"/>
      <c r="R86" s="863"/>
      <c r="S86" s="863"/>
      <c r="T86" s="863"/>
      <c r="U86" s="863"/>
      <c r="V86" s="863"/>
      <c r="W86" s="863"/>
      <c r="X86" s="863">
        <v>1</v>
      </c>
      <c r="Z86" s="838">
        <v>1</v>
      </c>
      <c r="AA86" s="838"/>
      <c r="AB86" s="863">
        <v>1</v>
      </c>
      <c r="AD86" s="837" t="s">
        <v>3815</v>
      </c>
      <c r="AE86" s="838">
        <v>1</v>
      </c>
      <c r="AF86" s="838"/>
      <c r="AG86" s="863">
        <v>1</v>
      </c>
      <c r="AI86" s="838">
        <v>300</v>
      </c>
      <c r="AJ86" s="865">
        <v>800</v>
      </c>
      <c r="AK86" s="843"/>
      <c r="AL86" s="843">
        <v>1</v>
      </c>
      <c r="AM86" s="843"/>
      <c r="AN86" s="880">
        <v>362</v>
      </c>
      <c r="AO86" s="852">
        <v>7063</v>
      </c>
      <c r="AP86" s="881">
        <v>98</v>
      </c>
      <c r="AQ86" s="881">
        <v>100.5</v>
      </c>
      <c r="AR86" s="881">
        <v>332</v>
      </c>
      <c r="AS86" s="882">
        <v>282</v>
      </c>
      <c r="AT86" s="844">
        <v>1019</v>
      </c>
      <c r="AU86" s="883">
        <v>467</v>
      </c>
      <c r="AV86" s="884">
        <v>3467</v>
      </c>
      <c r="AW86" s="883">
        <v>208.5</v>
      </c>
      <c r="AX86" s="850"/>
      <c r="AY86" s="863" t="s">
        <v>430</v>
      </c>
    </row>
    <row r="87" spans="1:51">
      <c r="A87" s="837" t="s">
        <v>3680</v>
      </c>
      <c r="B87" s="837" t="s">
        <v>3798</v>
      </c>
      <c r="C87" s="837" t="s">
        <v>3799</v>
      </c>
      <c r="D87" s="838">
        <v>86</v>
      </c>
      <c r="E87" s="866" t="s">
        <v>424</v>
      </c>
      <c r="F87" s="840">
        <v>39654</v>
      </c>
      <c r="G87" s="863"/>
      <c r="H87" s="863">
        <v>1</v>
      </c>
      <c r="I87" s="863"/>
      <c r="J87" s="863">
        <v>1</v>
      </c>
      <c r="K87" s="863"/>
      <c r="L87" s="863">
        <v>137</v>
      </c>
      <c r="M87" s="863">
        <v>52</v>
      </c>
      <c r="N87" s="863">
        <v>172</v>
      </c>
      <c r="O87" s="864">
        <v>277</v>
      </c>
      <c r="P87" s="863"/>
      <c r="Q87" s="863"/>
      <c r="R87" s="863"/>
      <c r="S87" s="863"/>
      <c r="T87" s="863"/>
      <c r="U87" s="863"/>
      <c r="V87" s="863"/>
      <c r="W87" s="863">
        <v>1</v>
      </c>
      <c r="X87" s="863"/>
      <c r="Z87" s="838">
        <v>1</v>
      </c>
      <c r="AA87" s="838">
        <v>1</v>
      </c>
      <c r="AB87" s="863"/>
      <c r="AD87" s="837" t="s">
        <v>3815</v>
      </c>
      <c r="AE87" s="838">
        <v>1</v>
      </c>
      <c r="AF87" s="838">
        <v>1</v>
      </c>
      <c r="AG87" s="863"/>
      <c r="AI87" s="838">
        <v>300</v>
      </c>
      <c r="AJ87" s="865">
        <v>500</v>
      </c>
      <c r="AK87" s="843"/>
      <c r="AL87" s="843"/>
      <c r="AM87" s="843">
        <v>1</v>
      </c>
      <c r="AN87" s="880">
        <v>81</v>
      </c>
      <c r="AO87" s="881">
        <v>51</v>
      </c>
      <c r="AP87" s="881">
        <v>64</v>
      </c>
      <c r="AQ87" s="881">
        <v>50</v>
      </c>
      <c r="AR87" s="881">
        <v>122</v>
      </c>
      <c r="AS87" s="882">
        <v>46</v>
      </c>
      <c r="AT87" s="880">
        <v>223</v>
      </c>
      <c r="AU87" s="883">
        <v>62</v>
      </c>
      <c r="AV87" s="884">
        <v>938</v>
      </c>
      <c r="AW87" s="883">
        <v>157</v>
      </c>
      <c r="AX87" s="850"/>
      <c r="AY87" s="863" t="s">
        <v>431</v>
      </c>
    </row>
    <row r="88" spans="1:51">
      <c r="A88" s="837" t="s">
        <v>3680</v>
      </c>
      <c r="B88" s="837" t="s">
        <v>3798</v>
      </c>
      <c r="C88" s="837" t="s">
        <v>3799</v>
      </c>
      <c r="D88" s="838">
        <v>87</v>
      </c>
      <c r="E88" s="866" t="s">
        <v>424</v>
      </c>
      <c r="F88" s="840">
        <v>39654</v>
      </c>
      <c r="G88" s="863"/>
      <c r="H88" s="863">
        <v>1</v>
      </c>
      <c r="I88" s="863"/>
      <c r="J88" s="863"/>
      <c r="K88" s="863">
        <v>1</v>
      </c>
      <c r="L88" s="863">
        <v>166</v>
      </c>
      <c r="M88" s="863">
        <v>73</v>
      </c>
      <c r="N88" s="863">
        <v>228</v>
      </c>
      <c r="O88" s="864">
        <v>574</v>
      </c>
      <c r="P88" s="863"/>
      <c r="Q88" s="863"/>
      <c r="R88" s="863"/>
      <c r="S88" s="863"/>
      <c r="T88" s="863"/>
      <c r="U88" s="863"/>
      <c r="V88" s="863"/>
      <c r="W88" s="863"/>
      <c r="X88" s="863">
        <v>1</v>
      </c>
      <c r="Z88" s="838">
        <v>1</v>
      </c>
      <c r="AA88" s="838"/>
      <c r="AB88" s="863">
        <v>1</v>
      </c>
      <c r="AD88" s="837" t="s">
        <v>3815</v>
      </c>
      <c r="AE88" s="838">
        <v>1</v>
      </c>
      <c r="AF88" s="838"/>
      <c r="AG88" s="863">
        <v>1</v>
      </c>
      <c r="AI88" s="838">
        <v>300</v>
      </c>
      <c r="AJ88" s="865">
        <v>900</v>
      </c>
      <c r="AK88" s="843"/>
      <c r="AL88" s="843"/>
      <c r="AM88" s="843">
        <v>1</v>
      </c>
      <c r="AN88" s="880">
        <v>143</v>
      </c>
      <c r="AO88" s="881">
        <v>128</v>
      </c>
      <c r="AP88" s="881">
        <v>244</v>
      </c>
      <c r="AQ88" s="881">
        <v>147</v>
      </c>
      <c r="AR88" s="881">
        <v>189.5</v>
      </c>
      <c r="AS88" s="882">
        <v>247</v>
      </c>
      <c r="AT88" s="880">
        <v>459</v>
      </c>
      <c r="AU88" s="883">
        <v>150.5</v>
      </c>
      <c r="AV88" s="853">
        <v>4952.5</v>
      </c>
      <c r="AW88" s="883">
        <v>505</v>
      </c>
      <c r="AX88" s="850"/>
      <c r="AY88" s="863" t="s">
        <v>432</v>
      </c>
    </row>
    <row r="89" spans="1:51">
      <c r="A89" s="837" t="s">
        <v>3680</v>
      </c>
      <c r="B89" s="837" t="s">
        <v>3798</v>
      </c>
      <c r="C89" s="837" t="s">
        <v>3799</v>
      </c>
      <c r="D89" s="838">
        <v>88</v>
      </c>
      <c r="E89" s="866" t="s">
        <v>424</v>
      </c>
      <c r="F89" s="840">
        <v>39654</v>
      </c>
      <c r="G89" s="863">
        <v>1</v>
      </c>
      <c r="H89" s="863"/>
      <c r="I89" s="863"/>
      <c r="J89" s="863"/>
      <c r="K89" s="863">
        <v>1</v>
      </c>
      <c r="L89" s="863">
        <v>170</v>
      </c>
      <c r="M89" s="863">
        <v>75</v>
      </c>
      <c r="N89" s="863">
        <v>240</v>
      </c>
      <c r="O89" s="864">
        <v>842</v>
      </c>
      <c r="P89" s="863"/>
      <c r="Q89" s="863"/>
      <c r="R89" s="863"/>
      <c r="S89" s="863"/>
      <c r="T89" s="863"/>
      <c r="U89" s="863"/>
      <c r="V89" s="863"/>
      <c r="W89" s="863"/>
      <c r="X89" s="863">
        <v>1</v>
      </c>
      <c r="Z89" s="838">
        <v>1</v>
      </c>
      <c r="AA89" s="838"/>
      <c r="AB89" s="863">
        <v>1</v>
      </c>
      <c r="AD89" s="837" t="s">
        <v>3815</v>
      </c>
      <c r="AE89" s="838">
        <v>1</v>
      </c>
      <c r="AF89" s="838"/>
      <c r="AG89" s="863">
        <v>1</v>
      </c>
      <c r="AI89" s="838">
        <v>300</v>
      </c>
      <c r="AJ89" s="865">
        <v>700</v>
      </c>
      <c r="AK89" s="843">
        <v>1</v>
      </c>
      <c r="AL89" s="843"/>
      <c r="AM89" s="843"/>
      <c r="AN89" s="880">
        <v>725.5</v>
      </c>
      <c r="AO89" s="885">
        <v>10878</v>
      </c>
      <c r="AP89" s="881">
        <v>311.5</v>
      </c>
      <c r="AQ89" s="881">
        <v>91.5</v>
      </c>
      <c r="AR89" s="881">
        <v>118</v>
      </c>
      <c r="AS89" s="882">
        <v>161</v>
      </c>
      <c r="AT89" s="880">
        <v>206</v>
      </c>
      <c r="AU89" s="883">
        <v>66.5</v>
      </c>
      <c r="AV89" s="884">
        <v>902</v>
      </c>
      <c r="AW89" s="883">
        <v>222</v>
      </c>
      <c r="AX89" s="850"/>
      <c r="AY89" s="863" t="s">
        <v>433</v>
      </c>
    </row>
    <row r="90" spans="1:51">
      <c r="A90" s="837" t="s">
        <v>3680</v>
      </c>
      <c r="B90" s="837" t="s">
        <v>3798</v>
      </c>
      <c r="C90" s="837" t="s">
        <v>3799</v>
      </c>
      <c r="D90" s="838">
        <v>89</v>
      </c>
      <c r="E90" s="866" t="s">
        <v>424</v>
      </c>
      <c r="F90" s="840">
        <v>39654</v>
      </c>
      <c r="G90" s="863">
        <v>1</v>
      </c>
      <c r="H90" s="863"/>
      <c r="I90" s="863"/>
      <c r="J90" s="863"/>
      <c r="K90" s="863">
        <v>1</v>
      </c>
      <c r="L90" s="863">
        <v>171</v>
      </c>
      <c r="M90" s="863">
        <v>72</v>
      </c>
      <c r="N90" s="863">
        <v>238</v>
      </c>
      <c r="O90" s="864">
        <v>822</v>
      </c>
      <c r="P90" s="863"/>
      <c r="Q90" s="863"/>
      <c r="R90" s="863"/>
      <c r="S90" s="863"/>
      <c r="T90" s="863"/>
      <c r="U90" s="863"/>
      <c r="V90" s="863"/>
      <c r="W90" s="863"/>
      <c r="X90" s="863">
        <v>1</v>
      </c>
      <c r="Z90" s="838">
        <v>1</v>
      </c>
      <c r="AA90" s="838"/>
      <c r="AB90" s="863">
        <v>1</v>
      </c>
      <c r="AD90" s="837" t="s">
        <v>3815</v>
      </c>
      <c r="AE90" s="838">
        <v>1</v>
      </c>
      <c r="AF90" s="838"/>
      <c r="AG90" s="863">
        <v>1</v>
      </c>
      <c r="AI90" s="838">
        <v>300</v>
      </c>
      <c r="AJ90" s="865">
        <v>800</v>
      </c>
      <c r="AK90" s="843"/>
      <c r="AL90" s="843"/>
      <c r="AM90" s="843">
        <v>1</v>
      </c>
      <c r="AN90" s="880">
        <v>77</v>
      </c>
      <c r="AO90" s="881">
        <v>176</v>
      </c>
      <c r="AP90" s="881">
        <v>61.5</v>
      </c>
      <c r="AQ90" s="881">
        <v>112.5</v>
      </c>
      <c r="AR90" s="852">
        <v>2009</v>
      </c>
      <c r="AS90" s="882">
        <v>57</v>
      </c>
      <c r="AT90" s="880">
        <v>212</v>
      </c>
      <c r="AU90" s="883">
        <v>89.5</v>
      </c>
      <c r="AV90" s="884">
        <v>1454</v>
      </c>
      <c r="AW90" s="883">
        <v>146</v>
      </c>
      <c r="AX90" s="850"/>
      <c r="AY90" s="863" t="s">
        <v>434</v>
      </c>
    </row>
    <row r="91" spans="1:51">
      <c r="A91" s="837" t="s">
        <v>3680</v>
      </c>
      <c r="B91" s="837" t="s">
        <v>3798</v>
      </c>
      <c r="C91" s="837" t="s">
        <v>3799</v>
      </c>
      <c r="D91" s="838">
        <v>90</v>
      </c>
      <c r="E91" s="866" t="s">
        <v>424</v>
      </c>
      <c r="F91" s="840">
        <v>39654</v>
      </c>
      <c r="G91" s="863">
        <v>1</v>
      </c>
      <c r="H91" s="863"/>
      <c r="I91" s="863"/>
      <c r="J91" s="863"/>
      <c r="K91" s="863">
        <v>1</v>
      </c>
      <c r="L91" s="863">
        <v>170</v>
      </c>
      <c r="M91" s="863">
        <v>73</v>
      </c>
      <c r="N91" s="863">
        <v>235</v>
      </c>
      <c r="O91" s="864">
        <v>776</v>
      </c>
      <c r="P91" s="863"/>
      <c r="Q91" s="863"/>
      <c r="R91" s="863"/>
      <c r="S91" s="863"/>
      <c r="T91" s="863"/>
      <c r="U91" s="863"/>
      <c r="V91" s="863"/>
      <c r="W91" s="863"/>
      <c r="X91" s="863">
        <v>1</v>
      </c>
      <c r="Z91" s="838">
        <v>1</v>
      </c>
      <c r="AA91" s="838">
        <v>1</v>
      </c>
      <c r="AB91" s="863"/>
      <c r="AD91" s="837" t="s">
        <v>3815</v>
      </c>
      <c r="AE91" s="838">
        <v>1</v>
      </c>
      <c r="AF91" s="838">
        <v>1</v>
      </c>
      <c r="AG91" s="863"/>
      <c r="AI91" s="838">
        <v>300</v>
      </c>
      <c r="AJ91" s="865">
        <v>700</v>
      </c>
      <c r="AK91" s="843"/>
      <c r="AL91" s="843">
        <v>1</v>
      </c>
      <c r="AM91" s="843"/>
      <c r="AN91" s="880">
        <v>316</v>
      </c>
      <c r="AO91" s="852">
        <v>7221.5</v>
      </c>
      <c r="AP91" s="881">
        <v>69</v>
      </c>
      <c r="AQ91" s="881">
        <v>82.5</v>
      </c>
      <c r="AR91" s="881">
        <v>125.5</v>
      </c>
      <c r="AS91" s="882">
        <v>57</v>
      </c>
      <c r="AT91" s="880">
        <v>629</v>
      </c>
      <c r="AU91" s="883">
        <v>163</v>
      </c>
      <c r="AV91" s="884">
        <v>2138.5</v>
      </c>
      <c r="AW91" s="883">
        <v>266</v>
      </c>
      <c r="AX91" s="850" t="s">
        <v>348</v>
      </c>
      <c r="AY91" s="886" t="s">
        <v>435</v>
      </c>
    </row>
    <row r="92" spans="1:51">
      <c r="A92" s="837" t="s">
        <v>3680</v>
      </c>
      <c r="B92" s="837" t="s">
        <v>3798</v>
      </c>
      <c r="C92" s="837" t="s">
        <v>3799</v>
      </c>
      <c r="D92" s="838">
        <v>91</v>
      </c>
      <c r="E92" s="866" t="s">
        <v>424</v>
      </c>
      <c r="F92" s="840">
        <v>39654</v>
      </c>
      <c r="G92" s="863">
        <v>1</v>
      </c>
      <c r="H92" s="863"/>
      <c r="I92" s="863"/>
      <c r="J92" s="863"/>
      <c r="K92" s="863">
        <v>1</v>
      </c>
      <c r="L92" s="863">
        <v>170</v>
      </c>
      <c r="M92" s="863">
        <v>75</v>
      </c>
      <c r="N92" s="863">
        <v>240</v>
      </c>
      <c r="O92" s="864">
        <v>862</v>
      </c>
      <c r="P92" s="863"/>
      <c r="Q92" s="863"/>
      <c r="R92" s="863"/>
      <c r="S92" s="863"/>
      <c r="T92" s="863"/>
      <c r="U92" s="863"/>
      <c r="V92" s="863"/>
      <c r="W92" s="863"/>
      <c r="X92" s="863">
        <v>1</v>
      </c>
      <c r="Z92" s="838">
        <v>1</v>
      </c>
      <c r="AA92" s="838">
        <v>1</v>
      </c>
      <c r="AB92" s="863"/>
      <c r="AD92" s="837" t="s">
        <v>3815</v>
      </c>
      <c r="AE92" s="838">
        <v>1</v>
      </c>
      <c r="AF92" s="838">
        <v>1</v>
      </c>
      <c r="AG92" s="863"/>
      <c r="AI92" s="838">
        <v>300</v>
      </c>
      <c r="AJ92" s="865">
        <v>600</v>
      </c>
      <c r="AK92" s="843"/>
      <c r="AL92" s="843">
        <v>1</v>
      </c>
      <c r="AM92" s="843"/>
      <c r="AN92" s="880">
        <v>503.5</v>
      </c>
      <c r="AO92" s="852">
        <v>2553</v>
      </c>
      <c r="AP92" s="852">
        <v>850</v>
      </c>
      <c r="AQ92" s="881">
        <v>256</v>
      </c>
      <c r="AR92" s="881">
        <v>212</v>
      </c>
      <c r="AS92" s="882">
        <v>755</v>
      </c>
      <c r="AT92" s="844">
        <v>5180</v>
      </c>
      <c r="AU92" s="883">
        <v>229</v>
      </c>
      <c r="AV92" s="884">
        <v>1590.5</v>
      </c>
      <c r="AW92" s="883">
        <v>480</v>
      </c>
      <c r="AX92" s="850"/>
      <c r="AY92" s="863" t="s">
        <v>436</v>
      </c>
    </row>
    <row r="93" spans="1:51">
      <c r="A93" s="837" t="s">
        <v>3680</v>
      </c>
      <c r="B93" s="837" t="s">
        <v>3798</v>
      </c>
      <c r="C93" s="837" t="s">
        <v>3799</v>
      </c>
      <c r="D93" s="838">
        <v>92</v>
      </c>
      <c r="E93" s="866" t="s">
        <v>424</v>
      </c>
      <c r="F93" s="840">
        <v>39654</v>
      </c>
      <c r="G93" s="863">
        <v>1</v>
      </c>
      <c r="H93" s="863"/>
      <c r="I93" s="863"/>
      <c r="J93" s="863"/>
      <c r="K93" s="863">
        <v>1</v>
      </c>
      <c r="L93" s="863">
        <v>172</v>
      </c>
      <c r="M93" s="863">
        <v>74</v>
      </c>
      <c r="N93" s="863">
        <v>238</v>
      </c>
      <c r="O93" s="864">
        <v>810</v>
      </c>
      <c r="P93" s="863"/>
      <c r="Q93" s="863"/>
      <c r="R93" s="863"/>
      <c r="S93" s="863"/>
      <c r="T93" s="863"/>
      <c r="U93" s="863"/>
      <c r="V93" s="863"/>
      <c r="W93" s="863"/>
      <c r="X93" s="863">
        <v>1</v>
      </c>
      <c r="Z93" s="838">
        <v>1</v>
      </c>
      <c r="AA93" s="838"/>
      <c r="AB93" s="863">
        <v>1</v>
      </c>
      <c r="AD93" s="837" t="s">
        <v>3815</v>
      </c>
      <c r="AE93" s="838">
        <v>1</v>
      </c>
      <c r="AF93" s="838"/>
      <c r="AG93" s="863">
        <v>1</v>
      </c>
      <c r="AI93" s="838">
        <v>300</v>
      </c>
      <c r="AJ93" s="865">
        <v>600</v>
      </c>
      <c r="AK93" s="843">
        <v>1</v>
      </c>
      <c r="AL93" s="843"/>
      <c r="AM93" s="843"/>
      <c r="AN93" s="880">
        <v>844.5</v>
      </c>
      <c r="AO93" s="885">
        <v>15132</v>
      </c>
      <c r="AP93" s="881">
        <v>116</v>
      </c>
      <c r="AQ93" s="881">
        <v>52</v>
      </c>
      <c r="AR93" s="881">
        <v>136</v>
      </c>
      <c r="AS93" s="882">
        <v>29</v>
      </c>
      <c r="AT93" s="880">
        <v>249.5</v>
      </c>
      <c r="AU93" s="883">
        <v>137</v>
      </c>
      <c r="AV93" s="884">
        <v>2974</v>
      </c>
      <c r="AW93" s="883">
        <v>126</v>
      </c>
      <c r="AX93" s="850"/>
      <c r="AY93" s="863" t="s">
        <v>437</v>
      </c>
    </row>
    <row r="94" spans="1:51">
      <c r="A94" s="837" t="s">
        <v>3680</v>
      </c>
      <c r="B94" s="837" t="s">
        <v>3798</v>
      </c>
      <c r="C94" s="837" t="s">
        <v>3799</v>
      </c>
      <c r="D94" s="838">
        <v>93</v>
      </c>
      <c r="E94" s="866" t="s">
        <v>424</v>
      </c>
      <c r="F94" s="840">
        <v>39654</v>
      </c>
      <c r="G94" s="863">
        <v>1</v>
      </c>
      <c r="H94" s="863"/>
      <c r="I94" s="863"/>
      <c r="J94" s="863">
        <v>1</v>
      </c>
      <c r="K94" s="863"/>
      <c r="L94" s="863">
        <v>145</v>
      </c>
      <c r="M94" s="863">
        <v>62</v>
      </c>
      <c r="N94" s="863">
        <v>193</v>
      </c>
      <c r="O94" s="864">
        <v>310</v>
      </c>
      <c r="P94" s="863"/>
      <c r="Q94" s="863"/>
      <c r="R94" s="863"/>
      <c r="S94" s="863"/>
      <c r="T94" s="863"/>
      <c r="U94" s="863"/>
      <c r="V94" s="863"/>
      <c r="W94" s="863">
        <v>1</v>
      </c>
      <c r="X94" s="863"/>
      <c r="Z94" s="838">
        <v>1</v>
      </c>
      <c r="AA94" s="838">
        <v>1</v>
      </c>
      <c r="AB94" s="863"/>
      <c r="AD94" s="837" t="s">
        <v>3815</v>
      </c>
      <c r="AE94" s="838">
        <v>1</v>
      </c>
      <c r="AF94" s="838">
        <v>1</v>
      </c>
      <c r="AG94" s="863"/>
      <c r="AI94" s="838">
        <v>300</v>
      </c>
      <c r="AJ94" s="865">
        <v>1000</v>
      </c>
      <c r="AK94" s="843"/>
      <c r="AL94" s="843"/>
      <c r="AM94" s="843">
        <v>1</v>
      </c>
      <c r="AN94" s="880">
        <v>80.5</v>
      </c>
      <c r="AO94" s="881">
        <v>52.5</v>
      </c>
      <c r="AP94" s="881">
        <v>62</v>
      </c>
      <c r="AQ94" s="881">
        <v>75</v>
      </c>
      <c r="AR94" s="881">
        <v>109</v>
      </c>
      <c r="AS94" s="882">
        <v>76.5</v>
      </c>
      <c r="AT94" s="880">
        <v>93</v>
      </c>
      <c r="AU94" s="883">
        <v>64</v>
      </c>
      <c r="AV94" s="884">
        <v>542</v>
      </c>
      <c r="AW94" s="883">
        <v>218</v>
      </c>
      <c r="AX94" s="850"/>
      <c r="AY94" s="863" t="s">
        <v>438</v>
      </c>
    </row>
    <row r="95" spans="1:51">
      <c r="A95" s="837" t="s">
        <v>3680</v>
      </c>
      <c r="B95" s="837" t="s">
        <v>3798</v>
      </c>
      <c r="C95" s="837" t="s">
        <v>3799</v>
      </c>
      <c r="D95" s="838">
        <v>94</v>
      </c>
      <c r="E95" s="866" t="s">
        <v>424</v>
      </c>
      <c r="F95" s="840">
        <v>39654</v>
      </c>
      <c r="G95" s="863">
        <v>1</v>
      </c>
      <c r="H95" s="863"/>
      <c r="I95" s="863"/>
      <c r="J95" s="863"/>
      <c r="K95" s="863">
        <v>1</v>
      </c>
      <c r="L95" s="863">
        <v>171</v>
      </c>
      <c r="M95" s="863">
        <v>72</v>
      </c>
      <c r="N95" s="863">
        <v>222</v>
      </c>
      <c r="O95" s="864">
        <v>688</v>
      </c>
      <c r="P95" s="863"/>
      <c r="Q95" s="863"/>
      <c r="R95" s="863"/>
      <c r="S95" s="863"/>
      <c r="T95" s="863"/>
      <c r="U95" s="863"/>
      <c r="V95" s="863"/>
      <c r="W95" s="863">
        <v>1</v>
      </c>
      <c r="X95" s="863"/>
      <c r="Z95" s="838">
        <v>1</v>
      </c>
      <c r="AA95" s="838">
        <v>1</v>
      </c>
      <c r="AB95" s="863"/>
      <c r="AD95" s="837" t="s">
        <v>3815</v>
      </c>
      <c r="AE95" s="838">
        <v>1</v>
      </c>
      <c r="AF95" s="838">
        <v>1</v>
      </c>
      <c r="AG95" s="863"/>
      <c r="AI95" s="838">
        <v>300</v>
      </c>
      <c r="AJ95" s="865">
        <v>900</v>
      </c>
      <c r="AK95" s="843">
        <v>1</v>
      </c>
      <c r="AL95" s="843"/>
      <c r="AM95" s="843"/>
      <c r="AN95" s="844">
        <v>5111</v>
      </c>
      <c r="AO95" s="885">
        <v>28064</v>
      </c>
      <c r="AP95" s="852">
        <v>779</v>
      </c>
      <c r="AQ95" s="881">
        <v>171</v>
      </c>
      <c r="AR95" s="881">
        <v>409.5</v>
      </c>
      <c r="AS95" s="882">
        <v>488</v>
      </c>
      <c r="AT95" s="844">
        <v>2537</v>
      </c>
      <c r="AU95" s="883">
        <v>107</v>
      </c>
      <c r="AV95" s="853">
        <v>4609.5</v>
      </c>
      <c r="AW95" s="883">
        <v>850</v>
      </c>
      <c r="AX95" s="850"/>
      <c r="AY95" s="863" t="s">
        <v>439</v>
      </c>
    </row>
    <row r="96" spans="1:51">
      <c r="A96" s="837" t="s">
        <v>3680</v>
      </c>
      <c r="B96" s="837" t="s">
        <v>3798</v>
      </c>
      <c r="C96" s="837" t="s">
        <v>3799</v>
      </c>
      <c r="D96" s="838">
        <v>95</v>
      </c>
      <c r="E96" s="866" t="s">
        <v>424</v>
      </c>
      <c r="F96" s="840">
        <v>39654</v>
      </c>
      <c r="G96" s="863">
        <v>1</v>
      </c>
      <c r="H96" s="863"/>
      <c r="I96" s="863"/>
      <c r="J96" s="863"/>
      <c r="K96" s="863">
        <v>1</v>
      </c>
      <c r="L96" s="863">
        <v>172</v>
      </c>
      <c r="M96" s="863">
        <v>80</v>
      </c>
      <c r="N96" s="863">
        <v>240</v>
      </c>
      <c r="O96" s="864">
        <v>884</v>
      </c>
      <c r="P96" s="863"/>
      <c r="Q96" s="863"/>
      <c r="R96" s="863"/>
      <c r="S96" s="863"/>
      <c r="T96" s="863"/>
      <c r="U96" s="863"/>
      <c r="V96" s="863"/>
      <c r="W96" s="863"/>
      <c r="X96" s="863">
        <v>1</v>
      </c>
      <c r="Z96" s="838">
        <v>1</v>
      </c>
      <c r="AA96" s="838"/>
      <c r="AB96" s="863">
        <v>1</v>
      </c>
      <c r="AD96" s="837" t="s">
        <v>3815</v>
      </c>
      <c r="AE96" s="838">
        <v>1</v>
      </c>
      <c r="AF96" s="838"/>
      <c r="AG96" s="863">
        <v>1</v>
      </c>
      <c r="AI96" s="838">
        <v>300</v>
      </c>
      <c r="AJ96" s="865">
        <v>900</v>
      </c>
      <c r="AK96" s="843"/>
      <c r="AL96" s="843">
        <v>1</v>
      </c>
      <c r="AM96" s="843"/>
      <c r="AN96" s="880">
        <v>678.5</v>
      </c>
      <c r="AO96" s="852">
        <v>4080</v>
      </c>
      <c r="AP96" s="852">
        <v>1480.5</v>
      </c>
      <c r="AQ96" s="881">
        <v>132</v>
      </c>
      <c r="AR96" s="881">
        <v>126</v>
      </c>
      <c r="AS96" s="882">
        <v>800</v>
      </c>
      <c r="AT96" s="880">
        <v>481</v>
      </c>
      <c r="AU96" s="883">
        <v>50</v>
      </c>
      <c r="AV96" s="884">
        <v>2935</v>
      </c>
      <c r="AW96" s="883">
        <v>494</v>
      </c>
      <c r="AX96" s="850"/>
      <c r="AY96" s="863" t="s">
        <v>440</v>
      </c>
    </row>
    <row r="97" spans="1:51">
      <c r="A97" s="837" t="s">
        <v>3680</v>
      </c>
      <c r="B97" s="837" t="s">
        <v>3798</v>
      </c>
      <c r="C97" s="837" t="s">
        <v>3799</v>
      </c>
      <c r="D97" s="838">
        <v>96</v>
      </c>
      <c r="E97" s="866" t="s">
        <v>424</v>
      </c>
      <c r="F97" s="840">
        <v>39654</v>
      </c>
      <c r="G97" s="863"/>
      <c r="H97" s="863">
        <v>1</v>
      </c>
      <c r="I97" s="863"/>
      <c r="J97" s="863"/>
      <c r="K97" s="863">
        <v>1</v>
      </c>
      <c r="L97" s="863">
        <v>172</v>
      </c>
      <c r="M97" s="863">
        <v>72</v>
      </c>
      <c r="N97" s="863">
        <v>238</v>
      </c>
      <c r="O97" s="864">
        <v>574</v>
      </c>
      <c r="P97" s="863"/>
      <c r="Q97" s="863">
        <v>1</v>
      </c>
      <c r="R97" s="863">
        <v>1</v>
      </c>
      <c r="S97" s="863"/>
      <c r="T97" s="863"/>
      <c r="U97" s="863">
        <v>1</v>
      </c>
      <c r="V97" s="863">
        <v>1</v>
      </c>
      <c r="W97" s="863"/>
      <c r="X97" s="863"/>
      <c r="Z97" s="838">
        <v>1</v>
      </c>
      <c r="AA97" s="838">
        <v>1</v>
      </c>
      <c r="AB97" s="863"/>
      <c r="AD97" s="837" t="s">
        <v>3815</v>
      </c>
      <c r="AE97" s="838">
        <v>1</v>
      </c>
      <c r="AF97" s="838">
        <v>1</v>
      </c>
      <c r="AG97" s="863"/>
      <c r="AI97" s="838">
        <v>300</v>
      </c>
      <c r="AJ97" s="865">
        <v>800</v>
      </c>
      <c r="AK97" s="843">
        <v>1</v>
      </c>
      <c r="AL97" s="843"/>
      <c r="AM97" s="843"/>
      <c r="AN97" s="880">
        <v>681.5</v>
      </c>
      <c r="AO97" s="885">
        <v>13083</v>
      </c>
      <c r="AP97" s="881">
        <v>79</v>
      </c>
      <c r="AQ97" s="881">
        <v>110.5</v>
      </c>
      <c r="AR97" s="881">
        <v>149</v>
      </c>
      <c r="AS97" s="882">
        <v>57</v>
      </c>
      <c r="AT97" s="880">
        <v>197</v>
      </c>
      <c r="AU97" s="883">
        <v>116</v>
      </c>
      <c r="AV97" s="884">
        <v>3027</v>
      </c>
      <c r="AW97" s="883">
        <v>356</v>
      </c>
      <c r="AX97" s="850"/>
      <c r="AY97" s="863" t="s">
        <v>441</v>
      </c>
    </row>
    <row r="98" spans="1:51">
      <c r="A98" s="837" t="s">
        <v>3680</v>
      </c>
      <c r="B98" s="837" t="s">
        <v>3798</v>
      </c>
      <c r="C98" s="837" t="s">
        <v>3799</v>
      </c>
      <c r="D98" s="838">
        <v>97</v>
      </c>
      <c r="E98" s="866" t="s">
        <v>424</v>
      </c>
      <c r="F98" s="840">
        <v>39654</v>
      </c>
      <c r="G98" s="863"/>
      <c r="H98" s="863">
        <v>1</v>
      </c>
      <c r="I98" s="863"/>
      <c r="J98" s="863"/>
      <c r="K98" s="863">
        <v>1</v>
      </c>
      <c r="L98" s="863">
        <v>161</v>
      </c>
      <c r="M98" s="863">
        <v>70</v>
      </c>
      <c r="N98" s="863">
        <v>232</v>
      </c>
      <c r="O98" s="864">
        <v>504</v>
      </c>
      <c r="P98" s="863"/>
      <c r="Q98" s="863">
        <v>1</v>
      </c>
      <c r="R98" s="863">
        <v>1</v>
      </c>
      <c r="S98" s="863"/>
      <c r="T98" s="863"/>
      <c r="U98" s="863">
        <v>1</v>
      </c>
      <c r="V98" s="863">
        <v>1</v>
      </c>
      <c r="W98" s="863"/>
      <c r="X98" s="863"/>
      <c r="Z98" s="838">
        <v>1</v>
      </c>
      <c r="AA98" s="838">
        <v>1</v>
      </c>
      <c r="AB98" s="863"/>
      <c r="AD98" s="837" t="s">
        <v>3815</v>
      </c>
      <c r="AE98" s="838">
        <v>1</v>
      </c>
      <c r="AF98" s="838">
        <v>1</v>
      </c>
      <c r="AG98" s="863"/>
      <c r="AI98" s="838">
        <v>300</v>
      </c>
      <c r="AJ98" s="865">
        <v>800</v>
      </c>
      <c r="AK98" s="843"/>
      <c r="AL98" s="843"/>
      <c r="AM98" s="843">
        <v>1</v>
      </c>
      <c r="AN98" s="880">
        <v>494.5</v>
      </c>
      <c r="AO98" s="881">
        <v>142</v>
      </c>
      <c r="AP98" s="852">
        <v>1454</v>
      </c>
      <c r="AQ98" s="881">
        <v>136</v>
      </c>
      <c r="AR98" s="881">
        <v>169.5</v>
      </c>
      <c r="AS98" s="882">
        <v>881</v>
      </c>
      <c r="AT98" s="880">
        <v>236</v>
      </c>
      <c r="AU98" s="883">
        <v>90.5</v>
      </c>
      <c r="AV98" s="853">
        <v>6001.5</v>
      </c>
      <c r="AW98" s="883">
        <v>817</v>
      </c>
      <c r="AX98" s="850"/>
      <c r="AY98" s="863" t="s">
        <v>442</v>
      </c>
    </row>
    <row r="99" spans="1:51">
      <c r="A99" s="837" t="s">
        <v>3680</v>
      </c>
      <c r="B99" s="837" t="s">
        <v>3798</v>
      </c>
      <c r="C99" s="837" t="s">
        <v>3799</v>
      </c>
      <c r="D99" s="838">
        <v>98</v>
      </c>
      <c r="E99" s="866" t="s">
        <v>424</v>
      </c>
      <c r="F99" s="887">
        <v>39654</v>
      </c>
      <c r="G99" s="863">
        <v>1</v>
      </c>
      <c r="H99" s="863"/>
      <c r="I99" s="863"/>
      <c r="J99" s="863"/>
      <c r="K99" s="863">
        <v>1</v>
      </c>
      <c r="L99" s="863">
        <v>165</v>
      </c>
      <c r="M99" s="863">
        <v>71</v>
      </c>
      <c r="N99" s="863">
        <v>225</v>
      </c>
      <c r="O99" s="864">
        <v>540</v>
      </c>
      <c r="P99" s="863"/>
      <c r="Q99" s="863"/>
      <c r="R99" s="863"/>
      <c r="S99" s="863"/>
      <c r="T99" s="863"/>
      <c r="U99" s="863"/>
      <c r="V99" s="863">
        <v>1</v>
      </c>
      <c r="W99" s="863"/>
      <c r="X99" s="863"/>
      <c r="Z99" s="838">
        <v>1</v>
      </c>
      <c r="AA99" s="838">
        <v>1</v>
      </c>
      <c r="AB99" s="863"/>
      <c r="AD99" s="837" t="s">
        <v>3815</v>
      </c>
      <c r="AE99" s="838">
        <v>1</v>
      </c>
      <c r="AF99" s="838">
        <v>1</v>
      </c>
      <c r="AG99" s="863"/>
      <c r="AI99" s="838">
        <v>300</v>
      </c>
      <c r="AJ99" s="865">
        <v>900</v>
      </c>
      <c r="AK99" s="843"/>
      <c r="AL99" s="843"/>
      <c r="AM99" s="843">
        <v>1</v>
      </c>
      <c r="AN99" s="880">
        <v>303</v>
      </c>
      <c r="AO99" s="881">
        <v>942</v>
      </c>
      <c r="AP99" s="881">
        <v>341.5</v>
      </c>
      <c r="AQ99" s="881">
        <v>347.5</v>
      </c>
      <c r="AR99" s="881">
        <v>187</v>
      </c>
      <c r="AS99" s="882">
        <v>360</v>
      </c>
      <c r="AT99" s="844">
        <v>6545.5</v>
      </c>
      <c r="AU99" s="883">
        <v>172</v>
      </c>
      <c r="AV99" s="853">
        <v>4567</v>
      </c>
      <c r="AW99" s="883">
        <v>463</v>
      </c>
      <c r="AX99" s="850"/>
      <c r="AY99" s="863" t="s">
        <v>443</v>
      </c>
    </row>
    <row r="100" spans="1:51">
      <c r="A100" s="837" t="s">
        <v>3680</v>
      </c>
      <c r="B100" s="837" t="s">
        <v>3798</v>
      </c>
      <c r="C100" s="837" t="s">
        <v>3799</v>
      </c>
      <c r="D100" s="838">
        <v>99</v>
      </c>
      <c r="E100" s="866" t="s">
        <v>424</v>
      </c>
      <c r="F100" s="887">
        <v>39654</v>
      </c>
      <c r="G100" s="863">
        <v>1</v>
      </c>
      <c r="H100" s="863"/>
      <c r="I100" s="863"/>
      <c r="J100" s="863"/>
      <c r="K100" s="863">
        <v>1</v>
      </c>
      <c r="L100" s="863">
        <v>171</v>
      </c>
      <c r="M100" s="863">
        <v>74</v>
      </c>
      <c r="N100" s="863">
        <v>237</v>
      </c>
      <c r="O100" s="864">
        <v>826</v>
      </c>
      <c r="P100" s="863"/>
      <c r="Q100" s="863"/>
      <c r="R100" s="863"/>
      <c r="S100" s="863"/>
      <c r="T100" s="863"/>
      <c r="U100" s="863"/>
      <c r="V100" s="863"/>
      <c r="W100" s="863"/>
      <c r="X100" s="863">
        <v>1</v>
      </c>
      <c r="Z100" s="838">
        <v>1</v>
      </c>
      <c r="AA100" s="838">
        <v>1</v>
      </c>
      <c r="AB100" s="863"/>
      <c r="AD100" s="837" t="s">
        <v>3815</v>
      </c>
      <c r="AE100" s="838">
        <v>1</v>
      </c>
      <c r="AF100" s="838">
        <v>1</v>
      </c>
      <c r="AG100" s="863"/>
      <c r="AI100" s="838">
        <v>300</v>
      </c>
      <c r="AJ100" s="865">
        <v>900</v>
      </c>
      <c r="AK100" s="843">
        <v>1</v>
      </c>
      <c r="AL100" s="843"/>
      <c r="AM100" s="843"/>
      <c r="AN100" s="844">
        <v>3168</v>
      </c>
      <c r="AO100" s="885">
        <v>27418</v>
      </c>
      <c r="AP100" s="852">
        <v>5213</v>
      </c>
      <c r="AQ100" s="852">
        <v>5656</v>
      </c>
      <c r="AR100" s="852">
        <v>9754</v>
      </c>
      <c r="AS100" s="855">
        <v>3980</v>
      </c>
      <c r="AT100" s="880">
        <v>872.5</v>
      </c>
      <c r="AU100" s="883">
        <v>255</v>
      </c>
      <c r="AV100" s="884">
        <v>3242</v>
      </c>
      <c r="AW100" s="854">
        <v>2950</v>
      </c>
      <c r="AX100" s="850"/>
      <c r="AY100" s="863" t="s">
        <v>444</v>
      </c>
    </row>
    <row r="101" spans="1:51">
      <c r="A101" s="837" t="s">
        <v>3680</v>
      </c>
      <c r="B101" s="837" t="s">
        <v>3798</v>
      </c>
      <c r="C101" s="837" t="s">
        <v>3799</v>
      </c>
      <c r="D101" s="838">
        <v>100</v>
      </c>
      <c r="E101" s="866" t="s">
        <v>424</v>
      </c>
      <c r="F101" s="887">
        <v>39654</v>
      </c>
      <c r="G101" s="863">
        <v>1</v>
      </c>
      <c r="H101" s="863"/>
      <c r="I101" s="863"/>
      <c r="J101" s="863"/>
      <c r="K101" s="863">
        <v>1</v>
      </c>
      <c r="L101" s="863">
        <v>178</v>
      </c>
      <c r="M101" s="863">
        <v>75</v>
      </c>
      <c r="N101" s="863">
        <v>240</v>
      </c>
      <c r="O101" s="864">
        <v>810</v>
      </c>
      <c r="P101" s="863"/>
      <c r="Q101" s="863"/>
      <c r="R101" s="863"/>
      <c r="S101" s="863"/>
      <c r="T101" s="863"/>
      <c r="U101" s="863"/>
      <c r="V101" s="863"/>
      <c r="W101" s="863"/>
      <c r="X101" s="863">
        <v>1</v>
      </c>
      <c r="Z101" s="838">
        <v>1</v>
      </c>
      <c r="AA101" s="838"/>
      <c r="AB101" s="863">
        <v>1</v>
      </c>
      <c r="AD101" s="837" t="s">
        <v>3815</v>
      </c>
      <c r="AE101" s="838">
        <v>1</v>
      </c>
      <c r="AF101" s="838"/>
      <c r="AG101" s="863">
        <v>1</v>
      </c>
      <c r="AI101" s="838">
        <v>300</v>
      </c>
      <c r="AJ101" s="865">
        <v>800</v>
      </c>
      <c r="AK101" s="843">
        <v>1</v>
      </c>
      <c r="AL101" s="843"/>
      <c r="AM101" s="843"/>
      <c r="AN101" s="880">
        <v>454</v>
      </c>
      <c r="AO101" s="885">
        <v>16502</v>
      </c>
      <c r="AP101" s="881">
        <v>70</v>
      </c>
      <c r="AQ101" s="881">
        <v>83.5</v>
      </c>
      <c r="AR101" s="881">
        <v>145</v>
      </c>
      <c r="AS101" s="882">
        <v>47</v>
      </c>
      <c r="AT101" s="880">
        <v>322.5</v>
      </c>
      <c r="AU101" s="883">
        <v>132</v>
      </c>
      <c r="AV101" s="884">
        <v>3530</v>
      </c>
      <c r="AW101" s="883">
        <v>945.5</v>
      </c>
      <c r="AX101" s="850"/>
      <c r="AY101" s="863" t="s">
        <v>445</v>
      </c>
    </row>
    <row r="102" spans="1:51">
      <c r="AX102" s="850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2"/>
  <sheetViews>
    <sheetView topLeftCell="Q1" workbookViewId="0">
      <selection activeCell="Y2" sqref="Y2"/>
    </sheetView>
  </sheetViews>
  <sheetFormatPr baseColWidth="10" defaultRowHeight="15" x14ac:dyDescent="0"/>
  <cols>
    <col min="1" max="5" width="10.83203125" style="705"/>
    <col min="6" max="6" width="16.5" style="705" customWidth="1"/>
    <col min="7" max="16384" width="10.83203125" style="705"/>
  </cols>
  <sheetData>
    <row r="1" spans="1:50" s="695" customFormat="1" ht="16" thickBot="1">
      <c r="A1" s="695" t="s">
        <v>3679</v>
      </c>
      <c r="B1" s="696" t="s">
        <v>3728</v>
      </c>
      <c r="C1" s="696" t="s">
        <v>3800</v>
      </c>
      <c r="D1" s="696" t="s">
        <v>3681</v>
      </c>
      <c r="E1" s="695" t="s">
        <v>3648</v>
      </c>
      <c r="F1" s="695" t="s">
        <v>3729</v>
      </c>
      <c r="G1" s="695" t="s">
        <v>3649</v>
      </c>
      <c r="H1" s="695" t="s">
        <v>3650</v>
      </c>
      <c r="I1" s="695" t="s">
        <v>3734</v>
      </c>
      <c r="J1" s="695" t="s">
        <v>3651</v>
      </c>
      <c r="K1" s="695" t="s">
        <v>3652</v>
      </c>
      <c r="L1" s="695" t="s">
        <v>3653</v>
      </c>
      <c r="M1" s="695" t="s">
        <v>3735</v>
      </c>
      <c r="N1" s="695" t="s">
        <v>3736</v>
      </c>
      <c r="O1" s="697" t="s">
        <v>3654</v>
      </c>
      <c r="P1" s="695" t="s">
        <v>3655</v>
      </c>
      <c r="Q1" s="695" t="s">
        <v>3656</v>
      </c>
      <c r="R1" s="695" t="s">
        <v>3657</v>
      </c>
      <c r="S1" s="695" t="s">
        <v>3658</v>
      </c>
      <c r="T1" s="695" t="s">
        <v>3659</v>
      </c>
      <c r="U1" s="695" t="s">
        <v>3660</v>
      </c>
      <c r="V1" s="695" t="s">
        <v>3661</v>
      </c>
      <c r="W1" s="695" t="s">
        <v>3733</v>
      </c>
      <c r="X1" s="695" t="s">
        <v>3690</v>
      </c>
      <c r="Y1" s="695" t="s">
        <v>3817</v>
      </c>
      <c r="Z1" s="695" t="s">
        <v>3809</v>
      </c>
      <c r="AA1" s="695" t="s">
        <v>3810</v>
      </c>
      <c r="AB1" s="695" t="s">
        <v>3811</v>
      </c>
      <c r="AC1" s="695" t="s">
        <v>3818</v>
      </c>
      <c r="AD1" s="695" t="s">
        <v>3739</v>
      </c>
      <c r="AE1" s="695" t="s">
        <v>3740</v>
      </c>
      <c r="AF1" s="695" t="s">
        <v>3745</v>
      </c>
      <c r="AG1" s="695" t="s">
        <v>3741</v>
      </c>
      <c r="AH1" s="698" t="s">
        <v>3708</v>
      </c>
      <c r="AI1" s="698" t="s">
        <v>3709</v>
      </c>
      <c r="AJ1" s="699" t="s">
        <v>79</v>
      </c>
      <c r="AK1" s="699" t="s">
        <v>80</v>
      </c>
      <c r="AL1" s="699" t="s">
        <v>81</v>
      </c>
      <c r="AM1" s="700" t="s">
        <v>3760</v>
      </c>
      <c r="AN1" s="701" t="s">
        <v>82</v>
      </c>
      <c r="AO1" s="701" t="s">
        <v>84</v>
      </c>
      <c r="AP1" s="701" t="s">
        <v>3752</v>
      </c>
      <c r="AQ1" s="701" t="s">
        <v>3753</v>
      </c>
      <c r="AR1" s="702" t="s">
        <v>87</v>
      </c>
      <c r="AS1" s="701" t="s">
        <v>88</v>
      </c>
      <c r="AT1" s="703" t="s">
        <v>89</v>
      </c>
      <c r="AU1" s="700" t="s">
        <v>90</v>
      </c>
      <c r="AV1" s="695" t="s">
        <v>3797</v>
      </c>
      <c r="AW1" s="695" t="s">
        <v>3783</v>
      </c>
      <c r="AX1" s="695" t="s">
        <v>25</v>
      </c>
    </row>
    <row r="2" spans="1:50" ht="18">
      <c r="A2" s="705" t="s">
        <v>3680</v>
      </c>
      <c r="C2" s="812">
        <v>1</v>
      </c>
      <c r="E2" s="813" t="s">
        <v>446</v>
      </c>
      <c r="F2" s="806">
        <v>39736</v>
      </c>
      <c r="G2" s="814">
        <v>1</v>
      </c>
      <c r="H2" s="814"/>
      <c r="I2" s="814"/>
      <c r="J2" s="814">
        <v>1</v>
      </c>
      <c r="K2" s="814"/>
      <c r="L2" s="814">
        <v>150</v>
      </c>
      <c r="M2" s="814">
        <v>70</v>
      </c>
      <c r="N2" s="814">
        <v>205</v>
      </c>
      <c r="O2" s="814">
        <v>470</v>
      </c>
      <c r="V2" s="814"/>
      <c r="W2" s="814"/>
      <c r="X2" s="814">
        <v>1</v>
      </c>
      <c r="Y2" s="814">
        <v>1</v>
      </c>
      <c r="Z2" s="814"/>
      <c r="AA2" s="814">
        <v>1</v>
      </c>
      <c r="AC2" s="1211" t="s">
        <v>3815</v>
      </c>
      <c r="AD2" s="814">
        <v>1</v>
      </c>
      <c r="AE2" s="814"/>
      <c r="AF2" s="814">
        <v>1</v>
      </c>
      <c r="AH2" s="814">
        <v>300</v>
      </c>
      <c r="AI2" s="814">
        <v>900</v>
      </c>
      <c r="AJ2" s="708"/>
      <c r="AK2" s="708"/>
      <c r="AL2" s="708">
        <v>1</v>
      </c>
      <c r="AM2" s="785">
        <v>90</v>
      </c>
      <c r="AN2" s="774">
        <v>111.5</v>
      </c>
      <c r="AO2" s="774">
        <v>50.5</v>
      </c>
      <c r="AP2" s="774">
        <v>66.5</v>
      </c>
      <c r="AQ2" s="774">
        <v>121</v>
      </c>
      <c r="AR2" s="775">
        <v>61.5</v>
      </c>
      <c r="AS2" s="785">
        <v>143</v>
      </c>
      <c r="AT2" s="776">
        <v>113</v>
      </c>
      <c r="AU2" s="784">
        <v>1260</v>
      </c>
      <c r="AV2" s="776">
        <v>201</v>
      </c>
      <c r="AW2" s="814" t="s">
        <v>447</v>
      </c>
      <c r="AX2" s="814"/>
    </row>
    <row r="3" spans="1:50" ht="18">
      <c r="A3" s="705" t="s">
        <v>3680</v>
      </c>
      <c r="C3" s="812">
        <v>2</v>
      </c>
      <c r="E3" s="813" t="s">
        <v>446</v>
      </c>
      <c r="F3" s="806">
        <v>39736</v>
      </c>
      <c r="G3" s="814"/>
      <c r="H3" s="814">
        <v>1</v>
      </c>
      <c r="I3" s="814"/>
      <c r="J3" s="814">
        <v>1</v>
      </c>
      <c r="K3" s="814"/>
      <c r="L3" s="814">
        <v>155</v>
      </c>
      <c r="M3" s="814">
        <v>70</v>
      </c>
      <c r="N3" s="814">
        <v>204</v>
      </c>
      <c r="O3" s="814">
        <v>466</v>
      </c>
      <c r="V3" s="814"/>
      <c r="W3" s="814"/>
      <c r="X3" s="814">
        <v>1</v>
      </c>
      <c r="Y3" s="814">
        <v>1</v>
      </c>
      <c r="Z3" s="814">
        <v>1</v>
      </c>
      <c r="AA3" s="814"/>
      <c r="AC3" s="1211" t="s">
        <v>3815</v>
      </c>
      <c r="AD3" s="814">
        <v>1</v>
      </c>
      <c r="AE3" s="814">
        <v>1</v>
      </c>
      <c r="AF3" s="814"/>
      <c r="AH3" s="814">
        <v>300</v>
      </c>
      <c r="AI3" s="814">
        <v>700</v>
      </c>
      <c r="AJ3" s="708"/>
      <c r="AK3" s="708">
        <v>1</v>
      </c>
      <c r="AL3" s="708"/>
      <c r="AM3" s="785">
        <v>999</v>
      </c>
      <c r="AN3" s="717">
        <v>6838</v>
      </c>
      <c r="AO3" s="717">
        <v>729</v>
      </c>
      <c r="AP3" s="774">
        <v>104</v>
      </c>
      <c r="AQ3" s="774">
        <v>220</v>
      </c>
      <c r="AR3" s="775">
        <v>423.5</v>
      </c>
      <c r="AS3" s="785">
        <v>200</v>
      </c>
      <c r="AT3" s="776">
        <v>75</v>
      </c>
      <c r="AU3" s="784">
        <v>930</v>
      </c>
      <c r="AV3" s="776">
        <v>636</v>
      </c>
      <c r="AW3" s="814" t="s">
        <v>448</v>
      </c>
      <c r="AX3" s="814"/>
    </row>
    <row r="4" spans="1:50" ht="18">
      <c r="A4" s="705" t="s">
        <v>3680</v>
      </c>
      <c r="C4" s="812">
        <v>3</v>
      </c>
      <c r="E4" s="813" t="s">
        <v>446</v>
      </c>
      <c r="F4" s="806">
        <v>39736</v>
      </c>
      <c r="G4" s="814"/>
      <c r="H4" s="814">
        <v>1</v>
      </c>
      <c r="I4" s="814"/>
      <c r="J4" s="814">
        <v>1</v>
      </c>
      <c r="K4" s="814"/>
      <c r="L4" s="814">
        <v>149</v>
      </c>
      <c r="M4" s="814">
        <v>68</v>
      </c>
      <c r="N4" s="814">
        <v>200</v>
      </c>
      <c r="O4" s="814">
        <v>418</v>
      </c>
      <c r="V4" s="814"/>
      <c r="W4" s="814"/>
      <c r="X4" s="814">
        <v>1</v>
      </c>
      <c r="Y4" s="814">
        <v>1</v>
      </c>
      <c r="Z4" s="814">
        <v>1</v>
      </c>
      <c r="AA4" s="814"/>
      <c r="AC4" s="1211" t="s">
        <v>3815</v>
      </c>
      <c r="AD4" s="814">
        <v>1</v>
      </c>
      <c r="AE4" s="814">
        <v>1</v>
      </c>
      <c r="AF4" s="814"/>
      <c r="AH4" s="814">
        <v>300</v>
      </c>
      <c r="AI4" s="814">
        <v>500</v>
      </c>
      <c r="AJ4" s="708"/>
      <c r="AK4" s="708"/>
      <c r="AL4" s="708">
        <v>1</v>
      </c>
      <c r="AM4" s="785">
        <v>67</v>
      </c>
      <c r="AN4" s="774">
        <v>63</v>
      </c>
      <c r="AO4" s="774">
        <v>118</v>
      </c>
      <c r="AP4" s="774">
        <v>138.5</v>
      </c>
      <c r="AQ4" s="774">
        <v>241</v>
      </c>
      <c r="AR4" s="775">
        <v>79</v>
      </c>
      <c r="AS4" s="785">
        <v>161.5</v>
      </c>
      <c r="AT4" s="776">
        <v>73</v>
      </c>
      <c r="AU4" s="784">
        <v>501</v>
      </c>
      <c r="AV4" s="776">
        <v>369</v>
      </c>
      <c r="AW4" s="814" t="s">
        <v>449</v>
      </c>
      <c r="AX4" s="814"/>
    </row>
    <row r="5" spans="1:50" ht="18">
      <c r="A5" s="705" t="s">
        <v>3680</v>
      </c>
      <c r="C5" s="812">
        <v>4</v>
      </c>
      <c r="E5" s="813" t="s">
        <v>450</v>
      </c>
      <c r="F5" s="806">
        <v>39737</v>
      </c>
      <c r="G5" s="814">
        <v>1</v>
      </c>
      <c r="H5" s="814"/>
      <c r="I5" s="814"/>
      <c r="J5" s="814"/>
      <c r="K5" s="814">
        <v>1</v>
      </c>
      <c r="L5" s="814">
        <v>166</v>
      </c>
      <c r="M5" s="814">
        <v>72</v>
      </c>
      <c r="N5" s="814">
        <v>225</v>
      </c>
      <c r="O5" s="814">
        <v>618</v>
      </c>
      <c r="V5" s="814"/>
      <c r="W5" s="814">
        <v>1</v>
      </c>
      <c r="X5" s="814"/>
      <c r="Y5" s="814">
        <v>1</v>
      </c>
      <c r="Z5" s="814"/>
      <c r="AA5" s="814">
        <v>1</v>
      </c>
      <c r="AC5" s="1211" t="s">
        <v>3815</v>
      </c>
      <c r="AD5" s="814">
        <v>1</v>
      </c>
      <c r="AE5" s="814"/>
      <c r="AF5" s="814">
        <v>1</v>
      </c>
      <c r="AH5" s="814">
        <v>300</v>
      </c>
      <c r="AI5" s="814">
        <v>900</v>
      </c>
      <c r="AJ5" s="708"/>
      <c r="AK5" s="708">
        <v>1</v>
      </c>
      <c r="AL5" s="708"/>
      <c r="AM5" s="785">
        <v>215.5</v>
      </c>
      <c r="AN5" s="717">
        <v>3501</v>
      </c>
      <c r="AO5" s="774">
        <v>189</v>
      </c>
      <c r="AP5" s="774">
        <v>91</v>
      </c>
      <c r="AQ5" s="774">
        <v>115</v>
      </c>
      <c r="AR5" s="775">
        <v>171</v>
      </c>
      <c r="AS5" s="785">
        <v>285</v>
      </c>
      <c r="AT5" s="776">
        <v>104</v>
      </c>
      <c r="AU5" s="784">
        <v>803.5</v>
      </c>
      <c r="AV5" s="776">
        <v>282</v>
      </c>
      <c r="AW5" s="814" t="s">
        <v>451</v>
      </c>
      <c r="AX5" s="814"/>
    </row>
    <row r="6" spans="1:50" ht="18">
      <c r="A6" s="705" t="s">
        <v>3680</v>
      </c>
      <c r="C6" s="812">
        <v>5</v>
      </c>
      <c r="E6" s="813" t="s">
        <v>450</v>
      </c>
      <c r="F6" s="806">
        <v>39737</v>
      </c>
      <c r="G6" s="814">
        <v>1</v>
      </c>
      <c r="H6" s="814"/>
      <c r="I6" s="814"/>
      <c r="J6" s="814"/>
      <c r="K6" s="814">
        <v>1</v>
      </c>
      <c r="L6" s="814">
        <v>171</v>
      </c>
      <c r="M6" s="814">
        <v>75</v>
      </c>
      <c r="N6" s="814">
        <v>234</v>
      </c>
      <c r="O6" s="814">
        <v>732</v>
      </c>
      <c r="V6" s="814"/>
      <c r="W6" s="814">
        <v>1</v>
      </c>
      <c r="X6" s="814"/>
      <c r="Y6" s="814">
        <v>1</v>
      </c>
      <c r="Z6" s="814"/>
      <c r="AA6" s="814">
        <v>1</v>
      </c>
      <c r="AC6" s="1211" t="s">
        <v>3815</v>
      </c>
      <c r="AD6" s="814">
        <v>1</v>
      </c>
      <c r="AE6" s="814"/>
      <c r="AF6" s="814">
        <v>1</v>
      </c>
      <c r="AH6" s="814">
        <v>300</v>
      </c>
      <c r="AI6" s="814">
        <v>500</v>
      </c>
      <c r="AJ6" s="708">
        <v>1</v>
      </c>
      <c r="AK6" s="708"/>
      <c r="AL6" s="708"/>
      <c r="AM6" s="722">
        <v>1783</v>
      </c>
      <c r="AN6" s="810">
        <v>27875</v>
      </c>
      <c r="AO6" s="717">
        <v>712</v>
      </c>
      <c r="AP6" s="717">
        <v>1140</v>
      </c>
      <c r="AQ6" s="717">
        <v>3572</v>
      </c>
      <c r="AR6" s="775">
        <v>418</v>
      </c>
      <c r="AS6" s="785">
        <v>404</v>
      </c>
      <c r="AT6" s="776">
        <v>53.5</v>
      </c>
      <c r="AU6" s="784">
        <v>1508.5</v>
      </c>
      <c r="AV6" s="776">
        <v>418</v>
      </c>
      <c r="AW6" s="814" t="s">
        <v>452</v>
      </c>
      <c r="AX6" s="814"/>
    </row>
    <row r="7" spans="1:50" ht="18">
      <c r="A7" s="705" t="s">
        <v>3680</v>
      </c>
      <c r="C7" s="812">
        <v>6</v>
      </c>
      <c r="E7" s="813" t="s">
        <v>450</v>
      </c>
      <c r="F7" s="806">
        <v>39737</v>
      </c>
      <c r="G7" s="814">
        <v>1</v>
      </c>
      <c r="H7" s="814"/>
      <c r="I7" s="814"/>
      <c r="J7" s="814"/>
      <c r="K7" s="814">
        <v>1</v>
      </c>
      <c r="L7" s="814">
        <v>171</v>
      </c>
      <c r="M7" s="814">
        <v>72</v>
      </c>
      <c r="N7" s="814">
        <v>228</v>
      </c>
      <c r="O7" s="814">
        <v>716</v>
      </c>
      <c r="V7" s="814"/>
      <c r="W7" s="814">
        <v>1</v>
      </c>
      <c r="X7" s="814"/>
      <c r="Y7" s="814">
        <v>1</v>
      </c>
      <c r="Z7" s="814"/>
      <c r="AA7" s="814">
        <v>1</v>
      </c>
      <c r="AC7" s="1211" t="s">
        <v>3815</v>
      </c>
      <c r="AD7" s="814">
        <v>1</v>
      </c>
      <c r="AE7" s="814"/>
      <c r="AF7" s="814">
        <v>1</v>
      </c>
      <c r="AH7" s="814">
        <v>300</v>
      </c>
      <c r="AI7" s="814">
        <v>900</v>
      </c>
      <c r="AJ7" s="708"/>
      <c r="AK7" s="708">
        <v>1</v>
      </c>
      <c r="AL7" s="708"/>
      <c r="AM7" s="785">
        <v>435</v>
      </c>
      <c r="AN7" s="717">
        <v>7688.5</v>
      </c>
      <c r="AO7" s="774">
        <v>90</v>
      </c>
      <c r="AP7" s="774">
        <v>440.5</v>
      </c>
      <c r="AQ7" s="774">
        <v>811</v>
      </c>
      <c r="AR7" s="775">
        <v>293.5</v>
      </c>
      <c r="AS7" s="785">
        <v>985</v>
      </c>
      <c r="AT7" s="776">
        <v>476.5</v>
      </c>
      <c r="AU7" s="784">
        <v>3243</v>
      </c>
      <c r="AV7" s="776">
        <v>164.5</v>
      </c>
      <c r="AW7" s="814" t="s">
        <v>453</v>
      </c>
      <c r="AX7" s="814"/>
    </row>
    <row r="8" spans="1:50" ht="18">
      <c r="A8" s="705" t="s">
        <v>3680</v>
      </c>
      <c r="C8" s="812">
        <v>7</v>
      </c>
      <c r="E8" s="813" t="s">
        <v>450</v>
      </c>
      <c r="F8" s="806">
        <v>39737</v>
      </c>
      <c r="G8" s="814">
        <v>1</v>
      </c>
      <c r="H8" s="814"/>
      <c r="I8" s="814"/>
      <c r="J8" s="814"/>
      <c r="K8" s="814">
        <v>1</v>
      </c>
      <c r="L8" s="814">
        <v>173</v>
      </c>
      <c r="M8" s="814">
        <v>74</v>
      </c>
      <c r="N8" s="814">
        <v>230</v>
      </c>
      <c r="O8" s="814">
        <v>696</v>
      </c>
      <c r="V8" s="814"/>
      <c r="W8" s="814">
        <v>1</v>
      </c>
      <c r="X8" s="814"/>
      <c r="Y8" s="814">
        <v>1</v>
      </c>
      <c r="Z8" s="814">
        <v>1</v>
      </c>
      <c r="AA8" s="814"/>
      <c r="AC8" s="1211" t="s">
        <v>3815</v>
      </c>
      <c r="AD8" s="814">
        <v>1</v>
      </c>
      <c r="AE8" s="814">
        <v>1</v>
      </c>
      <c r="AF8" s="814"/>
      <c r="AH8" s="814">
        <v>300</v>
      </c>
      <c r="AI8" s="814">
        <v>700</v>
      </c>
      <c r="AJ8" s="708"/>
      <c r="AK8" s="708">
        <v>1</v>
      </c>
      <c r="AL8" s="708"/>
      <c r="AM8" s="785">
        <v>426</v>
      </c>
      <c r="AN8" s="717">
        <v>3511.5</v>
      </c>
      <c r="AO8" s="717">
        <v>958</v>
      </c>
      <c r="AP8" s="774">
        <v>136</v>
      </c>
      <c r="AQ8" s="717">
        <v>1200</v>
      </c>
      <c r="AR8" s="775">
        <v>498</v>
      </c>
      <c r="AS8" s="785">
        <v>601</v>
      </c>
      <c r="AT8" s="776">
        <v>318</v>
      </c>
      <c r="AU8" s="740">
        <v>4047.5</v>
      </c>
      <c r="AV8" s="776">
        <v>587</v>
      </c>
      <c r="AW8" s="814" t="s">
        <v>454</v>
      </c>
      <c r="AX8" s="815"/>
    </row>
    <row r="9" spans="1:50" ht="18">
      <c r="A9" s="705" t="s">
        <v>3680</v>
      </c>
      <c r="C9" s="812">
        <v>8</v>
      </c>
      <c r="E9" s="813" t="s">
        <v>450</v>
      </c>
      <c r="F9" s="806">
        <v>39737</v>
      </c>
      <c r="G9" s="814">
        <v>1</v>
      </c>
      <c r="H9" s="814"/>
      <c r="I9" s="814"/>
      <c r="J9" s="814"/>
      <c r="K9" s="814">
        <v>1</v>
      </c>
      <c r="L9" s="814">
        <v>175</v>
      </c>
      <c r="M9" s="814">
        <v>78</v>
      </c>
      <c r="N9" s="814">
        <v>237</v>
      </c>
      <c r="O9" s="814">
        <v>852</v>
      </c>
      <c r="V9" s="814"/>
      <c r="W9" s="814"/>
      <c r="X9" s="814">
        <v>1</v>
      </c>
      <c r="Y9" s="814">
        <v>1</v>
      </c>
      <c r="Z9" s="814">
        <v>1</v>
      </c>
      <c r="AA9" s="814"/>
      <c r="AC9" s="1211" t="s">
        <v>3815</v>
      </c>
      <c r="AD9" s="814">
        <v>1</v>
      </c>
      <c r="AE9" s="814">
        <v>1</v>
      </c>
      <c r="AF9" s="814"/>
      <c r="AH9" s="814">
        <v>300</v>
      </c>
      <c r="AI9" s="814">
        <v>600</v>
      </c>
      <c r="AJ9" s="708">
        <v>1</v>
      </c>
      <c r="AK9" s="708"/>
      <c r="AL9" s="708"/>
      <c r="AM9" s="722">
        <v>1519.5</v>
      </c>
      <c r="AN9" s="810">
        <v>20709</v>
      </c>
      <c r="AO9" s="717">
        <v>815</v>
      </c>
      <c r="AP9" s="774">
        <v>181</v>
      </c>
      <c r="AQ9" s="774">
        <v>182</v>
      </c>
      <c r="AR9" s="775">
        <v>584.5</v>
      </c>
      <c r="AS9" s="722">
        <v>5909</v>
      </c>
      <c r="AT9" s="723">
        <v>2038</v>
      </c>
      <c r="AU9" s="784">
        <v>2701.5</v>
      </c>
      <c r="AV9" s="776">
        <v>665.5</v>
      </c>
      <c r="AW9" s="814" t="s">
        <v>455</v>
      </c>
      <c r="AX9" s="814"/>
    </row>
    <row r="10" spans="1:50" ht="18">
      <c r="A10" s="705" t="s">
        <v>3680</v>
      </c>
      <c r="C10" s="812">
        <v>9</v>
      </c>
      <c r="E10" s="813" t="s">
        <v>450</v>
      </c>
      <c r="F10" s="806">
        <v>39737</v>
      </c>
      <c r="G10" s="814">
        <v>1</v>
      </c>
      <c r="H10" s="814"/>
      <c r="I10" s="814"/>
      <c r="J10" s="814"/>
      <c r="K10" s="814">
        <v>1</v>
      </c>
      <c r="L10" s="814">
        <v>170</v>
      </c>
      <c r="M10" s="814">
        <v>72</v>
      </c>
      <c r="N10" s="814">
        <v>230</v>
      </c>
      <c r="O10" s="814">
        <v>596</v>
      </c>
      <c r="V10" s="814"/>
      <c r="W10" s="814">
        <v>1</v>
      </c>
      <c r="X10" s="814"/>
      <c r="Y10" s="814">
        <v>1</v>
      </c>
      <c r="Z10" s="814">
        <v>1</v>
      </c>
      <c r="AA10" s="814"/>
      <c r="AC10" s="1211" t="s">
        <v>3815</v>
      </c>
      <c r="AD10" s="814">
        <v>1</v>
      </c>
      <c r="AE10" s="814">
        <v>1</v>
      </c>
      <c r="AF10" s="814"/>
      <c r="AH10" s="814">
        <v>300</v>
      </c>
      <c r="AI10" s="814">
        <v>1000</v>
      </c>
      <c r="AJ10" s="708"/>
      <c r="AK10" s="708">
        <v>1</v>
      </c>
      <c r="AL10" s="708"/>
      <c r="AM10" s="785">
        <v>155</v>
      </c>
      <c r="AN10" s="717">
        <v>3366</v>
      </c>
      <c r="AO10" s="774">
        <v>102</v>
      </c>
      <c r="AP10" s="774">
        <v>92</v>
      </c>
      <c r="AQ10" s="774">
        <v>746.5</v>
      </c>
      <c r="AR10" s="775">
        <v>48</v>
      </c>
      <c r="AS10" s="785">
        <v>238.5</v>
      </c>
      <c r="AT10" s="776">
        <v>60</v>
      </c>
      <c r="AU10" s="740">
        <v>4889</v>
      </c>
      <c r="AV10" s="776">
        <v>182</v>
      </c>
      <c r="AW10" s="814" t="s">
        <v>456</v>
      </c>
      <c r="AX10" s="814"/>
    </row>
    <row r="11" spans="1:50" ht="18">
      <c r="A11" s="705" t="s">
        <v>3680</v>
      </c>
      <c r="C11" s="812">
        <v>10</v>
      </c>
      <c r="E11" s="813" t="s">
        <v>450</v>
      </c>
      <c r="F11" s="806">
        <v>39737</v>
      </c>
      <c r="G11" s="814">
        <v>1</v>
      </c>
      <c r="H11" s="814"/>
      <c r="I11" s="814"/>
      <c r="J11" s="814"/>
      <c r="K11" s="814">
        <v>1</v>
      </c>
      <c r="L11" s="814">
        <v>173</v>
      </c>
      <c r="M11" s="814">
        <v>80</v>
      </c>
      <c r="N11" s="814">
        <v>237</v>
      </c>
      <c r="O11" s="814">
        <v>782</v>
      </c>
      <c r="V11" s="814"/>
      <c r="W11" s="814"/>
      <c r="X11" s="814">
        <v>1</v>
      </c>
      <c r="Y11" s="814">
        <v>1</v>
      </c>
      <c r="Z11" s="814">
        <v>1</v>
      </c>
      <c r="AA11" s="814"/>
      <c r="AC11" s="1211" t="s">
        <v>3815</v>
      </c>
      <c r="AD11" s="814">
        <v>1</v>
      </c>
      <c r="AE11" s="814">
        <v>1</v>
      </c>
      <c r="AF11" s="814"/>
      <c r="AH11" s="814">
        <v>300</v>
      </c>
      <c r="AI11" s="814">
        <v>900</v>
      </c>
      <c r="AJ11" s="708"/>
      <c r="AK11" s="708"/>
      <c r="AL11" s="708">
        <v>1</v>
      </c>
      <c r="AM11" s="785">
        <v>146</v>
      </c>
      <c r="AN11" s="774">
        <v>92</v>
      </c>
      <c r="AO11" s="774">
        <v>347</v>
      </c>
      <c r="AP11" s="774">
        <v>114</v>
      </c>
      <c r="AQ11" s="774">
        <v>127.5</v>
      </c>
      <c r="AR11" s="775">
        <v>298</v>
      </c>
      <c r="AS11" s="785">
        <v>139</v>
      </c>
      <c r="AT11" s="776">
        <v>86</v>
      </c>
      <c r="AU11" s="784">
        <v>1344.5</v>
      </c>
      <c r="AV11" s="723">
        <v>9539</v>
      </c>
      <c r="AW11" s="814" t="s">
        <v>457</v>
      </c>
      <c r="AX11" s="814"/>
    </row>
    <row r="12" spans="1:50" ht="18">
      <c r="A12" s="705" t="s">
        <v>3680</v>
      </c>
      <c r="C12" s="812">
        <v>11</v>
      </c>
      <c r="E12" s="813" t="s">
        <v>450</v>
      </c>
      <c r="F12" s="806">
        <v>39737</v>
      </c>
      <c r="G12" s="814">
        <v>1</v>
      </c>
      <c r="H12" s="814"/>
      <c r="I12" s="814"/>
      <c r="J12" s="814"/>
      <c r="K12" s="814">
        <v>1</v>
      </c>
      <c r="L12" s="814">
        <v>175</v>
      </c>
      <c r="M12" s="814">
        <v>75</v>
      </c>
      <c r="N12" s="814">
        <v>230</v>
      </c>
      <c r="O12" s="814">
        <v>732</v>
      </c>
      <c r="V12" s="814"/>
      <c r="W12" s="814">
        <v>1</v>
      </c>
      <c r="X12" s="814"/>
      <c r="Y12" s="814">
        <v>1</v>
      </c>
      <c r="Z12" s="814">
        <v>1</v>
      </c>
      <c r="AA12" s="814"/>
      <c r="AC12" s="1211" t="s">
        <v>3815</v>
      </c>
      <c r="AD12" s="814">
        <v>1</v>
      </c>
      <c r="AE12" s="814">
        <v>1</v>
      </c>
      <c r="AF12" s="814"/>
      <c r="AH12" s="814">
        <v>300</v>
      </c>
      <c r="AI12" s="814">
        <v>700</v>
      </c>
      <c r="AJ12" s="708"/>
      <c r="AK12" s="708"/>
      <c r="AL12" s="708">
        <v>1</v>
      </c>
      <c r="AM12" s="785">
        <v>191</v>
      </c>
      <c r="AN12" s="774">
        <v>912</v>
      </c>
      <c r="AO12" s="774">
        <v>347</v>
      </c>
      <c r="AP12" s="774">
        <v>93.5</v>
      </c>
      <c r="AQ12" s="774">
        <v>131</v>
      </c>
      <c r="AR12" s="775">
        <v>242</v>
      </c>
      <c r="AS12" s="722">
        <v>1205.5</v>
      </c>
      <c r="AT12" s="776">
        <v>133.5</v>
      </c>
      <c r="AU12" s="784">
        <v>2170</v>
      </c>
      <c r="AV12" s="776">
        <v>202</v>
      </c>
      <c r="AW12" s="814" t="s">
        <v>458</v>
      </c>
      <c r="AX12" s="814"/>
    </row>
    <row r="13" spans="1:50" ht="18">
      <c r="A13" s="705" t="s">
        <v>3680</v>
      </c>
      <c r="C13" s="812">
        <v>12</v>
      </c>
      <c r="E13" s="813" t="s">
        <v>450</v>
      </c>
      <c r="F13" s="806">
        <v>39737</v>
      </c>
      <c r="G13" s="814">
        <v>1</v>
      </c>
      <c r="H13" s="814"/>
      <c r="I13" s="814"/>
      <c r="J13" s="814"/>
      <c r="K13" s="814">
        <v>1</v>
      </c>
      <c r="L13" s="814">
        <v>167</v>
      </c>
      <c r="M13" s="814">
        <v>75</v>
      </c>
      <c r="N13" s="814">
        <v>230</v>
      </c>
      <c r="O13" s="814">
        <v>712</v>
      </c>
      <c r="V13" s="814"/>
      <c r="W13" s="814">
        <v>1</v>
      </c>
      <c r="X13" s="814"/>
      <c r="Y13" s="814">
        <v>1</v>
      </c>
      <c r="Z13" s="814"/>
      <c r="AA13" s="814">
        <v>1</v>
      </c>
      <c r="AC13" s="1211" t="s">
        <v>3815</v>
      </c>
      <c r="AD13" s="814">
        <v>1</v>
      </c>
      <c r="AE13" s="814"/>
      <c r="AF13" s="814">
        <v>1</v>
      </c>
      <c r="AH13" s="814">
        <v>300</v>
      </c>
      <c r="AI13" s="814">
        <v>700</v>
      </c>
      <c r="AJ13" s="708"/>
      <c r="AK13" s="708"/>
      <c r="AL13" s="708">
        <v>1</v>
      </c>
      <c r="AM13" s="722">
        <v>1686</v>
      </c>
      <c r="AN13" s="774">
        <v>615</v>
      </c>
      <c r="AO13" s="717">
        <v>2988</v>
      </c>
      <c r="AP13" s="774">
        <v>596.5</v>
      </c>
      <c r="AQ13" s="774">
        <v>301</v>
      </c>
      <c r="AR13" s="726">
        <v>2207.5</v>
      </c>
      <c r="AS13" s="722">
        <v>1630</v>
      </c>
      <c r="AT13" s="776">
        <v>219</v>
      </c>
      <c r="AU13" s="740">
        <v>8539</v>
      </c>
      <c r="AV13" s="723">
        <v>1831</v>
      </c>
      <c r="AW13" s="814" t="s">
        <v>459</v>
      </c>
      <c r="AX13" s="814"/>
    </row>
    <row r="14" spans="1:50" ht="18">
      <c r="A14" s="705" t="s">
        <v>3680</v>
      </c>
      <c r="C14" s="812">
        <v>13</v>
      </c>
      <c r="E14" s="813" t="s">
        <v>450</v>
      </c>
      <c r="F14" s="806">
        <v>39737</v>
      </c>
      <c r="G14" s="814">
        <v>1</v>
      </c>
      <c r="H14" s="814"/>
      <c r="I14" s="814"/>
      <c r="J14" s="814"/>
      <c r="K14" s="814">
        <v>1</v>
      </c>
      <c r="L14" s="814">
        <v>175</v>
      </c>
      <c r="M14" s="814">
        <v>77</v>
      </c>
      <c r="N14" s="814">
        <v>235</v>
      </c>
      <c r="O14" s="814">
        <v>746</v>
      </c>
      <c r="V14" s="814"/>
      <c r="W14" s="814">
        <v>1</v>
      </c>
      <c r="X14" s="814"/>
      <c r="Y14" s="814">
        <v>1</v>
      </c>
      <c r="Z14" s="814">
        <v>1</v>
      </c>
      <c r="AA14" s="814"/>
      <c r="AC14" s="1211" t="s">
        <v>3815</v>
      </c>
      <c r="AD14" s="814">
        <v>1</v>
      </c>
      <c r="AE14" s="814">
        <v>1</v>
      </c>
      <c r="AF14" s="814"/>
      <c r="AH14" s="814">
        <v>300</v>
      </c>
      <c r="AI14" s="814">
        <v>900</v>
      </c>
      <c r="AJ14" s="708">
        <v>1</v>
      </c>
      <c r="AK14" s="708"/>
      <c r="AL14" s="708"/>
      <c r="AM14" s="722">
        <v>3919</v>
      </c>
      <c r="AN14" s="810">
        <v>25555</v>
      </c>
      <c r="AO14" s="774">
        <v>85</v>
      </c>
      <c r="AP14" s="774">
        <v>114</v>
      </c>
      <c r="AQ14" s="774">
        <v>197.5</v>
      </c>
      <c r="AR14" s="775">
        <v>115</v>
      </c>
      <c r="AS14" s="785">
        <v>753</v>
      </c>
      <c r="AT14" s="776">
        <v>146.5</v>
      </c>
      <c r="AU14" s="740">
        <v>4747</v>
      </c>
      <c r="AV14" s="776">
        <v>763</v>
      </c>
      <c r="AW14" s="814" t="s">
        <v>460</v>
      </c>
      <c r="AX14" s="814"/>
    </row>
    <row r="15" spans="1:50" ht="18">
      <c r="A15" s="705" t="s">
        <v>3680</v>
      </c>
      <c r="C15" s="812">
        <v>14</v>
      </c>
      <c r="E15" s="813" t="s">
        <v>450</v>
      </c>
      <c r="F15" s="806">
        <v>39737</v>
      </c>
      <c r="G15" s="814">
        <v>1</v>
      </c>
      <c r="H15" s="814"/>
      <c r="I15" s="814"/>
      <c r="J15" s="814"/>
      <c r="K15" s="814">
        <v>1</v>
      </c>
      <c r="L15" s="814">
        <v>165</v>
      </c>
      <c r="M15" s="814">
        <v>70</v>
      </c>
      <c r="N15" s="814">
        <v>230</v>
      </c>
      <c r="O15" s="814">
        <v>736</v>
      </c>
      <c r="V15" s="814"/>
      <c r="W15" s="814">
        <v>1</v>
      </c>
      <c r="X15" s="814"/>
      <c r="Y15" s="814">
        <v>1</v>
      </c>
      <c r="Z15" s="814">
        <v>1</v>
      </c>
      <c r="AA15" s="814"/>
      <c r="AC15" s="1211" t="s">
        <v>3815</v>
      </c>
      <c r="AD15" s="814">
        <v>1</v>
      </c>
      <c r="AE15" s="814">
        <v>1</v>
      </c>
      <c r="AF15" s="814"/>
      <c r="AH15" s="814">
        <v>300</v>
      </c>
      <c r="AI15" s="814">
        <v>900</v>
      </c>
      <c r="AJ15" s="708"/>
      <c r="AK15" s="708">
        <v>1</v>
      </c>
      <c r="AL15" s="708"/>
      <c r="AM15" s="785">
        <v>143</v>
      </c>
      <c r="AN15" s="717">
        <v>8266</v>
      </c>
      <c r="AO15" s="774">
        <v>95</v>
      </c>
      <c r="AP15" s="774">
        <v>153</v>
      </c>
      <c r="AQ15" s="774">
        <v>181</v>
      </c>
      <c r="AR15" s="775">
        <v>75.5</v>
      </c>
      <c r="AS15" s="785">
        <v>750</v>
      </c>
      <c r="AT15" s="776">
        <v>79</v>
      </c>
      <c r="AU15" s="784">
        <v>674.5</v>
      </c>
      <c r="AV15" s="776">
        <v>347</v>
      </c>
      <c r="AW15" s="814" t="s">
        <v>461</v>
      </c>
      <c r="AX15" s="814"/>
    </row>
    <row r="16" spans="1:50" ht="18">
      <c r="A16" s="705" t="s">
        <v>3680</v>
      </c>
      <c r="C16" s="812">
        <v>15</v>
      </c>
      <c r="E16" s="813" t="s">
        <v>450</v>
      </c>
      <c r="F16" s="806">
        <v>39737</v>
      </c>
      <c r="G16" s="814">
        <v>1</v>
      </c>
      <c r="H16" s="814"/>
      <c r="I16" s="814"/>
      <c r="J16" s="814">
        <v>1</v>
      </c>
      <c r="K16" s="814"/>
      <c r="L16" s="814">
        <v>153</v>
      </c>
      <c r="M16" s="814">
        <v>65</v>
      </c>
      <c r="N16" s="814">
        <v>207</v>
      </c>
      <c r="O16" s="814">
        <v>456</v>
      </c>
      <c r="V16" s="814"/>
      <c r="W16" s="814"/>
      <c r="X16" s="814">
        <v>1</v>
      </c>
      <c r="Y16" s="814">
        <v>1</v>
      </c>
      <c r="Z16" s="814"/>
      <c r="AA16" s="814">
        <v>1</v>
      </c>
      <c r="AC16" s="1211" t="s">
        <v>3815</v>
      </c>
      <c r="AD16" s="814">
        <v>1</v>
      </c>
      <c r="AE16" s="814"/>
      <c r="AF16" s="814">
        <v>1</v>
      </c>
      <c r="AH16" s="814">
        <v>300</v>
      </c>
      <c r="AI16" s="814">
        <v>800</v>
      </c>
      <c r="AJ16" s="708">
        <v>1</v>
      </c>
      <c r="AK16" s="708"/>
      <c r="AL16" s="708"/>
      <c r="AM16" s="722">
        <v>1536</v>
      </c>
      <c r="AN16" s="810">
        <v>20342</v>
      </c>
      <c r="AO16" s="774">
        <v>119</v>
      </c>
      <c r="AP16" s="774">
        <v>96</v>
      </c>
      <c r="AQ16" s="774">
        <v>246</v>
      </c>
      <c r="AR16" s="775">
        <v>53.5</v>
      </c>
      <c r="AS16" s="785">
        <v>216</v>
      </c>
      <c r="AT16" s="776">
        <v>60</v>
      </c>
      <c r="AU16" s="784">
        <v>1178.5</v>
      </c>
      <c r="AV16" s="776">
        <v>444</v>
      </c>
      <c r="AW16" s="814" t="s">
        <v>462</v>
      </c>
      <c r="AX16" s="814"/>
    </row>
    <row r="17" spans="1:50" ht="18">
      <c r="A17" s="705" t="s">
        <v>3680</v>
      </c>
      <c r="C17" s="812">
        <v>16</v>
      </c>
      <c r="E17" s="813" t="s">
        <v>450</v>
      </c>
      <c r="F17" s="806">
        <v>39737</v>
      </c>
      <c r="G17" s="814">
        <v>1</v>
      </c>
      <c r="H17" s="814"/>
      <c r="I17" s="814"/>
      <c r="J17" s="814"/>
      <c r="K17" s="814">
        <v>1</v>
      </c>
      <c r="L17" s="814">
        <v>173</v>
      </c>
      <c r="M17" s="814">
        <v>72</v>
      </c>
      <c r="N17" s="814">
        <v>240</v>
      </c>
      <c r="O17" s="814">
        <v>792</v>
      </c>
      <c r="V17" s="814"/>
      <c r="W17" s="814">
        <v>1</v>
      </c>
      <c r="X17" s="814"/>
      <c r="Y17" s="814">
        <v>1</v>
      </c>
      <c r="Z17" s="814">
        <v>1</v>
      </c>
      <c r="AA17" s="814"/>
      <c r="AC17" s="1211" t="s">
        <v>3815</v>
      </c>
      <c r="AD17" s="814">
        <v>1</v>
      </c>
      <c r="AE17" s="814">
        <v>1</v>
      </c>
      <c r="AF17" s="814"/>
      <c r="AH17" s="814">
        <v>300</v>
      </c>
      <c r="AI17" s="814">
        <v>800</v>
      </c>
      <c r="AJ17" s="708">
        <v>1</v>
      </c>
      <c r="AK17" s="708"/>
      <c r="AL17" s="708"/>
      <c r="AM17" s="722">
        <v>1284.5</v>
      </c>
      <c r="AN17" s="810">
        <v>25742.5</v>
      </c>
      <c r="AO17" s="774">
        <v>169</v>
      </c>
      <c r="AP17" s="774">
        <v>178.5</v>
      </c>
      <c r="AQ17" s="774">
        <v>178</v>
      </c>
      <c r="AR17" s="775">
        <v>98</v>
      </c>
      <c r="AS17" s="785">
        <v>126</v>
      </c>
      <c r="AT17" s="776">
        <v>93</v>
      </c>
      <c r="AU17" s="784">
        <v>2898</v>
      </c>
      <c r="AV17" s="776">
        <v>163</v>
      </c>
      <c r="AW17" s="814" t="s">
        <v>463</v>
      </c>
      <c r="AX17" s="814"/>
    </row>
    <row r="18" spans="1:50" ht="18">
      <c r="A18" s="705" t="s">
        <v>3680</v>
      </c>
      <c r="C18" s="812">
        <v>17</v>
      </c>
      <c r="E18" s="708" t="s">
        <v>464</v>
      </c>
      <c r="F18" s="806">
        <v>39738</v>
      </c>
      <c r="G18" s="814">
        <v>1</v>
      </c>
      <c r="H18" s="814"/>
      <c r="I18" s="814"/>
      <c r="J18" s="814">
        <v>1</v>
      </c>
      <c r="K18" s="814"/>
      <c r="L18" s="814">
        <v>148</v>
      </c>
      <c r="M18" s="814">
        <v>66</v>
      </c>
      <c r="N18" s="814">
        <v>206</v>
      </c>
      <c r="O18" s="814">
        <v>486</v>
      </c>
      <c r="V18" s="814"/>
      <c r="W18" s="814"/>
      <c r="X18" s="814">
        <v>1</v>
      </c>
      <c r="Y18" s="814">
        <v>1</v>
      </c>
      <c r="Z18" s="814">
        <v>1</v>
      </c>
      <c r="AA18" s="814"/>
      <c r="AC18" s="1211" t="s">
        <v>3815</v>
      </c>
      <c r="AD18" s="814">
        <v>1</v>
      </c>
      <c r="AE18" s="814">
        <v>1</v>
      </c>
      <c r="AF18" s="814"/>
      <c r="AH18" s="814">
        <v>300</v>
      </c>
      <c r="AI18" s="814">
        <v>800</v>
      </c>
      <c r="AJ18" s="708"/>
      <c r="AK18" s="708"/>
      <c r="AL18" s="708">
        <v>1</v>
      </c>
      <c r="AM18" s="785">
        <v>86</v>
      </c>
      <c r="AN18" s="774">
        <v>435</v>
      </c>
      <c r="AO18" s="774">
        <v>60</v>
      </c>
      <c r="AP18" s="774">
        <v>76</v>
      </c>
      <c r="AQ18" s="774">
        <v>871</v>
      </c>
      <c r="AR18" s="775">
        <v>66.5</v>
      </c>
      <c r="AS18" s="785">
        <v>830</v>
      </c>
      <c r="AT18" s="776">
        <v>73</v>
      </c>
      <c r="AU18" s="784">
        <v>1581</v>
      </c>
      <c r="AV18" s="776">
        <v>111</v>
      </c>
      <c r="AW18" s="814" t="s">
        <v>465</v>
      </c>
      <c r="AX18" s="814"/>
    </row>
    <row r="19" spans="1:50" ht="18">
      <c r="A19" s="705" t="s">
        <v>3680</v>
      </c>
      <c r="C19" s="812">
        <v>18</v>
      </c>
      <c r="E19" s="813" t="s">
        <v>464</v>
      </c>
      <c r="F19" s="806">
        <v>39738</v>
      </c>
      <c r="G19" s="814">
        <v>1</v>
      </c>
      <c r="H19" s="814"/>
      <c r="I19" s="814"/>
      <c r="J19" s="814">
        <v>1</v>
      </c>
      <c r="K19" s="814"/>
      <c r="L19" s="814">
        <v>149</v>
      </c>
      <c r="M19" s="814">
        <v>67</v>
      </c>
      <c r="N19" s="814">
        <v>208</v>
      </c>
      <c r="O19" s="814">
        <v>466</v>
      </c>
      <c r="V19" s="814"/>
      <c r="W19" s="814"/>
      <c r="X19" s="814">
        <v>1</v>
      </c>
      <c r="Y19" s="814">
        <v>1</v>
      </c>
      <c r="Z19" s="814">
        <v>1</v>
      </c>
      <c r="AA19" s="814"/>
      <c r="AC19" s="1211" t="s">
        <v>3815</v>
      </c>
      <c r="AD19" s="814">
        <v>1</v>
      </c>
      <c r="AE19" s="814">
        <v>1</v>
      </c>
      <c r="AF19" s="814"/>
      <c r="AH19" s="814">
        <v>300</v>
      </c>
      <c r="AI19" s="814">
        <v>500</v>
      </c>
      <c r="AJ19" s="708"/>
      <c r="AK19" s="708"/>
      <c r="AL19" s="708">
        <v>1</v>
      </c>
      <c r="AM19" s="785">
        <v>105.5</v>
      </c>
      <c r="AN19" s="774">
        <v>230</v>
      </c>
      <c r="AO19" s="774">
        <v>92</v>
      </c>
      <c r="AP19" s="774">
        <v>71.5</v>
      </c>
      <c r="AQ19" s="774">
        <v>118</v>
      </c>
      <c r="AR19" s="775">
        <v>43</v>
      </c>
      <c r="AS19" s="722">
        <v>2335.5</v>
      </c>
      <c r="AT19" s="776">
        <v>95</v>
      </c>
      <c r="AU19" s="784">
        <v>336.5</v>
      </c>
      <c r="AV19" s="776">
        <v>219</v>
      </c>
      <c r="AW19" s="814" t="s">
        <v>466</v>
      </c>
      <c r="AX19" s="814"/>
    </row>
    <row r="20" spans="1:50" ht="18">
      <c r="A20" s="705" t="s">
        <v>3680</v>
      </c>
      <c r="C20" s="812">
        <v>19</v>
      </c>
      <c r="E20" s="813" t="s">
        <v>464</v>
      </c>
      <c r="F20" s="806">
        <v>39738</v>
      </c>
      <c r="G20" s="814"/>
      <c r="H20" s="814">
        <v>1</v>
      </c>
      <c r="I20" s="814"/>
      <c r="J20" s="814">
        <v>1</v>
      </c>
      <c r="K20" s="814"/>
      <c r="L20" s="814">
        <v>151</v>
      </c>
      <c r="M20" s="814">
        <v>64</v>
      </c>
      <c r="N20" s="814">
        <v>198</v>
      </c>
      <c r="O20" s="814">
        <v>394</v>
      </c>
      <c r="V20" s="814"/>
      <c r="W20" s="814"/>
      <c r="X20" s="814">
        <v>1</v>
      </c>
      <c r="Y20" s="814">
        <v>1</v>
      </c>
      <c r="Z20" s="814">
        <v>1</v>
      </c>
      <c r="AA20" s="814"/>
      <c r="AC20" s="1211" t="s">
        <v>3815</v>
      </c>
      <c r="AD20" s="814">
        <v>1</v>
      </c>
      <c r="AE20" s="814">
        <v>1</v>
      </c>
      <c r="AF20" s="814"/>
      <c r="AH20" s="814">
        <v>300</v>
      </c>
      <c r="AI20" s="814">
        <v>600</v>
      </c>
      <c r="AJ20" s="708"/>
      <c r="AK20" s="708"/>
      <c r="AL20" s="708">
        <v>1</v>
      </c>
      <c r="AM20" s="785">
        <v>79</v>
      </c>
      <c r="AN20" s="774">
        <v>86</v>
      </c>
      <c r="AO20" s="774">
        <v>52</v>
      </c>
      <c r="AP20" s="774">
        <v>114</v>
      </c>
      <c r="AQ20" s="774">
        <v>150</v>
      </c>
      <c r="AR20" s="775">
        <v>46</v>
      </c>
      <c r="AS20" s="785">
        <v>126.5</v>
      </c>
      <c r="AT20" s="776">
        <v>80</v>
      </c>
      <c r="AU20" s="784">
        <v>482.5</v>
      </c>
      <c r="AV20" s="776">
        <v>522.5</v>
      </c>
      <c r="AW20" s="814" t="s">
        <v>467</v>
      </c>
      <c r="AX20" s="814"/>
    </row>
    <row r="21" spans="1:50" ht="18">
      <c r="A21" s="705" t="s">
        <v>3680</v>
      </c>
      <c r="C21" s="812">
        <v>20</v>
      </c>
      <c r="E21" s="813" t="s">
        <v>464</v>
      </c>
      <c r="F21" s="806">
        <v>39738</v>
      </c>
      <c r="G21" s="814">
        <v>1</v>
      </c>
      <c r="H21" s="814"/>
      <c r="I21" s="814"/>
      <c r="J21" s="814">
        <v>1</v>
      </c>
      <c r="K21" s="814"/>
      <c r="L21" s="814">
        <v>150</v>
      </c>
      <c r="M21" s="814">
        <v>68</v>
      </c>
      <c r="N21" s="814">
        <v>210</v>
      </c>
      <c r="O21" s="814">
        <v>472</v>
      </c>
      <c r="V21" s="814"/>
      <c r="W21" s="814"/>
      <c r="X21" s="814">
        <v>1</v>
      </c>
      <c r="Y21" s="814">
        <v>1</v>
      </c>
      <c r="Z21" s="814">
        <v>1</v>
      </c>
      <c r="AA21" s="814"/>
      <c r="AC21" s="1211" t="s">
        <v>3815</v>
      </c>
      <c r="AD21" s="814">
        <v>1</v>
      </c>
      <c r="AE21" s="814">
        <v>1</v>
      </c>
      <c r="AF21" s="814"/>
      <c r="AH21" s="814">
        <v>300</v>
      </c>
      <c r="AI21" s="814">
        <v>600</v>
      </c>
      <c r="AJ21" s="708"/>
      <c r="AK21" s="708"/>
      <c r="AL21" s="708">
        <v>1</v>
      </c>
      <c r="AM21" s="785">
        <v>86.5</v>
      </c>
      <c r="AN21" s="774">
        <v>83</v>
      </c>
      <c r="AO21" s="774">
        <v>97</v>
      </c>
      <c r="AP21" s="774">
        <v>70</v>
      </c>
      <c r="AQ21" s="774">
        <v>144</v>
      </c>
      <c r="AR21" s="775">
        <v>123</v>
      </c>
      <c r="AS21" s="785">
        <v>178</v>
      </c>
      <c r="AT21" s="776">
        <v>66</v>
      </c>
      <c r="AU21" s="784">
        <v>469.5</v>
      </c>
      <c r="AV21" s="776">
        <v>219.5</v>
      </c>
      <c r="AW21" s="814" t="s">
        <v>468</v>
      </c>
      <c r="AX21" s="814"/>
    </row>
    <row r="22" spans="1:50" ht="18">
      <c r="A22" s="705" t="s">
        <v>3680</v>
      </c>
      <c r="C22" s="812">
        <v>21</v>
      </c>
      <c r="E22" s="813" t="s">
        <v>469</v>
      </c>
      <c r="F22" s="806">
        <v>39739</v>
      </c>
      <c r="G22" s="814">
        <v>1</v>
      </c>
      <c r="H22" s="814"/>
      <c r="I22" s="814"/>
      <c r="J22" s="814">
        <v>1</v>
      </c>
      <c r="K22" s="814"/>
      <c r="L22" s="814">
        <v>152</v>
      </c>
      <c r="M22" s="814">
        <v>67</v>
      </c>
      <c r="N22" s="814">
        <v>210</v>
      </c>
      <c r="O22" s="814">
        <v>478</v>
      </c>
      <c r="V22" s="814"/>
      <c r="W22" s="814"/>
      <c r="X22" s="814">
        <v>1</v>
      </c>
      <c r="Y22" s="814">
        <v>1</v>
      </c>
      <c r="Z22" s="814"/>
      <c r="AA22" s="814">
        <v>1</v>
      </c>
      <c r="AC22" s="1211" t="s">
        <v>3815</v>
      </c>
      <c r="AD22" s="814">
        <v>1</v>
      </c>
      <c r="AE22" s="814"/>
      <c r="AF22" s="814">
        <v>1</v>
      </c>
      <c r="AH22" s="814">
        <v>300</v>
      </c>
      <c r="AI22" s="814">
        <v>700</v>
      </c>
      <c r="AJ22" s="708"/>
      <c r="AK22" s="708"/>
      <c r="AL22" s="708">
        <v>1</v>
      </c>
      <c r="AM22" s="785">
        <v>71</v>
      </c>
      <c r="AN22" s="774">
        <v>69</v>
      </c>
      <c r="AO22" s="774">
        <v>67.5</v>
      </c>
      <c r="AP22" s="774">
        <v>79</v>
      </c>
      <c r="AQ22" s="774">
        <v>318</v>
      </c>
      <c r="AR22" s="775">
        <v>47</v>
      </c>
      <c r="AS22" s="785">
        <v>104</v>
      </c>
      <c r="AT22" s="776">
        <v>54</v>
      </c>
      <c r="AU22" s="784">
        <v>568.5</v>
      </c>
      <c r="AV22" s="776">
        <v>199</v>
      </c>
      <c r="AW22" s="814" t="s">
        <v>470</v>
      </c>
      <c r="AX22" s="814"/>
    </row>
    <row r="23" spans="1:50" ht="18">
      <c r="A23" s="705" t="s">
        <v>3680</v>
      </c>
      <c r="C23" s="812">
        <v>22</v>
      </c>
      <c r="E23" s="813" t="s">
        <v>469</v>
      </c>
      <c r="F23" s="806">
        <v>39739</v>
      </c>
      <c r="G23" s="814">
        <v>1</v>
      </c>
      <c r="H23" s="814"/>
      <c r="I23" s="814"/>
      <c r="J23" s="814"/>
      <c r="K23" s="814">
        <v>1</v>
      </c>
      <c r="L23" s="814">
        <v>171</v>
      </c>
      <c r="M23" s="814">
        <v>76</v>
      </c>
      <c r="N23" s="814">
        <v>240</v>
      </c>
      <c r="O23" s="814">
        <v>772</v>
      </c>
      <c r="V23" s="814"/>
      <c r="W23" s="814"/>
      <c r="X23" s="814">
        <v>1</v>
      </c>
      <c r="Y23" s="814">
        <v>1</v>
      </c>
      <c r="Z23" s="814">
        <v>1</v>
      </c>
      <c r="AA23" s="814"/>
      <c r="AC23" s="1211" t="s">
        <v>3815</v>
      </c>
      <c r="AD23" s="814">
        <v>1</v>
      </c>
      <c r="AE23" s="814">
        <v>1</v>
      </c>
      <c r="AF23" s="814"/>
      <c r="AH23" s="814">
        <v>300</v>
      </c>
      <c r="AI23" s="814">
        <v>1000</v>
      </c>
      <c r="AJ23" s="708"/>
      <c r="AK23" s="708">
        <v>1</v>
      </c>
      <c r="AL23" s="708"/>
      <c r="AM23" s="785">
        <v>181</v>
      </c>
      <c r="AN23" s="717">
        <v>1672</v>
      </c>
      <c r="AO23" s="774">
        <v>66.5</v>
      </c>
      <c r="AP23" s="774">
        <v>116</v>
      </c>
      <c r="AQ23" s="774">
        <v>191</v>
      </c>
      <c r="AR23" s="775">
        <v>209</v>
      </c>
      <c r="AS23" s="785">
        <v>410</v>
      </c>
      <c r="AT23" s="776">
        <v>154</v>
      </c>
      <c r="AU23" s="784">
        <v>3659</v>
      </c>
      <c r="AV23" s="776">
        <v>112</v>
      </c>
      <c r="AW23" s="814" t="s">
        <v>471</v>
      </c>
      <c r="AX23" s="814"/>
    </row>
    <row r="24" spans="1:50" ht="18">
      <c r="A24" s="705" t="s">
        <v>3680</v>
      </c>
      <c r="C24" s="812">
        <v>23</v>
      </c>
      <c r="E24" s="813" t="s">
        <v>469</v>
      </c>
      <c r="F24" s="806">
        <v>39739</v>
      </c>
      <c r="G24" s="814">
        <v>1</v>
      </c>
      <c r="H24" s="814"/>
      <c r="I24" s="814"/>
      <c r="J24" s="814"/>
      <c r="K24" s="814">
        <v>1</v>
      </c>
      <c r="L24" s="814">
        <v>175</v>
      </c>
      <c r="M24" s="814">
        <v>78</v>
      </c>
      <c r="N24" s="814">
        <v>240</v>
      </c>
      <c r="O24" s="814">
        <v>744</v>
      </c>
      <c r="V24" s="814"/>
      <c r="W24" s="814"/>
      <c r="X24" s="814">
        <v>1</v>
      </c>
      <c r="Y24" s="814">
        <v>1</v>
      </c>
      <c r="Z24" s="814"/>
      <c r="AA24" s="814">
        <v>1</v>
      </c>
      <c r="AC24" s="1211" t="s">
        <v>3815</v>
      </c>
      <c r="AD24" s="814">
        <v>1</v>
      </c>
      <c r="AE24" s="814"/>
      <c r="AF24" s="814">
        <v>1</v>
      </c>
      <c r="AH24" s="814">
        <v>300</v>
      </c>
      <c r="AI24" s="814">
        <v>600</v>
      </c>
      <c r="AJ24" s="708"/>
      <c r="AK24" s="708">
        <v>1</v>
      </c>
      <c r="AL24" s="708"/>
      <c r="AM24" s="722">
        <v>2314</v>
      </c>
      <c r="AN24" s="717">
        <v>2560.5</v>
      </c>
      <c r="AO24" s="717">
        <v>5517</v>
      </c>
      <c r="AP24" s="774">
        <v>627</v>
      </c>
      <c r="AQ24" s="774">
        <v>220</v>
      </c>
      <c r="AR24" s="726">
        <v>3236</v>
      </c>
      <c r="AS24" s="722">
        <v>2714</v>
      </c>
      <c r="AT24" s="776">
        <v>264</v>
      </c>
      <c r="AU24" s="740">
        <v>4342</v>
      </c>
      <c r="AV24" s="723">
        <v>3001.5</v>
      </c>
      <c r="AW24" s="814" t="s">
        <v>472</v>
      </c>
      <c r="AX24" s="814"/>
    </row>
    <row r="25" spans="1:50" ht="18">
      <c r="A25" s="705" t="s">
        <v>3680</v>
      </c>
      <c r="C25" s="812">
        <v>24</v>
      </c>
      <c r="E25" s="813" t="s">
        <v>469</v>
      </c>
      <c r="F25" s="806">
        <v>39739</v>
      </c>
      <c r="G25" s="814">
        <v>1</v>
      </c>
      <c r="H25" s="814"/>
      <c r="I25" s="814"/>
      <c r="J25" s="814">
        <v>1</v>
      </c>
      <c r="K25" s="814"/>
      <c r="L25" s="814">
        <v>165</v>
      </c>
      <c r="M25" s="814">
        <v>67</v>
      </c>
      <c r="N25" s="814">
        <v>225</v>
      </c>
      <c r="O25" s="814">
        <v>526</v>
      </c>
      <c r="V25" s="814"/>
      <c r="W25" s="814"/>
      <c r="X25" s="814">
        <v>1</v>
      </c>
      <c r="Y25" s="814">
        <v>1</v>
      </c>
      <c r="Z25" s="814"/>
      <c r="AA25" s="814">
        <v>1</v>
      </c>
      <c r="AC25" s="1211" t="s">
        <v>3815</v>
      </c>
      <c r="AD25" s="814">
        <v>1</v>
      </c>
      <c r="AE25" s="814"/>
      <c r="AF25" s="814">
        <v>1</v>
      </c>
      <c r="AH25" s="814">
        <v>300</v>
      </c>
      <c r="AI25" s="814">
        <v>600</v>
      </c>
      <c r="AJ25" s="708"/>
      <c r="AK25" s="708"/>
      <c r="AL25" s="708">
        <v>1</v>
      </c>
      <c r="AM25" s="785">
        <v>107.5</v>
      </c>
      <c r="AN25" s="774">
        <v>72.5</v>
      </c>
      <c r="AO25" s="774">
        <v>196</v>
      </c>
      <c r="AP25" s="774">
        <v>73</v>
      </c>
      <c r="AQ25" s="774">
        <v>115.5</v>
      </c>
      <c r="AR25" s="775">
        <v>128</v>
      </c>
      <c r="AS25" s="785">
        <v>131.5</v>
      </c>
      <c r="AT25" s="776">
        <v>65</v>
      </c>
      <c r="AU25" s="784">
        <v>283</v>
      </c>
      <c r="AV25" s="776">
        <v>304.5</v>
      </c>
      <c r="AW25" s="814" t="s">
        <v>473</v>
      </c>
      <c r="AX25" s="814"/>
    </row>
    <row r="26" spans="1:50" ht="18">
      <c r="A26" s="705" t="s">
        <v>3680</v>
      </c>
      <c r="C26" s="812">
        <v>25</v>
      </c>
      <c r="E26" s="813" t="s">
        <v>469</v>
      </c>
      <c r="F26" s="806">
        <v>39739</v>
      </c>
      <c r="G26" s="814">
        <v>1</v>
      </c>
      <c r="H26" s="814"/>
      <c r="I26" s="814"/>
      <c r="J26" s="814"/>
      <c r="K26" s="814">
        <v>1</v>
      </c>
      <c r="L26" s="814">
        <v>175</v>
      </c>
      <c r="M26" s="814">
        <v>78</v>
      </c>
      <c r="N26" s="814">
        <v>240</v>
      </c>
      <c r="O26" s="814">
        <v>770</v>
      </c>
      <c r="V26" s="814"/>
      <c r="W26" s="814">
        <v>1</v>
      </c>
      <c r="X26" s="814"/>
      <c r="Y26" s="814">
        <v>1</v>
      </c>
      <c r="Z26" s="814"/>
      <c r="AA26" s="814">
        <v>1</v>
      </c>
      <c r="AC26" s="1211" t="s">
        <v>3815</v>
      </c>
      <c r="AD26" s="814">
        <v>1</v>
      </c>
      <c r="AE26" s="814"/>
      <c r="AF26" s="814">
        <v>1</v>
      </c>
      <c r="AH26" s="814">
        <v>300</v>
      </c>
      <c r="AI26" s="814">
        <v>800</v>
      </c>
      <c r="AJ26" s="708">
        <v>1</v>
      </c>
      <c r="AK26" s="708"/>
      <c r="AL26" s="708"/>
      <c r="AM26" s="785">
        <v>902</v>
      </c>
      <c r="AN26" s="810">
        <v>11339</v>
      </c>
      <c r="AO26" s="774">
        <v>62</v>
      </c>
      <c r="AP26" s="774">
        <v>61</v>
      </c>
      <c r="AQ26" s="774">
        <v>145.5</v>
      </c>
      <c r="AR26" s="775">
        <v>86</v>
      </c>
      <c r="AS26" s="785">
        <v>224</v>
      </c>
      <c r="AT26" s="776">
        <v>56</v>
      </c>
      <c r="AU26" s="784">
        <v>1897.5</v>
      </c>
      <c r="AV26" s="776">
        <v>140</v>
      </c>
      <c r="AW26" s="814" t="s">
        <v>474</v>
      </c>
      <c r="AX26" s="814"/>
    </row>
    <row r="27" spans="1:50" ht="18">
      <c r="A27" s="705" t="s">
        <v>3680</v>
      </c>
      <c r="C27" s="812">
        <v>26</v>
      </c>
      <c r="E27" s="813" t="s">
        <v>469</v>
      </c>
      <c r="F27" s="806">
        <v>39739</v>
      </c>
      <c r="G27" s="814">
        <v>1</v>
      </c>
      <c r="H27" s="814"/>
      <c r="I27" s="814"/>
      <c r="J27" s="814"/>
      <c r="K27" s="814">
        <v>1</v>
      </c>
      <c r="L27" s="814">
        <v>171</v>
      </c>
      <c r="M27" s="814">
        <v>74</v>
      </c>
      <c r="N27" s="814">
        <v>236</v>
      </c>
      <c r="O27" s="814">
        <v>690</v>
      </c>
      <c r="V27" s="814"/>
      <c r="W27" s="814">
        <v>1</v>
      </c>
      <c r="X27" s="814"/>
      <c r="Y27" s="814">
        <v>1</v>
      </c>
      <c r="Z27" s="814">
        <v>1</v>
      </c>
      <c r="AA27" s="814"/>
      <c r="AC27" s="1211" t="s">
        <v>3815</v>
      </c>
      <c r="AD27" s="814">
        <v>1</v>
      </c>
      <c r="AE27" s="814">
        <v>1</v>
      </c>
      <c r="AF27" s="814"/>
      <c r="AH27" s="814">
        <v>300</v>
      </c>
      <c r="AI27" s="814">
        <v>700</v>
      </c>
      <c r="AJ27" s="708"/>
      <c r="AK27" s="708">
        <v>1</v>
      </c>
      <c r="AL27" s="708"/>
      <c r="AM27" s="785">
        <v>117</v>
      </c>
      <c r="AN27" s="717">
        <v>2020</v>
      </c>
      <c r="AO27" s="774">
        <v>87</v>
      </c>
      <c r="AP27" s="774">
        <v>57.5</v>
      </c>
      <c r="AQ27" s="774">
        <v>159</v>
      </c>
      <c r="AR27" s="775">
        <v>32</v>
      </c>
      <c r="AS27" s="785">
        <v>263</v>
      </c>
      <c r="AT27" s="776">
        <v>204</v>
      </c>
      <c r="AU27" s="784">
        <v>1794</v>
      </c>
      <c r="AV27" s="776">
        <v>201.5</v>
      </c>
      <c r="AW27" s="814" t="s">
        <v>475</v>
      </c>
      <c r="AX27" s="814"/>
    </row>
    <row r="28" spans="1:50" ht="18">
      <c r="A28" s="705" t="s">
        <v>3680</v>
      </c>
      <c r="C28" s="812">
        <v>27</v>
      </c>
      <c r="E28" s="813" t="s">
        <v>469</v>
      </c>
      <c r="F28" s="806">
        <v>39739</v>
      </c>
      <c r="G28" s="814">
        <v>1</v>
      </c>
      <c r="H28" s="814"/>
      <c r="I28" s="814"/>
      <c r="J28" s="814"/>
      <c r="K28" s="814">
        <v>1</v>
      </c>
      <c r="L28" s="814">
        <v>171</v>
      </c>
      <c r="M28" s="814">
        <v>75</v>
      </c>
      <c r="N28" s="814">
        <v>236</v>
      </c>
      <c r="O28" s="814">
        <v>724</v>
      </c>
      <c r="V28" s="814"/>
      <c r="W28" s="814">
        <v>1</v>
      </c>
      <c r="X28" s="814"/>
      <c r="Y28" s="814">
        <v>1</v>
      </c>
      <c r="Z28" s="814">
        <v>1</v>
      </c>
      <c r="AA28" s="814"/>
      <c r="AC28" s="1211" t="s">
        <v>3815</v>
      </c>
      <c r="AD28" s="814">
        <v>1</v>
      </c>
      <c r="AE28" s="814">
        <v>1</v>
      </c>
      <c r="AF28" s="814"/>
      <c r="AH28" s="814">
        <v>300</v>
      </c>
      <c r="AI28" s="814">
        <v>900</v>
      </c>
      <c r="AJ28" s="708">
        <v>1</v>
      </c>
      <c r="AK28" s="708"/>
      <c r="AL28" s="708"/>
      <c r="AM28" s="722">
        <v>1874</v>
      </c>
      <c r="AN28" s="810">
        <v>20575.5</v>
      </c>
      <c r="AO28" s="774">
        <v>228</v>
      </c>
      <c r="AP28" s="774">
        <v>318.5</v>
      </c>
      <c r="AQ28" s="717">
        <v>8965</v>
      </c>
      <c r="AR28" s="775">
        <v>223.5</v>
      </c>
      <c r="AS28" s="785">
        <v>172</v>
      </c>
      <c r="AT28" s="776">
        <v>68</v>
      </c>
      <c r="AU28" s="784">
        <v>3003</v>
      </c>
      <c r="AV28" s="776">
        <v>137.5</v>
      </c>
      <c r="AW28" s="814" t="s">
        <v>476</v>
      </c>
      <c r="AX28" s="814"/>
    </row>
    <row r="29" spans="1:50" ht="18">
      <c r="A29" s="705" t="s">
        <v>3680</v>
      </c>
      <c r="C29" s="812">
        <v>28</v>
      </c>
      <c r="E29" s="813" t="s">
        <v>477</v>
      </c>
      <c r="F29" s="806">
        <v>39740</v>
      </c>
      <c r="G29" s="814">
        <v>1</v>
      </c>
      <c r="H29" s="814"/>
      <c r="I29" s="814"/>
      <c r="J29" s="814"/>
      <c r="K29" s="814">
        <v>1</v>
      </c>
      <c r="L29" s="814">
        <v>174</v>
      </c>
      <c r="M29" s="814">
        <v>70</v>
      </c>
      <c r="N29" s="814">
        <v>235</v>
      </c>
      <c r="O29" s="814">
        <v>748</v>
      </c>
      <c r="V29" s="814"/>
      <c r="W29" s="814">
        <v>1</v>
      </c>
      <c r="X29" s="814"/>
      <c r="Y29" s="814">
        <v>1</v>
      </c>
      <c r="Z29" s="814">
        <v>1</v>
      </c>
      <c r="AA29" s="814"/>
      <c r="AC29" s="1211" t="s">
        <v>3815</v>
      </c>
      <c r="AD29" s="814">
        <v>1</v>
      </c>
      <c r="AE29" s="814">
        <v>1</v>
      </c>
      <c r="AF29" s="814"/>
      <c r="AH29" s="814">
        <v>300</v>
      </c>
      <c r="AI29" s="814">
        <v>1000</v>
      </c>
      <c r="AJ29" s="708"/>
      <c r="AK29" s="708">
        <v>1</v>
      </c>
      <c r="AL29" s="708"/>
      <c r="AM29" s="785">
        <v>83</v>
      </c>
      <c r="AN29" s="717">
        <v>1757</v>
      </c>
      <c r="AO29" s="774">
        <v>84</v>
      </c>
      <c r="AP29" s="774">
        <v>114</v>
      </c>
      <c r="AQ29" s="774">
        <v>96</v>
      </c>
      <c r="AR29" s="775">
        <v>52</v>
      </c>
      <c r="AS29" s="785">
        <v>150.5</v>
      </c>
      <c r="AT29" s="776">
        <v>75.5</v>
      </c>
      <c r="AU29" s="740">
        <v>4194</v>
      </c>
      <c r="AV29" s="776">
        <v>208</v>
      </c>
      <c r="AW29" s="814" t="s">
        <v>478</v>
      </c>
      <c r="AX29" s="814" t="s">
        <v>479</v>
      </c>
    </row>
    <row r="30" spans="1:50" ht="18">
      <c r="A30" s="705" t="s">
        <v>3680</v>
      </c>
      <c r="C30" s="812">
        <v>29</v>
      </c>
      <c r="E30" s="813" t="s">
        <v>477</v>
      </c>
      <c r="F30" s="806">
        <v>39740</v>
      </c>
      <c r="G30" s="814">
        <v>1</v>
      </c>
      <c r="H30" s="814"/>
      <c r="I30" s="814"/>
      <c r="J30" s="814">
        <v>1</v>
      </c>
      <c r="K30" s="814"/>
      <c r="L30" s="814">
        <v>162</v>
      </c>
      <c r="M30" s="814">
        <v>66</v>
      </c>
      <c r="N30" s="814">
        <v>211</v>
      </c>
      <c r="O30" s="814">
        <v>544</v>
      </c>
      <c r="V30" s="814"/>
      <c r="W30" s="814"/>
      <c r="X30" s="814">
        <v>1</v>
      </c>
      <c r="Y30" s="814">
        <v>1</v>
      </c>
      <c r="Z30" s="814">
        <v>1</v>
      </c>
      <c r="AA30" s="814"/>
      <c r="AC30" s="1211" t="s">
        <v>3815</v>
      </c>
      <c r="AD30" s="814">
        <v>1</v>
      </c>
      <c r="AE30" s="814">
        <v>1</v>
      </c>
      <c r="AF30" s="814"/>
      <c r="AH30" s="814">
        <v>300</v>
      </c>
      <c r="AI30" s="814">
        <v>700</v>
      </c>
      <c r="AJ30" s="708"/>
      <c r="AK30" s="708">
        <v>1</v>
      </c>
      <c r="AL30" s="708"/>
      <c r="AM30" s="785">
        <v>139.5</v>
      </c>
      <c r="AN30" s="717">
        <v>3905</v>
      </c>
      <c r="AO30" s="774">
        <v>60</v>
      </c>
      <c r="AP30" s="774">
        <v>58.5</v>
      </c>
      <c r="AQ30" s="774">
        <v>148</v>
      </c>
      <c r="AR30" s="775">
        <v>30</v>
      </c>
      <c r="AS30" s="722">
        <v>1077</v>
      </c>
      <c r="AT30" s="776">
        <v>68</v>
      </c>
      <c r="AU30" s="784">
        <v>192</v>
      </c>
      <c r="AV30" s="776">
        <v>218</v>
      </c>
      <c r="AW30" s="814" t="s">
        <v>480</v>
      </c>
      <c r="AX30" s="814"/>
    </row>
    <row r="31" spans="1:50" ht="18">
      <c r="A31" s="705" t="s">
        <v>3680</v>
      </c>
      <c r="C31" s="812">
        <v>30</v>
      </c>
      <c r="E31" s="813" t="s">
        <v>477</v>
      </c>
      <c r="F31" s="806">
        <v>39740</v>
      </c>
      <c r="G31" s="814"/>
      <c r="H31" s="814">
        <v>1</v>
      </c>
      <c r="I31" s="814"/>
      <c r="J31" s="814"/>
      <c r="K31" s="814">
        <v>1</v>
      </c>
      <c r="L31" s="814">
        <v>169</v>
      </c>
      <c r="M31" s="814">
        <v>70</v>
      </c>
      <c r="N31" s="814">
        <v>238</v>
      </c>
      <c r="O31" s="814">
        <v>788</v>
      </c>
      <c r="V31" s="814"/>
      <c r="W31" s="814">
        <v>1</v>
      </c>
      <c r="X31" s="814"/>
      <c r="Y31" s="814">
        <v>1</v>
      </c>
      <c r="Z31" s="814">
        <v>1</v>
      </c>
      <c r="AA31" s="814"/>
      <c r="AC31" s="1211" t="s">
        <v>3815</v>
      </c>
      <c r="AD31" s="814">
        <v>1</v>
      </c>
      <c r="AE31" s="814">
        <v>1</v>
      </c>
      <c r="AF31" s="814"/>
      <c r="AH31" s="814">
        <v>300</v>
      </c>
      <c r="AI31" s="814">
        <v>800</v>
      </c>
      <c r="AJ31" s="708"/>
      <c r="AK31" s="708"/>
      <c r="AL31" s="708">
        <v>1</v>
      </c>
      <c r="AM31" s="785">
        <v>177.5</v>
      </c>
      <c r="AN31" s="774">
        <v>351.5</v>
      </c>
      <c r="AO31" s="774">
        <v>134</v>
      </c>
      <c r="AP31" s="774">
        <v>234.5</v>
      </c>
      <c r="AQ31" s="774">
        <v>142.5</v>
      </c>
      <c r="AR31" s="775">
        <v>146</v>
      </c>
      <c r="AS31" s="785">
        <v>350.5</v>
      </c>
      <c r="AT31" s="776">
        <v>65</v>
      </c>
      <c r="AU31" s="784">
        <v>2726.5</v>
      </c>
      <c r="AV31" s="776">
        <v>91.5</v>
      </c>
      <c r="AW31" s="814" t="s">
        <v>481</v>
      </c>
      <c r="AX31" s="814" t="s">
        <v>482</v>
      </c>
    </row>
    <row r="32" spans="1:50" ht="18">
      <c r="A32" s="705" t="s">
        <v>3680</v>
      </c>
      <c r="C32" s="812">
        <v>31</v>
      </c>
      <c r="E32" s="813" t="s">
        <v>477</v>
      </c>
      <c r="F32" s="806">
        <v>39740</v>
      </c>
      <c r="G32" s="814">
        <v>1</v>
      </c>
      <c r="H32" s="814"/>
      <c r="I32" s="814"/>
      <c r="J32" s="814">
        <v>1</v>
      </c>
      <c r="K32" s="814"/>
      <c r="L32" s="814">
        <v>152</v>
      </c>
      <c r="M32" s="814">
        <v>64</v>
      </c>
      <c r="N32" s="814">
        <v>210</v>
      </c>
      <c r="O32" s="814">
        <v>474</v>
      </c>
      <c r="V32" s="814"/>
      <c r="W32" s="814">
        <v>1</v>
      </c>
      <c r="X32" s="814"/>
      <c r="Y32" s="814">
        <v>1</v>
      </c>
      <c r="Z32" s="814"/>
      <c r="AA32" s="814">
        <v>1</v>
      </c>
      <c r="AC32" s="1211" t="s">
        <v>3815</v>
      </c>
      <c r="AD32" s="814">
        <v>1</v>
      </c>
      <c r="AE32" s="814"/>
      <c r="AF32" s="814">
        <v>1</v>
      </c>
      <c r="AH32" s="814">
        <v>300</v>
      </c>
      <c r="AI32" s="814">
        <v>800</v>
      </c>
      <c r="AJ32" s="708"/>
      <c r="AK32" s="708"/>
      <c r="AL32" s="708">
        <v>1</v>
      </c>
      <c r="AM32" s="785">
        <v>73</v>
      </c>
      <c r="AN32" s="774">
        <v>494</v>
      </c>
      <c r="AO32" s="774">
        <v>62</v>
      </c>
      <c r="AP32" s="774">
        <v>78.5</v>
      </c>
      <c r="AQ32" s="774">
        <v>152</v>
      </c>
      <c r="AR32" s="775">
        <v>42</v>
      </c>
      <c r="AS32" s="785">
        <v>187</v>
      </c>
      <c r="AT32" s="776">
        <v>32</v>
      </c>
      <c r="AU32" s="784">
        <v>931</v>
      </c>
      <c r="AV32" s="776">
        <v>162</v>
      </c>
      <c r="AW32" s="814" t="s">
        <v>483</v>
      </c>
      <c r="AX32" s="814"/>
    </row>
    <row r="33" spans="1:50" ht="18">
      <c r="A33" s="705" t="s">
        <v>3680</v>
      </c>
      <c r="C33" s="812">
        <v>32</v>
      </c>
      <c r="E33" s="813" t="s">
        <v>484</v>
      </c>
      <c r="F33" s="806">
        <v>39741</v>
      </c>
      <c r="G33" s="814">
        <v>1</v>
      </c>
      <c r="H33" s="814"/>
      <c r="I33" s="814"/>
      <c r="J33" s="814">
        <v>1</v>
      </c>
      <c r="K33" s="814"/>
      <c r="L33" s="814">
        <v>152</v>
      </c>
      <c r="M33" s="814">
        <v>64</v>
      </c>
      <c r="N33" s="814">
        <v>208</v>
      </c>
      <c r="O33" s="814">
        <v>442</v>
      </c>
      <c r="V33" s="814"/>
      <c r="W33" s="814"/>
      <c r="X33" s="814">
        <v>1</v>
      </c>
      <c r="Y33" s="814">
        <v>1</v>
      </c>
      <c r="Z33" s="814"/>
      <c r="AA33" s="814">
        <v>1</v>
      </c>
      <c r="AC33" s="1211" t="s">
        <v>3815</v>
      </c>
      <c r="AD33" s="814">
        <v>1</v>
      </c>
      <c r="AE33" s="814"/>
      <c r="AF33" s="814">
        <v>1</v>
      </c>
      <c r="AH33" s="814">
        <v>300</v>
      </c>
      <c r="AI33" s="814">
        <v>700</v>
      </c>
      <c r="AJ33" s="708"/>
      <c r="AK33" s="708"/>
      <c r="AL33" s="708">
        <v>1</v>
      </c>
      <c r="AM33" s="785">
        <v>73.5</v>
      </c>
      <c r="AN33" s="774">
        <v>143</v>
      </c>
      <c r="AO33" s="774">
        <v>44</v>
      </c>
      <c r="AP33" s="774">
        <v>77.5</v>
      </c>
      <c r="AQ33" s="774">
        <v>141.5</v>
      </c>
      <c r="AR33" s="775">
        <v>12</v>
      </c>
      <c r="AS33" s="785">
        <v>167</v>
      </c>
      <c r="AT33" s="776">
        <v>56</v>
      </c>
      <c r="AU33" s="784">
        <v>308</v>
      </c>
      <c r="AV33" s="776">
        <v>170</v>
      </c>
      <c r="AW33" s="814" t="s">
        <v>485</v>
      </c>
      <c r="AX33" s="814"/>
    </row>
    <row r="34" spans="1:50" ht="18">
      <c r="A34" s="705" t="s">
        <v>3680</v>
      </c>
      <c r="C34" s="812">
        <v>33</v>
      </c>
      <c r="E34" s="813" t="s">
        <v>484</v>
      </c>
      <c r="F34" s="806">
        <v>39741</v>
      </c>
      <c r="G34" s="814">
        <v>1</v>
      </c>
      <c r="H34" s="814"/>
      <c r="I34" s="814"/>
      <c r="J34" s="814"/>
      <c r="K34" s="814">
        <v>1</v>
      </c>
      <c r="L34" s="814">
        <v>162</v>
      </c>
      <c r="M34" s="814">
        <v>72</v>
      </c>
      <c r="N34" s="814">
        <v>234</v>
      </c>
      <c r="O34" s="814">
        <v>768</v>
      </c>
      <c r="V34" s="814"/>
      <c r="W34" s="814"/>
      <c r="X34" s="814">
        <v>1</v>
      </c>
      <c r="Y34" s="814">
        <v>1</v>
      </c>
      <c r="Z34" s="814">
        <v>1</v>
      </c>
      <c r="AA34" s="814"/>
      <c r="AC34" s="1211" t="s">
        <v>3815</v>
      </c>
      <c r="AD34" s="814">
        <v>1</v>
      </c>
      <c r="AE34" s="814">
        <v>1</v>
      </c>
      <c r="AF34" s="814"/>
      <c r="AH34" s="814">
        <v>300</v>
      </c>
      <c r="AI34" s="814">
        <v>600</v>
      </c>
      <c r="AJ34" s="708">
        <v>1</v>
      </c>
      <c r="AK34" s="708"/>
      <c r="AL34" s="708"/>
      <c r="AM34" s="785">
        <v>774</v>
      </c>
      <c r="AN34" s="810">
        <v>10949.5</v>
      </c>
      <c r="AO34" s="717">
        <v>1555</v>
      </c>
      <c r="AP34" s="774">
        <v>248</v>
      </c>
      <c r="AQ34" s="774">
        <v>610</v>
      </c>
      <c r="AR34" s="775">
        <v>996</v>
      </c>
      <c r="AS34" s="785">
        <v>211.5</v>
      </c>
      <c r="AT34" s="776">
        <v>125</v>
      </c>
      <c r="AU34" s="740">
        <v>4029</v>
      </c>
      <c r="AV34" s="723">
        <v>1292</v>
      </c>
      <c r="AW34" s="814" t="s">
        <v>486</v>
      </c>
      <c r="AX34" s="814"/>
    </row>
    <row r="35" spans="1:50" ht="18">
      <c r="A35" s="705" t="s">
        <v>3680</v>
      </c>
      <c r="C35" s="812">
        <v>34</v>
      </c>
      <c r="E35" s="813" t="s">
        <v>484</v>
      </c>
      <c r="F35" s="806">
        <v>39741</v>
      </c>
      <c r="G35" s="814">
        <v>1</v>
      </c>
      <c r="H35" s="814"/>
      <c r="I35" s="814"/>
      <c r="J35" s="814"/>
      <c r="K35" s="814">
        <v>1</v>
      </c>
      <c r="L35" s="814">
        <v>171</v>
      </c>
      <c r="M35" s="814">
        <v>72</v>
      </c>
      <c r="N35" s="814">
        <v>236</v>
      </c>
      <c r="O35" s="814">
        <v>706</v>
      </c>
      <c r="V35" s="814"/>
      <c r="W35" s="814">
        <v>1</v>
      </c>
      <c r="X35" s="814"/>
      <c r="Y35" s="814">
        <v>1</v>
      </c>
      <c r="Z35" s="814"/>
      <c r="AA35" s="814">
        <v>1</v>
      </c>
      <c r="AC35" s="1211" t="s">
        <v>3815</v>
      </c>
      <c r="AD35" s="814">
        <v>1</v>
      </c>
      <c r="AE35" s="814"/>
      <c r="AF35" s="814">
        <v>1</v>
      </c>
      <c r="AH35" s="814">
        <v>300</v>
      </c>
      <c r="AI35" s="814">
        <v>800</v>
      </c>
      <c r="AJ35" s="708"/>
      <c r="AK35" s="708">
        <v>1</v>
      </c>
      <c r="AL35" s="708"/>
      <c r="AM35" s="785">
        <v>307.5</v>
      </c>
      <c r="AN35" s="717">
        <v>2316</v>
      </c>
      <c r="AO35" s="774">
        <v>260.5</v>
      </c>
      <c r="AP35" s="774">
        <v>587.5</v>
      </c>
      <c r="AQ35" s="717">
        <v>1179</v>
      </c>
      <c r="AR35" s="775">
        <v>290.5</v>
      </c>
      <c r="AS35" s="785">
        <v>303</v>
      </c>
      <c r="AT35" s="776">
        <v>151.5</v>
      </c>
      <c r="AU35" s="740">
        <v>4037</v>
      </c>
      <c r="AV35" s="776">
        <v>390.5</v>
      </c>
      <c r="AW35" s="814" t="s">
        <v>487</v>
      </c>
      <c r="AX35" s="814"/>
    </row>
    <row r="36" spans="1:50" ht="18">
      <c r="A36" s="705" t="s">
        <v>3680</v>
      </c>
      <c r="C36" s="812">
        <v>35</v>
      </c>
      <c r="E36" s="813" t="s">
        <v>484</v>
      </c>
      <c r="F36" s="806">
        <v>39741</v>
      </c>
      <c r="G36" s="814">
        <v>1</v>
      </c>
      <c r="H36" s="814"/>
      <c r="I36" s="814"/>
      <c r="J36" s="814"/>
      <c r="K36" s="814">
        <v>1</v>
      </c>
      <c r="L36" s="814">
        <v>172</v>
      </c>
      <c r="M36" s="814">
        <v>72</v>
      </c>
      <c r="N36" s="814">
        <v>235</v>
      </c>
      <c r="O36" s="814">
        <v>774</v>
      </c>
      <c r="V36" s="814"/>
      <c r="W36" s="814">
        <v>1</v>
      </c>
      <c r="X36" s="814"/>
      <c r="Y36" s="814">
        <v>1</v>
      </c>
      <c r="Z36" s="814">
        <v>1</v>
      </c>
      <c r="AA36" s="814"/>
      <c r="AC36" s="1211" t="s">
        <v>3815</v>
      </c>
      <c r="AD36" s="814">
        <v>1</v>
      </c>
      <c r="AE36" s="814">
        <v>1</v>
      </c>
      <c r="AF36" s="814"/>
      <c r="AH36" s="814">
        <v>300</v>
      </c>
      <c r="AI36" s="814">
        <v>800</v>
      </c>
      <c r="AJ36" s="708">
        <v>1</v>
      </c>
      <c r="AK36" s="708"/>
      <c r="AL36" s="708"/>
      <c r="AM36" s="722">
        <v>1324</v>
      </c>
      <c r="AN36" s="810">
        <v>24387</v>
      </c>
      <c r="AO36" s="774">
        <v>209</v>
      </c>
      <c r="AP36" s="774">
        <v>122</v>
      </c>
      <c r="AQ36" s="774">
        <v>237.5</v>
      </c>
      <c r="AR36" s="775">
        <v>91.5</v>
      </c>
      <c r="AS36" s="785">
        <v>847</v>
      </c>
      <c r="AT36" s="776">
        <v>117</v>
      </c>
      <c r="AU36" s="784">
        <v>3131</v>
      </c>
      <c r="AV36" s="776">
        <v>280.5</v>
      </c>
      <c r="AW36" s="814" t="s">
        <v>488</v>
      </c>
      <c r="AX36" s="814"/>
    </row>
    <row r="37" spans="1:50" ht="18">
      <c r="A37" s="705" t="s">
        <v>3680</v>
      </c>
      <c r="C37" s="812">
        <v>36</v>
      </c>
      <c r="E37" s="813" t="s">
        <v>484</v>
      </c>
      <c r="F37" s="806">
        <v>39741</v>
      </c>
      <c r="G37" s="814">
        <v>1</v>
      </c>
      <c r="H37" s="814"/>
      <c r="I37" s="814"/>
      <c r="J37" s="814"/>
      <c r="K37" s="814">
        <v>1</v>
      </c>
      <c r="L37" s="814">
        <v>172</v>
      </c>
      <c r="M37" s="814">
        <v>75</v>
      </c>
      <c r="N37" s="814">
        <v>238</v>
      </c>
      <c r="O37" s="814">
        <v>844</v>
      </c>
      <c r="V37" s="814"/>
      <c r="W37" s="814"/>
      <c r="X37" s="814">
        <v>1</v>
      </c>
      <c r="Y37" s="814">
        <v>1</v>
      </c>
      <c r="Z37" s="814">
        <v>1</v>
      </c>
      <c r="AA37" s="814"/>
      <c r="AC37" s="1211" t="s">
        <v>3815</v>
      </c>
      <c r="AD37" s="814">
        <v>1</v>
      </c>
      <c r="AE37" s="814">
        <v>1</v>
      </c>
      <c r="AF37" s="814"/>
      <c r="AH37" s="814">
        <v>300</v>
      </c>
      <c r="AI37" s="814">
        <v>900</v>
      </c>
      <c r="AJ37" s="708">
        <v>1</v>
      </c>
      <c r="AK37" s="708"/>
      <c r="AL37" s="708"/>
      <c r="AM37" s="722">
        <v>2571.5</v>
      </c>
      <c r="AN37" s="810">
        <v>15744</v>
      </c>
      <c r="AO37" s="774">
        <v>331</v>
      </c>
      <c r="AP37" s="774">
        <v>126</v>
      </c>
      <c r="AQ37" s="774">
        <v>187</v>
      </c>
      <c r="AR37" s="775">
        <v>223</v>
      </c>
      <c r="AS37" s="785">
        <v>250</v>
      </c>
      <c r="AT37" s="776">
        <v>67</v>
      </c>
      <c r="AU37" s="784">
        <v>2630</v>
      </c>
      <c r="AV37" s="776">
        <v>231</v>
      </c>
      <c r="AW37" s="814" t="s">
        <v>489</v>
      </c>
      <c r="AX37" s="814"/>
    </row>
    <row r="38" spans="1:50" ht="18">
      <c r="A38" s="705" t="s">
        <v>3680</v>
      </c>
      <c r="C38" s="812">
        <v>37</v>
      </c>
      <c r="E38" s="813" t="s">
        <v>484</v>
      </c>
      <c r="F38" s="806">
        <v>39741</v>
      </c>
      <c r="G38" s="814">
        <v>1</v>
      </c>
      <c r="H38" s="814"/>
      <c r="I38" s="814"/>
      <c r="J38" s="814"/>
      <c r="K38" s="814">
        <v>1</v>
      </c>
      <c r="L38" s="814">
        <v>174</v>
      </c>
      <c r="M38" s="814">
        <v>75</v>
      </c>
      <c r="N38" s="814">
        <v>237</v>
      </c>
      <c r="O38" s="814">
        <v>684</v>
      </c>
      <c r="V38" s="814"/>
      <c r="W38" s="814">
        <v>1</v>
      </c>
      <c r="X38" s="814"/>
      <c r="Y38" s="814">
        <v>1</v>
      </c>
      <c r="Z38" s="814">
        <v>1</v>
      </c>
      <c r="AA38" s="814"/>
      <c r="AC38" s="1211" t="s">
        <v>3815</v>
      </c>
      <c r="AD38" s="814">
        <v>1</v>
      </c>
      <c r="AE38" s="814">
        <v>1</v>
      </c>
      <c r="AF38" s="814"/>
      <c r="AH38" s="814">
        <v>300</v>
      </c>
      <c r="AI38" s="814">
        <v>900</v>
      </c>
      <c r="AJ38" s="708"/>
      <c r="AK38" s="708"/>
      <c r="AL38" s="708">
        <v>1</v>
      </c>
      <c r="AM38" s="785">
        <v>393</v>
      </c>
      <c r="AN38" s="774">
        <v>115</v>
      </c>
      <c r="AO38" s="717">
        <v>868</v>
      </c>
      <c r="AP38" s="774">
        <v>209</v>
      </c>
      <c r="AQ38" s="774">
        <v>99</v>
      </c>
      <c r="AR38" s="775">
        <v>649.5</v>
      </c>
      <c r="AS38" s="785">
        <v>224</v>
      </c>
      <c r="AT38" s="776">
        <v>99</v>
      </c>
      <c r="AU38" s="784">
        <v>1736.5</v>
      </c>
      <c r="AV38" s="776">
        <v>563</v>
      </c>
      <c r="AW38" s="814" t="s">
        <v>490</v>
      </c>
      <c r="AX38" s="814"/>
    </row>
    <row r="39" spans="1:50" ht="18">
      <c r="A39" s="705" t="s">
        <v>3680</v>
      </c>
      <c r="C39" s="812">
        <v>38</v>
      </c>
      <c r="E39" s="813" t="s">
        <v>484</v>
      </c>
      <c r="F39" s="806">
        <v>39741</v>
      </c>
      <c r="G39" s="814">
        <v>1</v>
      </c>
      <c r="H39" s="814"/>
      <c r="I39" s="814"/>
      <c r="J39" s="814"/>
      <c r="K39" s="814">
        <v>1</v>
      </c>
      <c r="L39" s="814">
        <v>170</v>
      </c>
      <c r="M39" s="814">
        <v>72</v>
      </c>
      <c r="N39" s="814">
        <v>236</v>
      </c>
      <c r="O39" s="814">
        <v>774</v>
      </c>
      <c r="V39" s="814"/>
      <c r="W39" s="814">
        <v>1</v>
      </c>
      <c r="X39" s="814"/>
      <c r="Y39" s="814">
        <v>1</v>
      </c>
      <c r="Z39" s="814">
        <v>1</v>
      </c>
      <c r="AA39" s="814"/>
      <c r="AC39" s="1211" t="s">
        <v>3815</v>
      </c>
      <c r="AD39" s="814">
        <v>1</v>
      </c>
      <c r="AE39" s="814">
        <v>1</v>
      </c>
      <c r="AF39" s="814"/>
      <c r="AH39" s="814">
        <v>300</v>
      </c>
      <c r="AI39" s="814">
        <v>700</v>
      </c>
      <c r="AJ39" s="708"/>
      <c r="AK39" s="708">
        <v>1</v>
      </c>
      <c r="AL39" s="708"/>
      <c r="AM39" s="785">
        <v>165.5</v>
      </c>
      <c r="AN39" s="717">
        <v>4337</v>
      </c>
      <c r="AO39" s="774">
        <v>56</v>
      </c>
      <c r="AP39" s="774">
        <v>104.5</v>
      </c>
      <c r="AQ39" s="774">
        <v>191</v>
      </c>
      <c r="AR39" s="775">
        <v>82</v>
      </c>
      <c r="AS39" s="785">
        <v>560.5</v>
      </c>
      <c r="AT39" s="776">
        <v>481.5</v>
      </c>
      <c r="AU39" s="784">
        <v>1514.5</v>
      </c>
      <c r="AV39" s="776">
        <v>193</v>
      </c>
      <c r="AW39" s="814"/>
      <c r="AX39" s="814"/>
    </row>
    <row r="40" spans="1:50" ht="18">
      <c r="A40" s="705" t="s">
        <v>3680</v>
      </c>
      <c r="C40" s="812">
        <v>39</v>
      </c>
      <c r="E40" s="813" t="s">
        <v>484</v>
      </c>
      <c r="F40" s="806">
        <v>39741</v>
      </c>
      <c r="G40" s="814"/>
      <c r="H40" s="814">
        <v>1</v>
      </c>
      <c r="I40" s="814"/>
      <c r="J40" s="814">
        <v>1</v>
      </c>
      <c r="K40" s="814"/>
      <c r="L40" s="814">
        <v>146</v>
      </c>
      <c r="M40" s="814">
        <v>64</v>
      </c>
      <c r="N40" s="814">
        <v>220</v>
      </c>
      <c r="O40" s="814">
        <v>440</v>
      </c>
      <c r="V40" s="814"/>
      <c r="W40" s="814"/>
      <c r="X40" s="814">
        <v>1</v>
      </c>
      <c r="Y40" s="814">
        <v>1</v>
      </c>
      <c r="Z40" s="814"/>
      <c r="AA40" s="814">
        <v>1</v>
      </c>
      <c r="AC40" s="1211" t="s">
        <v>3815</v>
      </c>
      <c r="AD40" s="814">
        <v>1</v>
      </c>
      <c r="AE40" s="814"/>
      <c r="AF40" s="814">
        <v>1</v>
      </c>
      <c r="AH40" s="814">
        <v>300</v>
      </c>
      <c r="AI40" s="814">
        <v>700</v>
      </c>
      <c r="AJ40" s="708"/>
      <c r="AK40" s="708"/>
      <c r="AL40" s="708">
        <v>1</v>
      </c>
      <c r="AM40" s="785">
        <v>67.5</v>
      </c>
      <c r="AN40" s="774">
        <v>121</v>
      </c>
      <c r="AO40" s="774">
        <v>71</v>
      </c>
      <c r="AP40" s="774">
        <v>58</v>
      </c>
      <c r="AQ40" s="774">
        <v>252</v>
      </c>
      <c r="AR40" s="775">
        <v>67</v>
      </c>
      <c r="AS40" s="785">
        <v>202.5</v>
      </c>
      <c r="AT40" s="776">
        <v>71</v>
      </c>
      <c r="AU40" s="784">
        <v>411</v>
      </c>
      <c r="AV40" s="776">
        <v>300</v>
      </c>
      <c r="AW40" s="814"/>
      <c r="AX40" s="814"/>
    </row>
    <row r="41" spans="1:50" ht="18">
      <c r="A41" s="705" t="s">
        <v>3680</v>
      </c>
      <c r="C41" s="812">
        <v>40</v>
      </c>
      <c r="E41" s="813" t="s">
        <v>484</v>
      </c>
      <c r="F41" s="806">
        <v>39741</v>
      </c>
      <c r="G41" s="814">
        <v>1</v>
      </c>
      <c r="H41" s="814"/>
      <c r="I41" s="814"/>
      <c r="J41" s="814"/>
      <c r="K41" s="814">
        <v>1</v>
      </c>
      <c r="L41" s="814">
        <v>162</v>
      </c>
      <c r="M41" s="814">
        <v>76</v>
      </c>
      <c r="N41" s="814">
        <v>240</v>
      </c>
      <c r="O41" s="814">
        <v>700</v>
      </c>
      <c r="V41" s="814"/>
      <c r="W41" s="814">
        <v>1</v>
      </c>
      <c r="X41" s="814"/>
      <c r="Y41" s="814">
        <v>1</v>
      </c>
      <c r="Z41" s="814"/>
      <c r="AA41" s="814">
        <v>1</v>
      </c>
      <c r="AC41" s="1211" t="s">
        <v>3815</v>
      </c>
      <c r="AD41" s="814">
        <v>1</v>
      </c>
      <c r="AE41" s="814"/>
      <c r="AF41" s="814">
        <v>1</v>
      </c>
      <c r="AH41" s="814">
        <v>300</v>
      </c>
      <c r="AI41" s="814">
        <v>600</v>
      </c>
      <c r="AJ41" s="708">
        <v>1</v>
      </c>
      <c r="AK41" s="708"/>
      <c r="AL41" s="708"/>
      <c r="AM41" s="722">
        <v>1037</v>
      </c>
      <c r="AN41" s="810">
        <v>19890.5</v>
      </c>
      <c r="AO41" s="717">
        <v>627</v>
      </c>
      <c r="AP41" s="774">
        <v>940.5</v>
      </c>
      <c r="AQ41" s="717">
        <v>1381</v>
      </c>
      <c r="AR41" s="775">
        <v>602.5</v>
      </c>
      <c r="AS41" s="785">
        <v>455</v>
      </c>
      <c r="AT41" s="776">
        <v>225.5</v>
      </c>
      <c r="AU41" s="784">
        <v>3054</v>
      </c>
      <c r="AV41" s="776">
        <v>248</v>
      </c>
      <c r="AW41" s="814"/>
      <c r="AX41" s="814"/>
    </row>
    <row r="42" spans="1:50" ht="18">
      <c r="A42" s="705" t="s">
        <v>3680</v>
      </c>
      <c r="C42" s="812">
        <v>41</v>
      </c>
      <c r="E42" s="813" t="s">
        <v>484</v>
      </c>
      <c r="F42" s="806">
        <v>39741</v>
      </c>
      <c r="G42" s="814"/>
      <c r="H42" s="814">
        <v>1</v>
      </c>
      <c r="I42" s="814"/>
      <c r="J42" s="814"/>
      <c r="K42" s="814">
        <v>1</v>
      </c>
      <c r="L42" s="814">
        <v>172</v>
      </c>
      <c r="M42" s="814">
        <v>75</v>
      </c>
      <c r="N42" s="814">
        <v>235</v>
      </c>
      <c r="O42" s="814">
        <v>486</v>
      </c>
      <c r="V42" s="814"/>
      <c r="W42" s="814">
        <v>1</v>
      </c>
      <c r="X42" s="814"/>
      <c r="Y42" s="814">
        <v>1</v>
      </c>
      <c r="Z42" s="814">
        <v>1</v>
      </c>
      <c r="AA42" s="814"/>
      <c r="AC42" s="1211" t="s">
        <v>3815</v>
      </c>
      <c r="AD42" s="814">
        <v>1</v>
      </c>
      <c r="AE42" s="814">
        <v>1</v>
      </c>
      <c r="AF42" s="814"/>
      <c r="AH42" s="814">
        <v>300</v>
      </c>
      <c r="AI42" s="814">
        <v>1000</v>
      </c>
      <c r="AJ42" s="708">
        <v>1</v>
      </c>
      <c r="AK42" s="708"/>
      <c r="AL42" s="708"/>
      <c r="AM42" s="722">
        <v>4633</v>
      </c>
      <c r="AN42" s="810">
        <v>28848</v>
      </c>
      <c r="AO42" s="717">
        <v>536.5</v>
      </c>
      <c r="AP42" s="717">
        <v>1251</v>
      </c>
      <c r="AQ42" s="717">
        <v>3160</v>
      </c>
      <c r="AR42" s="775">
        <v>481</v>
      </c>
      <c r="AS42" s="722">
        <v>7811</v>
      </c>
      <c r="AT42" s="776">
        <v>809</v>
      </c>
      <c r="AU42" s="784">
        <v>2121</v>
      </c>
      <c r="AV42" s="776">
        <v>775</v>
      </c>
      <c r="AW42" s="814"/>
      <c r="AX42" s="814"/>
    </row>
    <row r="43" spans="1:50" ht="18">
      <c r="A43" s="705" t="s">
        <v>3680</v>
      </c>
      <c r="C43" s="812">
        <v>42</v>
      </c>
      <c r="E43" s="813" t="s">
        <v>484</v>
      </c>
      <c r="F43" s="806">
        <v>39741</v>
      </c>
      <c r="G43" s="814">
        <v>1</v>
      </c>
      <c r="H43" s="814"/>
      <c r="I43" s="814"/>
      <c r="J43" s="814"/>
      <c r="K43" s="814">
        <v>1</v>
      </c>
      <c r="L43" s="814">
        <v>172</v>
      </c>
      <c r="M43" s="814">
        <v>72</v>
      </c>
      <c r="N43" s="814">
        <v>231</v>
      </c>
      <c r="O43" s="814">
        <v>648</v>
      </c>
      <c r="V43" s="814"/>
      <c r="W43" s="814">
        <v>1</v>
      </c>
      <c r="X43" s="814"/>
      <c r="Y43" s="814">
        <v>1</v>
      </c>
      <c r="Z43" s="814">
        <v>1</v>
      </c>
      <c r="AA43" s="814"/>
      <c r="AC43" s="1211" t="s">
        <v>3815</v>
      </c>
      <c r="AD43" s="814">
        <v>1</v>
      </c>
      <c r="AE43" s="814">
        <v>1</v>
      </c>
      <c r="AF43" s="814"/>
      <c r="AH43" s="814">
        <v>300</v>
      </c>
      <c r="AI43" s="814">
        <v>800</v>
      </c>
      <c r="AJ43" s="708">
        <v>1</v>
      </c>
      <c r="AK43" s="708"/>
      <c r="AL43" s="708"/>
      <c r="AM43" s="785">
        <v>627.5</v>
      </c>
      <c r="AN43" s="810">
        <v>20015</v>
      </c>
      <c r="AO43" s="774">
        <v>133</v>
      </c>
      <c r="AP43" s="774">
        <v>99.5</v>
      </c>
      <c r="AQ43" s="774">
        <v>79.5</v>
      </c>
      <c r="AR43" s="775">
        <v>68</v>
      </c>
      <c r="AS43" s="785">
        <v>398</v>
      </c>
      <c r="AT43" s="776">
        <v>77</v>
      </c>
      <c r="AU43" s="740">
        <v>8161</v>
      </c>
      <c r="AV43" s="776">
        <v>174</v>
      </c>
      <c r="AW43" s="814"/>
      <c r="AX43" s="814"/>
    </row>
    <row r="44" spans="1:50" ht="18">
      <c r="A44" s="705" t="s">
        <v>3680</v>
      </c>
      <c r="C44" s="812">
        <v>43</v>
      </c>
      <c r="E44" s="813" t="s">
        <v>484</v>
      </c>
      <c r="F44" s="806">
        <v>39741</v>
      </c>
      <c r="G44" s="814">
        <v>1</v>
      </c>
      <c r="H44" s="814"/>
      <c r="I44" s="814"/>
      <c r="J44" s="814"/>
      <c r="K44" s="814">
        <v>1</v>
      </c>
      <c r="L44" s="814">
        <v>175</v>
      </c>
      <c r="M44" s="814">
        <v>76</v>
      </c>
      <c r="N44" s="814">
        <v>240</v>
      </c>
      <c r="O44" s="814">
        <v>868</v>
      </c>
      <c r="V44" s="814"/>
      <c r="W44" s="814"/>
      <c r="X44" s="814">
        <v>1</v>
      </c>
      <c r="Y44" s="814">
        <v>1</v>
      </c>
      <c r="Z44" s="814">
        <v>1</v>
      </c>
      <c r="AA44" s="814"/>
      <c r="AC44" s="1211" t="s">
        <v>3815</v>
      </c>
      <c r="AD44" s="814">
        <v>1</v>
      </c>
      <c r="AE44" s="814">
        <v>1</v>
      </c>
      <c r="AF44" s="814"/>
      <c r="AH44" s="814">
        <v>300</v>
      </c>
      <c r="AI44" s="814">
        <v>1000</v>
      </c>
      <c r="AJ44" s="708">
        <v>1</v>
      </c>
      <c r="AK44" s="708"/>
      <c r="AL44" s="708"/>
      <c r="AM44" s="785">
        <v>712</v>
      </c>
      <c r="AN44" s="810">
        <v>15826</v>
      </c>
      <c r="AO44" s="774">
        <v>291</v>
      </c>
      <c r="AP44" s="717">
        <v>1314</v>
      </c>
      <c r="AQ44" s="717">
        <v>4271</v>
      </c>
      <c r="AR44" s="775">
        <v>184</v>
      </c>
      <c r="AS44" s="785">
        <v>835</v>
      </c>
      <c r="AT44" s="776">
        <v>108</v>
      </c>
      <c r="AU44" s="784">
        <v>1934</v>
      </c>
      <c r="AV44" s="776">
        <v>195</v>
      </c>
      <c r="AW44" s="814"/>
      <c r="AX44" s="815"/>
    </row>
    <row r="45" spans="1:50" ht="18">
      <c r="A45" s="705" t="s">
        <v>3680</v>
      </c>
      <c r="C45" s="812">
        <v>44</v>
      </c>
      <c r="E45" s="813" t="s">
        <v>484</v>
      </c>
      <c r="F45" s="806">
        <v>39741</v>
      </c>
      <c r="G45" s="814"/>
      <c r="H45" s="814">
        <v>1</v>
      </c>
      <c r="I45" s="814"/>
      <c r="J45" s="814"/>
      <c r="K45" s="814">
        <v>1</v>
      </c>
      <c r="L45" s="814">
        <v>166</v>
      </c>
      <c r="M45" s="814">
        <v>71</v>
      </c>
      <c r="N45" s="814">
        <v>236</v>
      </c>
      <c r="O45" s="814">
        <v>762</v>
      </c>
      <c r="V45" s="814"/>
      <c r="W45" s="814">
        <v>1</v>
      </c>
      <c r="X45" s="814"/>
      <c r="Y45" s="814">
        <v>1</v>
      </c>
      <c r="Z45" s="814"/>
      <c r="AA45" s="814">
        <v>1</v>
      </c>
      <c r="AC45" s="1211" t="s">
        <v>3815</v>
      </c>
      <c r="AD45" s="814">
        <v>1</v>
      </c>
      <c r="AE45" s="814"/>
      <c r="AF45" s="814">
        <v>1</v>
      </c>
      <c r="AH45" s="814">
        <v>300</v>
      </c>
      <c r="AI45" s="814">
        <v>600</v>
      </c>
      <c r="AJ45" s="708">
        <v>1</v>
      </c>
      <c r="AK45" s="708"/>
      <c r="AL45" s="708"/>
      <c r="AM45" s="785">
        <v>777</v>
      </c>
      <c r="AN45" s="810">
        <v>11296.5</v>
      </c>
      <c r="AO45" s="774">
        <v>145</v>
      </c>
      <c r="AP45" s="774">
        <v>210</v>
      </c>
      <c r="AQ45" s="774">
        <v>164</v>
      </c>
      <c r="AR45" s="775">
        <v>126</v>
      </c>
      <c r="AS45" s="722">
        <v>2245</v>
      </c>
      <c r="AT45" s="776">
        <v>969.5</v>
      </c>
      <c r="AU45" s="784">
        <v>1388</v>
      </c>
      <c r="AV45" s="776">
        <v>163.5</v>
      </c>
      <c r="AW45" s="814"/>
      <c r="AX45" s="814"/>
    </row>
    <row r="46" spans="1:50" ht="18">
      <c r="A46" s="705" t="s">
        <v>3680</v>
      </c>
      <c r="C46" s="812">
        <v>45</v>
      </c>
      <c r="E46" s="813" t="s">
        <v>484</v>
      </c>
      <c r="F46" s="806">
        <v>39741</v>
      </c>
      <c r="G46" s="814">
        <v>1</v>
      </c>
      <c r="H46" s="814"/>
      <c r="I46" s="814"/>
      <c r="J46" s="814"/>
      <c r="K46" s="814">
        <v>1</v>
      </c>
      <c r="L46" s="814">
        <v>169</v>
      </c>
      <c r="M46" s="814">
        <v>74</v>
      </c>
      <c r="N46" s="814">
        <v>239</v>
      </c>
      <c r="O46" s="814">
        <v>782</v>
      </c>
      <c r="V46" s="814"/>
      <c r="W46" s="814">
        <v>1</v>
      </c>
      <c r="X46" s="814"/>
      <c r="Y46" s="814">
        <v>1</v>
      </c>
      <c r="Z46" s="814"/>
      <c r="AA46" s="814">
        <v>1</v>
      </c>
      <c r="AC46" s="1211" t="s">
        <v>3815</v>
      </c>
      <c r="AD46" s="814">
        <v>1</v>
      </c>
      <c r="AE46" s="814"/>
      <c r="AF46" s="814">
        <v>1</v>
      </c>
      <c r="AH46" s="814">
        <v>300</v>
      </c>
      <c r="AI46" s="814">
        <v>800</v>
      </c>
      <c r="AJ46" s="708">
        <v>1</v>
      </c>
      <c r="AK46" s="708"/>
      <c r="AL46" s="708"/>
      <c r="AM46" s="785">
        <v>669</v>
      </c>
      <c r="AN46" s="810">
        <v>12765</v>
      </c>
      <c r="AO46" s="774">
        <v>309.5</v>
      </c>
      <c r="AP46" s="774">
        <v>148.5</v>
      </c>
      <c r="AQ46" s="774">
        <v>273</v>
      </c>
      <c r="AR46" s="775">
        <v>174.5</v>
      </c>
      <c r="AS46" s="785">
        <v>556</v>
      </c>
      <c r="AT46" s="776">
        <v>424.5</v>
      </c>
      <c r="AU46" s="784">
        <v>2968</v>
      </c>
      <c r="AV46" s="776">
        <v>510</v>
      </c>
      <c r="AW46" s="814"/>
      <c r="AX46" s="814"/>
    </row>
    <row r="47" spans="1:50" ht="18">
      <c r="A47" s="705" t="s">
        <v>3680</v>
      </c>
      <c r="C47" s="812">
        <v>46</v>
      </c>
      <c r="E47" s="813" t="s">
        <v>484</v>
      </c>
      <c r="F47" s="806">
        <v>39741</v>
      </c>
      <c r="G47" s="814">
        <v>1</v>
      </c>
      <c r="H47" s="814"/>
      <c r="I47" s="814"/>
      <c r="J47" s="814">
        <v>1</v>
      </c>
      <c r="K47" s="814"/>
      <c r="L47" s="814">
        <v>157</v>
      </c>
      <c r="M47" s="814">
        <v>65</v>
      </c>
      <c r="N47" s="814">
        <v>215</v>
      </c>
      <c r="O47" s="814">
        <v>496</v>
      </c>
      <c r="V47" s="814"/>
      <c r="W47" s="814"/>
      <c r="X47" s="814">
        <v>1</v>
      </c>
      <c r="Y47" s="814">
        <v>1</v>
      </c>
      <c r="Z47" s="814">
        <v>1</v>
      </c>
      <c r="AA47" s="814"/>
      <c r="AC47" s="1211" t="s">
        <v>3815</v>
      </c>
      <c r="AD47" s="814">
        <v>1</v>
      </c>
      <c r="AE47" s="814">
        <v>1</v>
      </c>
      <c r="AF47" s="814"/>
      <c r="AH47" s="814">
        <v>300</v>
      </c>
      <c r="AI47" s="814">
        <v>900</v>
      </c>
      <c r="AJ47" s="708"/>
      <c r="AK47" s="708">
        <v>1</v>
      </c>
      <c r="AL47" s="708"/>
      <c r="AM47" s="785">
        <v>482</v>
      </c>
      <c r="AN47" s="717">
        <v>2217</v>
      </c>
      <c r="AO47" s="774">
        <v>286</v>
      </c>
      <c r="AP47" s="717">
        <v>1095</v>
      </c>
      <c r="AQ47" s="774">
        <v>938</v>
      </c>
      <c r="AR47" s="775">
        <v>296</v>
      </c>
      <c r="AS47" s="785">
        <v>164.5</v>
      </c>
      <c r="AT47" s="776">
        <v>113.5</v>
      </c>
      <c r="AU47" s="784">
        <v>744</v>
      </c>
      <c r="AV47" s="776">
        <v>223</v>
      </c>
      <c r="AW47" s="814"/>
      <c r="AX47" s="814"/>
    </row>
    <row r="48" spans="1:50" ht="18">
      <c r="A48" s="705" t="s">
        <v>3680</v>
      </c>
      <c r="C48" s="812">
        <v>47</v>
      </c>
      <c r="E48" s="813" t="s">
        <v>484</v>
      </c>
      <c r="F48" s="806">
        <v>39741</v>
      </c>
      <c r="G48" s="814">
        <v>1</v>
      </c>
      <c r="H48" s="814"/>
      <c r="I48" s="814"/>
      <c r="J48" s="814"/>
      <c r="K48" s="814">
        <v>1</v>
      </c>
      <c r="L48" s="814">
        <v>167</v>
      </c>
      <c r="M48" s="814">
        <v>74</v>
      </c>
      <c r="N48" s="814">
        <v>240</v>
      </c>
      <c r="O48" s="814">
        <v>832</v>
      </c>
      <c r="V48" s="814"/>
      <c r="W48" s="814"/>
      <c r="X48" s="814">
        <v>1</v>
      </c>
      <c r="Y48" s="814">
        <v>1</v>
      </c>
      <c r="Z48" s="814">
        <v>1</v>
      </c>
      <c r="AA48" s="814"/>
      <c r="AC48" s="1211" t="s">
        <v>3815</v>
      </c>
      <c r="AD48" s="814">
        <v>1</v>
      </c>
      <c r="AE48" s="814">
        <v>1</v>
      </c>
      <c r="AF48" s="814"/>
      <c r="AH48" s="814">
        <v>300</v>
      </c>
      <c r="AI48" s="814">
        <v>900</v>
      </c>
      <c r="AJ48" s="708"/>
      <c r="AK48" s="708">
        <v>1</v>
      </c>
      <c r="AL48" s="708"/>
      <c r="AM48" s="785">
        <v>188.5</v>
      </c>
      <c r="AN48" s="717">
        <v>5681</v>
      </c>
      <c r="AO48" s="774">
        <v>130</v>
      </c>
      <c r="AP48" s="774">
        <v>102</v>
      </c>
      <c r="AQ48" s="774">
        <v>859</v>
      </c>
      <c r="AR48" s="775">
        <v>85</v>
      </c>
      <c r="AS48" s="785">
        <v>162</v>
      </c>
      <c r="AT48" s="776">
        <v>52.5</v>
      </c>
      <c r="AU48" s="784">
        <v>3557.5</v>
      </c>
      <c r="AV48" s="776">
        <v>147</v>
      </c>
      <c r="AW48" s="814"/>
      <c r="AX48" s="814"/>
    </row>
    <row r="49" spans="1:50" ht="18">
      <c r="A49" s="705" t="s">
        <v>3680</v>
      </c>
      <c r="C49" s="812">
        <v>48</v>
      </c>
      <c r="E49" s="813" t="s">
        <v>484</v>
      </c>
      <c r="F49" s="806">
        <v>39741</v>
      </c>
      <c r="G49" s="814">
        <v>1</v>
      </c>
      <c r="H49" s="814"/>
      <c r="I49" s="814"/>
      <c r="J49" s="814"/>
      <c r="K49" s="814">
        <v>1</v>
      </c>
      <c r="L49" s="814">
        <v>164</v>
      </c>
      <c r="M49" s="814">
        <v>72</v>
      </c>
      <c r="N49" s="814">
        <v>237</v>
      </c>
      <c r="O49" s="814">
        <v>724</v>
      </c>
      <c r="V49" s="814"/>
      <c r="W49" s="814">
        <v>1</v>
      </c>
      <c r="X49" s="814"/>
      <c r="Y49" s="814">
        <v>1</v>
      </c>
      <c r="Z49" s="814">
        <v>1</v>
      </c>
      <c r="AA49" s="814"/>
      <c r="AC49" s="1211" t="s">
        <v>3815</v>
      </c>
      <c r="AD49" s="814">
        <v>1</v>
      </c>
      <c r="AE49" s="814">
        <v>1</v>
      </c>
      <c r="AF49" s="814"/>
      <c r="AH49" s="814">
        <v>300</v>
      </c>
      <c r="AI49" s="814">
        <v>700</v>
      </c>
      <c r="AJ49" s="708"/>
      <c r="AK49" s="708">
        <v>1</v>
      </c>
      <c r="AL49" s="708"/>
      <c r="AM49" s="722">
        <v>1452.5</v>
      </c>
      <c r="AN49" s="717">
        <v>6566</v>
      </c>
      <c r="AO49" s="717">
        <v>1855</v>
      </c>
      <c r="AP49" s="774">
        <v>268</v>
      </c>
      <c r="AQ49" s="774">
        <v>262</v>
      </c>
      <c r="AR49" s="726">
        <v>1250</v>
      </c>
      <c r="AS49" s="722">
        <v>3567.5</v>
      </c>
      <c r="AT49" s="776">
        <v>998</v>
      </c>
      <c r="AU49" s="740">
        <v>5405.5</v>
      </c>
      <c r="AV49" s="723">
        <v>1652.5</v>
      </c>
      <c r="AW49" s="814"/>
      <c r="AX49" s="814"/>
    </row>
    <row r="50" spans="1:50" ht="18">
      <c r="A50" s="705" t="s">
        <v>3680</v>
      </c>
      <c r="C50" s="812">
        <v>49</v>
      </c>
      <c r="E50" s="813" t="s">
        <v>484</v>
      </c>
      <c r="F50" s="806">
        <v>39741</v>
      </c>
      <c r="G50" s="814"/>
      <c r="H50" s="814">
        <v>1</v>
      </c>
      <c r="I50" s="814"/>
      <c r="J50" s="814"/>
      <c r="K50" s="814">
        <v>1</v>
      </c>
      <c r="L50" s="814">
        <v>167</v>
      </c>
      <c r="M50" s="814">
        <v>67</v>
      </c>
      <c r="N50" s="814">
        <v>234</v>
      </c>
      <c r="O50" s="814">
        <v>794</v>
      </c>
      <c r="V50" s="814"/>
      <c r="W50" s="814"/>
      <c r="X50" s="814">
        <v>1</v>
      </c>
      <c r="Y50" s="814">
        <v>1</v>
      </c>
      <c r="Z50" s="814">
        <v>1</v>
      </c>
      <c r="AA50" s="814"/>
      <c r="AC50" s="1211" t="s">
        <v>3815</v>
      </c>
      <c r="AD50" s="814">
        <v>1</v>
      </c>
      <c r="AE50" s="814">
        <v>1</v>
      </c>
      <c r="AF50" s="814"/>
      <c r="AH50" s="814">
        <v>300</v>
      </c>
      <c r="AI50" s="814">
        <v>600</v>
      </c>
      <c r="AJ50" s="708"/>
      <c r="AK50" s="708"/>
      <c r="AL50" s="708">
        <v>1</v>
      </c>
      <c r="AM50" s="785">
        <v>530</v>
      </c>
      <c r="AN50" s="774">
        <v>514</v>
      </c>
      <c r="AO50" s="717">
        <v>936</v>
      </c>
      <c r="AP50" s="774">
        <v>206</v>
      </c>
      <c r="AQ50" s="774">
        <v>140.5</v>
      </c>
      <c r="AR50" s="775">
        <v>855.5</v>
      </c>
      <c r="AS50" s="785">
        <v>340</v>
      </c>
      <c r="AT50" s="776">
        <v>121</v>
      </c>
      <c r="AU50" s="784">
        <v>1467</v>
      </c>
      <c r="AV50" s="776">
        <v>755</v>
      </c>
      <c r="AW50" s="814"/>
      <c r="AX50" s="814"/>
    </row>
    <row r="51" spans="1:50" ht="18">
      <c r="A51" s="705" t="s">
        <v>3680</v>
      </c>
      <c r="C51" s="812">
        <v>50</v>
      </c>
      <c r="E51" s="813" t="s">
        <v>484</v>
      </c>
      <c r="F51" s="806">
        <v>39741</v>
      </c>
      <c r="G51" s="814"/>
      <c r="H51" s="814">
        <v>1</v>
      </c>
      <c r="I51" s="814"/>
      <c r="J51" s="814"/>
      <c r="K51" s="814">
        <v>1</v>
      </c>
      <c r="L51" s="814">
        <v>165</v>
      </c>
      <c r="M51" s="814">
        <v>77</v>
      </c>
      <c r="N51" s="814">
        <v>228</v>
      </c>
      <c r="O51" s="814">
        <v>648</v>
      </c>
      <c r="V51" s="814"/>
      <c r="W51" s="814">
        <v>1</v>
      </c>
      <c r="X51" s="814"/>
      <c r="Y51" s="814">
        <v>1</v>
      </c>
      <c r="Z51" s="814">
        <v>1</v>
      </c>
      <c r="AA51" s="814"/>
      <c r="AC51" s="1211" t="s">
        <v>3815</v>
      </c>
      <c r="AD51" s="814">
        <v>1</v>
      </c>
      <c r="AE51" s="814">
        <v>1</v>
      </c>
      <c r="AF51" s="814"/>
      <c r="AH51" s="814">
        <v>300</v>
      </c>
      <c r="AI51" s="814">
        <v>800</v>
      </c>
      <c r="AJ51" s="708">
        <v>1</v>
      </c>
      <c r="AK51" s="708"/>
      <c r="AL51" s="708"/>
      <c r="AM51" s="785">
        <v>791</v>
      </c>
      <c r="AN51" s="810">
        <v>20660</v>
      </c>
      <c r="AO51" s="774">
        <v>61.5</v>
      </c>
      <c r="AP51" s="774">
        <v>74</v>
      </c>
      <c r="AQ51" s="774">
        <v>128.5</v>
      </c>
      <c r="AR51" s="775">
        <v>56</v>
      </c>
      <c r="AS51" s="722">
        <v>4027</v>
      </c>
      <c r="AT51" s="723">
        <v>1347</v>
      </c>
      <c r="AU51" s="784">
        <v>742.5</v>
      </c>
      <c r="AV51" s="776">
        <v>317.5</v>
      </c>
      <c r="AW51" s="814"/>
      <c r="AX51" s="814"/>
    </row>
    <row r="52" spans="1:50" ht="18">
      <c r="A52" s="705" t="s">
        <v>3680</v>
      </c>
      <c r="C52" s="812">
        <v>51</v>
      </c>
      <c r="E52" s="813" t="s">
        <v>484</v>
      </c>
      <c r="F52" s="806">
        <v>39741</v>
      </c>
      <c r="G52" s="814">
        <v>1</v>
      </c>
      <c r="H52" s="814"/>
      <c r="I52" s="814"/>
      <c r="J52" s="814"/>
      <c r="K52" s="814">
        <v>1</v>
      </c>
      <c r="L52" s="814">
        <v>169</v>
      </c>
      <c r="M52" s="814">
        <v>72</v>
      </c>
      <c r="N52" s="814">
        <v>238</v>
      </c>
      <c r="O52" s="814">
        <v>792</v>
      </c>
      <c r="V52" s="814"/>
      <c r="W52" s="814">
        <v>1</v>
      </c>
      <c r="X52" s="814"/>
      <c r="Y52" s="814">
        <v>1</v>
      </c>
      <c r="Z52" s="814"/>
      <c r="AA52" s="814">
        <v>1</v>
      </c>
      <c r="AC52" s="1211" t="s">
        <v>3815</v>
      </c>
      <c r="AD52" s="814">
        <v>1</v>
      </c>
      <c r="AE52" s="814"/>
      <c r="AF52" s="814">
        <v>1</v>
      </c>
      <c r="AH52" s="814">
        <v>300</v>
      </c>
      <c r="AI52" s="814">
        <v>600</v>
      </c>
      <c r="AJ52" s="708"/>
      <c r="AK52" s="708">
        <v>1</v>
      </c>
      <c r="AL52" s="708"/>
      <c r="AM52" s="785">
        <v>236</v>
      </c>
      <c r="AN52" s="717">
        <v>1975</v>
      </c>
      <c r="AO52" s="774">
        <v>194</v>
      </c>
      <c r="AP52" s="774">
        <v>243</v>
      </c>
      <c r="AQ52" s="774">
        <v>174.5</v>
      </c>
      <c r="AR52" s="775">
        <v>256</v>
      </c>
      <c r="AS52" s="785">
        <v>969</v>
      </c>
      <c r="AT52" s="776">
        <v>543</v>
      </c>
      <c r="AU52" s="784">
        <v>477.5</v>
      </c>
      <c r="AV52" s="776">
        <v>158.5</v>
      </c>
      <c r="AW52" s="814"/>
      <c r="AX52" s="814"/>
    </row>
    <row r="53" spans="1:50" ht="19" thickBot="1">
      <c r="A53" s="705" t="s">
        <v>3680</v>
      </c>
      <c r="C53" s="812">
        <v>52</v>
      </c>
      <c r="E53" s="813" t="s">
        <v>484</v>
      </c>
      <c r="F53" s="806">
        <v>39741</v>
      </c>
      <c r="G53" s="814">
        <v>1</v>
      </c>
      <c r="H53" s="814"/>
      <c r="I53" s="814"/>
      <c r="J53" s="814"/>
      <c r="K53" s="814">
        <v>1</v>
      </c>
      <c r="L53" s="814">
        <v>170</v>
      </c>
      <c r="M53" s="814">
        <v>72</v>
      </c>
      <c r="N53" s="814">
        <v>238</v>
      </c>
      <c r="O53" s="814">
        <v>694</v>
      </c>
      <c r="V53" s="814"/>
      <c r="W53" s="814">
        <v>1</v>
      </c>
      <c r="X53" s="814"/>
      <c r="Y53" s="814">
        <v>1</v>
      </c>
      <c r="Z53" s="814">
        <v>1</v>
      </c>
      <c r="AA53" s="814"/>
      <c r="AC53" s="1211" t="s">
        <v>3815</v>
      </c>
      <c r="AD53" s="814">
        <v>1</v>
      </c>
      <c r="AE53" s="814">
        <v>1</v>
      </c>
      <c r="AF53" s="814"/>
      <c r="AH53" s="814">
        <v>300</v>
      </c>
      <c r="AI53" s="814">
        <v>900</v>
      </c>
      <c r="AJ53" s="708">
        <v>1</v>
      </c>
      <c r="AK53" s="708"/>
      <c r="AL53" s="708"/>
      <c r="AM53" s="816">
        <v>933</v>
      </c>
      <c r="AN53" s="817">
        <v>24597</v>
      </c>
      <c r="AO53" s="818">
        <v>371</v>
      </c>
      <c r="AP53" s="818">
        <v>158</v>
      </c>
      <c r="AQ53" s="818">
        <v>232</v>
      </c>
      <c r="AR53" s="819">
        <v>200</v>
      </c>
      <c r="AS53" s="816">
        <v>615</v>
      </c>
      <c r="AT53" s="820">
        <v>144</v>
      </c>
      <c r="AU53" s="821">
        <v>3197.5</v>
      </c>
      <c r="AV53" s="820">
        <v>328.5</v>
      </c>
      <c r="AW53" s="814"/>
      <c r="AX53" s="814" t="s">
        <v>494</v>
      </c>
    </row>
    <row r="54" spans="1:50" ht="18">
      <c r="A54" s="705" t="s">
        <v>3680</v>
      </c>
      <c r="C54" s="812">
        <v>53</v>
      </c>
      <c r="E54" s="813" t="s">
        <v>484</v>
      </c>
      <c r="F54" s="806">
        <v>39741</v>
      </c>
      <c r="G54" s="814">
        <v>1</v>
      </c>
      <c r="H54" s="814"/>
      <c r="I54" s="814"/>
      <c r="J54" s="814">
        <v>1</v>
      </c>
      <c r="K54" s="814"/>
      <c r="L54" s="814">
        <v>153</v>
      </c>
      <c r="M54" s="814">
        <v>57</v>
      </c>
      <c r="N54" s="814">
        <v>210</v>
      </c>
      <c r="O54" s="814">
        <v>494</v>
      </c>
      <c r="V54" s="814"/>
      <c r="W54" s="814"/>
      <c r="X54" s="814">
        <v>1</v>
      </c>
      <c r="Y54" s="814">
        <v>1</v>
      </c>
      <c r="Z54" s="814"/>
      <c r="AA54" s="814">
        <v>1</v>
      </c>
      <c r="AC54" s="1211" t="s">
        <v>3815</v>
      </c>
      <c r="AD54" s="814">
        <v>1</v>
      </c>
      <c r="AE54" s="814"/>
      <c r="AF54" s="814">
        <v>1</v>
      </c>
      <c r="AH54" s="814">
        <v>300</v>
      </c>
      <c r="AI54" s="814">
        <v>600</v>
      </c>
      <c r="AJ54" s="708"/>
      <c r="AK54" s="708"/>
      <c r="AL54" s="708">
        <v>1</v>
      </c>
      <c r="AM54" s="734">
        <v>1314</v>
      </c>
      <c r="AN54" s="764">
        <v>130</v>
      </c>
      <c r="AO54" s="736">
        <v>3512</v>
      </c>
      <c r="AP54" s="764">
        <v>392</v>
      </c>
      <c r="AQ54" s="764">
        <v>185.5</v>
      </c>
      <c r="AR54" s="822">
        <v>2113</v>
      </c>
      <c r="AS54" s="734">
        <v>2966</v>
      </c>
      <c r="AT54" s="808">
        <v>166</v>
      </c>
      <c r="AU54" s="823">
        <v>821.5</v>
      </c>
      <c r="AV54" s="766">
        <v>1295.5</v>
      </c>
      <c r="AW54" s="814"/>
      <c r="AX54" s="814"/>
    </row>
    <row r="55" spans="1:50" ht="18">
      <c r="A55" s="705" t="s">
        <v>3680</v>
      </c>
      <c r="C55" s="812">
        <v>54</v>
      </c>
      <c r="E55" s="813" t="s">
        <v>484</v>
      </c>
      <c r="F55" s="806">
        <v>39741</v>
      </c>
      <c r="G55" s="814"/>
      <c r="H55" s="814">
        <v>1</v>
      </c>
      <c r="I55" s="814"/>
      <c r="J55" s="814"/>
      <c r="K55" s="814">
        <v>1</v>
      </c>
      <c r="L55" s="814">
        <v>163</v>
      </c>
      <c r="M55" s="814">
        <v>67</v>
      </c>
      <c r="N55" s="814">
        <v>230</v>
      </c>
      <c r="O55" s="814">
        <v>674</v>
      </c>
      <c r="V55" s="814"/>
      <c r="W55" s="814">
        <v>1</v>
      </c>
      <c r="X55" s="814"/>
      <c r="Y55" s="814">
        <v>1</v>
      </c>
      <c r="Z55" s="814">
        <v>1</v>
      </c>
      <c r="AA55" s="814"/>
      <c r="AC55" s="1211" t="s">
        <v>3815</v>
      </c>
      <c r="AD55" s="814">
        <v>1</v>
      </c>
      <c r="AE55" s="814">
        <v>1</v>
      </c>
      <c r="AF55" s="814"/>
      <c r="AH55" s="814">
        <v>300</v>
      </c>
      <c r="AI55" s="814">
        <v>400</v>
      </c>
      <c r="AJ55" s="708">
        <v>1</v>
      </c>
      <c r="AK55" s="708"/>
      <c r="AL55" s="708"/>
      <c r="AM55" s="722">
        <v>9291</v>
      </c>
      <c r="AN55" s="810">
        <v>26925.5</v>
      </c>
      <c r="AO55" s="717">
        <v>1639.5</v>
      </c>
      <c r="AP55" s="717">
        <v>3415</v>
      </c>
      <c r="AQ55" s="774">
        <v>864</v>
      </c>
      <c r="AR55" s="726">
        <v>2883</v>
      </c>
      <c r="AS55" s="722">
        <v>3171.5</v>
      </c>
      <c r="AT55" s="723">
        <v>2334</v>
      </c>
      <c r="AU55" s="824">
        <v>4339.5</v>
      </c>
      <c r="AV55" s="776">
        <v>396.5</v>
      </c>
      <c r="AW55" s="814"/>
      <c r="AX55" s="814"/>
    </row>
    <row r="56" spans="1:50" ht="18">
      <c r="A56" s="705" t="s">
        <v>3680</v>
      </c>
      <c r="C56" s="812">
        <v>55</v>
      </c>
      <c r="E56" s="813" t="s">
        <v>484</v>
      </c>
      <c r="F56" s="806">
        <v>39741</v>
      </c>
      <c r="G56" s="814">
        <v>1</v>
      </c>
      <c r="H56" s="814"/>
      <c r="I56" s="814"/>
      <c r="J56" s="814"/>
      <c r="K56" s="814">
        <v>1</v>
      </c>
      <c r="L56" s="814">
        <v>171</v>
      </c>
      <c r="M56" s="814">
        <v>70</v>
      </c>
      <c r="N56" s="814">
        <v>232</v>
      </c>
      <c r="O56" s="814">
        <v>776</v>
      </c>
      <c r="V56" s="814"/>
      <c r="W56" s="814">
        <v>1</v>
      </c>
      <c r="X56" s="814"/>
      <c r="Y56" s="814">
        <v>1</v>
      </c>
      <c r="Z56" s="814">
        <v>1</v>
      </c>
      <c r="AA56" s="814"/>
      <c r="AC56" s="1211" t="s">
        <v>3815</v>
      </c>
      <c r="AD56" s="814">
        <v>1</v>
      </c>
      <c r="AE56" s="814">
        <v>1</v>
      </c>
      <c r="AF56" s="814"/>
      <c r="AH56" s="814">
        <v>300</v>
      </c>
      <c r="AI56" s="814">
        <v>700</v>
      </c>
      <c r="AJ56" s="708"/>
      <c r="AK56" s="708">
        <v>1</v>
      </c>
      <c r="AL56" s="708"/>
      <c r="AM56" s="785">
        <v>142</v>
      </c>
      <c r="AN56" s="717">
        <v>3213.5</v>
      </c>
      <c r="AO56" s="774">
        <v>107</v>
      </c>
      <c r="AP56" s="774">
        <v>128</v>
      </c>
      <c r="AQ56" s="774">
        <v>183.5</v>
      </c>
      <c r="AR56" s="775">
        <v>132</v>
      </c>
      <c r="AS56" s="785">
        <v>346.5</v>
      </c>
      <c r="AT56" s="776">
        <v>169</v>
      </c>
      <c r="AU56" s="825">
        <v>2752</v>
      </c>
      <c r="AV56" s="776">
        <v>417.5</v>
      </c>
      <c r="AW56" s="814"/>
      <c r="AX56" s="814"/>
    </row>
    <row r="57" spans="1:50" ht="18">
      <c r="A57" s="705" t="s">
        <v>3680</v>
      </c>
      <c r="C57" s="812">
        <v>56</v>
      </c>
      <c r="E57" s="813" t="s">
        <v>491</v>
      </c>
      <c r="F57" s="806">
        <v>39742</v>
      </c>
      <c r="G57" s="814"/>
      <c r="H57" s="814">
        <v>1</v>
      </c>
      <c r="I57" s="814"/>
      <c r="J57" s="814">
        <v>1</v>
      </c>
      <c r="K57" s="814"/>
      <c r="L57" s="814">
        <v>140</v>
      </c>
      <c r="M57" s="814">
        <v>61</v>
      </c>
      <c r="N57" s="814">
        <v>192</v>
      </c>
      <c r="O57" s="814">
        <v>358</v>
      </c>
      <c r="V57" s="814"/>
      <c r="W57" s="814"/>
      <c r="X57" s="814">
        <v>1</v>
      </c>
      <c r="Y57" s="814">
        <v>1</v>
      </c>
      <c r="Z57" s="814">
        <v>1</v>
      </c>
      <c r="AA57" s="814"/>
      <c r="AC57" s="1211" t="s">
        <v>3815</v>
      </c>
      <c r="AD57" s="814">
        <v>1</v>
      </c>
      <c r="AE57" s="814">
        <v>1</v>
      </c>
      <c r="AF57" s="814"/>
      <c r="AH57" s="814">
        <v>300</v>
      </c>
      <c r="AI57" s="814">
        <v>500</v>
      </c>
      <c r="AJ57" s="708"/>
      <c r="AK57" s="708"/>
      <c r="AL57" s="708">
        <v>1</v>
      </c>
      <c r="AM57" s="785">
        <v>146</v>
      </c>
      <c r="AN57" s="774">
        <v>142</v>
      </c>
      <c r="AO57" s="774">
        <v>83.5</v>
      </c>
      <c r="AP57" s="774">
        <v>143</v>
      </c>
      <c r="AQ57" s="774">
        <v>155.5</v>
      </c>
      <c r="AR57" s="775">
        <v>102</v>
      </c>
      <c r="AS57" s="785">
        <v>460</v>
      </c>
      <c r="AT57" s="776">
        <v>124.5</v>
      </c>
      <c r="AU57" s="825">
        <v>342</v>
      </c>
      <c r="AV57" s="723">
        <v>1188.5</v>
      </c>
      <c r="AW57" s="814"/>
      <c r="AX57" s="814"/>
    </row>
    <row r="58" spans="1:50" ht="18">
      <c r="A58" s="705" t="s">
        <v>3680</v>
      </c>
      <c r="C58" s="812">
        <v>57</v>
      </c>
      <c r="E58" s="813" t="s">
        <v>491</v>
      </c>
      <c r="F58" s="806">
        <v>39742</v>
      </c>
      <c r="G58" s="814"/>
      <c r="H58" s="814">
        <v>1</v>
      </c>
      <c r="I58" s="814"/>
      <c r="J58" s="814">
        <v>1</v>
      </c>
      <c r="K58" s="814"/>
      <c r="L58" s="814">
        <v>148</v>
      </c>
      <c r="M58" s="814">
        <v>66</v>
      </c>
      <c r="N58" s="814">
        <v>210</v>
      </c>
      <c r="O58" s="814">
        <v>466</v>
      </c>
      <c r="V58" s="814"/>
      <c r="W58" s="814"/>
      <c r="X58" s="814">
        <v>1</v>
      </c>
      <c r="Y58" s="814">
        <v>1</v>
      </c>
      <c r="Z58" s="814">
        <v>1</v>
      </c>
      <c r="AA58" s="814"/>
      <c r="AC58" s="1211" t="s">
        <v>3815</v>
      </c>
      <c r="AD58" s="814">
        <v>1</v>
      </c>
      <c r="AE58" s="814">
        <v>1</v>
      </c>
      <c r="AF58" s="814"/>
      <c r="AH58" s="814">
        <v>300</v>
      </c>
      <c r="AI58" s="814">
        <v>800</v>
      </c>
      <c r="AJ58" s="708"/>
      <c r="AK58" s="708">
        <v>1</v>
      </c>
      <c r="AL58" s="708"/>
      <c r="AM58" s="785">
        <v>274</v>
      </c>
      <c r="AN58" s="717">
        <v>1345</v>
      </c>
      <c r="AO58" s="774">
        <v>265.5</v>
      </c>
      <c r="AP58" s="774">
        <v>144</v>
      </c>
      <c r="AQ58" s="774">
        <v>159</v>
      </c>
      <c r="AR58" s="775">
        <v>158.5</v>
      </c>
      <c r="AS58" s="785">
        <v>204.5</v>
      </c>
      <c r="AT58" s="776">
        <v>144</v>
      </c>
      <c r="AU58" s="825">
        <v>831</v>
      </c>
      <c r="AV58" s="776">
        <v>306</v>
      </c>
      <c r="AW58" s="814"/>
      <c r="AX58" s="814"/>
    </row>
    <row r="59" spans="1:50" ht="18">
      <c r="A59" s="705" t="s">
        <v>3680</v>
      </c>
      <c r="C59" s="812">
        <v>58</v>
      </c>
      <c r="E59" s="813" t="s">
        <v>491</v>
      </c>
      <c r="F59" s="806">
        <v>39742</v>
      </c>
      <c r="G59" s="814">
        <v>1</v>
      </c>
      <c r="H59" s="814"/>
      <c r="I59" s="814"/>
      <c r="J59" s="814">
        <v>1</v>
      </c>
      <c r="K59" s="814"/>
      <c r="L59" s="814">
        <v>152</v>
      </c>
      <c r="M59" s="814">
        <v>62</v>
      </c>
      <c r="N59" s="814">
        <v>206</v>
      </c>
      <c r="O59" s="814">
        <v>454</v>
      </c>
      <c r="V59" s="814"/>
      <c r="W59" s="814"/>
      <c r="X59" s="814">
        <v>1</v>
      </c>
      <c r="Y59" s="814">
        <v>1</v>
      </c>
      <c r="Z59" s="814">
        <v>1</v>
      </c>
      <c r="AA59" s="814"/>
      <c r="AC59" s="1211" t="s">
        <v>3815</v>
      </c>
      <c r="AD59" s="814">
        <v>1</v>
      </c>
      <c r="AE59" s="814">
        <v>1</v>
      </c>
      <c r="AF59" s="814"/>
      <c r="AH59" s="814">
        <v>300</v>
      </c>
      <c r="AI59" s="814">
        <v>800</v>
      </c>
      <c r="AJ59" s="708"/>
      <c r="AK59" s="708"/>
      <c r="AL59" s="708">
        <v>1</v>
      </c>
      <c r="AM59" s="785">
        <v>112</v>
      </c>
      <c r="AN59" s="774">
        <v>153</v>
      </c>
      <c r="AO59" s="774">
        <v>155</v>
      </c>
      <c r="AP59" s="774">
        <v>175</v>
      </c>
      <c r="AQ59" s="774">
        <v>192</v>
      </c>
      <c r="AR59" s="775">
        <v>162</v>
      </c>
      <c r="AS59" s="785">
        <v>255</v>
      </c>
      <c r="AT59" s="776">
        <v>86</v>
      </c>
      <c r="AU59" s="825">
        <v>824</v>
      </c>
      <c r="AV59" s="776">
        <v>215</v>
      </c>
      <c r="AW59" s="814"/>
      <c r="AX59" s="814"/>
    </row>
    <row r="60" spans="1:50" ht="18">
      <c r="A60" s="705" t="s">
        <v>3680</v>
      </c>
      <c r="C60" s="812">
        <v>59</v>
      </c>
      <c r="E60" s="813" t="s">
        <v>491</v>
      </c>
      <c r="F60" s="806">
        <v>39742</v>
      </c>
      <c r="G60" s="814"/>
      <c r="H60" s="814">
        <v>1</v>
      </c>
      <c r="I60" s="814"/>
      <c r="J60" s="814"/>
      <c r="K60" s="814">
        <v>1</v>
      </c>
      <c r="L60" s="814">
        <v>162</v>
      </c>
      <c r="M60" s="814">
        <v>69</v>
      </c>
      <c r="N60" s="814">
        <v>230</v>
      </c>
      <c r="O60" s="814">
        <v>594</v>
      </c>
      <c r="V60" s="814"/>
      <c r="W60" s="814">
        <v>1</v>
      </c>
      <c r="X60" s="814"/>
      <c r="Y60" s="814">
        <v>1</v>
      </c>
      <c r="Z60" s="814">
        <v>1</v>
      </c>
      <c r="AA60" s="814"/>
      <c r="AC60" s="1211" t="s">
        <v>3815</v>
      </c>
      <c r="AD60" s="814">
        <v>1</v>
      </c>
      <c r="AE60" s="814">
        <v>1</v>
      </c>
      <c r="AF60" s="814"/>
      <c r="AH60" s="814">
        <v>300</v>
      </c>
      <c r="AI60" s="814">
        <v>700</v>
      </c>
      <c r="AJ60" s="708"/>
      <c r="AK60" s="708"/>
      <c r="AL60" s="708">
        <v>1</v>
      </c>
      <c r="AM60" s="785">
        <v>152.5</v>
      </c>
      <c r="AN60" s="774">
        <v>409</v>
      </c>
      <c r="AO60" s="774">
        <v>153.5</v>
      </c>
      <c r="AP60" s="774">
        <v>128.5</v>
      </c>
      <c r="AQ60" s="774">
        <v>154.5</v>
      </c>
      <c r="AR60" s="775">
        <v>125</v>
      </c>
      <c r="AS60" s="785">
        <v>198</v>
      </c>
      <c r="AT60" s="776">
        <v>130</v>
      </c>
      <c r="AU60" s="825">
        <v>3628</v>
      </c>
      <c r="AV60" s="776">
        <v>289</v>
      </c>
      <c r="AW60" s="814"/>
      <c r="AX60" s="814"/>
    </row>
    <row r="61" spans="1:50" ht="18">
      <c r="A61" s="705" t="s">
        <v>3680</v>
      </c>
      <c r="C61" s="812">
        <v>60</v>
      </c>
      <c r="E61" s="813" t="s">
        <v>491</v>
      </c>
      <c r="F61" s="806">
        <v>39742</v>
      </c>
      <c r="G61" s="814">
        <v>1</v>
      </c>
      <c r="H61" s="814"/>
      <c r="I61" s="814"/>
      <c r="J61" s="814">
        <v>1</v>
      </c>
      <c r="K61" s="814"/>
      <c r="L61" s="814">
        <v>152</v>
      </c>
      <c r="M61" s="814">
        <v>62</v>
      </c>
      <c r="N61" s="814">
        <v>205</v>
      </c>
      <c r="O61" s="814">
        <v>444</v>
      </c>
      <c r="V61" s="814"/>
      <c r="W61" s="814"/>
      <c r="X61" s="814">
        <v>1</v>
      </c>
      <c r="Y61" s="814">
        <v>1</v>
      </c>
      <c r="Z61" s="814">
        <v>1</v>
      </c>
      <c r="AA61" s="814"/>
      <c r="AC61" s="1211" t="s">
        <v>3815</v>
      </c>
      <c r="AD61" s="814">
        <v>1</v>
      </c>
      <c r="AE61" s="814">
        <v>1</v>
      </c>
      <c r="AF61" s="814"/>
      <c r="AH61" s="814">
        <v>300</v>
      </c>
      <c r="AI61" s="814">
        <v>600</v>
      </c>
      <c r="AJ61" s="708"/>
      <c r="AK61" s="708"/>
      <c r="AL61" s="708">
        <v>1</v>
      </c>
      <c r="AM61" s="785">
        <v>137</v>
      </c>
      <c r="AN61" s="774">
        <v>171</v>
      </c>
      <c r="AO61" s="774">
        <v>168.5</v>
      </c>
      <c r="AP61" s="774">
        <v>281</v>
      </c>
      <c r="AQ61" s="774">
        <v>312</v>
      </c>
      <c r="AR61" s="775">
        <v>124</v>
      </c>
      <c r="AS61" s="785">
        <v>305</v>
      </c>
      <c r="AT61" s="776">
        <v>170</v>
      </c>
      <c r="AU61" s="825">
        <v>466</v>
      </c>
      <c r="AV61" s="776">
        <v>278</v>
      </c>
      <c r="AW61" s="814"/>
      <c r="AX61" s="814"/>
    </row>
    <row r="62" spans="1:50" ht="18">
      <c r="A62" s="705" t="s">
        <v>3680</v>
      </c>
      <c r="C62" s="812">
        <v>61</v>
      </c>
      <c r="E62" s="813" t="s">
        <v>491</v>
      </c>
      <c r="F62" s="806">
        <v>39742</v>
      </c>
      <c r="G62" s="814">
        <v>1</v>
      </c>
      <c r="H62" s="814"/>
      <c r="I62" s="814"/>
      <c r="J62" s="814">
        <v>1</v>
      </c>
      <c r="K62" s="814"/>
      <c r="L62" s="814">
        <v>144</v>
      </c>
      <c r="M62" s="814">
        <v>62</v>
      </c>
      <c r="N62" s="814">
        <v>207</v>
      </c>
      <c r="O62" s="814">
        <v>492</v>
      </c>
      <c r="V62" s="814"/>
      <c r="W62" s="814"/>
      <c r="X62" s="814">
        <v>1</v>
      </c>
      <c r="Y62" s="814">
        <v>1</v>
      </c>
      <c r="Z62" s="814">
        <v>1</v>
      </c>
      <c r="AA62" s="814"/>
      <c r="AC62" s="1211" t="s">
        <v>3815</v>
      </c>
      <c r="AD62" s="814">
        <v>1</v>
      </c>
      <c r="AE62" s="814">
        <v>1</v>
      </c>
      <c r="AF62" s="814"/>
      <c r="AH62" s="814">
        <v>300</v>
      </c>
      <c r="AI62" s="814">
        <v>800</v>
      </c>
      <c r="AJ62" s="708"/>
      <c r="AK62" s="708"/>
      <c r="AL62" s="708">
        <v>1</v>
      </c>
      <c r="AM62" s="785">
        <v>181.5</v>
      </c>
      <c r="AN62" s="774">
        <v>144</v>
      </c>
      <c r="AO62" s="774">
        <v>261</v>
      </c>
      <c r="AP62" s="774">
        <v>156.5</v>
      </c>
      <c r="AQ62" s="774">
        <v>171</v>
      </c>
      <c r="AR62" s="775">
        <v>185</v>
      </c>
      <c r="AS62" s="722">
        <v>5048</v>
      </c>
      <c r="AT62" s="776">
        <v>279</v>
      </c>
      <c r="AU62" s="825">
        <v>898.5</v>
      </c>
      <c r="AV62" s="776">
        <v>372.5</v>
      </c>
      <c r="AW62" s="814"/>
      <c r="AX62" s="814"/>
    </row>
    <row r="63" spans="1:50" ht="18">
      <c r="A63" s="705" t="s">
        <v>3680</v>
      </c>
      <c r="C63" s="812">
        <v>62</v>
      </c>
      <c r="E63" s="813" t="s">
        <v>491</v>
      </c>
      <c r="F63" s="806">
        <v>39742</v>
      </c>
      <c r="G63" s="814"/>
      <c r="H63" s="814">
        <v>1</v>
      </c>
      <c r="I63" s="814"/>
      <c r="J63" s="814">
        <v>1</v>
      </c>
      <c r="K63" s="814"/>
      <c r="L63" s="814">
        <v>152</v>
      </c>
      <c r="M63" s="814">
        <v>65</v>
      </c>
      <c r="N63" s="814">
        <v>215</v>
      </c>
      <c r="O63" s="814">
        <v>502</v>
      </c>
      <c r="V63" s="814"/>
      <c r="W63" s="814"/>
      <c r="X63" s="814">
        <v>1</v>
      </c>
      <c r="Y63" s="814">
        <v>1</v>
      </c>
      <c r="Z63" s="814">
        <v>1</v>
      </c>
      <c r="AA63" s="814"/>
      <c r="AC63" s="1211" t="s">
        <v>3815</v>
      </c>
      <c r="AD63" s="814">
        <v>1</v>
      </c>
      <c r="AE63" s="814">
        <v>1</v>
      </c>
      <c r="AF63" s="814"/>
      <c r="AH63" s="814">
        <v>300</v>
      </c>
      <c r="AI63" s="814">
        <v>800</v>
      </c>
      <c r="AJ63" s="708"/>
      <c r="AK63" s="708"/>
      <c r="AL63" s="708">
        <v>1</v>
      </c>
      <c r="AM63" s="785">
        <v>110</v>
      </c>
      <c r="AN63" s="774">
        <v>112</v>
      </c>
      <c r="AO63" s="774">
        <v>103</v>
      </c>
      <c r="AP63" s="774">
        <v>105</v>
      </c>
      <c r="AQ63" s="774">
        <v>265</v>
      </c>
      <c r="AR63" s="775">
        <v>66</v>
      </c>
      <c r="AS63" s="722">
        <v>2085</v>
      </c>
      <c r="AT63" s="776">
        <v>156</v>
      </c>
      <c r="AU63" s="825">
        <v>674.5</v>
      </c>
      <c r="AV63" s="776">
        <v>447.5</v>
      </c>
      <c r="AW63" s="814"/>
      <c r="AX63" s="814"/>
    </row>
    <row r="64" spans="1:50" ht="18">
      <c r="A64" s="705" t="s">
        <v>3680</v>
      </c>
      <c r="C64" s="812">
        <v>63</v>
      </c>
      <c r="E64" s="813" t="s">
        <v>491</v>
      </c>
      <c r="F64" s="806">
        <v>39742</v>
      </c>
      <c r="G64" s="814">
        <v>1</v>
      </c>
      <c r="H64" s="814"/>
      <c r="I64" s="814"/>
      <c r="J64" s="814">
        <v>1</v>
      </c>
      <c r="K64" s="814"/>
      <c r="L64" s="814">
        <v>151</v>
      </c>
      <c r="M64" s="814">
        <v>64</v>
      </c>
      <c r="N64" s="814">
        <v>212</v>
      </c>
      <c r="O64" s="814">
        <v>334</v>
      </c>
      <c r="V64" s="814"/>
      <c r="W64" s="814"/>
      <c r="X64" s="814">
        <v>1</v>
      </c>
      <c r="Y64" s="814">
        <v>1</v>
      </c>
      <c r="Z64" s="814">
        <v>1</v>
      </c>
      <c r="AA64" s="814"/>
      <c r="AC64" s="1211" t="s">
        <v>3815</v>
      </c>
      <c r="AD64" s="814">
        <v>1</v>
      </c>
      <c r="AE64" s="814">
        <v>1</v>
      </c>
      <c r="AF64" s="814"/>
      <c r="AH64" s="814">
        <v>300</v>
      </c>
      <c r="AI64" s="814">
        <v>800</v>
      </c>
      <c r="AJ64" s="708"/>
      <c r="AK64" s="708">
        <v>1</v>
      </c>
      <c r="AL64" s="708"/>
      <c r="AM64" s="785">
        <v>146.5</v>
      </c>
      <c r="AN64" s="717">
        <v>1196</v>
      </c>
      <c r="AO64" s="774">
        <v>170</v>
      </c>
      <c r="AP64" s="774">
        <v>186</v>
      </c>
      <c r="AQ64" s="774">
        <v>236</v>
      </c>
      <c r="AR64" s="775">
        <v>143</v>
      </c>
      <c r="AS64" s="785">
        <v>430.5</v>
      </c>
      <c r="AT64" s="776">
        <v>162.5</v>
      </c>
      <c r="AU64" s="825">
        <v>742.5</v>
      </c>
      <c r="AV64" s="776">
        <v>594.5</v>
      </c>
      <c r="AW64" s="814"/>
      <c r="AX64" s="814"/>
    </row>
    <row r="65" spans="1:50" ht="18">
      <c r="A65" s="705" t="s">
        <v>3680</v>
      </c>
      <c r="C65" s="812">
        <v>64</v>
      </c>
      <c r="E65" s="813" t="s">
        <v>491</v>
      </c>
      <c r="F65" s="806">
        <v>39742</v>
      </c>
      <c r="G65" s="814">
        <v>1</v>
      </c>
      <c r="H65" s="814"/>
      <c r="I65" s="814"/>
      <c r="J65" s="814"/>
      <c r="K65" s="814">
        <v>1</v>
      </c>
      <c r="L65" s="814">
        <v>169</v>
      </c>
      <c r="M65" s="814">
        <v>71</v>
      </c>
      <c r="N65" s="814">
        <v>230</v>
      </c>
      <c r="O65" s="814">
        <v>757</v>
      </c>
      <c r="V65" s="814"/>
      <c r="W65" s="814">
        <v>1</v>
      </c>
      <c r="X65" s="814"/>
      <c r="Y65" s="814">
        <v>1</v>
      </c>
      <c r="Z65" s="814">
        <v>1</v>
      </c>
      <c r="AA65" s="814"/>
      <c r="AC65" s="1211" t="s">
        <v>3815</v>
      </c>
      <c r="AD65" s="814">
        <v>1</v>
      </c>
      <c r="AE65" s="814">
        <v>1</v>
      </c>
      <c r="AF65" s="814"/>
      <c r="AH65" s="814">
        <v>300</v>
      </c>
      <c r="AI65" s="814">
        <v>800</v>
      </c>
      <c r="AJ65" s="708">
        <v>1</v>
      </c>
      <c r="AK65" s="708"/>
      <c r="AL65" s="708"/>
      <c r="AM65" s="722">
        <v>3271</v>
      </c>
      <c r="AN65" s="721">
        <v>25443</v>
      </c>
      <c r="AO65" s="774">
        <v>389</v>
      </c>
      <c r="AP65" s="774">
        <v>180.5</v>
      </c>
      <c r="AQ65" s="774">
        <v>603.5</v>
      </c>
      <c r="AR65" s="775">
        <v>178</v>
      </c>
      <c r="AS65" s="785">
        <v>496</v>
      </c>
      <c r="AT65" s="776">
        <v>212</v>
      </c>
      <c r="AU65" s="824">
        <v>4935</v>
      </c>
      <c r="AV65" s="776">
        <v>452</v>
      </c>
      <c r="AW65" s="814"/>
      <c r="AX65" s="814"/>
    </row>
    <row r="66" spans="1:50" ht="18">
      <c r="A66" s="705" t="s">
        <v>3680</v>
      </c>
      <c r="C66" s="812">
        <v>65</v>
      </c>
      <c r="E66" s="813" t="s">
        <v>491</v>
      </c>
      <c r="F66" s="806">
        <v>39742</v>
      </c>
      <c r="G66" s="814">
        <v>1</v>
      </c>
      <c r="H66" s="814"/>
      <c r="I66" s="814"/>
      <c r="J66" s="814">
        <v>1</v>
      </c>
      <c r="K66" s="814"/>
      <c r="L66" s="814">
        <v>150</v>
      </c>
      <c r="M66" s="814">
        <v>61</v>
      </c>
      <c r="N66" s="814">
        <v>200</v>
      </c>
      <c r="O66" s="814">
        <v>472</v>
      </c>
      <c r="V66" s="814"/>
      <c r="W66" s="814"/>
      <c r="X66" s="814">
        <v>1</v>
      </c>
      <c r="Y66" s="814">
        <v>1</v>
      </c>
      <c r="Z66" s="814">
        <v>1</v>
      </c>
      <c r="AA66" s="814"/>
      <c r="AC66" s="1211" t="s">
        <v>3815</v>
      </c>
      <c r="AD66" s="814">
        <v>1</v>
      </c>
      <c r="AE66" s="814">
        <v>1</v>
      </c>
      <c r="AF66" s="814"/>
      <c r="AH66" s="814">
        <v>300</v>
      </c>
      <c r="AI66" s="814">
        <v>900</v>
      </c>
      <c r="AJ66" s="708"/>
      <c r="AK66" s="708"/>
      <c r="AL66" s="708">
        <v>1</v>
      </c>
      <c r="AM66" s="785">
        <v>169</v>
      </c>
      <c r="AN66" s="774">
        <v>749</v>
      </c>
      <c r="AO66" s="774">
        <v>81</v>
      </c>
      <c r="AP66" s="774">
        <v>102</v>
      </c>
      <c r="AQ66" s="774">
        <v>297</v>
      </c>
      <c r="AR66" s="775">
        <v>102</v>
      </c>
      <c r="AS66" s="785">
        <v>294.5</v>
      </c>
      <c r="AT66" s="776">
        <v>155</v>
      </c>
      <c r="AU66" s="825">
        <v>678</v>
      </c>
      <c r="AV66" s="776">
        <v>754</v>
      </c>
      <c r="AW66" s="814"/>
      <c r="AX66" s="814"/>
    </row>
    <row r="67" spans="1:50" ht="18">
      <c r="A67" s="705" t="s">
        <v>3680</v>
      </c>
      <c r="C67" s="812">
        <v>66</v>
      </c>
      <c r="E67" s="813" t="s">
        <v>491</v>
      </c>
      <c r="F67" s="806">
        <v>39742</v>
      </c>
      <c r="G67" s="814">
        <v>1</v>
      </c>
      <c r="H67" s="814"/>
      <c r="I67" s="814"/>
      <c r="J67" s="814"/>
      <c r="K67" s="814">
        <v>1</v>
      </c>
      <c r="L67" s="814">
        <v>169</v>
      </c>
      <c r="M67" s="814">
        <v>72</v>
      </c>
      <c r="N67" s="814">
        <v>240</v>
      </c>
      <c r="O67" s="814">
        <v>618</v>
      </c>
      <c r="V67" s="814"/>
      <c r="W67" s="814"/>
      <c r="X67" s="814">
        <v>1</v>
      </c>
      <c r="Y67" s="814">
        <v>1</v>
      </c>
      <c r="Z67" s="814"/>
      <c r="AA67" s="814">
        <v>1</v>
      </c>
      <c r="AC67" s="1211" t="s">
        <v>3815</v>
      </c>
      <c r="AD67" s="814">
        <v>1</v>
      </c>
      <c r="AE67" s="814"/>
      <c r="AF67" s="814">
        <v>1</v>
      </c>
      <c r="AH67" s="814">
        <v>300</v>
      </c>
      <c r="AI67" s="814">
        <v>900</v>
      </c>
      <c r="AJ67" s="708">
        <v>1</v>
      </c>
      <c r="AK67" s="708"/>
      <c r="AL67" s="708"/>
      <c r="AM67" s="785">
        <v>848</v>
      </c>
      <c r="AN67" s="721">
        <v>24382</v>
      </c>
      <c r="AO67" s="774">
        <v>356</v>
      </c>
      <c r="AP67" s="774">
        <v>129.5</v>
      </c>
      <c r="AQ67" s="774">
        <v>249</v>
      </c>
      <c r="AR67" s="775">
        <v>82</v>
      </c>
      <c r="AS67" s="785">
        <v>153</v>
      </c>
      <c r="AT67" s="776">
        <v>115.5</v>
      </c>
      <c r="AU67" s="825">
        <v>1566</v>
      </c>
      <c r="AV67" s="776">
        <v>175</v>
      </c>
      <c r="AW67" s="814"/>
      <c r="AX67" s="814"/>
    </row>
    <row r="68" spans="1:50" ht="18">
      <c r="A68" s="705" t="s">
        <v>3680</v>
      </c>
      <c r="C68" s="812">
        <v>67</v>
      </c>
      <c r="E68" s="813" t="s">
        <v>491</v>
      </c>
      <c r="F68" s="806">
        <v>39742</v>
      </c>
      <c r="G68" s="814">
        <v>1</v>
      </c>
      <c r="H68" s="814"/>
      <c r="I68" s="814"/>
      <c r="J68" s="814">
        <v>1</v>
      </c>
      <c r="K68" s="814"/>
      <c r="L68" s="814">
        <v>148</v>
      </c>
      <c r="M68" s="814">
        <v>61</v>
      </c>
      <c r="N68" s="814">
        <v>210</v>
      </c>
      <c r="O68" s="814">
        <v>542</v>
      </c>
      <c r="V68" s="814"/>
      <c r="W68" s="814"/>
      <c r="X68" s="814">
        <v>1</v>
      </c>
      <c r="Y68" s="814">
        <v>1</v>
      </c>
      <c r="Z68" s="814"/>
      <c r="AA68" s="814">
        <v>1</v>
      </c>
      <c r="AC68" s="1211" t="s">
        <v>3815</v>
      </c>
      <c r="AD68" s="814">
        <v>1</v>
      </c>
      <c r="AE68" s="814"/>
      <c r="AF68" s="814">
        <v>1</v>
      </c>
      <c r="AH68" s="814">
        <v>300</v>
      </c>
      <c r="AI68" s="814">
        <v>900</v>
      </c>
      <c r="AJ68" s="708"/>
      <c r="AK68" s="708">
        <v>1</v>
      </c>
      <c r="AL68" s="708"/>
      <c r="AM68" s="785">
        <v>204</v>
      </c>
      <c r="AN68" s="717">
        <v>1332</v>
      </c>
      <c r="AO68" s="774">
        <v>95.5</v>
      </c>
      <c r="AP68" s="774">
        <v>226</v>
      </c>
      <c r="AQ68" s="774">
        <v>538</v>
      </c>
      <c r="AR68" s="775">
        <v>87.5</v>
      </c>
      <c r="AS68" s="785">
        <v>181.5</v>
      </c>
      <c r="AT68" s="776">
        <v>121</v>
      </c>
      <c r="AU68" s="825">
        <v>462</v>
      </c>
      <c r="AV68" s="776">
        <v>357.5</v>
      </c>
      <c r="AW68" s="814"/>
      <c r="AX68" s="814"/>
    </row>
    <row r="69" spans="1:50" ht="18">
      <c r="A69" s="705" t="s">
        <v>3680</v>
      </c>
      <c r="C69" s="812">
        <v>68</v>
      </c>
      <c r="E69" s="813" t="s">
        <v>491</v>
      </c>
      <c r="F69" s="806">
        <v>39742</v>
      </c>
      <c r="G69" s="814">
        <v>1</v>
      </c>
      <c r="H69" s="814"/>
      <c r="I69" s="814"/>
      <c r="J69" s="814"/>
      <c r="K69" s="814">
        <v>1</v>
      </c>
      <c r="L69" s="814">
        <v>172</v>
      </c>
      <c r="M69" s="814">
        <v>74</v>
      </c>
      <c r="N69" s="814">
        <v>238</v>
      </c>
      <c r="O69" s="814">
        <v>750</v>
      </c>
      <c r="V69" s="814"/>
      <c r="W69" s="814">
        <v>1</v>
      </c>
      <c r="X69" s="814"/>
      <c r="Y69" s="814">
        <v>1</v>
      </c>
      <c r="Z69" s="814">
        <v>1</v>
      </c>
      <c r="AA69" s="814"/>
      <c r="AC69" s="1211" t="s">
        <v>3815</v>
      </c>
      <c r="AD69" s="814">
        <v>1</v>
      </c>
      <c r="AE69" s="814">
        <v>1</v>
      </c>
      <c r="AF69" s="814"/>
      <c r="AH69" s="814">
        <v>300</v>
      </c>
      <c r="AI69" s="814">
        <v>1000</v>
      </c>
      <c r="AJ69" s="708">
        <v>1</v>
      </c>
      <c r="AK69" s="708"/>
      <c r="AL69" s="708"/>
      <c r="AM69" s="722">
        <v>1873.5</v>
      </c>
      <c r="AN69" s="721">
        <v>22900</v>
      </c>
      <c r="AO69" s="774">
        <v>307</v>
      </c>
      <c r="AP69" s="774">
        <v>482.5</v>
      </c>
      <c r="AQ69" s="717">
        <v>1348</v>
      </c>
      <c r="AR69" s="775">
        <v>256</v>
      </c>
      <c r="AS69" s="785">
        <v>506.5</v>
      </c>
      <c r="AT69" s="776">
        <v>162.5</v>
      </c>
      <c r="AU69" s="825">
        <v>3917</v>
      </c>
      <c r="AV69" s="776">
        <v>372</v>
      </c>
      <c r="AW69" s="814"/>
      <c r="AX69" s="814"/>
    </row>
    <row r="70" spans="1:50" ht="18">
      <c r="A70" s="705" t="s">
        <v>3680</v>
      </c>
      <c r="C70" s="812">
        <v>69</v>
      </c>
      <c r="E70" s="813" t="s">
        <v>491</v>
      </c>
      <c r="F70" s="806">
        <v>39742</v>
      </c>
      <c r="G70" s="814"/>
      <c r="H70" s="814">
        <v>1</v>
      </c>
      <c r="I70" s="814"/>
      <c r="J70" s="814">
        <v>1</v>
      </c>
      <c r="K70" s="814"/>
      <c r="L70" s="814">
        <v>153</v>
      </c>
      <c r="M70" s="814">
        <v>61</v>
      </c>
      <c r="N70" s="814">
        <v>206</v>
      </c>
      <c r="O70" s="814">
        <v>452</v>
      </c>
      <c r="V70" s="814"/>
      <c r="W70" s="814"/>
      <c r="X70" s="814">
        <v>1</v>
      </c>
      <c r="Y70" s="814">
        <v>1</v>
      </c>
      <c r="Z70" s="814">
        <v>1</v>
      </c>
      <c r="AA70" s="814"/>
      <c r="AC70" s="1211" t="s">
        <v>3815</v>
      </c>
      <c r="AD70" s="814">
        <v>1</v>
      </c>
      <c r="AE70" s="814">
        <v>1</v>
      </c>
      <c r="AF70" s="814"/>
      <c r="AH70" s="814">
        <v>300</v>
      </c>
      <c r="AI70" s="814">
        <v>500</v>
      </c>
      <c r="AJ70" s="708"/>
      <c r="AK70" s="708"/>
      <c r="AL70" s="708">
        <v>1</v>
      </c>
      <c r="AM70" s="785">
        <v>148.5</v>
      </c>
      <c r="AN70" s="774">
        <v>141</v>
      </c>
      <c r="AO70" s="774">
        <v>79</v>
      </c>
      <c r="AP70" s="774">
        <v>117.5</v>
      </c>
      <c r="AQ70" s="774">
        <v>186</v>
      </c>
      <c r="AR70" s="775">
        <v>83</v>
      </c>
      <c r="AS70" s="785">
        <v>401</v>
      </c>
      <c r="AT70" s="776">
        <v>131.5</v>
      </c>
      <c r="AU70" s="825">
        <v>457</v>
      </c>
      <c r="AV70" s="776">
        <v>252</v>
      </c>
      <c r="AW70" s="814"/>
      <c r="AX70" s="814"/>
    </row>
    <row r="71" spans="1:50" ht="18">
      <c r="A71" s="705" t="s">
        <v>3680</v>
      </c>
      <c r="C71" s="812">
        <v>70</v>
      </c>
      <c r="E71" s="813" t="s">
        <v>491</v>
      </c>
      <c r="F71" s="806">
        <v>39742</v>
      </c>
      <c r="G71" s="814">
        <v>1</v>
      </c>
      <c r="H71" s="814"/>
      <c r="I71" s="814"/>
      <c r="J71" s="814">
        <v>1</v>
      </c>
      <c r="K71" s="814"/>
      <c r="L71" s="814">
        <v>150</v>
      </c>
      <c r="M71" s="814">
        <v>63</v>
      </c>
      <c r="N71" s="814">
        <v>211</v>
      </c>
      <c r="O71" s="814">
        <v>514</v>
      </c>
      <c r="V71" s="814"/>
      <c r="W71" s="814"/>
      <c r="X71" s="814">
        <v>1</v>
      </c>
      <c r="Y71" s="814">
        <v>1</v>
      </c>
      <c r="Z71" s="814"/>
      <c r="AA71" s="814">
        <v>1</v>
      </c>
      <c r="AC71" s="1211" t="s">
        <v>3815</v>
      </c>
      <c r="AD71" s="814">
        <v>1</v>
      </c>
      <c r="AE71" s="814"/>
      <c r="AF71" s="814">
        <v>1</v>
      </c>
      <c r="AH71" s="814">
        <v>300</v>
      </c>
      <c r="AI71" s="814">
        <v>700</v>
      </c>
      <c r="AJ71" s="708"/>
      <c r="AK71" s="708">
        <v>1</v>
      </c>
      <c r="AL71" s="708"/>
      <c r="AM71" s="785">
        <v>255.5</v>
      </c>
      <c r="AN71" s="717">
        <v>1756.5</v>
      </c>
      <c r="AO71" s="774">
        <v>362</v>
      </c>
      <c r="AP71" s="774">
        <v>100</v>
      </c>
      <c r="AQ71" s="774">
        <v>2166</v>
      </c>
      <c r="AR71" s="775">
        <v>347</v>
      </c>
      <c r="AS71" s="785">
        <v>132.5</v>
      </c>
      <c r="AT71" s="776">
        <v>94.5</v>
      </c>
      <c r="AU71" s="825">
        <v>1080.5</v>
      </c>
      <c r="AV71" s="776">
        <v>554</v>
      </c>
      <c r="AW71" s="814"/>
      <c r="AX71" s="814"/>
    </row>
    <row r="72" spans="1:50" ht="18">
      <c r="A72" s="705" t="s">
        <v>3680</v>
      </c>
      <c r="C72" s="812">
        <v>71</v>
      </c>
      <c r="E72" s="813" t="s">
        <v>491</v>
      </c>
      <c r="F72" s="806">
        <v>39742</v>
      </c>
      <c r="G72" s="814">
        <v>1</v>
      </c>
      <c r="H72" s="814"/>
      <c r="I72" s="814"/>
      <c r="J72" s="814">
        <v>1</v>
      </c>
      <c r="K72" s="814"/>
      <c r="L72" s="814">
        <v>152</v>
      </c>
      <c r="M72" s="814">
        <v>62</v>
      </c>
      <c r="N72" s="814">
        <v>210</v>
      </c>
      <c r="O72" s="814">
        <v>522</v>
      </c>
      <c r="V72" s="814"/>
      <c r="W72" s="814"/>
      <c r="X72" s="814">
        <v>1</v>
      </c>
      <c r="Y72" s="814">
        <v>1</v>
      </c>
      <c r="Z72" s="814"/>
      <c r="AA72" s="814">
        <v>1</v>
      </c>
      <c r="AC72" s="1211" t="s">
        <v>3815</v>
      </c>
      <c r="AD72" s="814">
        <v>1</v>
      </c>
      <c r="AE72" s="814"/>
      <c r="AF72" s="814">
        <v>1</v>
      </c>
      <c r="AH72" s="814">
        <v>300</v>
      </c>
      <c r="AI72" s="814">
        <v>600</v>
      </c>
      <c r="AJ72" s="708"/>
      <c r="AK72" s="708">
        <v>1</v>
      </c>
      <c r="AL72" s="708"/>
      <c r="AM72" s="785">
        <v>288</v>
      </c>
      <c r="AN72" s="717">
        <v>1590</v>
      </c>
      <c r="AO72" s="774">
        <v>249</v>
      </c>
      <c r="AP72" s="774">
        <v>379</v>
      </c>
      <c r="AQ72" s="774">
        <v>214</v>
      </c>
      <c r="AR72" s="775">
        <v>266</v>
      </c>
      <c r="AS72" s="785">
        <v>994</v>
      </c>
      <c r="AT72" s="776">
        <v>197</v>
      </c>
      <c r="AU72" s="825">
        <v>748</v>
      </c>
      <c r="AV72" s="776">
        <v>391</v>
      </c>
      <c r="AW72" s="814"/>
      <c r="AX72" s="814"/>
    </row>
    <row r="73" spans="1:50" ht="18">
      <c r="A73" s="705" t="s">
        <v>3680</v>
      </c>
      <c r="C73" s="812">
        <v>72</v>
      </c>
      <c r="E73" s="813" t="s">
        <v>491</v>
      </c>
      <c r="F73" s="806">
        <v>39742</v>
      </c>
      <c r="G73" s="814"/>
      <c r="H73" s="814">
        <v>1</v>
      </c>
      <c r="I73" s="814"/>
      <c r="J73" s="814"/>
      <c r="K73" s="814">
        <v>1</v>
      </c>
      <c r="L73" s="814">
        <v>164</v>
      </c>
      <c r="M73" s="814">
        <v>70</v>
      </c>
      <c r="N73" s="814">
        <v>236</v>
      </c>
      <c r="O73" s="814">
        <v>784</v>
      </c>
      <c r="V73" s="814"/>
      <c r="W73" s="814">
        <v>1</v>
      </c>
      <c r="X73" s="814"/>
      <c r="Y73" s="814">
        <v>1</v>
      </c>
      <c r="Z73" s="814">
        <v>1</v>
      </c>
      <c r="AA73" s="814"/>
      <c r="AC73" s="1211" t="s">
        <v>3815</v>
      </c>
      <c r="AD73" s="814">
        <v>1</v>
      </c>
      <c r="AE73" s="814">
        <v>1</v>
      </c>
      <c r="AF73" s="814"/>
      <c r="AH73" s="814">
        <v>300</v>
      </c>
      <c r="AI73" s="814">
        <v>500</v>
      </c>
      <c r="AJ73" s="708">
        <v>1</v>
      </c>
      <c r="AK73" s="708"/>
      <c r="AL73" s="708"/>
      <c r="AM73" s="722">
        <v>5504.5</v>
      </c>
      <c r="AN73" s="721">
        <v>27181</v>
      </c>
      <c r="AO73" s="717">
        <v>505</v>
      </c>
      <c r="AP73" s="774">
        <v>845.5</v>
      </c>
      <c r="AQ73" s="717">
        <v>1888</v>
      </c>
      <c r="AR73" s="775">
        <v>224.5</v>
      </c>
      <c r="AS73" s="722">
        <v>1475</v>
      </c>
      <c r="AT73" s="776">
        <v>567</v>
      </c>
      <c r="AU73" s="825">
        <v>3827.5</v>
      </c>
      <c r="AV73" s="776">
        <v>325.5</v>
      </c>
      <c r="AW73" s="814"/>
      <c r="AX73" s="814"/>
    </row>
    <row r="74" spans="1:50" ht="18">
      <c r="A74" s="705" t="s">
        <v>3680</v>
      </c>
      <c r="C74" s="812">
        <v>73</v>
      </c>
      <c r="E74" s="813" t="s">
        <v>491</v>
      </c>
      <c r="F74" s="806">
        <v>39742</v>
      </c>
      <c r="G74" s="814">
        <v>1</v>
      </c>
      <c r="H74" s="814"/>
      <c r="I74" s="814"/>
      <c r="J74" s="814"/>
      <c r="K74" s="814">
        <v>1</v>
      </c>
      <c r="L74" s="814">
        <v>170</v>
      </c>
      <c r="M74" s="814">
        <v>72</v>
      </c>
      <c r="N74" s="814">
        <v>238</v>
      </c>
      <c r="O74" s="814">
        <v>694</v>
      </c>
      <c r="V74" s="814"/>
      <c r="W74" s="814">
        <v>1</v>
      </c>
      <c r="X74" s="814"/>
      <c r="Y74" s="814">
        <v>1</v>
      </c>
      <c r="Z74" s="814"/>
      <c r="AA74" s="814">
        <v>1</v>
      </c>
      <c r="AC74" s="1211" t="s">
        <v>3815</v>
      </c>
      <c r="AD74" s="814">
        <v>1</v>
      </c>
      <c r="AE74" s="814"/>
      <c r="AF74" s="814">
        <v>1</v>
      </c>
      <c r="AH74" s="814">
        <v>300</v>
      </c>
      <c r="AI74" s="814">
        <v>800</v>
      </c>
      <c r="AJ74" s="708"/>
      <c r="AK74" s="708">
        <v>1</v>
      </c>
      <c r="AL74" s="708"/>
      <c r="AM74" s="722">
        <v>1905</v>
      </c>
      <c r="AN74" s="717">
        <v>3423</v>
      </c>
      <c r="AO74" s="717">
        <v>3939.5</v>
      </c>
      <c r="AP74" s="774">
        <v>711</v>
      </c>
      <c r="AQ74" s="774">
        <v>277</v>
      </c>
      <c r="AR74" s="726">
        <v>3166.5</v>
      </c>
      <c r="AS74" s="785">
        <v>732</v>
      </c>
      <c r="AT74" s="776">
        <v>236</v>
      </c>
      <c r="AU74" s="825">
        <v>3305</v>
      </c>
      <c r="AV74" s="723">
        <v>2299.5</v>
      </c>
      <c r="AW74" s="814"/>
      <c r="AX74" s="814"/>
    </row>
    <row r="75" spans="1:50" ht="18">
      <c r="A75" s="705" t="s">
        <v>3680</v>
      </c>
      <c r="C75" s="812">
        <v>74</v>
      </c>
      <c r="E75" s="813" t="s">
        <v>491</v>
      </c>
      <c r="F75" s="806">
        <v>39742</v>
      </c>
      <c r="G75" s="814"/>
      <c r="H75" s="814">
        <v>1</v>
      </c>
      <c r="I75" s="814"/>
      <c r="J75" s="814">
        <v>1</v>
      </c>
      <c r="K75" s="814"/>
      <c r="L75" s="814">
        <v>138</v>
      </c>
      <c r="M75" s="814">
        <v>61</v>
      </c>
      <c r="N75" s="814">
        <v>201</v>
      </c>
      <c r="O75" s="814">
        <v>320</v>
      </c>
      <c r="V75" s="814"/>
      <c r="W75" s="814"/>
      <c r="X75" s="814">
        <v>1</v>
      </c>
      <c r="Y75" s="814">
        <v>1</v>
      </c>
      <c r="Z75" s="814">
        <v>1</v>
      </c>
      <c r="AA75" s="814"/>
      <c r="AC75" s="1211" t="s">
        <v>3815</v>
      </c>
      <c r="AD75" s="814">
        <v>1</v>
      </c>
      <c r="AE75" s="814">
        <v>1</v>
      </c>
      <c r="AF75" s="814"/>
      <c r="AH75" s="814">
        <v>300</v>
      </c>
      <c r="AI75" s="814">
        <v>700</v>
      </c>
      <c r="AJ75" s="708"/>
      <c r="AK75" s="708"/>
      <c r="AL75" s="708">
        <v>1</v>
      </c>
      <c r="AM75" s="785">
        <v>122.5</v>
      </c>
      <c r="AN75" s="774">
        <v>101</v>
      </c>
      <c r="AO75" s="774">
        <v>128</v>
      </c>
      <c r="AP75" s="774">
        <v>159.5</v>
      </c>
      <c r="AQ75" s="774">
        <v>160</v>
      </c>
      <c r="AR75" s="775">
        <v>127</v>
      </c>
      <c r="AS75" s="785">
        <v>202</v>
      </c>
      <c r="AT75" s="776">
        <v>150</v>
      </c>
      <c r="AU75" s="825">
        <v>1085</v>
      </c>
      <c r="AV75" s="776">
        <v>263</v>
      </c>
      <c r="AW75" s="814"/>
      <c r="AX75" s="814"/>
    </row>
    <row r="76" spans="1:50" ht="18">
      <c r="A76" s="705" t="s">
        <v>3680</v>
      </c>
      <c r="C76" s="812">
        <v>75</v>
      </c>
      <c r="E76" s="813" t="s">
        <v>491</v>
      </c>
      <c r="F76" s="806">
        <v>39742</v>
      </c>
      <c r="G76" s="814">
        <v>1</v>
      </c>
      <c r="H76" s="814"/>
      <c r="I76" s="814"/>
      <c r="J76" s="814"/>
      <c r="K76" s="814">
        <v>1</v>
      </c>
      <c r="L76" s="814">
        <v>166</v>
      </c>
      <c r="M76" s="814">
        <v>69</v>
      </c>
      <c r="N76" s="814">
        <v>232</v>
      </c>
      <c r="O76" s="814">
        <v>670</v>
      </c>
      <c r="V76" s="814"/>
      <c r="W76" s="814">
        <v>1</v>
      </c>
      <c r="X76" s="814"/>
      <c r="Y76" s="814">
        <v>1</v>
      </c>
      <c r="Z76" s="814">
        <v>1</v>
      </c>
      <c r="AA76" s="814"/>
      <c r="AC76" s="1211" t="s">
        <v>3815</v>
      </c>
      <c r="AD76" s="814">
        <v>1</v>
      </c>
      <c r="AE76" s="814">
        <v>1</v>
      </c>
      <c r="AF76" s="814"/>
      <c r="AH76" s="814">
        <v>300</v>
      </c>
      <c r="AI76" s="814">
        <v>900</v>
      </c>
      <c r="AJ76" s="708"/>
      <c r="AK76" s="708"/>
      <c r="AL76" s="708">
        <v>1</v>
      </c>
      <c r="AM76" s="785">
        <v>115</v>
      </c>
      <c r="AN76" s="774">
        <v>93</v>
      </c>
      <c r="AO76" s="774">
        <v>116.5</v>
      </c>
      <c r="AP76" s="774">
        <v>135</v>
      </c>
      <c r="AQ76" s="774">
        <v>177</v>
      </c>
      <c r="AR76" s="775">
        <v>146</v>
      </c>
      <c r="AS76" s="785">
        <v>622</v>
      </c>
      <c r="AT76" s="776">
        <v>123</v>
      </c>
      <c r="AU76" s="825">
        <v>1094.5</v>
      </c>
      <c r="AV76" s="776">
        <v>339</v>
      </c>
      <c r="AW76" s="814"/>
      <c r="AX76" s="814"/>
    </row>
    <row r="77" spans="1:50" ht="18">
      <c r="A77" s="705" t="s">
        <v>3680</v>
      </c>
      <c r="C77" s="812">
        <v>76</v>
      </c>
      <c r="E77" s="813" t="s">
        <v>491</v>
      </c>
      <c r="F77" s="806">
        <v>39742</v>
      </c>
      <c r="G77" s="814"/>
      <c r="H77" s="814">
        <v>1</v>
      </c>
      <c r="I77" s="814"/>
      <c r="J77" s="814"/>
      <c r="K77" s="814">
        <v>1</v>
      </c>
      <c r="L77" s="814">
        <v>169</v>
      </c>
      <c r="M77" s="814">
        <v>73</v>
      </c>
      <c r="N77" s="814">
        <v>238</v>
      </c>
      <c r="O77" s="814">
        <v>758</v>
      </c>
      <c r="V77" s="814"/>
      <c r="W77" s="814">
        <v>1</v>
      </c>
      <c r="X77" s="814"/>
      <c r="Y77" s="814">
        <v>1</v>
      </c>
      <c r="Z77" s="814">
        <v>1</v>
      </c>
      <c r="AA77" s="814"/>
      <c r="AC77" s="1211" t="s">
        <v>3815</v>
      </c>
      <c r="AD77" s="814">
        <v>1</v>
      </c>
      <c r="AE77" s="814">
        <v>1</v>
      </c>
      <c r="AF77" s="814"/>
      <c r="AH77" s="814">
        <v>300</v>
      </c>
      <c r="AI77" s="814">
        <v>600</v>
      </c>
      <c r="AJ77" s="708"/>
      <c r="AK77" s="708">
        <v>1</v>
      </c>
      <c r="AL77" s="708"/>
      <c r="AM77" s="785">
        <v>679.5</v>
      </c>
      <c r="AN77" s="717">
        <v>4735.5</v>
      </c>
      <c r="AO77" s="717">
        <v>1229</v>
      </c>
      <c r="AP77" s="774">
        <v>237.5</v>
      </c>
      <c r="AQ77" s="774">
        <v>202</v>
      </c>
      <c r="AR77" s="775">
        <v>765.5</v>
      </c>
      <c r="AS77" s="722">
        <v>1592</v>
      </c>
      <c r="AT77" s="776">
        <v>455</v>
      </c>
      <c r="AU77" s="824">
        <v>8662.5</v>
      </c>
      <c r="AV77" s="723">
        <v>1260.5</v>
      </c>
      <c r="AW77" s="814"/>
      <c r="AX77" s="814"/>
    </row>
    <row r="78" spans="1:50" ht="18">
      <c r="A78" s="705" t="s">
        <v>3680</v>
      </c>
      <c r="C78" s="812">
        <v>77</v>
      </c>
      <c r="E78" s="813" t="s">
        <v>491</v>
      </c>
      <c r="F78" s="806">
        <v>39742</v>
      </c>
      <c r="G78" s="814"/>
      <c r="H78" s="814">
        <v>1</v>
      </c>
      <c r="I78" s="814"/>
      <c r="J78" s="814">
        <v>1</v>
      </c>
      <c r="K78" s="814"/>
      <c r="L78" s="814">
        <v>145</v>
      </c>
      <c r="M78" s="814">
        <v>63</v>
      </c>
      <c r="N78" s="814">
        <v>203</v>
      </c>
      <c r="O78" s="814">
        <v>400</v>
      </c>
      <c r="V78" s="814"/>
      <c r="W78" s="814"/>
      <c r="X78" s="814">
        <v>1</v>
      </c>
      <c r="Y78" s="814">
        <v>1</v>
      </c>
      <c r="Z78" s="814"/>
      <c r="AA78" s="814">
        <v>1</v>
      </c>
      <c r="AC78" s="1211" t="s">
        <v>3815</v>
      </c>
      <c r="AD78" s="814">
        <v>1</v>
      </c>
      <c r="AE78" s="814"/>
      <c r="AF78" s="814">
        <v>1</v>
      </c>
      <c r="AH78" s="814">
        <v>300</v>
      </c>
      <c r="AI78" s="814">
        <v>900</v>
      </c>
      <c r="AJ78" s="708">
        <v>1</v>
      </c>
      <c r="AK78" s="708"/>
      <c r="AL78" s="708"/>
      <c r="AM78" s="785">
        <v>529.5</v>
      </c>
      <c r="AN78" s="721">
        <v>13847.5</v>
      </c>
      <c r="AO78" s="774">
        <v>380</v>
      </c>
      <c r="AP78" s="774">
        <v>96.5</v>
      </c>
      <c r="AQ78" s="774">
        <v>199</v>
      </c>
      <c r="AR78" s="775">
        <v>245</v>
      </c>
      <c r="AS78" s="785">
        <v>157</v>
      </c>
      <c r="AT78" s="776">
        <v>245</v>
      </c>
      <c r="AU78" s="825">
        <v>841</v>
      </c>
      <c r="AV78" s="776">
        <v>697</v>
      </c>
      <c r="AW78" s="814"/>
      <c r="AX78" s="814"/>
    </row>
    <row r="79" spans="1:50" ht="18">
      <c r="A79" s="705" t="s">
        <v>3680</v>
      </c>
      <c r="C79" s="812">
        <v>78</v>
      </c>
      <c r="E79" s="813" t="s">
        <v>491</v>
      </c>
      <c r="F79" s="806">
        <v>39742</v>
      </c>
      <c r="G79" s="814"/>
      <c r="H79" s="814">
        <v>1</v>
      </c>
      <c r="I79" s="814"/>
      <c r="J79" s="814"/>
      <c r="K79" s="814">
        <v>1</v>
      </c>
      <c r="L79" s="814">
        <v>170</v>
      </c>
      <c r="M79" s="814">
        <v>70</v>
      </c>
      <c r="N79" s="814">
        <v>235</v>
      </c>
      <c r="O79" s="814">
        <v>660</v>
      </c>
      <c r="V79" s="814"/>
      <c r="W79" s="814">
        <v>1</v>
      </c>
      <c r="X79" s="814"/>
      <c r="Y79" s="814">
        <v>1</v>
      </c>
      <c r="Z79" s="814">
        <v>1</v>
      </c>
      <c r="AA79" s="814"/>
      <c r="AC79" s="1211" t="s">
        <v>3815</v>
      </c>
      <c r="AD79" s="814">
        <v>1</v>
      </c>
      <c r="AE79" s="814">
        <v>1</v>
      </c>
      <c r="AF79" s="814"/>
      <c r="AH79" s="814">
        <v>300</v>
      </c>
      <c r="AI79" s="814">
        <v>800</v>
      </c>
      <c r="AJ79" s="708">
        <v>1</v>
      </c>
      <c r="AK79" s="708"/>
      <c r="AL79" s="708"/>
      <c r="AM79" s="785">
        <v>617</v>
      </c>
      <c r="AN79" s="721">
        <v>11560</v>
      </c>
      <c r="AO79" s="774">
        <v>147</v>
      </c>
      <c r="AP79" s="774">
        <v>161</v>
      </c>
      <c r="AQ79" s="774">
        <v>278.5</v>
      </c>
      <c r="AR79" s="775">
        <v>496</v>
      </c>
      <c r="AS79" s="722">
        <v>3324</v>
      </c>
      <c r="AT79" s="776">
        <v>718.5</v>
      </c>
      <c r="AU79" s="825">
        <v>3755</v>
      </c>
      <c r="AV79" s="776">
        <v>245</v>
      </c>
      <c r="AW79" s="814"/>
      <c r="AX79" s="814"/>
    </row>
    <row r="80" spans="1:50" ht="18">
      <c r="A80" s="705" t="s">
        <v>3680</v>
      </c>
      <c r="C80" s="812">
        <v>79</v>
      </c>
      <c r="E80" s="708" t="s">
        <v>492</v>
      </c>
      <c r="F80" s="806">
        <v>39743</v>
      </c>
      <c r="G80" s="814">
        <v>1</v>
      </c>
      <c r="H80" s="814"/>
      <c r="I80" s="814"/>
      <c r="J80" s="814">
        <v>1</v>
      </c>
      <c r="K80" s="814"/>
      <c r="L80" s="814">
        <v>145</v>
      </c>
      <c r="M80" s="814">
        <v>62</v>
      </c>
      <c r="N80" s="814">
        <v>205</v>
      </c>
      <c r="O80" s="814">
        <v>446</v>
      </c>
      <c r="V80" s="814"/>
      <c r="W80" s="814"/>
      <c r="X80" s="814">
        <v>1</v>
      </c>
      <c r="Y80" s="814">
        <v>1</v>
      </c>
      <c r="Z80" s="814">
        <v>1</v>
      </c>
      <c r="AA80" s="814"/>
      <c r="AC80" s="1211" t="s">
        <v>3815</v>
      </c>
      <c r="AD80" s="814">
        <v>1</v>
      </c>
      <c r="AE80" s="814">
        <v>1</v>
      </c>
      <c r="AF80" s="814"/>
      <c r="AH80" s="814">
        <v>300</v>
      </c>
      <c r="AI80" s="814">
        <v>800</v>
      </c>
      <c r="AJ80" s="708"/>
      <c r="AK80" s="708"/>
      <c r="AL80" s="708">
        <v>1</v>
      </c>
      <c r="AM80" s="785">
        <v>477</v>
      </c>
      <c r="AN80" s="774">
        <v>283.5</v>
      </c>
      <c r="AO80" s="717">
        <v>1479</v>
      </c>
      <c r="AP80" s="774">
        <v>281</v>
      </c>
      <c r="AQ80" s="774">
        <v>265.5</v>
      </c>
      <c r="AR80" s="775">
        <v>783</v>
      </c>
      <c r="AS80" s="785">
        <v>257</v>
      </c>
      <c r="AT80" s="776">
        <v>152.5</v>
      </c>
      <c r="AU80" s="825">
        <v>3102</v>
      </c>
      <c r="AV80" s="776">
        <v>985.5</v>
      </c>
      <c r="AW80" s="814"/>
      <c r="AX80" s="814"/>
    </row>
    <row r="81" spans="1:50" ht="18">
      <c r="A81" s="705" t="s">
        <v>3680</v>
      </c>
      <c r="C81" s="812">
        <v>80</v>
      </c>
      <c r="E81" s="708" t="s">
        <v>492</v>
      </c>
      <c r="F81" s="806">
        <v>39743</v>
      </c>
      <c r="G81" s="814">
        <v>1</v>
      </c>
      <c r="H81" s="814"/>
      <c r="I81" s="814"/>
      <c r="J81" s="814">
        <v>1</v>
      </c>
      <c r="K81" s="814"/>
      <c r="L81" s="814">
        <v>155</v>
      </c>
      <c r="M81" s="814">
        <v>65</v>
      </c>
      <c r="N81" s="814">
        <v>210</v>
      </c>
      <c r="O81" s="814">
        <v>538</v>
      </c>
      <c r="V81" s="814"/>
      <c r="W81" s="814"/>
      <c r="X81" s="814">
        <v>1</v>
      </c>
      <c r="Y81" s="814">
        <v>1</v>
      </c>
      <c r="Z81" s="814">
        <v>1</v>
      </c>
      <c r="AA81" s="814"/>
      <c r="AC81" s="1211" t="s">
        <v>3815</v>
      </c>
      <c r="AD81" s="814">
        <v>1</v>
      </c>
      <c r="AE81" s="814">
        <v>1</v>
      </c>
      <c r="AF81" s="814"/>
      <c r="AH81" s="814">
        <v>300</v>
      </c>
      <c r="AI81" s="814">
        <v>700</v>
      </c>
      <c r="AJ81" s="708"/>
      <c r="AK81" s="708"/>
      <c r="AL81" s="708">
        <v>1</v>
      </c>
      <c r="AM81" s="785">
        <v>92</v>
      </c>
      <c r="AN81" s="774">
        <v>113</v>
      </c>
      <c r="AO81" s="774">
        <v>112</v>
      </c>
      <c r="AP81" s="774">
        <v>106.5</v>
      </c>
      <c r="AQ81" s="774">
        <v>307</v>
      </c>
      <c r="AR81" s="775">
        <v>105</v>
      </c>
      <c r="AS81" s="785">
        <v>159</v>
      </c>
      <c r="AT81" s="776">
        <v>90</v>
      </c>
      <c r="AU81" s="825">
        <v>1668.5</v>
      </c>
      <c r="AV81" s="776">
        <v>409</v>
      </c>
      <c r="AW81" s="814"/>
      <c r="AX81" s="814"/>
    </row>
    <row r="82" spans="1:50" ht="18">
      <c r="A82" s="705" t="s">
        <v>3680</v>
      </c>
      <c r="C82" s="812">
        <v>81</v>
      </c>
      <c r="E82" s="708" t="s">
        <v>492</v>
      </c>
      <c r="F82" s="806">
        <v>39743</v>
      </c>
      <c r="G82" s="814"/>
      <c r="H82" s="814">
        <v>1</v>
      </c>
      <c r="I82" s="814"/>
      <c r="J82" s="814">
        <v>1</v>
      </c>
      <c r="K82" s="814"/>
      <c r="L82" s="814">
        <v>155</v>
      </c>
      <c r="M82" s="814">
        <v>64</v>
      </c>
      <c r="N82" s="814">
        <v>210</v>
      </c>
      <c r="O82" s="814">
        <v>430</v>
      </c>
      <c r="V82" s="814"/>
      <c r="W82" s="814"/>
      <c r="X82" s="814">
        <v>1</v>
      </c>
      <c r="Y82" s="814">
        <v>1</v>
      </c>
      <c r="Z82" s="814">
        <v>1</v>
      </c>
      <c r="AA82" s="814"/>
      <c r="AC82" s="1211" t="s">
        <v>3815</v>
      </c>
      <c r="AD82" s="814">
        <v>1</v>
      </c>
      <c r="AE82" s="814">
        <v>1</v>
      </c>
      <c r="AF82" s="814"/>
      <c r="AH82" s="814">
        <v>300</v>
      </c>
      <c r="AI82" s="814">
        <v>700</v>
      </c>
      <c r="AJ82" s="708"/>
      <c r="AK82" s="708">
        <v>1</v>
      </c>
      <c r="AL82" s="708"/>
      <c r="AM82" s="785">
        <v>168</v>
      </c>
      <c r="AN82" s="717">
        <v>3363</v>
      </c>
      <c r="AO82" s="774">
        <v>133</v>
      </c>
      <c r="AP82" s="774">
        <v>193</v>
      </c>
      <c r="AQ82" s="774">
        <v>299</v>
      </c>
      <c r="AR82" s="775">
        <v>111</v>
      </c>
      <c r="AS82" s="785">
        <v>257</v>
      </c>
      <c r="AT82" s="776">
        <v>120</v>
      </c>
      <c r="AU82" s="825">
        <v>618</v>
      </c>
      <c r="AV82" s="723">
        <v>1062.5</v>
      </c>
      <c r="AW82" s="814"/>
      <c r="AX82" s="814"/>
    </row>
    <row r="83" spans="1:50" ht="18">
      <c r="A83" s="705" t="s">
        <v>3680</v>
      </c>
      <c r="C83" s="812">
        <v>82</v>
      </c>
      <c r="E83" s="708" t="s">
        <v>492</v>
      </c>
      <c r="F83" s="806">
        <v>39743</v>
      </c>
      <c r="G83" s="814"/>
      <c r="H83" s="814">
        <v>1</v>
      </c>
      <c r="I83" s="814"/>
      <c r="J83" s="814">
        <v>1</v>
      </c>
      <c r="K83" s="814"/>
      <c r="L83" s="814">
        <v>146</v>
      </c>
      <c r="M83" s="814">
        <v>61</v>
      </c>
      <c r="N83" s="814">
        <v>205</v>
      </c>
      <c r="O83" s="814">
        <v>444</v>
      </c>
      <c r="V83" s="814"/>
      <c r="W83" s="814"/>
      <c r="X83" s="814">
        <v>1</v>
      </c>
      <c r="Y83" s="814">
        <v>1</v>
      </c>
      <c r="Z83" s="814">
        <v>1</v>
      </c>
      <c r="AA83" s="814"/>
      <c r="AC83" s="1211" t="s">
        <v>3815</v>
      </c>
      <c r="AD83" s="814">
        <v>1</v>
      </c>
      <c r="AE83" s="814">
        <v>1</v>
      </c>
      <c r="AF83" s="814"/>
      <c r="AH83" s="814">
        <v>300</v>
      </c>
      <c r="AI83" s="814">
        <v>700</v>
      </c>
      <c r="AJ83" s="708"/>
      <c r="AK83" s="708"/>
      <c r="AL83" s="708">
        <v>1</v>
      </c>
      <c r="AM83" s="785">
        <v>88.5</v>
      </c>
      <c r="AN83" s="774">
        <v>112.5</v>
      </c>
      <c r="AO83" s="774">
        <v>111</v>
      </c>
      <c r="AP83" s="774">
        <v>201</v>
      </c>
      <c r="AQ83" s="774">
        <v>154.5</v>
      </c>
      <c r="AR83" s="775">
        <v>54</v>
      </c>
      <c r="AS83" s="785">
        <v>143</v>
      </c>
      <c r="AT83" s="776">
        <v>123</v>
      </c>
      <c r="AU83" s="825">
        <v>706</v>
      </c>
      <c r="AV83" s="776">
        <v>735</v>
      </c>
      <c r="AW83" s="814"/>
      <c r="AX83" s="814"/>
    </row>
    <row r="84" spans="1:50" ht="18">
      <c r="A84" s="705" t="s">
        <v>3680</v>
      </c>
      <c r="C84" s="812">
        <v>83</v>
      </c>
      <c r="E84" s="708" t="s">
        <v>492</v>
      </c>
      <c r="F84" s="806">
        <v>39743</v>
      </c>
      <c r="G84" s="814">
        <v>1</v>
      </c>
      <c r="H84" s="814"/>
      <c r="I84" s="814"/>
      <c r="J84" s="814">
        <v>1</v>
      </c>
      <c r="K84" s="814"/>
      <c r="L84" s="814">
        <v>155</v>
      </c>
      <c r="M84" s="814">
        <v>67</v>
      </c>
      <c r="N84" s="814">
        <v>215</v>
      </c>
      <c r="O84" s="814">
        <v>550</v>
      </c>
      <c r="V84" s="814"/>
      <c r="W84" s="814"/>
      <c r="X84" s="814">
        <v>1</v>
      </c>
      <c r="Y84" s="814">
        <v>1</v>
      </c>
      <c r="Z84" s="814">
        <v>1</v>
      </c>
      <c r="AA84" s="814"/>
      <c r="AC84" s="1211" t="s">
        <v>3815</v>
      </c>
      <c r="AD84" s="814">
        <v>1</v>
      </c>
      <c r="AE84" s="814">
        <v>1</v>
      </c>
      <c r="AF84" s="814"/>
      <c r="AH84" s="814">
        <v>300</v>
      </c>
      <c r="AI84" s="814">
        <v>700</v>
      </c>
      <c r="AJ84" s="708"/>
      <c r="AK84" s="708"/>
      <c r="AL84" s="708">
        <v>1</v>
      </c>
      <c r="AM84" s="785">
        <v>288.5</v>
      </c>
      <c r="AN84" s="774">
        <v>156</v>
      </c>
      <c r="AO84" s="717">
        <v>586</v>
      </c>
      <c r="AP84" s="774">
        <v>273</v>
      </c>
      <c r="AQ84" s="774">
        <v>260</v>
      </c>
      <c r="AR84" s="775">
        <v>494</v>
      </c>
      <c r="AS84" s="722">
        <v>3685</v>
      </c>
      <c r="AT84" s="776">
        <v>156</v>
      </c>
      <c r="AU84" s="825">
        <v>726</v>
      </c>
      <c r="AV84" s="776">
        <v>751</v>
      </c>
      <c r="AW84" s="814"/>
      <c r="AX84" s="814"/>
    </row>
    <row r="85" spans="1:50" ht="18">
      <c r="A85" s="705" t="s">
        <v>3680</v>
      </c>
      <c r="C85" s="812">
        <v>84</v>
      </c>
      <c r="E85" s="708" t="s">
        <v>492</v>
      </c>
      <c r="F85" s="806">
        <v>39743</v>
      </c>
      <c r="G85" s="814"/>
      <c r="H85" s="814">
        <v>1</v>
      </c>
      <c r="I85" s="814"/>
      <c r="J85" s="814"/>
      <c r="K85" s="814">
        <v>1</v>
      </c>
      <c r="L85" s="814">
        <v>170</v>
      </c>
      <c r="M85" s="814">
        <v>73</v>
      </c>
      <c r="N85" s="814">
        <v>240</v>
      </c>
      <c r="O85" s="814">
        <v>846</v>
      </c>
      <c r="V85" s="814"/>
      <c r="W85" s="814"/>
      <c r="X85" s="814">
        <v>1</v>
      </c>
      <c r="Y85" s="814">
        <v>1</v>
      </c>
      <c r="Z85" s="814">
        <v>1</v>
      </c>
      <c r="AA85" s="814"/>
      <c r="AC85" s="1211" t="s">
        <v>3815</v>
      </c>
      <c r="AD85" s="814">
        <v>1</v>
      </c>
      <c r="AE85" s="814">
        <v>1</v>
      </c>
      <c r="AF85" s="814"/>
      <c r="AH85" s="814">
        <v>300</v>
      </c>
      <c r="AI85" s="814">
        <v>500</v>
      </c>
      <c r="AJ85" s="708">
        <v>1</v>
      </c>
      <c r="AK85" s="708"/>
      <c r="AL85" s="708"/>
      <c r="AM85" s="722">
        <v>4973</v>
      </c>
      <c r="AN85" s="721">
        <v>26033</v>
      </c>
      <c r="AO85" s="717">
        <v>2502.5</v>
      </c>
      <c r="AP85" s="717">
        <v>3765</v>
      </c>
      <c r="AQ85" s="717">
        <v>1178</v>
      </c>
      <c r="AR85" s="726">
        <v>2555.5</v>
      </c>
      <c r="AS85" s="754">
        <v>10486</v>
      </c>
      <c r="AT85" s="723">
        <v>3133</v>
      </c>
      <c r="AU85" s="824">
        <v>5861.5</v>
      </c>
      <c r="AV85" s="776">
        <v>346</v>
      </c>
      <c r="AW85" s="814"/>
      <c r="AX85" s="814"/>
    </row>
    <row r="86" spans="1:50" ht="18">
      <c r="A86" s="705" t="s">
        <v>3680</v>
      </c>
      <c r="C86" s="812">
        <v>85</v>
      </c>
      <c r="E86" s="708" t="s">
        <v>492</v>
      </c>
      <c r="F86" s="806">
        <v>39743</v>
      </c>
      <c r="G86" s="814">
        <v>1</v>
      </c>
      <c r="H86" s="814"/>
      <c r="I86" s="814"/>
      <c r="J86" s="814"/>
      <c r="K86" s="814">
        <v>1</v>
      </c>
      <c r="L86" s="814">
        <v>170</v>
      </c>
      <c r="M86" s="814">
        <v>71</v>
      </c>
      <c r="N86" s="814">
        <v>238</v>
      </c>
      <c r="O86" s="814">
        <v>780</v>
      </c>
      <c r="V86" s="814"/>
      <c r="W86" s="814">
        <v>1</v>
      </c>
      <c r="X86" s="814"/>
      <c r="Y86" s="814">
        <v>1</v>
      </c>
      <c r="Z86" s="814">
        <v>1</v>
      </c>
      <c r="AA86" s="814"/>
      <c r="AC86" s="1211" t="s">
        <v>3815</v>
      </c>
      <c r="AD86" s="814">
        <v>1</v>
      </c>
      <c r="AE86" s="814">
        <v>1</v>
      </c>
      <c r="AF86" s="814"/>
      <c r="AH86" s="814">
        <v>300</v>
      </c>
      <c r="AI86" s="814">
        <v>600</v>
      </c>
      <c r="AJ86" s="708"/>
      <c r="AK86" s="708"/>
      <c r="AL86" s="708">
        <v>1</v>
      </c>
      <c r="AM86" s="785">
        <v>310</v>
      </c>
      <c r="AN86" s="774">
        <v>201.5</v>
      </c>
      <c r="AO86" s="774">
        <v>491.5</v>
      </c>
      <c r="AP86" s="774">
        <v>237</v>
      </c>
      <c r="AQ86" s="717">
        <v>1720</v>
      </c>
      <c r="AR86" s="775">
        <v>379</v>
      </c>
      <c r="AS86" s="722">
        <v>1426</v>
      </c>
      <c r="AT86" s="776">
        <v>120.5</v>
      </c>
      <c r="AU86" s="825">
        <v>3133</v>
      </c>
      <c r="AV86" s="776">
        <v>507.5</v>
      </c>
      <c r="AW86" s="814"/>
      <c r="AX86" s="814"/>
    </row>
    <row r="87" spans="1:50" ht="18">
      <c r="A87" s="705" t="s">
        <v>3680</v>
      </c>
      <c r="C87" s="812">
        <v>86</v>
      </c>
      <c r="E87" s="708" t="s">
        <v>492</v>
      </c>
      <c r="F87" s="806">
        <v>39743</v>
      </c>
      <c r="G87" s="814"/>
      <c r="H87" s="814">
        <v>1</v>
      </c>
      <c r="I87" s="814"/>
      <c r="J87" s="814">
        <v>1</v>
      </c>
      <c r="K87" s="814"/>
      <c r="L87" s="814">
        <v>150</v>
      </c>
      <c r="M87" s="814">
        <v>63</v>
      </c>
      <c r="N87" s="814">
        <v>206</v>
      </c>
      <c r="O87" s="814">
        <v>464</v>
      </c>
      <c r="V87" s="814"/>
      <c r="W87" s="814"/>
      <c r="X87" s="814">
        <v>1</v>
      </c>
      <c r="Y87" s="814">
        <v>1</v>
      </c>
      <c r="Z87" s="814">
        <v>1</v>
      </c>
      <c r="AA87" s="814"/>
      <c r="AC87" s="1211" t="s">
        <v>3815</v>
      </c>
      <c r="AD87" s="814">
        <v>1</v>
      </c>
      <c r="AE87" s="814">
        <v>1</v>
      </c>
      <c r="AF87" s="814"/>
      <c r="AH87" s="814">
        <v>300</v>
      </c>
      <c r="AI87" s="814">
        <v>700</v>
      </c>
      <c r="AJ87" s="708"/>
      <c r="AK87" s="708"/>
      <c r="AL87" s="708">
        <v>1</v>
      </c>
      <c r="AM87" s="785">
        <v>157</v>
      </c>
      <c r="AN87" s="774">
        <v>114.5</v>
      </c>
      <c r="AO87" s="774">
        <v>106</v>
      </c>
      <c r="AP87" s="774">
        <v>156.5</v>
      </c>
      <c r="AQ87" s="774">
        <v>514</v>
      </c>
      <c r="AR87" s="775">
        <v>92.5</v>
      </c>
      <c r="AS87" s="785">
        <v>205</v>
      </c>
      <c r="AT87" s="776">
        <v>121</v>
      </c>
      <c r="AU87" s="825">
        <v>457</v>
      </c>
      <c r="AV87" s="776">
        <v>275</v>
      </c>
      <c r="AW87" s="814"/>
      <c r="AX87" s="814"/>
    </row>
    <row r="88" spans="1:50" ht="18">
      <c r="A88" s="705" t="s">
        <v>3680</v>
      </c>
      <c r="C88" s="812">
        <v>87</v>
      </c>
      <c r="E88" s="708" t="s">
        <v>492</v>
      </c>
      <c r="F88" s="806">
        <v>39743</v>
      </c>
      <c r="G88" s="814">
        <v>1</v>
      </c>
      <c r="H88" s="814"/>
      <c r="I88" s="814"/>
      <c r="J88" s="814">
        <v>1</v>
      </c>
      <c r="K88" s="814"/>
      <c r="L88" s="814">
        <v>146</v>
      </c>
      <c r="M88" s="814">
        <v>62</v>
      </c>
      <c r="N88" s="814">
        <v>205</v>
      </c>
      <c r="O88" s="814">
        <v>410</v>
      </c>
      <c r="V88" s="814"/>
      <c r="W88" s="814"/>
      <c r="X88" s="814">
        <v>1</v>
      </c>
      <c r="Y88" s="814">
        <v>1</v>
      </c>
      <c r="Z88" s="814">
        <v>1</v>
      </c>
      <c r="AA88" s="814"/>
      <c r="AC88" s="1211" t="s">
        <v>3815</v>
      </c>
      <c r="AD88" s="814">
        <v>1</v>
      </c>
      <c r="AE88" s="814">
        <v>1</v>
      </c>
      <c r="AF88" s="814"/>
      <c r="AH88" s="814">
        <v>300</v>
      </c>
      <c r="AI88" s="814">
        <v>600</v>
      </c>
      <c r="AJ88" s="708"/>
      <c r="AK88" s="708">
        <v>1</v>
      </c>
      <c r="AL88" s="708"/>
      <c r="AM88" s="785">
        <v>214</v>
      </c>
      <c r="AN88" s="717">
        <v>3657</v>
      </c>
      <c r="AO88" s="774">
        <v>100.5</v>
      </c>
      <c r="AP88" s="774">
        <v>75</v>
      </c>
      <c r="AQ88" s="774">
        <v>152.5</v>
      </c>
      <c r="AR88" s="775">
        <v>104</v>
      </c>
      <c r="AS88" s="722">
        <v>2560</v>
      </c>
      <c r="AT88" s="776">
        <v>94.5</v>
      </c>
      <c r="AU88" s="825">
        <v>1217.5</v>
      </c>
      <c r="AV88" s="776">
        <v>382</v>
      </c>
      <c r="AW88" s="814"/>
      <c r="AX88" s="814"/>
    </row>
    <row r="89" spans="1:50" ht="18">
      <c r="A89" s="705" t="s">
        <v>3680</v>
      </c>
      <c r="C89" s="812">
        <v>88</v>
      </c>
      <c r="E89" s="708" t="s">
        <v>492</v>
      </c>
      <c r="F89" s="806">
        <v>39743</v>
      </c>
      <c r="G89" s="814"/>
      <c r="H89" s="814">
        <v>1</v>
      </c>
      <c r="I89" s="814"/>
      <c r="J89" s="814"/>
      <c r="K89" s="814">
        <v>1</v>
      </c>
      <c r="L89" s="814">
        <v>165</v>
      </c>
      <c r="M89" s="814">
        <v>74</v>
      </c>
      <c r="N89" s="814">
        <v>240</v>
      </c>
      <c r="O89" s="814">
        <v>744</v>
      </c>
      <c r="V89" s="814"/>
      <c r="W89" s="814">
        <v>1</v>
      </c>
      <c r="X89" s="814"/>
      <c r="Y89" s="814">
        <v>1</v>
      </c>
      <c r="Z89" s="814">
        <v>1</v>
      </c>
      <c r="AA89" s="814"/>
      <c r="AC89" s="1211" t="s">
        <v>3815</v>
      </c>
      <c r="AD89" s="814">
        <v>1</v>
      </c>
      <c r="AE89" s="814">
        <v>1</v>
      </c>
      <c r="AF89" s="814"/>
      <c r="AH89" s="814">
        <v>300</v>
      </c>
      <c r="AI89" s="814">
        <v>500</v>
      </c>
      <c r="AJ89" s="708"/>
      <c r="AK89" s="708">
        <v>1</v>
      </c>
      <c r="AL89" s="708"/>
      <c r="AM89" s="785">
        <v>592</v>
      </c>
      <c r="AN89" s="717">
        <v>1611.5</v>
      </c>
      <c r="AO89" s="774">
        <v>472.5</v>
      </c>
      <c r="AP89" s="774">
        <v>486</v>
      </c>
      <c r="AQ89" s="774">
        <v>214.5</v>
      </c>
      <c r="AR89" s="775">
        <v>481</v>
      </c>
      <c r="AS89" s="785">
        <v>638.5</v>
      </c>
      <c r="AT89" s="776">
        <v>342</v>
      </c>
      <c r="AU89" s="825">
        <v>3173</v>
      </c>
      <c r="AV89" s="776">
        <v>328</v>
      </c>
      <c r="AW89" s="814"/>
      <c r="AX89" s="814"/>
    </row>
    <row r="90" spans="1:50" ht="18">
      <c r="A90" s="705" t="s">
        <v>3680</v>
      </c>
      <c r="C90" s="812">
        <v>89</v>
      </c>
      <c r="E90" s="813" t="s">
        <v>493</v>
      </c>
      <c r="F90" s="806">
        <v>39744</v>
      </c>
      <c r="G90" s="814"/>
      <c r="H90" s="814">
        <v>1</v>
      </c>
      <c r="I90" s="814"/>
      <c r="J90" s="814"/>
      <c r="K90" s="814">
        <v>1</v>
      </c>
      <c r="L90" s="814">
        <v>167</v>
      </c>
      <c r="M90" s="814">
        <v>67</v>
      </c>
      <c r="N90" s="814">
        <v>132</v>
      </c>
      <c r="O90" s="814">
        <v>742</v>
      </c>
      <c r="V90" s="814"/>
      <c r="W90" s="814">
        <v>1</v>
      </c>
      <c r="X90" s="814"/>
      <c r="Y90" s="814">
        <v>1</v>
      </c>
      <c r="Z90" s="814">
        <v>1</v>
      </c>
      <c r="AA90" s="814"/>
      <c r="AC90" s="1211" t="s">
        <v>3815</v>
      </c>
      <c r="AD90" s="814">
        <v>1</v>
      </c>
      <c r="AE90" s="814">
        <v>1</v>
      </c>
      <c r="AF90" s="814"/>
      <c r="AH90" s="814">
        <v>300</v>
      </c>
      <c r="AI90" s="814">
        <v>600</v>
      </c>
      <c r="AJ90" s="708"/>
      <c r="AK90" s="708">
        <v>1</v>
      </c>
      <c r="AL90" s="708"/>
      <c r="AM90" s="785">
        <v>175</v>
      </c>
      <c r="AN90" s="717">
        <v>2020</v>
      </c>
      <c r="AO90" s="774">
        <v>98.5</v>
      </c>
      <c r="AP90" s="774">
        <v>178.5</v>
      </c>
      <c r="AQ90" s="774">
        <v>216</v>
      </c>
      <c r="AR90" s="775">
        <v>89</v>
      </c>
      <c r="AS90" s="785">
        <v>690.5</v>
      </c>
      <c r="AT90" s="776">
        <v>184</v>
      </c>
      <c r="AU90" s="825">
        <v>1487.5</v>
      </c>
      <c r="AV90" s="776">
        <v>310.5</v>
      </c>
      <c r="AW90" s="814"/>
      <c r="AX90" s="814"/>
    </row>
    <row r="91" spans="1:50" ht="18">
      <c r="A91" s="705" t="s">
        <v>3680</v>
      </c>
      <c r="C91" s="812">
        <v>90</v>
      </c>
      <c r="E91" s="813" t="s">
        <v>493</v>
      </c>
      <c r="F91" s="806">
        <v>39744</v>
      </c>
      <c r="G91" s="814"/>
      <c r="H91" s="814">
        <v>1</v>
      </c>
      <c r="I91" s="814"/>
      <c r="J91" s="814">
        <v>1</v>
      </c>
      <c r="K91" s="814"/>
      <c r="L91" s="814">
        <v>152</v>
      </c>
      <c r="M91" s="814">
        <v>61</v>
      </c>
      <c r="N91" s="814">
        <v>205</v>
      </c>
      <c r="O91" s="814">
        <v>414</v>
      </c>
      <c r="V91" s="814"/>
      <c r="W91" s="814"/>
      <c r="X91" s="814">
        <v>1</v>
      </c>
      <c r="Y91" s="814">
        <v>1</v>
      </c>
      <c r="Z91" s="814">
        <v>1</v>
      </c>
      <c r="AA91" s="814"/>
      <c r="AC91" s="1211" t="s">
        <v>3815</v>
      </c>
      <c r="AD91" s="814">
        <v>1</v>
      </c>
      <c r="AE91" s="814">
        <v>1</v>
      </c>
      <c r="AF91" s="814"/>
      <c r="AH91" s="814">
        <v>300</v>
      </c>
      <c r="AI91" s="814">
        <v>700</v>
      </c>
      <c r="AJ91" s="708"/>
      <c r="AK91" s="708">
        <v>1</v>
      </c>
      <c r="AL91" s="708"/>
      <c r="AM91" s="722">
        <v>1050</v>
      </c>
      <c r="AN91" s="717">
        <v>1440.5</v>
      </c>
      <c r="AO91" s="717">
        <v>2471</v>
      </c>
      <c r="AP91" s="774">
        <v>387</v>
      </c>
      <c r="AQ91" s="774">
        <v>539.5</v>
      </c>
      <c r="AR91" s="726">
        <v>1731</v>
      </c>
      <c r="AS91" s="785">
        <v>282</v>
      </c>
      <c r="AT91" s="776">
        <v>100</v>
      </c>
      <c r="AU91" s="825">
        <v>715</v>
      </c>
      <c r="AV91" s="776">
        <v>928</v>
      </c>
      <c r="AW91" s="814"/>
      <c r="AX91" s="814"/>
    </row>
    <row r="92" spans="1:50" ht="18">
      <c r="A92" s="705" t="s">
        <v>3680</v>
      </c>
      <c r="C92" s="812">
        <v>91</v>
      </c>
      <c r="E92" s="813" t="s">
        <v>493</v>
      </c>
      <c r="F92" s="806">
        <v>39744</v>
      </c>
      <c r="G92" s="814"/>
      <c r="H92" s="814">
        <v>1</v>
      </c>
      <c r="I92" s="814"/>
      <c r="J92" s="814">
        <v>1</v>
      </c>
      <c r="K92" s="814"/>
      <c r="L92" s="814">
        <v>148</v>
      </c>
      <c r="M92" s="814">
        <v>60</v>
      </c>
      <c r="N92" s="814">
        <v>201</v>
      </c>
      <c r="O92" s="814">
        <v>400</v>
      </c>
      <c r="V92" s="814"/>
      <c r="W92" s="814"/>
      <c r="X92" s="814">
        <v>1</v>
      </c>
      <c r="Y92" s="814">
        <v>1</v>
      </c>
      <c r="Z92" s="814">
        <v>1</v>
      </c>
      <c r="AA92" s="814"/>
      <c r="AC92" s="1211" t="s">
        <v>3815</v>
      </c>
      <c r="AD92" s="814">
        <v>1</v>
      </c>
      <c r="AE92" s="814">
        <v>1</v>
      </c>
      <c r="AF92" s="814"/>
      <c r="AH92" s="814">
        <v>300</v>
      </c>
      <c r="AI92" s="814">
        <v>500</v>
      </c>
      <c r="AJ92" s="708"/>
      <c r="AK92" s="708"/>
      <c r="AL92" s="708">
        <v>1</v>
      </c>
      <c r="AM92" s="785">
        <v>150</v>
      </c>
      <c r="AN92" s="774">
        <v>103</v>
      </c>
      <c r="AO92" s="774">
        <v>216.5</v>
      </c>
      <c r="AP92" s="774">
        <v>198</v>
      </c>
      <c r="AQ92" s="774">
        <v>439</v>
      </c>
      <c r="AR92" s="775">
        <v>161.5</v>
      </c>
      <c r="AS92" s="722">
        <v>2549</v>
      </c>
      <c r="AT92" s="776">
        <v>138</v>
      </c>
      <c r="AU92" s="825">
        <v>2180</v>
      </c>
      <c r="AV92" s="776">
        <v>486</v>
      </c>
      <c r="AW92" s="814"/>
      <c r="AX92" s="814"/>
    </row>
    <row r="93" spans="1:50" ht="18">
      <c r="A93" s="705" t="s">
        <v>3680</v>
      </c>
      <c r="C93" s="812">
        <v>92</v>
      </c>
      <c r="E93" s="813" t="s">
        <v>493</v>
      </c>
      <c r="F93" s="806">
        <v>39744</v>
      </c>
      <c r="G93" s="814">
        <v>1</v>
      </c>
      <c r="H93" s="814"/>
      <c r="I93" s="814"/>
      <c r="J93" s="814"/>
      <c r="K93" s="814">
        <v>1</v>
      </c>
      <c r="L93" s="814">
        <v>168</v>
      </c>
      <c r="M93" s="814">
        <v>73</v>
      </c>
      <c r="N93" s="814">
        <v>240</v>
      </c>
      <c r="O93" s="814">
        <v>736</v>
      </c>
      <c r="V93" s="814"/>
      <c r="W93" s="814">
        <v>1</v>
      </c>
      <c r="X93" s="814"/>
      <c r="Y93" s="814">
        <v>1</v>
      </c>
      <c r="Z93" s="814">
        <v>1</v>
      </c>
      <c r="AA93" s="814"/>
      <c r="AC93" s="1211" t="s">
        <v>3815</v>
      </c>
      <c r="AD93" s="814">
        <v>1</v>
      </c>
      <c r="AE93" s="814">
        <v>1</v>
      </c>
      <c r="AF93" s="814"/>
      <c r="AH93" s="814">
        <v>300</v>
      </c>
      <c r="AI93" s="814">
        <v>600</v>
      </c>
      <c r="AJ93" s="708">
        <v>1</v>
      </c>
      <c r="AK93" s="708"/>
      <c r="AL93" s="708"/>
      <c r="AM93" s="722">
        <v>1161</v>
      </c>
      <c r="AN93" s="721">
        <v>22815</v>
      </c>
      <c r="AO93" s="774">
        <v>266.5</v>
      </c>
      <c r="AP93" s="774">
        <v>247</v>
      </c>
      <c r="AQ93" s="774">
        <v>765</v>
      </c>
      <c r="AR93" s="775">
        <v>174</v>
      </c>
      <c r="AS93" s="722">
        <v>1146</v>
      </c>
      <c r="AT93" s="776">
        <v>238</v>
      </c>
      <c r="AU93" s="824">
        <v>5748.5</v>
      </c>
      <c r="AV93" s="776">
        <v>266</v>
      </c>
      <c r="AW93" s="814"/>
      <c r="AX93" s="814"/>
    </row>
    <row r="94" spans="1:50" ht="18">
      <c r="A94" s="705" t="s">
        <v>3680</v>
      </c>
      <c r="C94" s="812">
        <v>93</v>
      </c>
      <c r="E94" s="813" t="s">
        <v>493</v>
      </c>
      <c r="F94" s="806">
        <v>39744</v>
      </c>
      <c r="G94" s="814">
        <v>1</v>
      </c>
      <c r="H94" s="814"/>
      <c r="I94" s="814"/>
      <c r="J94" s="814"/>
      <c r="K94" s="814">
        <v>1</v>
      </c>
      <c r="L94" s="814">
        <v>167</v>
      </c>
      <c r="M94" s="814">
        <v>70</v>
      </c>
      <c r="N94" s="814">
        <v>234</v>
      </c>
      <c r="O94" s="814">
        <v>630</v>
      </c>
      <c r="V94" s="814"/>
      <c r="W94" s="814">
        <v>1</v>
      </c>
      <c r="X94" s="814"/>
      <c r="Y94" s="814">
        <v>1</v>
      </c>
      <c r="Z94" s="814">
        <v>1</v>
      </c>
      <c r="AA94" s="814"/>
      <c r="AC94" s="1211" t="s">
        <v>3815</v>
      </c>
      <c r="AD94" s="814">
        <v>1</v>
      </c>
      <c r="AE94" s="814">
        <v>1</v>
      </c>
      <c r="AF94" s="814"/>
      <c r="AH94" s="814">
        <v>300</v>
      </c>
      <c r="AI94" s="814">
        <v>800</v>
      </c>
      <c r="AJ94" s="708"/>
      <c r="AK94" s="708">
        <v>1</v>
      </c>
      <c r="AL94" s="708"/>
      <c r="AM94" s="785">
        <v>519</v>
      </c>
      <c r="AN94" s="717">
        <v>9795</v>
      </c>
      <c r="AO94" s="774">
        <v>130</v>
      </c>
      <c r="AP94" s="774">
        <v>127</v>
      </c>
      <c r="AQ94" s="774">
        <v>189.5</v>
      </c>
      <c r="AR94" s="775">
        <v>75</v>
      </c>
      <c r="AS94" s="785">
        <v>993</v>
      </c>
      <c r="AT94" s="776">
        <v>110</v>
      </c>
      <c r="AU94" s="825">
        <v>3247</v>
      </c>
      <c r="AV94" s="776">
        <v>835</v>
      </c>
      <c r="AW94" s="814"/>
      <c r="AX94" s="814"/>
    </row>
    <row r="95" spans="1:50" ht="18">
      <c r="A95" s="705" t="s">
        <v>3680</v>
      </c>
      <c r="C95" s="812">
        <v>94</v>
      </c>
      <c r="E95" s="813" t="s">
        <v>493</v>
      </c>
      <c r="F95" s="806">
        <v>39744</v>
      </c>
      <c r="G95" s="814"/>
      <c r="H95" s="814">
        <v>1</v>
      </c>
      <c r="I95" s="814"/>
      <c r="J95" s="814">
        <v>1</v>
      </c>
      <c r="K95" s="814"/>
      <c r="L95" s="814">
        <v>151</v>
      </c>
      <c r="M95" s="814">
        <v>65</v>
      </c>
      <c r="N95" s="814">
        <v>215</v>
      </c>
      <c r="O95" s="814">
        <v>432</v>
      </c>
      <c r="V95" s="814"/>
      <c r="W95" s="814"/>
      <c r="X95" s="814">
        <v>1</v>
      </c>
      <c r="Y95" s="814">
        <v>1</v>
      </c>
      <c r="Z95" s="814">
        <v>1</v>
      </c>
      <c r="AA95" s="814"/>
      <c r="AC95" s="1211" t="s">
        <v>3815</v>
      </c>
      <c r="AD95" s="814">
        <v>1</v>
      </c>
      <c r="AE95" s="814">
        <v>1</v>
      </c>
      <c r="AF95" s="814"/>
      <c r="AH95" s="814">
        <v>300</v>
      </c>
      <c r="AI95" s="814">
        <v>700</v>
      </c>
      <c r="AJ95" s="708"/>
      <c r="AK95" s="708"/>
      <c r="AL95" s="708">
        <v>1</v>
      </c>
      <c r="AM95" s="785">
        <v>105</v>
      </c>
      <c r="AN95" s="774">
        <v>166</v>
      </c>
      <c r="AO95" s="774">
        <v>139</v>
      </c>
      <c r="AP95" s="774">
        <v>127</v>
      </c>
      <c r="AQ95" s="774">
        <v>152</v>
      </c>
      <c r="AR95" s="775">
        <v>79</v>
      </c>
      <c r="AS95" s="785">
        <v>267</v>
      </c>
      <c r="AT95" s="776">
        <v>137</v>
      </c>
      <c r="AU95" s="825">
        <v>472.5</v>
      </c>
      <c r="AV95" s="776">
        <v>424</v>
      </c>
      <c r="AW95" s="814"/>
      <c r="AX95" s="814" t="s">
        <v>494</v>
      </c>
    </row>
    <row r="96" spans="1:50" ht="18">
      <c r="A96" s="705" t="s">
        <v>3680</v>
      </c>
      <c r="C96" s="812">
        <v>95</v>
      </c>
      <c r="E96" s="813" t="s">
        <v>493</v>
      </c>
      <c r="F96" s="806">
        <v>39744</v>
      </c>
      <c r="G96" s="814">
        <v>1</v>
      </c>
      <c r="H96" s="814"/>
      <c r="I96" s="814"/>
      <c r="J96" s="814">
        <v>1</v>
      </c>
      <c r="K96" s="814"/>
      <c r="L96" s="814">
        <v>144</v>
      </c>
      <c r="M96" s="814">
        <v>61</v>
      </c>
      <c r="N96" s="814">
        <v>206</v>
      </c>
      <c r="O96" s="814">
        <v>366</v>
      </c>
      <c r="V96" s="814"/>
      <c r="W96" s="814"/>
      <c r="X96" s="814">
        <v>1</v>
      </c>
      <c r="Y96" s="814">
        <v>1</v>
      </c>
      <c r="Z96" s="814">
        <v>1</v>
      </c>
      <c r="AA96" s="814"/>
      <c r="AC96" s="1211" t="s">
        <v>3815</v>
      </c>
      <c r="AD96" s="814">
        <v>1</v>
      </c>
      <c r="AE96" s="814">
        <v>1</v>
      </c>
      <c r="AF96" s="814"/>
      <c r="AH96" s="814">
        <v>300</v>
      </c>
      <c r="AI96" s="814">
        <v>500</v>
      </c>
      <c r="AJ96" s="708"/>
      <c r="AK96" s="708"/>
      <c r="AL96" s="708">
        <v>1</v>
      </c>
      <c r="AM96" s="785">
        <v>92.5</v>
      </c>
      <c r="AN96" s="774">
        <v>70</v>
      </c>
      <c r="AO96" s="774">
        <v>91</v>
      </c>
      <c r="AP96" s="774">
        <v>101</v>
      </c>
      <c r="AQ96" s="774">
        <v>126.5</v>
      </c>
      <c r="AR96" s="775">
        <v>81</v>
      </c>
      <c r="AS96" s="785">
        <v>236</v>
      </c>
      <c r="AT96" s="776">
        <v>109.5</v>
      </c>
      <c r="AU96" s="825">
        <v>838.5</v>
      </c>
      <c r="AV96" s="776">
        <v>220.5</v>
      </c>
      <c r="AW96" s="814"/>
      <c r="AX96" s="815"/>
    </row>
    <row r="97" spans="1:50" ht="18">
      <c r="A97" s="705" t="s">
        <v>3680</v>
      </c>
      <c r="C97" s="812">
        <v>96</v>
      </c>
      <c r="E97" s="813" t="s">
        <v>495</v>
      </c>
      <c r="F97" s="806">
        <v>39745</v>
      </c>
      <c r="G97" s="814">
        <v>1</v>
      </c>
      <c r="H97" s="814"/>
      <c r="I97" s="814"/>
      <c r="J97" s="814"/>
      <c r="K97" s="814">
        <v>1</v>
      </c>
      <c r="L97" s="814">
        <v>178</v>
      </c>
      <c r="M97" s="814">
        <v>80</v>
      </c>
      <c r="N97" s="814">
        <v>245</v>
      </c>
      <c r="O97" s="814">
        <v>818</v>
      </c>
      <c r="V97" s="814"/>
      <c r="W97" s="814"/>
      <c r="X97" s="814">
        <v>1</v>
      </c>
      <c r="Y97" s="814">
        <v>1</v>
      </c>
      <c r="Z97" s="814">
        <v>1</v>
      </c>
      <c r="AA97" s="814"/>
      <c r="AC97" s="1211" t="s">
        <v>3815</v>
      </c>
      <c r="AD97" s="814">
        <v>1</v>
      </c>
      <c r="AE97" s="814">
        <v>1</v>
      </c>
      <c r="AF97" s="814"/>
      <c r="AH97" s="814">
        <v>300</v>
      </c>
      <c r="AI97" s="814">
        <v>900</v>
      </c>
      <c r="AJ97" s="708"/>
      <c r="AK97" s="708">
        <v>1</v>
      </c>
      <c r="AL97" s="708"/>
      <c r="AM97" s="785">
        <v>440.5</v>
      </c>
      <c r="AN97" s="717">
        <v>4648</v>
      </c>
      <c r="AO97" s="774">
        <v>130</v>
      </c>
      <c r="AP97" s="774">
        <v>195</v>
      </c>
      <c r="AQ97" s="774">
        <v>139.5</v>
      </c>
      <c r="AR97" s="775">
        <v>129</v>
      </c>
      <c r="AS97" s="785">
        <v>204</v>
      </c>
      <c r="AT97" s="776">
        <v>193</v>
      </c>
      <c r="AU97" s="825">
        <v>2629.5</v>
      </c>
      <c r="AV97" s="776">
        <v>155</v>
      </c>
      <c r="AW97" s="814"/>
      <c r="AX97" s="814"/>
    </row>
    <row r="98" spans="1:50" ht="18">
      <c r="A98" s="705" t="s">
        <v>3680</v>
      </c>
      <c r="C98" s="812">
        <v>97</v>
      </c>
      <c r="E98" s="813" t="s">
        <v>496</v>
      </c>
      <c r="F98" s="806">
        <v>39745</v>
      </c>
      <c r="G98" s="814">
        <v>1</v>
      </c>
      <c r="H98" s="814"/>
      <c r="I98" s="814"/>
      <c r="J98" s="814"/>
      <c r="K98" s="814">
        <v>1</v>
      </c>
      <c r="L98" s="814">
        <v>173</v>
      </c>
      <c r="M98" s="814">
        <v>75</v>
      </c>
      <c r="N98" s="814">
        <v>241</v>
      </c>
      <c r="O98" s="814">
        <v>784</v>
      </c>
      <c r="V98" s="814"/>
      <c r="W98" s="814"/>
      <c r="X98" s="814">
        <v>1</v>
      </c>
      <c r="Y98" s="814">
        <v>1</v>
      </c>
      <c r="Z98" s="814">
        <v>1</v>
      </c>
      <c r="AA98" s="814"/>
      <c r="AC98" s="1211" t="s">
        <v>3815</v>
      </c>
      <c r="AD98" s="814">
        <v>1</v>
      </c>
      <c r="AE98" s="814">
        <v>1</v>
      </c>
      <c r="AF98" s="814"/>
      <c r="AH98" s="814">
        <v>300</v>
      </c>
      <c r="AI98" s="814">
        <v>900</v>
      </c>
      <c r="AJ98" s="708"/>
      <c r="AK98" s="708">
        <v>1</v>
      </c>
      <c r="AL98" s="708"/>
      <c r="AM98" s="785">
        <v>587</v>
      </c>
      <c r="AN98" s="717">
        <v>9166</v>
      </c>
      <c r="AO98" s="774">
        <v>372</v>
      </c>
      <c r="AP98" s="774">
        <v>207</v>
      </c>
      <c r="AQ98" s="774">
        <v>487</v>
      </c>
      <c r="AR98" s="775">
        <v>285</v>
      </c>
      <c r="AS98" s="722">
        <v>1692.5</v>
      </c>
      <c r="AT98" s="776">
        <v>605</v>
      </c>
      <c r="AU98" s="824">
        <v>8601</v>
      </c>
      <c r="AV98" s="776">
        <v>287</v>
      </c>
      <c r="AW98" s="814"/>
      <c r="AX98" s="814"/>
    </row>
    <row r="99" spans="1:50" ht="18">
      <c r="A99" s="705" t="s">
        <v>3680</v>
      </c>
      <c r="C99" s="812">
        <v>98</v>
      </c>
      <c r="E99" s="813" t="s">
        <v>495</v>
      </c>
      <c r="F99" s="806">
        <v>39745</v>
      </c>
      <c r="G99" s="814">
        <v>1</v>
      </c>
      <c r="H99" s="814"/>
      <c r="I99" s="814"/>
      <c r="J99" s="814">
        <v>1</v>
      </c>
      <c r="K99" s="814"/>
      <c r="L99" s="814">
        <v>149</v>
      </c>
      <c r="M99" s="814">
        <v>64</v>
      </c>
      <c r="N99" s="814">
        <v>210</v>
      </c>
      <c r="O99" s="814">
        <v>502</v>
      </c>
      <c r="V99" s="814"/>
      <c r="W99" s="814"/>
      <c r="X99" s="814">
        <v>1</v>
      </c>
      <c r="Y99" s="814">
        <v>1</v>
      </c>
      <c r="Z99" s="814">
        <v>1</v>
      </c>
      <c r="AA99" s="814"/>
      <c r="AC99" s="1211" t="s">
        <v>3815</v>
      </c>
      <c r="AD99" s="814">
        <v>1</v>
      </c>
      <c r="AE99" s="814">
        <v>1</v>
      </c>
      <c r="AF99" s="814"/>
      <c r="AH99" s="814">
        <v>300</v>
      </c>
      <c r="AI99" s="814">
        <v>500</v>
      </c>
      <c r="AJ99" s="708"/>
      <c r="AK99" s="708"/>
      <c r="AL99" s="708">
        <v>1</v>
      </c>
      <c r="AM99" s="785">
        <v>131</v>
      </c>
      <c r="AN99" s="774">
        <v>166.5</v>
      </c>
      <c r="AO99" s="774">
        <v>109.5</v>
      </c>
      <c r="AP99" s="774">
        <v>134</v>
      </c>
      <c r="AQ99" s="774">
        <v>200</v>
      </c>
      <c r="AR99" s="775">
        <v>83</v>
      </c>
      <c r="AS99" s="785">
        <v>122.5</v>
      </c>
      <c r="AT99" s="776">
        <v>103.5</v>
      </c>
      <c r="AU99" s="825">
        <v>543</v>
      </c>
      <c r="AV99" s="776">
        <v>235.5</v>
      </c>
      <c r="AW99" s="814"/>
      <c r="AX99" s="814"/>
    </row>
    <row r="100" spans="1:50" ht="18">
      <c r="A100" s="705" t="s">
        <v>3680</v>
      </c>
      <c r="C100" s="812">
        <v>99</v>
      </c>
      <c r="E100" s="813" t="s">
        <v>495</v>
      </c>
      <c r="F100" s="806">
        <v>39745</v>
      </c>
      <c r="G100" s="814">
        <v>1</v>
      </c>
      <c r="H100" s="814"/>
      <c r="I100" s="814"/>
      <c r="J100" s="814"/>
      <c r="K100" s="814">
        <v>1</v>
      </c>
      <c r="L100" s="814">
        <v>156</v>
      </c>
      <c r="M100" s="814">
        <v>71</v>
      </c>
      <c r="N100" s="814">
        <v>235</v>
      </c>
      <c r="O100" s="814">
        <v>696</v>
      </c>
      <c r="V100" s="814"/>
      <c r="W100" s="814">
        <v>1</v>
      </c>
      <c r="X100" s="814"/>
      <c r="Y100" s="814">
        <v>1</v>
      </c>
      <c r="Z100" s="814">
        <v>1</v>
      </c>
      <c r="AA100" s="814"/>
      <c r="AC100" s="1211" t="s">
        <v>3815</v>
      </c>
      <c r="AD100" s="814">
        <v>1</v>
      </c>
      <c r="AE100" s="814">
        <v>1</v>
      </c>
      <c r="AF100" s="814"/>
      <c r="AH100" s="814">
        <v>300</v>
      </c>
      <c r="AI100" s="814">
        <v>700</v>
      </c>
      <c r="AJ100" s="708"/>
      <c r="AK100" s="708"/>
      <c r="AL100" s="708">
        <v>1</v>
      </c>
      <c r="AM100" s="785">
        <v>309</v>
      </c>
      <c r="AN100" s="774">
        <v>315</v>
      </c>
      <c r="AO100" s="717">
        <v>578</v>
      </c>
      <c r="AP100" s="774">
        <v>267.5</v>
      </c>
      <c r="AQ100" s="774">
        <v>159.5</v>
      </c>
      <c r="AR100" s="775">
        <v>416</v>
      </c>
      <c r="AS100" s="722">
        <v>1029</v>
      </c>
      <c r="AT100" s="776">
        <v>97</v>
      </c>
      <c r="AU100" s="825">
        <v>2583.5</v>
      </c>
      <c r="AV100" s="776">
        <v>501</v>
      </c>
      <c r="AW100" s="814"/>
      <c r="AX100" s="814"/>
    </row>
    <row r="101" spans="1:50" ht="18">
      <c r="A101" s="705" t="s">
        <v>3680</v>
      </c>
      <c r="C101" s="812">
        <v>100</v>
      </c>
      <c r="E101" s="813" t="s">
        <v>495</v>
      </c>
      <c r="F101" s="806">
        <v>39745</v>
      </c>
      <c r="G101" s="814">
        <v>1</v>
      </c>
      <c r="H101" s="814"/>
      <c r="I101" s="814"/>
      <c r="J101" s="814">
        <v>1</v>
      </c>
      <c r="K101" s="814"/>
      <c r="L101" s="814">
        <v>147</v>
      </c>
      <c r="M101" s="814">
        <v>62</v>
      </c>
      <c r="N101" s="814">
        <v>206</v>
      </c>
      <c r="O101" s="814">
        <v>436</v>
      </c>
      <c r="V101" s="814"/>
      <c r="W101" s="814"/>
      <c r="X101" s="814">
        <v>1</v>
      </c>
      <c r="Y101" s="814">
        <v>1</v>
      </c>
      <c r="Z101" s="814">
        <v>1</v>
      </c>
      <c r="AA101" s="814"/>
      <c r="AD101" s="814"/>
      <c r="AE101" s="814">
        <v>1</v>
      </c>
      <c r="AF101" s="814"/>
      <c r="AH101" s="814">
        <v>300</v>
      </c>
      <c r="AI101" s="814">
        <v>500</v>
      </c>
      <c r="AJ101" s="708"/>
      <c r="AK101" s="708"/>
      <c r="AL101" s="708">
        <v>1</v>
      </c>
      <c r="AM101" s="785">
        <v>119</v>
      </c>
      <c r="AN101" s="774">
        <v>109</v>
      </c>
      <c r="AO101" s="774">
        <v>181</v>
      </c>
      <c r="AP101" s="774">
        <v>186</v>
      </c>
      <c r="AQ101" s="774">
        <v>212</v>
      </c>
      <c r="AR101" s="775">
        <v>123</v>
      </c>
      <c r="AS101" s="754">
        <v>9637</v>
      </c>
      <c r="AT101" s="723">
        <v>1473</v>
      </c>
      <c r="AU101" s="825">
        <v>762</v>
      </c>
      <c r="AV101" s="776">
        <v>582.5</v>
      </c>
      <c r="AW101" s="814"/>
      <c r="AX101" s="814"/>
    </row>
    <row r="102" spans="1:50" ht="18">
      <c r="V102" s="814"/>
      <c r="W102" s="814"/>
      <c r="X102" s="81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2"/>
  <sheetViews>
    <sheetView topLeftCell="O1" workbookViewId="0">
      <selection activeCell="Y2" sqref="Y2"/>
    </sheetView>
  </sheetViews>
  <sheetFormatPr baseColWidth="10" defaultRowHeight="15" x14ac:dyDescent="0"/>
  <cols>
    <col min="1" max="16384" width="10.83203125" style="705"/>
  </cols>
  <sheetData>
    <row r="1" spans="1:55" s="695" customFormat="1" ht="16" thickBot="1">
      <c r="A1" s="695" t="s">
        <v>3679</v>
      </c>
      <c r="B1" s="696" t="s">
        <v>3728</v>
      </c>
      <c r="C1" s="696" t="s">
        <v>3681</v>
      </c>
      <c r="D1" s="696" t="s">
        <v>3800</v>
      </c>
      <c r="E1" s="695" t="s">
        <v>3648</v>
      </c>
      <c r="F1" s="695" t="s">
        <v>3729</v>
      </c>
      <c r="G1" s="695" t="s">
        <v>3649</v>
      </c>
      <c r="H1" s="695" t="s">
        <v>3650</v>
      </c>
      <c r="I1" s="695" t="s">
        <v>3734</v>
      </c>
      <c r="J1" s="695" t="s">
        <v>3651</v>
      </c>
      <c r="K1" s="695" t="s">
        <v>3652</v>
      </c>
      <c r="L1" s="695" t="s">
        <v>3653</v>
      </c>
      <c r="M1" s="695" t="s">
        <v>3735</v>
      </c>
      <c r="N1" s="695" t="s">
        <v>3736</v>
      </c>
      <c r="O1" s="697" t="s">
        <v>3654</v>
      </c>
      <c r="P1" s="695" t="s">
        <v>3655</v>
      </c>
      <c r="Q1" s="695" t="s">
        <v>3656</v>
      </c>
      <c r="R1" s="695" t="s">
        <v>3657</v>
      </c>
      <c r="S1" s="695" t="s">
        <v>3658</v>
      </c>
      <c r="T1" s="695" t="s">
        <v>3659</v>
      </c>
      <c r="U1" s="695" t="s">
        <v>3660</v>
      </c>
      <c r="V1" s="695" t="s">
        <v>3661</v>
      </c>
      <c r="W1" s="695" t="s">
        <v>3733</v>
      </c>
      <c r="X1" s="695" t="s">
        <v>3690</v>
      </c>
      <c r="Y1" s="695" t="s">
        <v>3817</v>
      </c>
      <c r="Z1" s="695" t="s">
        <v>3809</v>
      </c>
      <c r="AA1" s="695" t="s">
        <v>3810</v>
      </c>
      <c r="AB1" s="695" t="s">
        <v>3816</v>
      </c>
      <c r="AC1" s="695" t="s">
        <v>3813</v>
      </c>
      <c r="AD1" s="695" t="s">
        <v>3739</v>
      </c>
      <c r="AE1" s="695" t="s">
        <v>3740</v>
      </c>
      <c r="AF1" s="695" t="s">
        <v>3745</v>
      </c>
      <c r="AG1" s="695" t="s">
        <v>3741</v>
      </c>
      <c r="AH1" s="698" t="s">
        <v>3708</v>
      </c>
      <c r="AI1" s="698" t="s">
        <v>3709</v>
      </c>
      <c r="AJ1" s="699" t="s">
        <v>79</v>
      </c>
      <c r="AK1" s="699" t="s">
        <v>80</v>
      </c>
      <c r="AL1" s="699" t="s">
        <v>81</v>
      </c>
      <c r="AM1" s="700" t="s">
        <v>3760</v>
      </c>
      <c r="AN1" s="701" t="s">
        <v>82</v>
      </c>
      <c r="AO1" s="701" t="s">
        <v>84</v>
      </c>
      <c r="AP1" s="701" t="s">
        <v>3752</v>
      </c>
      <c r="AQ1" s="701" t="s">
        <v>3753</v>
      </c>
      <c r="AR1" s="702" t="s">
        <v>87</v>
      </c>
      <c r="AS1" s="701" t="s">
        <v>88</v>
      </c>
      <c r="AT1" s="703" t="s">
        <v>89</v>
      </c>
      <c r="AU1" s="700" t="s">
        <v>90</v>
      </c>
      <c r="AV1" s="695" t="s">
        <v>3797</v>
      </c>
      <c r="AW1" s="695" t="s">
        <v>3783</v>
      </c>
      <c r="AX1" s="695" t="s">
        <v>25</v>
      </c>
      <c r="BB1" s="695" t="s">
        <v>3783</v>
      </c>
      <c r="BC1" s="695" t="s">
        <v>25</v>
      </c>
    </row>
    <row r="2" spans="1:55">
      <c r="A2" s="705" t="s">
        <v>3680</v>
      </c>
      <c r="C2" s="705" t="s">
        <v>3801</v>
      </c>
      <c r="D2" s="906">
        <v>1</v>
      </c>
      <c r="E2" s="907">
        <v>40088</v>
      </c>
      <c r="F2" s="806">
        <v>39854</v>
      </c>
      <c r="G2" s="906"/>
      <c r="H2" s="906">
        <v>1</v>
      </c>
      <c r="I2" s="906"/>
      <c r="J2" s="906">
        <v>1</v>
      </c>
      <c r="K2" s="906"/>
      <c r="L2" s="906">
        <v>154</v>
      </c>
      <c r="M2" s="906">
        <v>70</v>
      </c>
      <c r="N2" s="906">
        <v>190</v>
      </c>
      <c r="O2" s="908">
        <v>442</v>
      </c>
      <c r="P2" s="906"/>
      <c r="Q2" s="906">
        <v>1</v>
      </c>
      <c r="R2" s="906"/>
      <c r="S2" s="906">
        <v>1</v>
      </c>
      <c r="T2" s="906"/>
      <c r="U2" s="906">
        <v>1</v>
      </c>
      <c r="V2" s="906"/>
      <c r="W2" s="906">
        <v>1</v>
      </c>
      <c r="X2" s="906"/>
      <c r="Y2" s="906">
        <v>1</v>
      </c>
      <c r="Z2" s="906">
        <v>1</v>
      </c>
      <c r="AA2" s="906"/>
      <c r="AC2" s="1211" t="s">
        <v>3815</v>
      </c>
      <c r="AD2" s="906">
        <v>1</v>
      </c>
      <c r="AE2" s="909">
        <v>1</v>
      </c>
      <c r="AF2" s="909"/>
      <c r="AH2" s="909">
        <v>300</v>
      </c>
      <c r="AI2" s="909">
        <v>1000</v>
      </c>
      <c r="AJ2" s="910"/>
      <c r="AK2" s="910"/>
      <c r="AL2" s="910">
        <v>1</v>
      </c>
      <c r="AM2" s="785">
        <v>146</v>
      </c>
      <c r="AN2" s="774">
        <v>103.5</v>
      </c>
      <c r="AO2" s="774">
        <v>248</v>
      </c>
      <c r="AP2" s="774">
        <v>151</v>
      </c>
      <c r="AQ2" s="774">
        <v>159.5</v>
      </c>
      <c r="AR2" s="775">
        <v>180</v>
      </c>
      <c r="AS2" s="785">
        <v>168</v>
      </c>
      <c r="AT2" s="776">
        <v>69</v>
      </c>
      <c r="AU2" s="825">
        <v>614</v>
      </c>
      <c r="AV2" s="776">
        <v>367</v>
      </c>
      <c r="AW2" s="911" t="s">
        <v>499</v>
      </c>
      <c r="AX2" s="912"/>
    </row>
    <row r="3" spans="1:55">
      <c r="A3" s="705" t="s">
        <v>3680</v>
      </c>
      <c r="C3" s="705" t="s">
        <v>3801</v>
      </c>
      <c r="D3" s="913">
        <v>2</v>
      </c>
      <c r="E3" s="914">
        <v>40088</v>
      </c>
      <c r="F3" s="806">
        <v>39854</v>
      </c>
      <c r="G3" s="913"/>
      <c r="H3" s="913">
        <v>1</v>
      </c>
      <c r="I3" s="913"/>
      <c r="J3" s="913"/>
      <c r="K3" s="913">
        <v>1</v>
      </c>
      <c r="L3" s="913">
        <v>167</v>
      </c>
      <c r="M3" s="913">
        <v>72</v>
      </c>
      <c r="N3" s="913">
        <v>195</v>
      </c>
      <c r="O3" s="915">
        <v>580</v>
      </c>
      <c r="P3" s="913">
        <v>1</v>
      </c>
      <c r="Q3" s="913"/>
      <c r="R3" s="913"/>
      <c r="S3" s="913">
        <v>1</v>
      </c>
      <c r="T3" s="913"/>
      <c r="U3" s="913">
        <v>1</v>
      </c>
      <c r="V3" s="913"/>
      <c r="W3" s="913">
        <v>1</v>
      </c>
      <c r="X3" s="913"/>
      <c r="Y3" s="913">
        <v>1</v>
      </c>
      <c r="Z3" s="913">
        <v>1</v>
      </c>
      <c r="AA3" s="913"/>
      <c r="AC3" s="1211" t="s">
        <v>3815</v>
      </c>
      <c r="AD3" s="913">
        <v>1</v>
      </c>
      <c r="AE3" s="913">
        <v>1</v>
      </c>
      <c r="AF3" s="913"/>
      <c r="AH3" s="913">
        <v>300</v>
      </c>
      <c r="AI3" s="913">
        <v>1000</v>
      </c>
      <c r="AJ3" s="910">
        <v>1</v>
      </c>
      <c r="AK3" s="910"/>
      <c r="AL3" s="910"/>
      <c r="AM3" s="722">
        <v>1401</v>
      </c>
      <c r="AN3" s="721">
        <v>12185.5</v>
      </c>
      <c r="AO3" s="774">
        <v>213</v>
      </c>
      <c r="AP3" s="774">
        <v>241.5</v>
      </c>
      <c r="AQ3" s="774">
        <v>237</v>
      </c>
      <c r="AR3" s="775">
        <v>575</v>
      </c>
      <c r="AS3" s="722">
        <v>3473</v>
      </c>
      <c r="AT3" s="723">
        <v>1813.5</v>
      </c>
      <c r="AU3" s="825">
        <v>3946</v>
      </c>
      <c r="AV3" s="776">
        <v>373</v>
      </c>
      <c r="AW3" s="916" t="s">
        <v>500</v>
      </c>
      <c r="AX3" s="916"/>
    </row>
    <row r="4" spans="1:55">
      <c r="A4" s="705" t="s">
        <v>3680</v>
      </c>
      <c r="C4" s="705" t="s">
        <v>3801</v>
      </c>
      <c r="D4" s="913">
        <v>3</v>
      </c>
      <c r="E4" s="914">
        <v>40088</v>
      </c>
      <c r="F4" s="806">
        <v>39854</v>
      </c>
      <c r="G4" s="913"/>
      <c r="H4" s="913">
        <v>1</v>
      </c>
      <c r="I4" s="913"/>
      <c r="J4" s="913"/>
      <c r="K4" s="913">
        <v>1</v>
      </c>
      <c r="L4" s="913">
        <v>162</v>
      </c>
      <c r="M4" s="913">
        <v>71.3</v>
      </c>
      <c r="N4" s="913">
        <v>200</v>
      </c>
      <c r="O4" s="915">
        <v>495</v>
      </c>
      <c r="P4" s="913">
        <v>1</v>
      </c>
      <c r="Q4" s="913"/>
      <c r="R4" s="913"/>
      <c r="S4" s="913">
        <v>1</v>
      </c>
      <c r="T4" s="913"/>
      <c r="U4" s="913">
        <v>1</v>
      </c>
      <c r="V4" s="913"/>
      <c r="W4" s="913"/>
      <c r="X4" s="913">
        <v>1</v>
      </c>
      <c r="Y4" s="913">
        <v>1</v>
      </c>
      <c r="Z4" s="913">
        <v>1</v>
      </c>
      <c r="AA4" s="913"/>
      <c r="AC4" s="1211" t="s">
        <v>3815</v>
      </c>
      <c r="AD4" s="913">
        <v>1</v>
      </c>
      <c r="AE4" s="913">
        <v>1</v>
      </c>
      <c r="AF4" s="913"/>
      <c r="AH4" s="913">
        <v>300</v>
      </c>
      <c r="AI4" s="913">
        <v>1000</v>
      </c>
      <c r="AJ4" s="910"/>
      <c r="AK4" s="910"/>
      <c r="AL4" s="910">
        <v>1</v>
      </c>
      <c r="AM4" s="785">
        <v>405.5</v>
      </c>
      <c r="AN4" s="774">
        <v>881</v>
      </c>
      <c r="AO4" s="717">
        <v>848.5</v>
      </c>
      <c r="AP4" s="774">
        <v>272.5</v>
      </c>
      <c r="AQ4" s="774">
        <v>245</v>
      </c>
      <c r="AR4" s="775">
        <v>580</v>
      </c>
      <c r="AS4" s="785">
        <v>806.5</v>
      </c>
      <c r="AT4" s="776">
        <v>118</v>
      </c>
      <c r="AU4" s="825">
        <v>1905.5</v>
      </c>
      <c r="AV4" s="776">
        <v>918</v>
      </c>
      <c r="AW4" s="917" t="s">
        <v>501</v>
      </c>
      <c r="AX4" s="917"/>
    </row>
    <row r="5" spans="1:55">
      <c r="A5" s="705" t="s">
        <v>3680</v>
      </c>
      <c r="C5" s="705" t="s">
        <v>3801</v>
      </c>
      <c r="D5" s="913">
        <v>4</v>
      </c>
      <c r="E5" s="914">
        <v>40088</v>
      </c>
      <c r="F5" s="806">
        <v>39854</v>
      </c>
      <c r="G5" s="913">
        <v>1</v>
      </c>
      <c r="H5" s="913"/>
      <c r="I5" s="913"/>
      <c r="J5" s="913"/>
      <c r="K5" s="913">
        <v>1</v>
      </c>
      <c r="L5" s="913">
        <v>166.5</v>
      </c>
      <c r="M5" s="913">
        <v>71</v>
      </c>
      <c r="N5" s="913">
        <v>202</v>
      </c>
      <c r="O5" s="915">
        <v>654</v>
      </c>
      <c r="P5" s="913"/>
      <c r="Q5" s="913">
        <v>1</v>
      </c>
      <c r="R5" s="913"/>
      <c r="S5" s="913">
        <v>1</v>
      </c>
      <c r="T5" s="913"/>
      <c r="U5" s="913">
        <v>1</v>
      </c>
      <c r="V5" s="913"/>
      <c r="W5" s="913"/>
      <c r="X5" s="913">
        <v>1</v>
      </c>
      <c r="Y5" s="913">
        <v>1</v>
      </c>
      <c r="Z5" s="913">
        <v>1</v>
      </c>
      <c r="AA5" s="913"/>
      <c r="AC5" s="1211" t="s">
        <v>3815</v>
      </c>
      <c r="AD5" s="913">
        <v>1</v>
      </c>
      <c r="AE5" s="913">
        <v>1</v>
      </c>
      <c r="AF5" s="913"/>
      <c r="AH5" s="913">
        <v>300</v>
      </c>
      <c r="AI5" s="913">
        <v>900</v>
      </c>
      <c r="AJ5" s="910"/>
      <c r="AK5" s="910">
        <v>1</v>
      </c>
      <c r="AL5" s="910"/>
      <c r="AM5" s="785">
        <v>534</v>
      </c>
      <c r="AN5" s="717">
        <v>5872.5</v>
      </c>
      <c r="AO5" s="774">
        <v>410</v>
      </c>
      <c r="AP5" s="774">
        <v>640</v>
      </c>
      <c r="AQ5" s="774">
        <v>186</v>
      </c>
      <c r="AR5" s="775">
        <v>381.5</v>
      </c>
      <c r="AS5" s="785">
        <v>885</v>
      </c>
      <c r="AT5" s="776">
        <v>251</v>
      </c>
      <c r="AU5" s="825">
        <v>1659.5</v>
      </c>
      <c r="AV5" s="776">
        <v>114.5</v>
      </c>
      <c r="AW5" s="917" t="s">
        <v>502</v>
      </c>
      <c r="AX5" s="917"/>
    </row>
    <row r="6" spans="1:55">
      <c r="A6" s="705" t="s">
        <v>3680</v>
      </c>
      <c r="C6" s="705" t="s">
        <v>3801</v>
      </c>
      <c r="D6" s="913">
        <v>5</v>
      </c>
      <c r="E6" s="914">
        <v>40088</v>
      </c>
      <c r="F6" s="806">
        <v>39854</v>
      </c>
      <c r="G6" s="913">
        <v>1</v>
      </c>
      <c r="H6" s="913"/>
      <c r="I6" s="913"/>
      <c r="J6" s="913"/>
      <c r="K6" s="913">
        <v>1</v>
      </c>
      <c r="L6" s="913">
        <v>172</v>
      </c>
      <c r="M6" s="913">
        <v>75</v>
      </c>
      <c r="N6" s="913">
        <v>209</v>
      </c>
      <c r="O6" s="915">
        <v>729</v>
      </c>
      <c r="P6" s="913"/>
      <c r="Q6" s="913">
        <v>1</v>
      </c>
      <c r="R6" s="913"/>
      <c r="S6" s="913">
        <v>1</v>
      </c>
      <c r="T6" s="913"/>
      <c r="U6" s="913">
        <v>1</v>
      </c>
      <c r="V6" s="913"/>
      <c r="W6" s="913"/>
      <c r="X6" s="913">
        <v>1</v>
      </c>
      <c r="Y6" s="913">
        <v>1</v>
      </c>
      <c r="Z6" s="913"/>
      <c r="AA6" s="913">
        <v>1</v>
      </c>
      <c r="AC6" s="1211" t="s">
        <v>3815</v>
      </c>
      <c r="AD6" s="913">
        <v>1</v>
      </c>
      <c r="AE6" s="913"/>
      <c r="AF6" s="913">
        <v>1</v>
      </c>
      <c r="AH6" s="913">
        <v>300</v>
      </c>
      <c r="AI6" s="913">
        <v>1000</v>
      </c>
      <c r="AJ6" s="910"/>
      <c r="AK6" s="910">
        <v>1</v>
      </c>
      <c r="AL6" s="910"/>
      <c r="AM6" s="722">
        <v>2112</v>
      </c>
      <c r="AN6" s="717">
        <v>7889.5</v>
      </c>
      <c r="AO6" s="717">
        <v>3653</v>
      </c>
      <c r="AP6" s="774">
        <v>520</v>
      </c>
      <c r="AQ6" s="774">
        <v>337</v>
      </c>
      <c r="AR6" s="726">
        <v>2858</v>
      </c>
      <c r="AS6" s="785">
        <v>225</v>
      </c>
      <c r="AT6" s="776">
        <v>191</v>
      </c>
      <c r="AU6" s="825">
        <v>3774.5</v>
      </c>
      <c r="AV6" s="723">
        <v>2206</v>
      </c>
      <c r="AW6" s="917" t="s">
        <v>503</v>
      </c>
      <c r="AX6" s="917"/>
    </row>
    <row r="7" spans="1:55">
      <c r="A7" s="705" t="s">
        <v>3680</v>
      </c>
      <c r="C7" s="705" t="s">
        <v>3801</v>
      </c>
      <c r="D7" s="913">
        <v>6</v>
      </c>
      <c r="E7" s="914">
        <v>40088</v>
      </c>
      <c r="F7" s="806">
        <v>39854</v>
      </c>
      <c r="G7" s="913">
        <v>1</v>
      </c>
      <c r="H7" s="913"/>
      <c r="I7" s="913"/>
      <c r="J7" s="913"/>
      <c r="K7" s="913">
        <v>1</v>
      </c>
      <c r="L7" s="913">
        <v>167.5</v>
      </c>
      <c r="M7" s="913">
        <v>72</v>
      </c>
      <c r="N7" s="913">
        <v>200</v>
      </c>
      <c r="O7" s="915">
        <v>526</v>
      </c>
      <c r="P7" s="913"/>
      <c r="Q7" s="913">
        <v>1</v>
      </c>
      <c r="R7" s="913"/>
      <c r="S7" s="913">
        <v>1</v>
      </c>
      <c r="T7" s="913"/>
      <c r="U7" s="913">
        <v>1</v>
      </c>
      <c r="V7" s="913"/>
      <c r="W7" s="913">
        <v>1</v>
      </c>
      <c r="X7" s="913"/>
      <c r="Y7" s="913">
        <v>1</v>
      </c>
      <c r="Z7" s="913">
        <v>1</v>
      </c>
      <c r="AA7" s="913"/>
      <c r="AC7" s="1211" t="s">
        <v>3815</v>
      </c>
      <c r="AD7" s="913">
        <v>1</v>
      </c>
      <c r="AE7" s="913">
        <v>1</v>
      </c>
      <c r="AF7" s="913"/>
      <c r="AH7" s="913">
        <v>300</v>
      </c>
      <c r="AI7" s="913">
        <v>1200</v>
      </c>
      <c r="AJ7" s="910"/>
      <c r="AK7" s="910"/>
      <c r="AL7" s="910">
        <v>1</v>
      </c>
      <c r="AM7" s="785">
        <v>97.5</v>
      </c>
      <c r="AN7" s="774">
        <v>139.5</v>
      </c>
      <c r="AO7" s="774">
        <v>107</v>
      </c>
      <c r="AP7" s="774">
        <v>176.5</v>
      </c>
      <c r="AQ7" s="774">
        <v>302</v>
      </c>
      <c r="AR7" s="775">
        <v>107</v>
      </c>
      <c r="AS7" s="785">
        <v>260</v>
      </c>
      <c r="AT7" s="776">
        <v>127.5</v>
      </c>
      <c r="AU7" s="825">
        <v>2091.5</v>
      </c>
      <c r="AV7" s="776">
        <v>183.5</v>
      </c>
      <c r="AW7" s="917" t="s">
        <v>504</v>
      </c>
      <c r="AX7" s="917"/>
    </row>
    <row r="8" spans="1:55">
      <c r="A8" s="705" t="s">
        <v>3680</v>
      </c>
      <c r="C8" s="705" t="s">
        <v>3801</v>
      </c>
      <c r="D8" s="913">
        <v>7</v>
      </c>
      <c r="E8" s="914">
        <v>40088</v>
      </c>
      <c r="F8" s="806">
        <v>39854</v>
      </c>
      <c r="G8" s="913">
        <v>1</v>
      </c>
      <c r="H8" s="913"/>
      <c r="I8" s="913"/>
      <c r="J8" s="913"/>
      <c r="K8" s="913">
        <v>1</v>
      </c>
      <c r="L8" s="913">
        <v>180</v>
      </c>
      <c r="M8" s="913">
        <v>75</v>
      </c>
      <c r="N8" s="913">
        <v>211</v>
      </c>
      <c r="O8" s="915">
        <v>841</v>
      </c>
      <c r="P8" s="913"/>
      <c r="Q8" s="913">
        <v>1</v>
      </c>
      <c r="R8" s="913">
        <v>1</v>
      </c>
      <c r="S8" s="913"/>
      <c r="T8" s="913"/>
      <c r="U8" s="913">
        <v>1</v>
      </c>
      <c r="V8" s="913"/>
      <c r="W8" s="913"/>
      <c r="X8" s="913">
        <v>1</v>
      </c>
      <c r="Y8" s="913">
        <v>1</v>
      </c>
      <c r="Z8" s="913"/>
      <c r="AA8" s="913">
        <v>1</v>
      </c>
      <c r="AC8" s="1211" t="s">
        <v>3815</v>
      </c>
      <c r="AD8" s="913">
        <v>1</v>
      </c>
      <c r="AE8" s="913"/>
      <c r="AF8" s="913">
        <v>1</v>
      </c>
      <c r="AH8" s="913">
        <v>300</v>
      </c>
      <c r="AI8" s="913">
        <v>500</v>
      </c>
      <c r="AJ8" s="910">
        <v>1</v>
      </c>
      <c r="AK8" s="910"/>
      <c r="AL8" s="910"/>
      <c r="AM8" s="722">
        <v>4405.5</v>
      </c>
      <c r="AN8" s="721">
        <v>25766</v>
      </c>
      <c r="AO8" s="717">
        <v>1914</v>
      </c>
      <c r="AP8" s="774">
        <v>864.5</v>
      </c>
      <c r="AQ8" s="774">
        <v>542</v>
      </c>
      <c r="AR8" s="726">
        <v>1277</v>
      </c>
      <c r="AS8" s="722">
        <v>6020</v>
      </c>
      <c r="AT8" s="776">
        <v>902</v>
      </c>
      <c r="AU8" s="918">
        <v>21683</v>
      </c>
      <c r="AV8" s="723">
        <v>1957</v>
      </c>
      <c r="AW8" s="917" t="s">
        <v>505</v>
      </c>
      <c r="AX8" s="917"/>
    </row>
    <row r="9" spans="1:55">
      <c r="A9" s="705" t="s">
        <v>3680</v>
      </c>
      <c r="C9" s="705" t="s">
        <v>3801</v>
      </c>
      <c r="D9" s="913">
        <v>8</v>
      </c>
      <c r="E9" s="914">
        <v>40088</v>
      </c>
      <c r="F9" s="806">
        <v>39854</v>
      </c>
      <c r="G9" s="913"/>
      <c r="H9" s="913">
        <v>1</v>
      </c>
      <c r="I9" s="913"/>
      <c r="J9" s="913"/>
      <c r="K9" s="913">
        <v>1</v>
      </c>
      <c r="L9" s="913">
        <v>170</v>
      </c>
      <c r="M9" s="913">
        <v>71.7</v>
      </c>
      <c r="N9" s="913">
        <v>201</v>
      </c>
      <c r="O9" s="915">
        <v>559</v>
      </c>
      <c r="P9" s="913">
        <v>1</v>
      </c>
      <c r="Q9" s="913"/>
      <c r="R9" s="913"/>
      <c r="S9" s="919">
        <v>1</v>
      </c>
      <c r="T9" s="913"/>
      <c r="U9" s="913">
        <v>1</v>
      </c>
      <c r="V9" s="913"/>
      <c r="W9" s="913"/>
      <c r="X9" s="913">
        <v>1</v>
      </c>
      <c r="Y9" s="913">
        <v>1</v>
      </c>
      <c r="Z9" s="913"/>
      <c r="AA9" s="913">
        <v>1</v>
      </c>
      <c r="AC9" s="1211" t="s">
        <v>3815</v>
      </c>
      <c r="AD9" s="913">
        <v>1</v>
      </c>
      <c r="AE9" s="913"/>
      <c r="AF9" s="913">
        <v>1</v>
      </c>
      <c r="AH9" s="913">
        <v>300</v>
      </c>
      <c r="AI9" s="913">
        <v>1000</v>
      </c>
      <c r="AJ9" s="910"/>
      <c r="AK9" s="910"/>
      <c r="AL9" s="910">
        <v>1</v>
      </c>
      <c r="AM9" s="722">
        <v>2346</v>
      </c>
      <c r="AN9" s="774">
        <v>407.5</v>
      </c>
      <c r="AO9" s="717">
        <v>4690</v>
      </c>
      <c r="AP9" s="717">
        <v>1807.5</v>
      </c>
      <c r="AQ9" s="774">
        <v>481</v>
      </c>
      <c r="AR9" s="726">
        <v>3716.5</v>
      </c>
      <c r="AS9" s="785">
        <v>703</v>
      </c>
      <c r="AT9" s="776">
        <v>250</v>
      </c>
      <c r="AU9" s="824">
        <v>9272</v>
      </c>
      <c r="AV9" s="723">
        <v>2442.5</v>
      </c>
      <c r="AW9" s="917" t="s">
        <v>506</v>
      </c>
      <c r="AX9" s="917"/>
    </row>
    <row r="10" spans="1:55">
      <c r="A10" s="705" t="s">
        <v>3680</v>
      </c>
      <c r="C10" s="705" t="s">
        <v>3801</v>
      </c>
      <c r="D10" s="913">
        <v>9</v>
      </c>
      <c r="E10" s="914">
        <v>40088</v>
      </c>
      <c r="F10" s="806">
        <v>39854</v>
      </c>
      <c r="G10" s="913">
        <v>1</v>
      </c>
      <c r="H10" s="913"/>
      <c r="I10" s="913"/>
      <c r="J10" s="913"/>
      <c r="K10" s="913">
        <v>1</v>
      </c>
      <c r="L10" s="913">
        <v>174.5</v>
      </c>
      <c r="M10" s="913">
        <v>75.400000000000006</v>
      </c>
      <c r="N10" s="913">
        <v>215</v>
      </c>
      <c r="O10" s="915">
        <v>710</v>
      </c>
      <c r="P10" s="913"/>
      <c r="Q10" s="913">
        <v>1</v>
      </c>
      <c r="R10" s="913"/>
      <c r="S10" s="919">
        <v>1</v>
      </c>
      <c r="T10" s="913"/>
      <c r="U10" s="913">
        <v>1</v>
      </c>
      <c r="V10" s="913"/>
      <c r="W10" s="913"/>
      <c r="X10" s="913">
        <v>1</v>
      </c>
      <c r="Y10" s="913">
        <v>1</v>
      </c>
      <c r="Z10" s="913"/>
      <c r="AA10" s="913">
        <v>1</v>
      </c>
      <c r="AC10" s="1211" t="s">
        <v>3815</v>
      </c>
      <c r="AD10" s="913">
        <v>1</v>
      </c>
      <c r="AE10" s="913"/>
      <c r="AF10" s="913">
        <v>1</v>
      </c>
      <c r="AH10" s="913">
        <v>300</v>
      </c>
      <c r="AI10" s="913">
        <v>1100</v>
      </c>
      <c r="AJ10" s="910">
        <v>1</v>
      </c>
      <c r="AK10" s="910"/>
      <c r="AL10" s="910"/>
      <c r="AM10" s="785">
        <v>894</v>
      </c>
      <c r="AN10" s="721">
        <v>10877</v>
      </c>
      <c r="AO10" s="774">
        <v>206</v>
      </c>
      <c r="AP10" s="774">
        <v>294</v>
      </c>
      <c r="AQ10" s="774">
        <v>239</v>
      </c>
      <c r="AR10" s="775">
        <v>153</v>
      </c>
      <c r="AS10" s="785">
        <v>398.5</v>
      </c>
      <c r="AT10" s="776">
        <v>111</v>
      </c>
      <c r="AU10" s="824">
        <v>4660</v>
      </c>
      <c r="AV10" s="776">
        <v>265</v>
      </c>
      <c r="AW10" s="917" t="s">
        <v>507</v>
      </c>
      <c r="AX10" s="917"/>
    </row>
    <row r="11" spans="1:55">
      <c r="A11" s="705" t="s">
        <v>3680</v>
      </c>
      <c r="C11" s="705" t="s">
        <v>3801</v>
      </c>
      <c r="D11" s="913">
        <v>10</v>
      </c>
      <c r="E11" s="914">
        <v>40088</v>
      </c>
      <c r="F11" s="806">
        <v>39854</v>
      </c>
      <c r="G11" s="913"/>
      <c r="H11" s="913">
        <v>1</v>
      </c>
      <c r="I11" s="913"/>
      <c r="J11" s="913"/>
      <c r="K11" s="913">
        <v>1</v>
      </c>
      <c r="L11" s="913">
        <v>170.5</v>
      </c>
      <c r="M11" s="913">
        <v>70.7</v>
      </c>
      <c r="N11" s="913">
        <v>189</v>
      </c>
      <c r="O11" s="915">
        <v>603</v>
      </c>
      <c r="P11" s="913">
        <v>1</v>
      </c>
      <c r="Q11" s="913"/>
      <c r="R11" s="913"/>
      <c r="S11" s="919">
        <v>1</v>
      </c>
      <c r="T11" s="913"/>
      <c r="U11" s="913">
        <v>1</v>
      </c>
      <c r="V11" s="913"/>
      <c r="W11" s="913">
        <v>1</v>
      </c>
      <c r="X11" s="913"/>
      <c r="Y11" s="913">
        <v>1</v>
      </c>
      <c r="Z11" s="913">
        <v>1</v>
      </c>
      <c r="AA11" s="913"/>
      <c r="AC11" s="1211" t="s">
        <v>3815</v>
      </c>
      <c r="AD11" s="913">
        <v>1</v>
      </c>
      <c r="AE11" s="913">
        <v>1</v>
      </c>
      <c r="AF11" s="913"/>
      <c r="AH11" s="913">
        <v>300</v>
      </c>
      <c r="AI11" s="913">
        <v>1100</v>
      </c>
      <c r="AJ11" s="910"/>
      <c r="AK11" s="910"/>
      <c r="AL11" s="910">
        <v>1</v>
      </c>
      <c r="AM11" s="785">
        <v>140</v>
      </c>
      <c r="AN11" s="774">
        <v>694</v>
      </c>
      <c r="AO11" s="774">
        <v>109</v>
      </c>
      <c r="AP11" s="774">
        <v>137.5</v>
      </c>
      <c r="AQ11" s="774">
        <v>176.5</v>
      </c>
      <c r="AR11" s="775">
        <v>115</v>
      </c>
      <c r="AS11" s="785">
        <v>417</v>
      </c>
      <c r="AT11" s="776">
        <v>130.5</v>
      </c>
      <c r="AU11" s="824">
        <v>4284</v>
      </c>
      <c r="AV11" s="776">
        <v>777</v>
      </c>
      <c r="AW11" s="917" t="s">
        <v>508</v>
      </c>
      <c r="AX11" s="917"/>
    </row>
    <row r="12" spans="1:55">
      <c r="A12" s="705" t="s">
        <v>3680</v>
      </c>
      <c r="C12" s="705" t="s">
        <v>3801</v>
      </c>
      <c r="D12" s="913">
        <v>11</v>
      </c>
      <c r="E12" s="914">
        <v>40088</v>
      </c>
      <c r="F12" s="806">
        <v>39854</v>
      </c>
      <c r="G12" s="913"/>
      <c r="H12" s="913">
        <v>1</v>
      </c>
      <c r="I12" s="913"/>
      <c r="J12" s="913"/>
      <c r="K12" s="913">
        <v>1</v>
      </c>
      <c r="L12" s="913">
        <v>171.2</v>
      </c>
      <c r="M12" s="913">
        <v>72.3</v>
      </c>
      <c r="N12" s="913">
        <v>198</v>
      </c>
      <c r="O12" s="915">
        <v>650</v>
      </c>
      <c r="P12" s="913">
        <v>1</v>
      </c>
      <c r="Q12" s="913"/>
      <c r="R12" s="913"/>
      <c r="S12" s="919">
        <v>1</v>
      </c>
      <c r="T12" s="913"/>
      <c r="U12" s="913">
        <v>1</v>
      </c>
      <c r="V12" s="913"/>
      <c r="W12" s="913">
        <v>1</v>
      </c>
      <c r="X12" s="913"/>
      <c r="Y12" s="913">
        <v>1</v>
      </c>
      <c r="Z12" s="913">
        <v>1</v>
      </c>
      <c r="AA12" s="913"/>
      <c r="AC12" s="1211" t="s">
        <v>3815</v>
      </c>
      <c r="AD12" s="913">
        <v>1</v>
      </c>
      <c r="AE12" s="913">
        <v>1</v>
      </c>
      <c r="AF12" s="913"/>
      <c r="AH12" s="913">
        <v>300</v>
      </c>
      <c r="AI12" s="913">
        <v>1200</v>
      </c>
      <c r="AJ12" s="910"/>
      <c r="AK12" s="910">
        <v>1</v>
      </c>
      <c r="AL12" s="910"/>
      <c r="AM12" s="785">
        <v>170</v>
      </c>
      <c r="AN12" s="717">
        <v>1168</v>
      </c>
      <c r="AO12" s="774">
        <v>136</v>
      </c>
      <c r="AP12" s="774">
        <v>134.5</v>
      </c>
      <c r="AQ12" s="774">
        <v>176.5</v>
      </c>
      <c r="AR12" s="775">
        <v>175</v>
      </c>
      <c r="AS12" s="722">
        <v>1979.5</v>
      </c>
      <c r="AT12" s="776">
        <v>577</v>
      </c>
      <c r="AU12" s="825">
        <v>2918</v>
      </c>
      <c r="AV12" s="776">
        <v>243.5</v>
      </c>
      <c r="AW12" s="917" t="s">
        <v>509</v>
      </c>
      <c r="AX12" s="917"/>
    </row>
    <row r="13" spans="1:55">
      <c r="A13" s="705" t="s">
        <v>3680</v>
      </c>
      <c r="C13" s="705" t="s">
        <v>3801</v>
      </c>
      <c r="D13" s="913">
        <v>12</v>
      </c>
      <c r="E13" s="914">
        <v>40088</v>
      </c>
      <c r="F13" s="806">
        <v>39854</v>
      </c>
      <c r="G13" s="913">
        <v>1</v>
      </c>
      <c r="H13" s="913"/>
      <c r="I13" s="913"/>
      <c r="J13" s="913"/>
      <c r="K13" s="913">
        <v>1</v>
      </c>
      <c r="L13" s="913">
        <v>172.1</v>
      </c>
      <c r="M13" s="913">
        <v>75</v>
      </c>
      <c r="N13" s="913">
        <v>214</v>
      </c>
      <c r="O13" s="915">
        <v>718</v>
      </c>
      <c r="P13" s="913"/>
      <c r="Q13" s="913">
        <v>1</v>
      </c>
      <c r="R13" s="913"/>
      <c r="S13" s="919">
        <v>1</v>
      </c>
      <c r="T13" s="913"/>
      <c r="U13" s="913">
        <v>1</v>
      </c>
      <c r="V13" s="913"/>
      <c r="W13" s="913"/>
      <c r="X13" s="913">
        <v>1</v>
      </c>
      <c r="Y13" s="913">
        <v>1</v>
      </c>
      <c r="Z13" s="913">
        <v>1</v>
      </c>
      <c r="AA13" s="913"/>
      <c r="AC13" s="1211" t="s">
        <v>3815</v>
      </c>
      <c r="AD13" s="913">
        <v>1</v>
      </c>
      <c r="AE13" s="913">
        <v>1</v>
      </c>
      <c r="AF13" s="913"/>
      <c r="AH13" s="913">
        <v>300</v>
      </c>
      <c r="AI13" s="913">
        <v>1200</v>
      </c>
      <c r="AJ13" s="910">
        <v>1</v>
      </c>
      <c r="AK13" s="910"/>
      <c r="AL13" s="910"/>
      <c r="AM13" s="722">
        <v>4179.5</v>
      </c>
      <c r="AN13" s="721">
        <v>25000</v>
      </c>
      <c r="AO13" s="774">
        <v>210.5</v>
      </c>
      <c r="AP13" s="717">
        <v>5275.5</v>
      </c>
      <c r="AQ13" s="717">
        <v>14495</v>
      </c>
      <c r="AR13" s="775">
        <v>128</v>
      </c>
      <c r="AS13" s="722">
        <v>2759</v>
      </c>
      <c r="AT13" s="776">
        <v>190.5</v>
      </c>
      <c r="AU13" s="824">
        <v>6572</v>
      </c>
      <c r="AV13" s="776">
        <v>828</v>
      </c>
      <c r="AW13" s="917" t="s">
        <v>510</v>
      </c>
      <c r="AX13" s="917"/>
    </row>
    <row r="14" spans="1:55">
      <c r="A14" s="705" t="s">
        <v>3680</v>
      </c>
      <c r="C14" s="705" t="s">
        <v>3801</v>
      </c>
      <c r="D14" s="913">
        <v>13</v>
      </c>
      <c r="E14" s="914">
        <v>40088</v>
      </c>
      <c r="F14" s="806">
        <v>39854</v>
      </c>
      <c r="G14" s="913">
        <v>1</v>
      </c>
      <c r="H14" s="913"/>
      <c r="I14" s="913"/>
      <c r="J14" s="913"/>
      <c r="K14" s="913">
        <v>1</v>
      </c>
      <c r="L14" s="913">
        <v>171.3</v>
      </c>
      <c r="M14" s="913">
        <v>72</v>
      </c>
      <c r="N14" s="913">
        <v>199</v>
      </c>
      <c r="O14" s="915">
        <v>643</v>
      </c>
      <c r="P14" s="913"/>
      <c r="Q14" s="913">
        <v>1</v>
      </c>
      <c r="R14" s="913"/>
      <c r="S14" s="919">
        <v>1</v>
      </c>
      <c r="T14" s="913"/>
      <c r="U14" s="913">
        <v>1</v>
      </c>
      <c r="V14" s="913"/>
      <c r="W14" s="913">
        <v>1</v>
      </c>
      <c r="X14" s="913"/>
      <c r="Y14" s="913">
        <v>1</v>
      </c>
      <c r="Z14" s="913"/>
      <c r="AA14" s="913">
        <v>1</v>
      </c>
      <c r="AC14" s="1211" t="s">
        <v>3815</v>
      </c>
      <c r="AD14" s="913">
        <v>1</v>
      </c>
      <c r="AE14" s="913"/>
      <c r="AF14" s="913">
        <v>1</v>
      </c>
      <c r="AH14" s="913">
        <v>300</v>
      </c>
      <c r="AI14" s="913">
        <v>800</v>
      </c>
      <c r="AJ14" s="910"/>
      <c r="AK14" s="910"/>
      <c r="AL14" s="910">
        <v>1</v>
      </c>
      <c r="AM14" s="785">
        <v>887</v>
      </c>
      <c r="AN14" s="774">
        <v>200</v>
      </c>
      <c r="AO14" s="717">
        <v>2216.5</v>
      </c>
      <c r="AP14" s="774">
        <v>253</v>
      </c>
      <c r="AQ14" s="774">
        <v>364.5</v>
      </c>
      <c r="AR14" s="726">
        <v>1710</v>
      </c>
      <c r="AS14" s="785">
        <v>308</v>
      </c>
      <c r="AT14" s="776">
        <v>178</v>
      </c>
      <c r="AU14" s="824">
        <v>4141</v>
      </c>
      <c r="AV14" s="776">
        <v>514</v>
      </c>
      <c r="AW14" s="917" t="s">
        <v>511</v>
      </c>
      <c r="AX14" s="917" t="s">
        <v>512</v>
      </c>
    </row>
    <row r="15" spans="1:55">
      <c r="A15" s="705" t="s">
        <v>3680</v>
      </c>
      <c r="C15" s="705" t="s">
        <v>3801</v>
      </c>
      <c r="D15" s="913">
        <v>14</v>
      </c>
      <c r="E15" s="914">
        <v>40088</v>
      </c>
      <c r="F15" s="806">
        <v>39854</v>
      </c>
      <c r="G15" s="913"/>
      <c r="H15" s="913">
        <v>1</v>
      </c>
      <c r="I15" s="913"/>
      <c r="J15" s="913"/>
      <c r="K15" s="913">
        <v>1</v>
      </c>
      <c r="L15" s="913">
        <v>171.2</v>
      </c>
      <c r="M15" s="913">
        <v>68</v>
      </c>
      <c r="N15" s="913">
        <v>186</v>
      </c>
      <c r="O15" s="915">
        <v>619</v>
      </c>
      <c r="P15" s="913">
        <v>1</v>
      </c>
      <c r="Q15" s="913"/>
      <c r="R15" s="913"/>
      <c r="S15" s="919">
        <v>1</v>
      </c>
      <c r="T15" s="913"/>
      <c r="U15" s="913">
        <v>1</v>
      </c>
      <c r="V15" s="913"/>
      <c r="W15" s="913">
        <v>1</v>
      </c>
      <c r="X15" s="913"/>
      <c r="Y15" s="913">
        <v>1</v>
      </c>
      <c r="Z15" s="913"/>
      <c r="AA15" s="913">
        <v>1</v>
      </c>
      <c r="AC15" s="1211" t="s">
        <v>3815</v>
      </c>
      <c r="AD15" s="913">
        <v>1</v>
      </c>
      <c r="AE15" s="913"/>
      <c r="AF15" s="913">
        <v>1</v>
      </c>
      <c r="AH15" s="913">
        <v>300</v>
      </c>
      <c r="AI15" s="913">
        <v>1200</v>
      </c>
      <c r="AJ15" s="910"/>
      <c r="AK15" s="910">
        <v>1</v>
      </c>
      <c r="AL15" s="910"/>
      <c r="AM15" s="785">
        <v>615.5</v>
      </c>
      <c r="AN15" s="717">
        <v>5181</v>
      </c>
      <c r="AO15" s="717">
        <v>546.5</v>
      </c>
      <c r="AP15" s="774">
        <v>262</v>
      </c>
      <c r="AQ15" s="774">
        <v>286</v>
      </c>
      <c r="AR15" s="775">
        <v>705</v>
      </c>
      <c r="AS15" s="785">
        <v>704</v>
      </c>
      <c r="AT15" s="776">
        <v>472</v>
      </c>
      <c r="AU15" s="825">
        <v>3314</v>
      </c>
      <c r="AV15" s="776">
        <v>377.5</v>
      </c>
      <c r="AW15" s="917" t="s">
        <v>513</v>
      </c>
      <c r="AX15" s="917"/>
    </row>
    <row r="16" spans="1:55">
      <c r="A16" s="705" t="s">
        <v>3680</v>
      </c>
      <c r="C16" s="705" t="s">
        <v>3801</v>
      </c>
      <c r="D16" s="913">
        <v>15</v>
      </c>
      <c r="E16" s="914">
        <v>40088</v>
      </c>
      <c r="F16" s="806">
        <v>39854</v>
      </c>
      <c r="G16" s="913"/>
      <c r="H16" s="913">
        <v>1</v>
      </c>
      <c r="I16" s="913"/>
      <c r="J16" s="913"/>
      <c r="K16" s="913">
        <v>1</v>
      </c>
      <c r="L16" s="913">
        <v>173.4</v>
      </c>
      <c r="M16" s="913">
        <v>70.7</v>
      </c>
      <c r="N16" s="913">
        <v>197</v>
      </c>
      <c r="O16" s="915">
        <v>626</v>
      </c>
      <c r="P16" s="913">
        <v>1</v>
      </c>
      <c r="Q16" s="913"/>
      <c r="R16" s="913"/>
      <c r="S16" s="919">
        <v>1</v>
      </c>
      <c r="T16" s="913"/>
      <c r="U16" s="913">
        <v>1</v>
      </c>
      <c r="V16" s="913"/>
      <c r="W16" s="913">
        <v>1</v>
      </c>
      <c r="X16" s="913"/>
      <c r="Y16" s="913">
        <v>1</v>
      </c>
      <c r="Z16" s="913"/>
      <c r="AA16" s="913">
        <v>1</v>
      </c>
      <c r="AC16" s="1211" t="s">
        <v>3815</v>
      </c>
      <c r="AD16" s="913">
        <v>1</v>
      </c>
      <c r="AE16" s="913"/>
      <c r="AF16" s="913">
        <v>1</v>
      </c>
      <c r="AH16" s="913">
        <v>300</v>
      </c>
      <c r="AI16" s="913">
        <v>1000</v>
      </c>
      <c r="AJ16" s="910"/>
      <c r="AK16" s="910"/>
      <c r="AL16" s="910">
        <v>1</v>
      </c>
      <c r="AM16" s="785">
        <v>620</v>
      </c>
      <c r="AN16" s="774">
        <v>148</v>
      </c>
      <c r="AO16" s="717">
        <v>1401</v>
      </c>
      <c r="AP16" s="774">
        <v>219.5</v>
      </c>
      <c r="AQ16" s="774">
        <v>207.5</v>
      </c>
      <c r="AR16" s="775">
        <v>831</v>
      </c>
      <c r="AS16" s="785">
        <v>191</v>
      </c>
      <c r="AT16" s="776">
        <v>131.5</v>
      </c>
      <c r="AU16" s="824">
        <v>5432</v>
      </c>
      <c r="AV16" s="776">
        <v>872</v>
      </c>
      <c r="AW16" s="917" t="s">
        <v>514</v>
      </c>
      <c r="AX16" s="917"/>
    </row>
    <row r="17" spans="1:50">
      <c r="A17" s="705" t="s">
        <v>3680</v>
      </c>
      <c r="C17" s="705" t="s">
        <v>3801</v>
      </c>
      <c r="D17" s="913">
        <v>16</v>
      </c>
      <c r="E17" s="914">
        <v>40088</v>
      </c>
      <c r="F17" s="806">
        <v>39854</v>
      </c>
      <c r="G17" s="913"/>
      <c r="H17" s="913">
        <v>1</v>
      </c>
      <c r="I17" s="913"/>
      <c r="J17" s="913">
        <v>1</v>
      </c>
      <c r="K17" s="913"/>
      <c r="L17" s="913">
        <v>164</v>
      </c>
      <c r="M17" s="913">
        <v>63.2</v>
      </c>
      <c r="N17" s="913">
        <v>178</v>
      </c>
      <c r="O17" s="915">
        <v>414</v>
      </c>
      <c r="P17" s="913"/>
      <c r="Q17" s="913">
        <v>1</v>
      </c>
      <c r="R17" s="913"/>
      <c r="S17" s="919">
        <v>1</v>
      </c>
      <c r="T17" s="913"/>
      <c r="U17" s="913">
        <v>1</v>
      </c>
      <c r="V17" s="913"/>
      <c r="W17" s="913"/>
      <c r="X17" s="913">
        <v>1</v>
      </c>
      <c r="Y17" s="913">
        <v>1</v>
      </c>
      <c r="Z17" s="913"/>
      <c r="AA17" s="913">
        <v>1</v>
      </c>
      <c r="AC17" s="1211" t="s">
        <v>3815</v>
      </c>
      <c r="AD17" s="913">
        <v>1</v>
      </c>
      <c r="AE17" s="913"/>
      <c r="AF17" s="913">
        <v>1</v>
      </c>
      <c r="AH17" s="913">
        <v>300</v>
      </c>
      <c r="AI17" s="913">
        <v>1400</v>
      </c>
      <c r="AJ17" s="910"/>
      <c r="AK17" s="910">
        <v>1</v>
      </c>
      <c r="AL17" s="910"/>
      <c r="AM17" s="785">
        <v>178</v>
      </c>
      <c r="AN17" s="717">
        <v>1154</v>
      </c>
      <c r="AO17" s="774">
        <v>145</v>
      </c>
      <c r="AP17" s="774">
        <v>70.5</v>
      </c>
      <c r="AQ17" s="774">
        <v>172</v>
      </c>
      <c r="AR17" s="775">
        <v>103</v>
      </c>
      <c r="AS17" s="722">
        <v>1094</v>
      </c>
      <c r="AT17" s="776">
        <v>117</v>
      </c>
      <c r="AU17" s="825">
        <v>504</v>
      </c>
      <c r="AV17" s="776">
        <v>244</v>
      </c>
      <c r="AW17" s="917" t="s">
        <v>515</v>
      </c>
      <c r="AX17" s="917"/>
    </row>
    <row r="18" spans="1:50">
      <c r="A18" s="705" t="s">
        <v>3680</v>
      </c>
      <c r="C18" s="705" t="s">
        <v>3801</v>
      </c>
      <c r="D18" s="913">
        <v>17</v>
      </c>
      <c r="E18" s="914">
        <v>40088</v>
      </c>
      <c r="F18" s="806">
        <v>39854</v>
      </c>
      <c r="G18" s="913"/>
      <c r="H18" s="913">
        <v>1</v>
      </c>
      <c r="I18" s="913"/>
      <c r="J18" s="913"/>
      <c r="K18" s="913">
        <v>1</v>
      </c>
      <c r="L18" s="913">
        <v>169.7</v>
      </c>
      <c r="M18" s="913">
        <v>71</v>
      </c>
      <c r="N18" s="913">
        <v>198.8</v>
      </c>
      <c r="O18" s="915">
        <v>624</v>
      </c>
      <c r="P18" s="913">
        <v>1</v>
      </c>
      <c r="Q18" s="913"/>
      <c r="R18" s="913"/>
      <c r="S18" s="919">
        <v>1</v>
      </c>
      <c r="T18" s="913"/>
      <c r="U18" s="913">
        <v>1</v>
      </c>
      <c r="V18" s="913"/>
      <c r="W18" s="913">
        <v>1</v>
      </c>
      <c r="X18" s="913"/>
      <c r="Y18" s="913">
        <v>1</v>
      </c>
      <c r="Z18" s="913">
        <v>1</v>
      </c>
      <c r="AA18" s="913"/>
      <c r="AC18" s="1211" t="s">
        <v>3815</v>
      </c>
      <c r="AD18" s="913">
        <v>1</v>
      </c>
      <c r="AE18" s="913">
        <v>1</v>
      </c>
      <c r="AF18" s="913"/>
      <c r="AH18" s="913">
        <v>300</v>
      </c>
      <c r="AI18" s="913">
        <v>1000</v>
      </c>
      <c r="AJ18" s="910">
        <v>1</v>
      </c>
      <c r="AK18" s="910"/>
      <c r="AL18" s="910"/>
      <c r="AM18" s="722">
        <v>6694.5</v>
      </c>
      <c r="AN18" s="721">
        <v>26401</v>
      </c>
      <c r="AO18" s="774">
        <v>433.5</v>
      </c>
      <c r="AP18" s="717">
        <v>1257</v>
      </c>
      <c r="AQ18" s="717">
        <v>5582</v>
      </c>
      <c r="AR18" s="775">
        <v>155.5</v>
      </c>
      <c r="AS18" s="785">
        <v>624</v>
      </c>
      <c r="AT18" s="776">
        <v>141</v>
      </c>
      <c r="AU18" s="825">
        <v>3324</v>
      </c>
      <c r="AV18" s="776">
        <v>288.5</v>
      </c>
      <c r="AW18" s="917" t="s">
        <v>516</v>
      </c>
      <c r="AX18" s="917"/>
    </row>
    <row r="19" spans="1:50">
      <c r="A19" s="705" t="s">
        <v>3680</v>
      </c>
      <c r="C19" s="705" t="s">
        <v>3801</v>
      </c>
      <c r="D19" s="913">
        <v>18</v>
      </c>
      <c r="E19" s="914">
        <v>40119</v>
      </c>
      <c r="F19" s="806">
        <v>39855</v>
      </c>
      <c r="G19" s="913"/>
      <c r="H19" s="913">
        <v>1</v>
      </c>
      <c r="I19" s="913"/>
      <c r="J19" s="913"/>
      <c r="K19" s="913">
        <v>1</v>
      </c>
      <c r="L19" s="913">
        <v>162</v>
      </c>
      <c r="M19" s="913">
        <v>68.8</v>
      </c>
      <c r="N19" s="913">
        <v>190</v>
      </c>
      <c r="O19" s="915">
        <v>706</v>
      </c>
      <c r="P19" s="913">
        <v>1</v>
      </c>
      <c r="Q19" s="913"/>
      <c r="R19" s="913"/>
      <c r="S19" s="919">
        <v>1</v>
      </c>
      <c r="T19" s="913"/>
      <c r="U19" s="913">
        <v>1</v>
      </c>
      <c r="V19" s="913"/>
      <c r="W19" s="913"/>
      <c r="X19" s="913">
        <v>1</v>
      </c>
      <c r="Y19" s="913">
        <v>1</v>
      </c>
      <c r="Z19" s="913">
        <v>1</v>
      </c>
      <c r="AA19" s="913"/>
      <c r="AC19" s="1211" t="s">
        <v>3815</v>
      </c>
      <c r="AD19" s="913">
        <v>1</v>
      </c>
      <c r="AE19" s="913">
        <v>1</v>
      </c>
      <c r="AF19" s="913"/>
      <c r="AH19" s="913">
        <v>300</v>
      </c>
      <c r="AI19" s="913">
        <v>800</v>
      </c>
      <c r="AJ19" s="910"/>
      <c r="AK19" s="910"/>
      <c r="AL19" s="910">
        <v>1</v>
      </c>
      <c r="AM19" s="785">
        <v>98</v>
      </c>
      <c r="AN19" s="774">
        <v>131</v>
      </c>
      <c r="AO19" s="774">
        <v>92</v>
      </c>
      <c r="AP19" s="774">
        <v>158</v>
      </c>
      <c r="AQ19" s="774">
        <v>232</v>
      </c>
      <c r="AR19" s="775">
        <v>113.5</v>
      </c>
      <c r="AS19" s="785">
        <v>604</v>
      </c>
      <c r="AT19" s="776">
        <v>126.5</v>
      </c>
      <c r="AU19" s="825">
        <v>3549</v>
      </c>
      <c r="AV19" s="776">
        <v>820</v>
      </c>
      <c r="AW19" s="917" t="s">
        <v>517</v>
      </c>
      <c r="AX19" s="917"/>
    </row>
    <row r="20" spans="1:50">
      <c r="A20" s="705" t="s">
        <v>3680</v>
      </c>
      <c r="C20" s="705" t="s">
        <v>3801</v>
      </c>
      <c r="D20" s="913">
        <v>19</v>
      </c>
      <c r="E20" s="914">
        <v>40119</v>
      </c>
      <c r="F20" s="806">
        <v>39855</v>
      </c>
      <c r="G20" s="913">
        <v>1</v>
      </c>
      <c r="H20" s="913"/>
      <c r="I20" s="913"/>
      <c r="J20" s="913"/>
      <c r="K20" s="913">
        <v>1</v>
      </c>
      <c r="L20" s="913">
        <v>171.2</v>
      </c>
      <c r="M20" s="913">
        <v>72.2</v>
      </c>
      <c r="N20" s="913">
        <v>216.2</v>
      </c>
      <c r="O20" s="915">
        <v>697</v>
      </c>
      <c r="P20" s="913"/>
      <c r="Q20" s="913">
        <v>1</v>
      </c>
      <c r="R20" s="913"/>
      <c r="S20" s="919">
        <v>1</v>
      </c>
      <c r="T20" s="913"/>
      <c r="U20" s="913">
        <v>1</v>
      </c>
      <c r="V20" s="913"/>
      <c r="W20" s="913"/>
      <c r="X20" s="913">
        <v>1</v>
      </c>
      <c r="Y20" s="913">
        <v>1</v>
      </c>
      <c r="Z20" s="913"/>
      <c r="AA20" s="913">
        <v>1</v>
      </c>
      <c r="AC20" s="1211" t="s">
        <v>3815</v>
      </c>
      <c r="AD20" s="913">
        <v>1</v>
      </c>
      <c r="AE20" s="913"/>
      <c r="AF20" s="913">
        <v>1</v>
      </c>
      <c r="AH20" s="913">
        <v>300</v>
      </c>
      <c r="AI20" s="913">
        <v>1000</v>
      </c>
      <c r="AJ20" s="910"/>
      <c r="AK20" s="910"/>
      <c r="AL20" s="910">
        <v>1</v>
      </c>
      <c r="AM20" s="785">
        <v>123</v>
      </c>
      <c r="AN20" s="774">
        <v>304</v>
      </c>
      <c r="AO20" s="774">
        <v>175.5</v>
      </c>
      <c r="AP20" s="774">
        <v>119</v>
      </c>
      <c r="AQ20" s="774">
        <v>178.5</v>
      </c>
      <c r="AR20" s="775">
        <v>109</v>
      </c>
      <c r="AS20" s="785">
        <v>218</v>
      </c>
      <c r="AT20" s="776">
        <v>121</v>
      </c>
      <c r="AU20" s="825">
        <v>3682</v>
      </c>
      <c r="AV20" s="776">
        <v>273</v>
      </c>
      <c r="AW20" s="917" t="s">
        <v>518</v>
      </c>
      <c r="AX20" s="917"/>
    </row>
    <row r="21" spans="1:50">
      <c r="A21" s="705" t="s">
        <v>3680</v>
      </c>
      <c r="C21" s="705" t="s">
        <v>3801</v>
      </c>
      <c r="D21" s="913">
        <v>20</v>
      </c>
      <c r="E21" s="914">
        <v>40119</v>
      </c>
      <c r="F21" s="806">
        <v>39855</v>
      </c>
      <c r="G21" s="913">
        <v>1</v>
      </c>
      <c r="H21" s="913"/>
      <c r="I21" s="913"/>
      <c r="J21" s="913"/>
      <c r="K21" s="913">
        <v>1</v>
      </c>
      <c r="L21" s="913">
        <v>174.4</v>
      </c>
      <c r="M21" s="913">
        <v>75.599999999999994</v>
      </c>
      <c r="N21" s="913">
        <v>212.5</v>
      </c>
      <c r="O21" s="915">
        <v>749</v>
      </c>
      <c r="P21" s="913"/>
      <c r="Q21" s="913">
        <v>1</v>
      </c>
      <c r="R21" s="913"/>
      <c r="S21" s="919">
        <v>1</v>
      </c>
      <c r="T21" s="913"/>
      <c r="U21" s="913">
        <v>1</v>
      </c>
      <c r="V21" s="913"/>
      <c r="W21" s="913">
        <v>1</v>
      </c>
      <c r="X21" s="913"/>
      <c r="Y21" s="913">
        <v>1</v>
      </c>
      <c r="Z21" s="913">
        <v>1</v>
      </c>
      <c r="AA21" s="913"/>
      <c r="AC21" s="1211" t="s">
        <v>3815</v>
      </c>
      <c r="AD21" s="913">
        <v>1</v>
      </c>
      <c r="AE21" s="913">
        <v>1</v>
      </c>
      <c r="AF21" s="913"/>
      <c r="AH21" s="913">
        <v>300</v>
      </c>
      <c r="AI21" s="913">
        <v>800</v>
      </c>
      <c r="AJ21" s="910">
        <v>1</v>
      </c>
      <c r="AK21" s="910"/>
      <c r="AL21" s="910"/>
      <c r="AM21" s="722">
        <v>1157</v>
      </c>
      <c r="AN21" s="721">
        <v>18315</v>
      </c>
      <c r="AO21" s="717">
        <v>572</v>
      </c>
      <c r="AP21" s="774">
        <v>933.5</v>
      </c>
      <c r="AQ21" s="774">
        <v>373</v>
      </c>
      <c r="AR21" s="775">
        <v>704</v>
      </c>
      <c r="AS21" s="722">
        <v>2563</v>
      </c>
      <c r="AT21" s="723">
        <v>1318</v>
      </c>
      <c r="AU21" s="825">
        <v>2370</v>
      </c>
      <c r="AV21" s="776">
        <v>661</v>
      </c>
      <c r="AW21" s="917" t="s">
        <v>519</v>
      </c>
      <c r="AX21" s="917"/>
    </row>
    <row r="22" spans="1:50">
      <c r="A22" s="705" t="s">
        <v>3680</v>
      </c>
      <c r="C22" s="705" t="s">
        <v>3801</v>
      </c>
      <c r="D22" s="920">
        <v>21</v>
      </c>
      <c r="E22" s="921">
        <v>40119</v>
      </c>
      <c r="F22" s="806">
        <v>39855</v>
      </c>
      <c r="G22" s="920"/>
      <c r="H22" s="920">
        <v>1</v>
      </c>
      <c r="I22" s="920"/>
      <c r="J22" s="920"/>
      <c r="K22" s="920">
        <v>1</v>
      </c>
      <c r="L22" s="920">
        <v>156.80000000000001</v>
      </c>
      <c r="M22" s="920">
        <v>72.5</v>
      </c>
      <c r="N22" s="920">
        <v>178.7</v>
      </c>
      <c r="O22" s="922">
        <v>534</v>
      </c>
      <c r="P22" s="920">
        <v>1</v>
      </c>
      <c r="Q22" s="920"/>
      <c r="R22" s="920"/>
      <c r="S22" s="920">
        <v>1</v>
      </c>
      <c r="T22" s="920"/>
      <c r="U22" s="920">
        <v>1</v>
      </c>
      <c r="V22" s="920"/>
      <c r="W22" s="920"/>
      <c r="X22" s="920">
        <v>1</v>
      </c>
      <c r="Y22" s="920">
        <v>1</v>
      </c>
      <c r="Z22" s="920">
        <v>1</v>
      </c>
      <c r="AA22" s="920"/>
      <c r="AC22" s="1211" t="s">
        <v>3815</v>
      </c>
      <c r="AD22" s="920">
        <v>1</v>
      </c>
      <c r="AE22" s="920">
        <v>1</v>
      </c>
      <c r="AF22" s="920"/>
      <c r="AH22" s="920">
        <v>300</v>
      </c>
      <c r="AI22" s="920">
        <v>700</v>
      </c>
      <c r="AJ22" s="923">
        <v>1</v>
      </c>
      <c r="AK22" s="923"/>
      <c r="AL22" s="923"/>
      <c r="AM22" s="722">
        <v>2590</v>
      </c>
      <c r="AN22" s="721">
        <v>25817</v>
      </c>
      <c r="AO22" s="774">
        <v>193</v>
      </c>
      <c r="AP22" s="774">
        <v>275</v>
      </c>
      <c r="AQ22" s="717">
        <v>1829</v>
      </c>
      <c r="AR22" s="775">
        <v>201</v>
      </c>
      <c r="AS22" s="785">
        <v>773</v>
      </c>
      <c r="AT22" s="776">
        <v>138</v>
      </c>
      <c r="AU22" s="918">
        <v>10006.5</v>
      </c>
      <c r="AV22" s="776">
        <v>366.5</v>
      </c>
      <c r="AW22" s="924" t="s">
        <v>520</v>
      </c>
      <c r="AX22" s="924"/>
    </row>
    <row r="23" spans="1:50">
      <c r="A23" s="705" t="s">
        <v>3680</v>
      </c>
      <c r="C23" s="705" t="s">
        <v>3801</v>
      </c>
      <c r="D23" s="913">
        <v>22</v>
      </c>
      <c r="E23" s="914">
        <v>40119</v>
      </c>
      <c r="F23" s="806">
        <v>39855</v>
      </c>
      <c r="G23" s="913"/>
      <c r="H23" s="913">
        <v>1</v>
      </c>
      <c r="I23" s="913"/>
      <c r="J23" s="913"/>
      <c r="K23" s="913">
        <v>1</v>
      </c>
      <c r="L23" s="913">
        <v>165</v>
      </c>
      <c r="M23" s="913">
        <v>72.3</v>
      </c>
      <c r="N23" s="913">
        <v>194.4</v>
      </c>
      <c r="O23" s="915">
        <v>717</v>
      </c>
      <c r="P23" s="913">
        <v>1</v>
      </c>
      <c r="Q23" s="913"/>
      <c r="R23" s="913"/>
      <c r="S23" s="919">
        <v>1</v>
      </c>
      <c r="T23" s="913"/>
      <c r="U23" s="913">
        <v>1</v>
      </c>
      <c r="V23" s="913"/>
      <c r="W23" s="913"/>
      <c r="X23" s="913">
        <v>1</v>
      </c>
      <c r="Y23" s="913">
        <v>1</v>
      </c>
      <c r="Z23" s="913">
        <v>1</v>
      </c>
      <c r="AA23" s="913"/>
      <c r="AC23" s="1211" t="s">
        <v>3815</v>
      </c>
      <c r="AD23" s="913">
        <v>1</v>
      </c>
      <c r="AE23" s="913">
        <v>1</v>
      </c>
      <c r="AF23" s="913"/>
      <c r="AH23" s="913">
        <v>300</v>
      </c>
      <c r="AI23" s="913">
        <v>1000</v>
      </c>
      <c r="AJ23" s="910"/>
      <c r="AK23" s="910">
        <v>1</v>
      </c>
      <c r="AL23" s="910"/>
      <c r="AM23" s="785">
        <v>749</v>
      </c>
      <c r="AN23" s="717">
        <v>6255</v>
      </c>
      <c r="AO23" s="717">
        <v>663</v>
      </c>
      <c r="AP23" s="774">
        <v>593</v>
      </c>
      <c r="AQ23" s="774">
        <v>207</v>
      </c>
      <c r="AR23" s="775">
        <v>682</v>
      </c>
      <c r="AS23" s="785">
        <v>779</v>
      </c>
      <c r="AT23" s="776">
        <v>487</v>
      </c>
      <c r="AU23" s="825">
        <v>2090.5</v>
      </c>
      <c r="AV23" s="776">
        <v>405</v>
      </c>
      <c r="AW23" s="917" t="s">
        <v>521</v>
      </c>
      <c r="AX23" s="917"/>
    </row>
    <row r="24" spans="1:50">
      <c r="A24" s="705" t="s">
        <v>3680</v>
      </c>
      <c r="C24" s="705" t="s">
        <v>3801</v>
      </c>
      <c r="D24" s="913">
        <v>23</v>
      </c>
      <c r="E24" s="914">
        <v>40119</v>
      </c>
      <c r="F24" s="806">
        <v>39855</v>
      </c>
      <c r="G24" s="913">
        <v>1</v>
      </c>
      <c r="H24" s="913"/>
      <c r="I24" s="913"/>
      <c r="J24" s="913">
        <v>1</v>
      </c>
      <c r="K24" s="913"/>
      <c r="L24" s="913">
        <v>157.9</v>
      </c>
      <c r="M24" s="913">
        <v>74.400000000000006</v>
      </c>
      <c r="N24" s="913">
        <v>185.4</v>
      </c>
      <c r="O24" s="915">
        <v>458</v>
      </c>
      <c r="P24" s="913"/>
      <c r="Q24" s="913">
        <v>1</v>
      </c>
      <c r="R24" s="913"/>
      <c r="S24" s="919">
        <v>1</v>
      </c>
      <c r="T24" s="913"/>
      <c r="U24" s="913">
        <v>1</v>
      </c>
      <c r="V24" s="913"/>
      <c r="W24" s="913">
        <v>1</v>
      </c>
      <c r="X24" s="913"/>
      <c r="Y24" s="913">
        <v>1</v>
      </c>
      <c r="Z24" s="913">
        <v>1</v>
      </c>
      <c r="AA24" s="913"/>
      <c r="AC24" s="1211" t="s">
        <v>3815</v>
      </c>
      <c r="AD24" s="913">
        <v>1</v>
      </c>
      <c r="AE24" s="913">
        <v>1</v>
      </c>
      <c r="AF24" s="913"/>
      <c r="AH24" s="913">
        <v>300</v>
      </c>
      <c r="AI24" s="913">
        <v>600</v>
      </c>
      <c r="AJ24" s="910"/>
      <c r="AK24" s="910"/>
      <c r="AL24" s="910">
        <v>1</v>
      </c>
      <c r="AM24" s="785">
        <v>376</v>
      </c>
      <c r="AN24" s="774">
        <v>111.5</v>
      </c>
      <c r="AO24" s="717">
        <v>880</v>
      </c>
      <c r="AP24" s="774">
        <v>211</v>
      </c>
      <c r="AQ24" s="774">
        <v>184</v>
      </c>
      <c r="AR24" s="775">
        <v>611</v>
      </c>
      <c r="AS24" s="785">
        <v>240</v>
      </c>
      <c r="AT24" s="776">
        <v>182.5</v>
      </c>
      <c r="AU24" s="825">
        <v>2445</v>
      </c>
      <c r="AV24" s="776">
        <v>534</v>
      </c>
      <c r="AW24" s="917" t="s">
        <v>522</v>
      </c>
      <c r="AX24" s="917"/>
    </row>
    <row r="25" spans="1:50">
      <c r="A25" s="705" t="s">
        <v>3680</v>
      </c>
      <c r="C25" s="705" t="s">
        <v>3801</v>
      </c>
      <c r="D25" s="913">
        <v>24</v>
      </c>
      <c r="E25" s="914">
        <v>40119</v>
      </c>
      <c r="F25" s="806">
        <v>39855</v>
      </c>
      <c r="G25" s="913">
        <v>1</v>
      </c>
      <c r="H25" s="913"/>
      <c r="I25" s="913"/>
      <c r="J25" s="913"/>
      <c r="K25" s="913">
        <v>1</v>
      </c>
      <c r="L25" s="913">
        <v>176.2</v>
      </c>
      <c r="M25" s="913">
        <v>79.900000000000006</v>
      </c>
      <c r="N25" s="913">
        <v>215.4</v>
      </c>
      <c r="O25" s="915">
        <v>737</v>
      </c>
      <c r="P25" s="913"/>
      <c r="Q25" s="913">
        <v>1</v>
      </c>
      <c r="R25" s="913"/>
      <c r="S25" s="919">
        <v>1</v>
      </c>
      <c r="T25" s="913"/>
      <c r="U25" s="913">
        <v>1</v>
      </c>
      <c r="V25" s="913"/>
      <c r="W25" s="913"/>
      <c r="X25" s="913">
        <v>1</v>
      </c>
      <c r="Y25" s="913">
        <v>1</v>
      </c>
      <c r="Z25" s="913"/>
      <c r="AA25" s="913">
        <v>1</v>
      </c>
      <c r="AC25" s="1211" t="s">
        <v>3815</v>
      </c>
      <c r="AD25" s="913">
        <v>1</v>
      </c>
      <c r="AE25" s="913"/>
      <c r="AF25" s="913">
        <v>1</v>
      </c>
      <c r="AH25" s="913">
        <v>300</v>
      </c>
      <c r="AI25" s="913">
        <v>800</v>
      </c>
      <c r="AJ25" s="910"/>
      <c r="AK25" s="910">
        <v>1</v>
      </c>
      <c r="AL25" s="910"/>
      <c r="AM25" s="785">
        <v>416</v>
      </c>
      <c r="AN25" s="717">
        <v>8606</v>
      </c>
      <c r="AO25" s="774">
        <v>170</v>
      </c>
      <c r="AP25" s="774">
        <v>187</v>
      </c>
      <c r="AQ25" s="774">
        <v>223</v>
      </c>
      <c r="AR25" s="775">
        <v>117</v>
      </c>
      <c r="AS25" s="785">
        <v>747.5</v>
      </c>
      <c r="AT25" s="776">
        <v>316.5</v>
      </c>
      <c r="AU25" s="824">
        <v>4355</v>
      </c>
      <c r="AV25" s="776">
        <v>303</v>
      </c>
      <c r="AW25" s="917" t="s">
        <v>523</v>
      </c>
      <c r="AX25" s="917"/>
    </row>
    <row r="26" spans="1:50">
      <c r="A26" s="705" t="s">
        <v>3680</v>
      </c>
      <c r="C26" s="705" t="s">
        <v>3801</v>
      </c>
      <c r="D26" s="913">
        <v>25</v>
      </c>
      <c r="E26" s="914">
        <v>40119</v>
      </c>
      <c r="F26" s="806">
        <v>39855</v>
      </c>
      <c r="G26" s="913">
        <v>1</v>
      </c>
      <c r="H26" s="913"/>
      <c r="I26" s="913"/>
      <c r="J26" s="913"/>
      <c r="K26" s="913">
        <v>1</v>
      </c>
      <c r="L26" s="913">
        <v>170</v>
      </c>
      <c r="M26" s="913">
        <v>73.3</v>
      </c>
      <c r="N26" s="913">
        <v>196</v>
      </c>
      <c r="O26" s="915">
        <v>693</v>
      </c>
      <c r="P26" s="913"/>
      <c r="Q26" s="913">
        <v>1</v>
      </c>
      <c r="R26" s="913"/>
      <c r="S26" s="919">
        <v>1</v>
      </c>
      <c r="T26" s="913"/>
      <c r="U26" s="913">
        <v>1</v>
      </c>
      <c r="V26" s="913"/>
      <c r="W26" s="913"/>
      <c r="X26" s="913">
        <v>1</v>
      </c>
      <c r="Y26" s="913">
        <v>1</v>
      </c>
      <c r="Z26" s="913">
        <v>1</v>
      </c>
      <c r="AA26" s="913"/>
      <c r="AC26" s="1211" t="s">
        <v>3815</v>
      </c>
      <c r="AD26" s="913">
        <v>1</v>
      </c>
      <c r="AE26" s="913">
        <v>1</v>
      </c>
      <c r="AF26" s="913"/>
      <c r="AH26" s="913">
        <v>300</v>
      </c>
      <c r="AI26" s="913">
        <v>900</v>
      </c>
      <c r="AJ26" s="910"/>
      <c r="AK26" s="910"/>
      <c r="AL26" s="910">
        <v>1</v>
      </c>
      <c r="AM26" s="785">
        <v>164</v>
      </c>
      <c r="AN26" s="774">
        <v>466.5</v>
      </c>
      <c r="AO26" s="774">
        <v>205</v>
      </c>
      <c r="AP26" s="774">
        <v>124</v>
      </c>
      <c r="AQ26" s="774">
        <v>177.5</v>
      </c>
      <c r="AR26" s="775">
        <v>176</v>
      </c>
      <c r="AS26" s="785">
        <v>159</v>
      </c>
      <c r="AT26" s="776">
        <v>91</v>
      </c>
      <c r="AU26" s="825">
        <v>2211</v>
      </c>
      <c r="AV26" s="776">
        <v>225</v>
      </c>
      <c r="AW26" s="917" t="s">
        <v>524</v>
      </c>
      <c r="AX26" s="917"/>
    </row>
    <row r="27" spans="1:50">
      <c r="A27" s="705" t="s">
        <v>3680</v>
      </c>
      <c r="C27" s="705" t="s">
        <v>3801</v>
      </c>
      <c r="D27" s="913">
        <v>26</v>
      </c>
      <c r="E27" s="914">
        <v>40119</v>
      </c>
      <c r="F27" s="806">
        <v>39855</v>
      </c>
      <c r="G27" s="913">
        <v>1</v>
      </c>
      <c r="H27" s="913"/>
      <c r="I27" s="913"/>
      <c r="J27" s="913"/>
      <c r="K27" s="913">
        <v>1</v>
      </c>
      <c r="L27" s="913">
        <v>172.7</v>
      </c>
      <c r="M27" s="913">
        <v>74.8</v>
      </c>
      <c r="N27" s="913">
        <v>203.3</v>
      </c>
      <c r="O27" s="915">
        <v>778</v>
      </c>
      <c r="P27" s="913"/>
      <c r="Q27" s="913">
        <v>1</v>
      </c>
      <c r="R27" s="913"/>
      <c r="S27" s="919">
        <v>1</v>
      </c>
      <c r="T27" s="913"/>
      <c r="U27" s="913">
        <v>1</v>
      </c>
      <c r="V27" s="913"/>
      <c r="W27" s="913"/>
      <c r="X27" s="913">
        <v>1</v>
      </c>
      <c r="Y27" s="913">
        <v>1</v>
      </c>
      <c r="Z27" s="913">
        <v>1</v>
      </c>
      <c r="AA27" s="913"/>
      <c r="AC27" s="1211" t="s">
        <v>3815</v>
      </c>
      <c r="AD27" s="913">
        <v>1</v>
      </c>
      <c r="AE27" s="913">
        <v>1</v>
      </c>
      <c r="AF27" s="913"/>
      <c r="AH27" s="913">
        <v>300</v>
      </c>
      <c r="AI27" s="913">
        <v>600</v>
      </c>
      <c r="AJ27" s="910">
        <v>1</v>
      </c>
      <c r="AK27" s="910"/>
      <c r="AL27" s="910"/>
      <c r="AM27" s="722">
        <v>5680</v>
      </c>
      <c r="AN27" s="721">
        <v>26131</v>
      </c>
      <c r="AO27" s="717">
        <v>645</v>
      </c>
      <c r="AP27" s="717">
        <v>1071</v>
      </c>
      <c r="AQ27" s="774">
        <v>812</v>
      </c>
      <c r="AR27" s="775">
        <v>605</v>
      </c>
      <c r="AS27" s="785">
        <v>408.5</v>
      </c>
      <c r="AT27" s="776">
        <v>349.5</v>
      </c>
      <c r="AU27" s="825">
        <v>3462.5</v>
      </c>
      <c r="AV27" s="776">
        <v>189</v>
      </c>
      <c r="AW27" s="917" t="s">
        <v>525</v>
      </c>
      <c r="AX27" s="917"/>
    </row>
    <row r="28" spans="1:50">
      <c r="A28" s="705" t="s">
        <v>3680</v>
      </c>
      <c r="C28" s="705" t="s">
        <v>3801</v>
      </c>
      <c r="D28" s="913">
        <v>27</v>
      </c>
      <c r="E28" s="914">
        <v>40119</v>
      </c>
      <c r="F28" s="806">
        <v>39855</v>
      </c>
      <c r="G28" s="913">
        <v>1</v>
      </c>
      <c r="H28" s="913"/>
      <c r="I28" s="913"/>
      <c r="J28" s="913"/>
      <c r="K28" s="913">
        <v>1</v>
      </c>
      <c r="L28" s="913">
        <v>166.5</v>
      </c>
      <c r="M28" s="913">
        <v>70.7</v>
      </c>
      <c r="N28" s="913">
        <v>203</v>
      </c>
      <c r="O28" s="915">
        <v>664</v>
      </c>
      <c r="P28" s="913"/>
      <c r="Q28" s="913">
        <v>1</v>
      </c>
      <c r="R28" s="913"/>
      <c r="S28" s="919">
        <v>1</v>
      </c>
      <c r="T28" s="913"/>
      <c r="U28" s="913">
        <v>1</v>
      </c>
      <c r="V28" s="913"/>
      <c r="W28" s="913"/>
      <c r="X28" s="913">
        <v>1</v>
      </c>
      <c r="Y28" s="913">
        <v>1</v>
      </c>
      <c r="Z28" s="913">
        <v>1</v>
      </c>
      <c r="AA28" s="913"/>
      <c r="AC28" s="1211" t="s">
        <v>3815</v>
      </c>
      <c r="AD28" s="913">
        <v>1</v>
      </c>
      <c r="AE28" s="913">
        <v>1</v>
      </c>
      <c r="AF28" s="913"/>
      <c r="AH28" s="913">
        <v>300</v>
      </c>
      <c r="AI28" s="913">
        <v>600</v>
      </c>
      <c r="AJ28" s="910"/>
      <c r="AK28" s="910">
        <v>1</v>
      </c>
      <c r="AL28" s="910"/>
      <c r="AM28" s="785">
        <v>283</v>
      </c>
      <c r="AN28" s="717">
        <v>2922</v>
      </c>
      <c r="AO28" s="774">
        <v>265</v>
      </c>
      <c r="AP28" s="774">
        <v>248</v>
      </c>
      <c r="AQ28" s="774">
        <v>226</v>
      </c>
      <c r="AR28" s="775">
        <v>268</v>
      </c>
      <c r="AS28" s="785">
        <v>306.5</v>
      </c>
      <c r="AT28" s="776">
        <v>163.5</v>
      </c>
      <c r="AU28" s="824">
        <v>5486</v>
      </c>
      <c r="AV28" s="776">
        <v>278.5</v>
      </c>
      <c r="AW28" s="917" t="s">
        <v>526</v>
      </c>
      <c r="AX28" s="917"/>
    </row>
    <row r="29" spans="1:50">
      <c r="A29" s="705" t="s">
        <v>3680</v>
      </c>
      <c r="C29" s="705" t="s">
        <v>3801</v>
      </c>
      <c r="D29" s="913">
        <v>28</v>
      </c>
      <c r="E29" s="914">
        <v>40119</v>
      </c>
      <c r="F29" s="806">
        <v>39855</v>
      </c>
      <c r="G29" s="913"/>
      <c r="H29" s="913">
        <v>1</v>
      </c>
      <c r="I29" s="913"/>
      <c r="J29" s="913"/>
      <c r="K29" s="913">
        <v>1</v>
      </c>
      <c r="L29" s="913">
        <v>157</v>
      </c>
      <c r="M29" s="913">
        <v>71.099999999999994</v>
      </c>
      <c r="N29" s="913">
        <v>182.8</v>
      </c>
      <c r="O29" s="915">
        <v>600</v>
      </c>
      <c r="P29" s="913"/>
      <c r="Q29" s="913">
        <v>1</v>
      </c>
      <c r="R29" s="913"/>
      <c r="S29" s="919">
        <v>1</v>
      </c>
      <c r="T29" s="913"/>
      <c r="U29" s="913">
        <v>1</v>
      </c>
      <c r="V29" s="913"/>
      <c r="W29" s="913">
        <v>1</v>
      </c>
      <c r="X29" s="913"/>
      <c r="Y29" s="913">
        <v>1</v>
      </c>
      <c r="Z29" s="913"/>
      <c r="AA29" s="913">
        <v>1</v>
      </c>
      <c r="AC29" s="1211" t="s">
        <v>3815</v>
      </c>
      <c r="AD29" s="913">
        <v>1</v>
      </c>
      <c r="AE29" s="913"/>
      <c r="AF29" s="913">
        <v>1</v>
      </c>
      <c r="AH29" s="913">
        <v>300</v>
      </c>
      <c r="AI29" s="913">
        <v>800</v>
      </c>
      <c r="AJ29" s="910">
        <v>1</v>
      </c>
      <c r="AK29" s="910"/>
      <c r="AL29" s="910"/>
      <c r="AM29" s="722">
        <v>5322.5</v>
      </c>
      <c r="AN29" s="721">
        <v>27223</v>
      </c>
      <c r="AO29" s="774">
        <v>353.5</v>
      </c>
      <c r="AP29" s="774">
        <v>300.5</v>
      </c>
      <c r="AQ29" s="774">
        <v>355</v>
      </c>
      <c r="AR29" s="775">
        <v>178</v>
      </c>
      <c r="AS29" s="785">
        <v>414.5</v>
      </c>
      <c r="AT29" s="776">
        <v>122</v>
      </c>
      <c r="AU29" s="825">
        <v>2550</v>
      </c>
      <c r="AV29" s="776">
        <v>138</v>
      </c>
      <c r="AW29" s="917" t="s">
        <v>527</v>
      </c>
      <c r="AX29" s="917"/>
    </row>
    <row r="30" spans="1:50">
      <c r="A30" s="705" t="s">
        <v>3680</v>
      </c>
      <c r="C30" s="705" t="s">
        <v>3801</v>
      </c>
      <c r="D30" s="913">
        <v>29</v>
      </c>
      <c r="E30" s="914">
        <v>40119</v>
      </c>
      <c r="F30" s="806">
        <v>39855</v>
      </c>
      <c r="G30" s="913">
        <v>1</v>
      </c>
      <c r="H30" s="913"/>
      <c r="I30" s="913"/>
      <c r="J30" s="913"/>
      <c r="K30" s="913">
        <v>1</v>
      </c>
      <c r="L30" s="913">
        <v>168.6</v>
      </c>
      <c r="M30" s="913">
        <v>72.599999999999994</v>
      </c>
      <c r="N30" s="913">
        <v>202.6</v>
      </c>
      <c r="O30" s="915">
        <v>686</v>
      </c>
      <c r="P30" s="913"/>
      <c r="Q30" s="913"/>
      <c r="R30" s="913"/>
      <c r="S30" s="919">
        <v>1</v>
      </c>
      <c r="T30" s="913"/>
      <c r="U30" s="913">
        <v>1</v>
      </c>
      <c r="V30" s="913"/>
      <c r="W30" s="913">
        <v>1</v>
      </c>
      <c r="X30" s="913"/>
      <c r="Y30" s="913">
        <v>1</v>
      </c>
      <c r="Z30" s="913"/>
      <c r="AA30" s="913">
        <v>1</v>
      </c>
      <c r="AC30" s="1211" t="s">
        <v>3815</v>
      </c>
      <c r="AD30" s="913">
        <v>1</v>
      </c>
      <c r="AE30" s="913"/>
      <c r="AF30" s="913">
        <v>1</v>
      </c>
      <c r="AH30" s="913">
        <v>300</v>
      </c>
      <c r="AI30" s="913">
        <v>1000</v>
      </c>
      <c r="AJ30" s="910"/>
      <c r="AK30" s="910">
        <v>1</v>
      </c>
      <c r="AL30" s="910"/>
      <c r="AM30" s="785">
        <v>323</v>
      </c>
      <c r="AN30" s="717">
        <v>9592.5</v>
      </c>
      <c r="AO30" s="774">
        <v>122.5</v>
      </c>
      <c r="AP30" s="774">
        <v>163</v>
      </c>
      <c r="AQ30" s="774">
        <v>208</v>
      </c>
      <c r="AR30" s="775">
        <v>150</v>
      </c>
      <c r="AS30" s="785">
        <v>265</v>
      </c>
      <c r="AT30" s="776">
        <v>216.5</v>
      </c>
      <c r="AU30" s="825">
        <v>2566</v>
      </c>
      <c r="AV30" s="776">
        <v>606</v>
      </c>
      <c r="AW30" s="917" t="s">
        <v>528</v>
      </c>
      <c r="AX30" s="917"/>
    </row>
    <row r="31" spans="1:50">
      <c r="A31" s="705" t="s">
        <v>3680</v>
      </c>
      <c r="C31" s="705" t="s">
        <v>3801</v>
      </c>
      <c r="D31" s="913">
        <v>30</v>
      </c>
      <c r="E31" s="914">
        <v>40119</v>
      </c>
      <c r="F31" s="806">
        <v>39855</v>
      </c>
      <c r="G31" s="913">
        <v>1</v>
      </c>
      <c r="H31" s="913"/>
      <c r="I31" s="913"/>
      <c r="J31" s="913"/>
      <c r="K31" s="913">
        <v>1</v>
      </c>
      <c r="L31" s="913">
        <v>156</v>
      </c>
      <c r="M31" s="913">
        <v>72.599999999999994</v>
      </c>
      <c r="N31" s="913">
        <v>198.2</v>
      </c>
      <c r="O31" s="915">
        <v>608</v>
      </c>
      <c r="P31" s="913"/>
      <c r="Q31" s="913">
        <v>1</v>
      </c>
      <c r="R31" s="913"/>
      <c r="S31" s="919">
        <v>1</v>
      </c>
      <c r="T31" s="913"/>
      <c r="U31" s="913">
        <v>1</v>
      </c>
      <c r="V31" s="913"/>
      <c r="W31" s="913"/>
      <c r="X31" s="913">
        <v>1</v>
      </c>
      <c r="Y31" s="913">
        <v>1</v>
      </c>
      <c r="Z31" s="913"/>
      <c r="AA31" s="913">
        <v>1</v>
      </c>
      <c r="AC31" s="1211" t="s">
        <v>3815</v>
      </c>
      <c r="AD31" s="913">
        <v>1</v>
      </c>
      <c r="AE31" s="913"/>
      <c r="AF31" s="913">
        <v>1</v>
      </c>
      <c r="AH31" s="913">
        <v>300</v>
      </c>
      <c r="AI31" s="913">
        <v>800</v>
      </c>
      <c r="AJ31" s="910"/>
      <c r="AK31" s="910">
        <v>1</v>
      </c>
      <c r="AL31" s="910"/>
      <c r="AM31" s="785">
        <v>348.5</v>
      </c>
      <c r="AN31" s="717">
        <v>4693.5</v>
      </c>
      <c r="AO31" s="774">
        <v>228</v>
      </c>
      <c r="AP31" s="774">
        <v>226</v>
      </c>
      <c r="AQ31" s="774">
        <v>272</v>
      </c>
      <c r="AR31" s="775">
        <v>129.5</v>
      </c>
      <c r="AS31" s="785">
        <v>194.5</v>
      </c>
      <c r="AT31" s="776">
        <v>77</v>
      </c>
      <c r="AU31" s="824">
        <v>5151</v>
      </c>
      <c r="AV31" s="776">
        <v>325</v>
      </c>
      <c r="AW31" s="917" t="s">
        <v>529</v>
      </c>
      <c r="AX31" s="917"/>
    </row>
    <row r="32" spans="1:50">
      <c r="A32" s="705" t="s">
        <v>3680</v>
      </c>
      <c r="C32" s="705" t="s">
        <v>3802</v>
      </c>
      <c r="D32" s="913">
        <v>31</v>
      </c>
      <c r="E32" s="914">
        <v>40149</v>
      </c>
      <c r="F32" s="806">
        <v>39856</v>
      </c>
      <c r="G32" s="913"/>
      <c r="H32" s="913">
        <v>1</v>
      </c>
      <c r="I32" s="913"/>
      <c r="J32" s="913">
        <v>1</v>
      </c>
      <c r="K32" s="913"/>
      <c r="L32" s="913">
        <v>166.1</v>
      </c>
      <c r="M32" s="913">
        <v>68.5</v>
      </c>
      <c r="N32" s="913">
        <v>177</v>
      </c>
      <c r="O32" s="915">
        <v>447</v>
      </c>
      <c r="P32" s="913"/>
      <c r="Q32" s="913">
        <v>1</v>
      </c>
      <c r="R32" s="913"/>
      <c r="S32" s="919">
        <v>1</v>
      </c>
      <c r="T32" s="913"/>
      <c r="U32" s="913">
        <v>1</v>
      </c>
      <c r="V32" s="913"/>
      <c r="W32" s="913">
        <v>1</v>
      </c>
      <c r="X32" s="913"/>
      <c r="Y32" s="913">
        <v>1</v>
      </c>
      <c r="Z32" s="913">
        <v>1</v>
      </c>
      <c r="AA32" s="913"/>
      <c r="AC32" s="1211" t="s">
        <v>3815</v>
      </c>
      <c r="AD32" s="913">
        <v>1</v>
      </c>
      <c r="AE32" s="913">
        <v>1</v>
      </c>
      <c r="AF32" s="913"/>
      <c r="AH32" s="913">
        <v>300</v>
      </c>
      <c r="AI32" s="913">
        <v>700</v>
      </c>
      <c r="AJ32" s="910"/>
      <c r="AK32" s="910"/>
      <c r="AL32" s="910">
        <v>1</v>
      </c>
      <c r="AM32" s="785">
        <v>264</v>
      </c>
      <c r="AN32" s="774">
        <v>130</v>
      </c>
      <c r="AO32" s="717">
        <v>578.5</v>
      </c>
      <c r="AP32" s="774">
        <v>218</v>
      </c>
      <c r="AQ32" s="774">
        <v>242</v>
      </c>
      <c r="AR32" s="775">
        <v>407</v>
      </c>
      <c r="AS32" s="785">
        <v>388</v>
      </c>
      <c r="AT32" s="776">
        <v>147</v>
      </c>
      <c r="AU32" s="825">
        <v>446.5</v>
      </c>
      <c r="AV32" s="776">
        <v>378</v>
      </c>
      <c r="AW32" s="917" t="s">
        <v>530</v>
      </c>
      <c r="AX32" s="917"/>
    </row>
    <row r="33" spans="1:50">
      <c r="A33" s="705" t="s">
        <v>3680</v>
      </c>
      <c r="C33" s="705" t="s">
        <v>3802</v>
      </c>
      <c r="D33" s="913">
        <v>32</v>
      </c>
      <c r="E33" s="914">
        <v>40149</v>
      </c>
      <c r="F33" s="806">
        <v>39856</v>
      </c>
      <c r="G33" s="913"/>
      <c r="H33" s="913">
        <v>1</v>
      </c>
      <c r="I33" s="913"/>
      <c r="J33" s="913"/>
      <c r="K33" s="913">
        <v>1</v>
      </c>
      <c r="L33" s="913">
        <v>158</v>
      </c>
      <c r="M33" s="913">
        <v>71.2</v>
      </c>
      <c r="N33" s="913">
        <v>202.2</v>
      </c>
      <c r="O33" s="915">
        <v>620</v>
      </c>
      <c r="P33" s="913">
        <v>1</v>
      </c>
      <c r="Q33" s="913"/>
      <c r="R33" s="913"/>
      <c r="S33" s="919">
        <v>1</v>
      </c>
      <c r="T33" s="913"/>
      <c r="U33" s="913">
        <v>1</v>
      </c>
      <c r="V33" s="913"/>
      <c r="W33" s="913">
        <v>1</v>
      </c>
      <c r="X33" s="913"/>
      <c r="Y33" s="913">
        <v>1</v>
      </c>
      <c r="Z33" s="913">
        <v>1</v>
      </c>
      <c r="AA33" s="913"/>
      <c r="AC33" s="1211" t="s">
        <v>3815</v>
      </c>
      <c r="AD33" s="913">
        <v>1</v>
      </c>
      <c r="AE33" s="913">
        <v>1</v>
      </c>
      <c r="AF33" s="913"/>
      <c r="AH33" s="913">
        <v>300</v>
      </c>
      <c r="AI33" s="913">
        <v>900</v>
      </c>
      <c r="AJ33" s="910">
        <v>1</v>
      </c>
      <c r="AK33" s="910"/>
      <c r="AL33" s="910"/>
      <c r="AM33" s="785">
        <v>988</v>
      </c>
      <c r="AN33" s="721">
        <v>14120.5</v>
      </c>
      <c r="AO33" s="774">
        <v>183</v>
      </c>
      <c r="AP33" s="774">
        <v>299</v>
      </c>
      <c r="AQ33" s="774">
        <v>439</v>
      </c>
      <c r="AR33" s="775">
        <v>474.5</v>
      </c>
      <c r="AS33" s="722">
        <v>4135</v>
      </c>
      <c r="AT33" s="723">
        <v>1318</v>
      </c>
      <c r="AU33" s="824">
        <v>6364</v>
      </c>
      <c r="AV33" s="776">
        <v>622.5</v>
      </c>
      <c r="AW33" s="917" t="s">
        <v>531</v>
      </c>
      <c r="AX33" s="917"/>
    </row>
    <row r="34" spans="1:50">
      <c r="A34" s="705" t="s">
        <v>3680</v>
      </c>
      <c r="C34" s="705" t="s">
        <v>3802</v>
      </c>
      <c r="D34" s="913">
        <v>33</v>
      </c>
      <c r="E34" s="914">
        <v>40149</v>
      </c>
      <c r="F34" s="806">
        <v>39856</v>
      </c>
      <c r="G34" s="913"/>
      <c r="H34" s="913">
        <v>1</v>
      </c>
      <c r="I34" s="913"/>
      <c r="J34" s="913">
        <v>1</v>
      </c>
      <c r="K34" s="913"/>
      <c r="L34" s="913">
        <v>158</v>
      </c>
      <c r="M34" s="913">
        <v>64</v>
      </c>
      <c r="N34" s="913">
        <v>158.30000000000001</v>
      </c>
      <c r="O34" s="915">
        <v>427</v>
      </c>
      <c r="P34" s="913"/>
      <c r="Q34" s="913">
        <v>1</v>
      </c>
      <c r="R34" s="913"/>
      <c r="S34" s="919">
        <v>1</v>
      </c>
      <c r="T34" s="913"/>
      <c r="U34" s="913">
        <v>1</v>
      </c>
      <c r="V34" s="913"/>
      <c r="W34" s="913">
        <v>1</v>
      </c>
      <c r="X34" s="913"/>
      <c r="Y34" s="913">
        <v>1</v>
      </c>
      <c r="Z34" s="913">
        <v>1</v>
      </c>
      <c r="AA34" s="913"/>
      <c r="AC34" s="1211" t="s">
        <v>3815</v>
      </c>
      <c r="AD34" s="913">
        <v>1</v>
      </c>
      <c r="AE34" s="913">
        <v>1</v>
      </c>
      <c r="AF34" s="913"/>
      <c r="AH34" s="913">
        <v>300</v>
      </c>
      <c r="AI34" s="913">
        <v>1000</v>
      </c>
      <c r="AJ34" s="910"/>
      <c r="AK34" s="910"/>
      <c r="AL34" s="910">
        <v>1</v>
      </c>
      <c r="AM34" s="785">
        <v>192</v>
      </c>
      <c r="AN34" s="774">
        <v>91</v>
      </c>
      <c r="AO34" s="774">
        <v>385.5</v>
      </c>
      <c r="AP34" s="774">
        <v>134.5</v>
      </c>
      <c r="AQ34" s="774">
        <v>172.5</v>
      </c>
      <c r="AR34" s="775">
        <v>252</v>
      </c>
      <c r="AS34" s="785">
        <v>192</v>
      </c>
      <c r="AT34" s="776">
        <v>150</v>
      </c>
      <c r="AU34" s="825">
        <v>344</v>
      </c>
      <c r="AV34" s="776">
        <v>246.5</v>
      </c>
      <c r="AW34" s="917" t="s">
        <v>532</v>
      </c>
      <c r="AX34" s="917"/>
    </row>
    <row r="35" spans="1:50">
      <c r="A35" s="705" t="s">
        <v>3680</v>
      </c>
      <c r="C35" s="705" t="s">
        <v>3802</v>
      </c>
      <c r="D35" s="913">
        <v>34</v>
      </c>
      <c r="E35" s="914">
        <v>40149</v>
      </c>
      <c r="F35" s="806">
        <v>39856</v>
      </c>
      <c r="G35" s="913">
        <v>1</v>
      </c>
      <c r="H35" s="913"/>
      <c r="I35" s="913"/>
      <c r="J35" s="913">
        <v>1</v>
      </c>
      <c r="K35" s="913"/>
      <c r="L35" s="913">
        <v>140</v>
      </c>
      <c r="M35" s="913">
        <v>66.3</v>
      </c>
      <c r="N35" s="913">
        <v>165</v>
      </c>
      <c r="O35" s="915">
        <v>399</v>
      </c>
      <c r="P35" s="913"/>
      <c r="Q35" s="913">
        <v>1</v>
      </c>
      <c r="R35" s="913"/>
      <c r="S35" s="919">
        <v>1</v>
      </c>
      <c r="T35" s="913"/>
      <c r="U35" s="913">
        <v>1</v>
      </c>
      <c r="V35" s="913"/>
      <c r="W35" s="913"/>
      <c r="X35" s="913">
        <v>1</v>
      </c>
      <c r="Y35" s="913">
        <v>1</v>
      </c>
      <c r="Z35" s="913">
        <v>1</v>
      </c>
      <c r="AA35" s="913"/>
      <c r="AC35" s="1211" t="s">
        <v>3815</v>
      </c>
      <c r="AD35" s="913">
        <v>1</v>
      </c>
      <c r="AE35" s="913">
        <v>1</v>
      </c>
      <c r="AF35" s="913"/>
      <c r="AH35" s="913">
        <v>300</v>
      </c>
      <c r="AI35" s="913">
        <v>1000</v>
      </c>
      <c r="AJ35" s="910"/>
      <c r="AK35" s="910"/>
      <c r="AL35" s="910">
        <v>1</v>
      </c>
      <c r="AM35" s="785">
        <v>540.5</v>
      </c>
      <c r="AN35" s="774">
        <v>340</v>
      </c>
      <c r="AO35" s="717">
        <v>1385</v>
      </c>
      <c r="AP35" s="774">
        <v>253</v>
      </c>
      <c r="AQ35" s="774">
        <v>236</v>
      </c>
      <c r="AR35" s="775">
        <v>851</v>
      </c>
      <c r="AS35" s="785">
        <v>282</v>
      </c>
      <c r="AT35" s="776">
        <v>123</v>
      </c>
      <c r="AU35" s="825">
        <v>1041</v>
      </c>
      <c r="AV35" s="723">
        <v>1007</v>
      </c>
      <c r="AW35" s="917" t="s">
        <v>533</v>
      </c>
      <c r="AX35" s="917"/>
    </row>
    <row r="36" spans="1:50">
      <c r="A36" s="705" t="s">
        <v>3680</v>
      </c>
      <c r="C36" s="705" t="s">
        <v>3802</v>
      </c>
      <c r="D36" s="913">
        <v>35</v>
      </c>
      <c r="E36" s="914">
        <v>40149</v>
      </c>
      <c r="F36" s="806">
        <v>39856</v>
      </c>
      <c r="G36" s="913">
        <v>1</v>
      </c>
      <c r="H36" s="913"/>
      <c r="I36" s="913"/>
      <c r="J36" s="913"/>
      <c r="K36" s="913">
        <v>1</v>
      </c>
      <c r="L36" s="913">
        <v>158.5</v>
      </c>
      <c r="M36" s="913">
        <v>69.2</v>
      </c>
      <c r="N36" s="913">
        <v>190.5</v>
      </c>
      <c r="O36" s="915">
        <v>576</v>
      </c>
      <c r="P36" s="913"/>
      <c r="Q36" s="913">
        <v>1</v>
      </c>
      <c r="R36" s="913"/>
      <c r="S36" s="919">
        <v>1</v>
      </c>
      <c r="T36" s="913"/>
      <c r="U36" s="913">
        <v>1</v>
      </c>
      <c r="V36" s="913"/>
      <c r="W36" s="913"/>
      <c r="X36" s="913">
        <v>1</v>
      </c>
      <c r="Y36" s="913">
        <v>1</v>
      </c>
      <c r="Z36" s="913">
        <v>1</v>
      </c>
      <c r="AA36" s="913"/>
      <c r="AC36" s="1211" t="s">
        <v>3815</v>
      </c>
      <c r="AD36" s="913">
        <v>1</v>
      </c>
      <c r="AE36" s="913">
        <v>1</v>
      </c>
      <c r="AF36" s="913"/>
      <c r="AH36" s="913">
        <v>300</v>
      </c>
      <c r="AI36" s="913">
        <v>700</v>
      </c>
      <c r="AJ36" s="910"/>
      <c r="AK36" s="910"/>
      <c r="AL36" s="910">
        <v>1</v>
      </c>
      <c r="AM36" s="785">
        <v>147</v>
      </c>
      <c r="AN36" s="774">
        <v>121.5</v>
      </c>
      <c r="AO36" s="774">
        <v>94</v>
      </c>
      <c r="AP36" s="774">
        <v>155</v>
      </c>
      <c r="AQ36" s="774">
        <v>194</v>
      </c>
      <c r="AR36" s="775">
        <v>92</v>
      </c>
      <c r="AS36" s="785">
        <v>278</v>
      </c>
      <c r="AT36" s="776">
        <v>96</v>
      </c>
      <c r="AU36" s="824">
        <v>5395</v>
      </c>
      <c r="AV36" s="776">
        <v>153</v>
      </c>
      <c r="AW36" s="917" t="s">
        <v>534</v>
      </c>
      <c r="AX36" s="917"/>
    </row>
    <row r="37" spans="1:50">
      <c r="A37" s="705" t="s">
        <v>3680</v>
      </c>
      <c r="C37" s="705" t="s">
        <v>3801</v>
      </c>
      <c r="D37" s="913">
        <v>36</v>
      </c>
      <c r="E37" s="914" t="s">
        <v>535</v>
      </c>
      <c r="F37" s="806">
        <v>39857</v>
      </c>
      <c r="G37" s="913"/>
      <c r="H37" s="913">
        <v>1</v>
      </c>
      <c r="I37" s="913"/>
      <c r="J37" s="913"/>
      <c r="K37" s="913">
        <v>1</v>
      </c>
      <c r="L37" s="913">
        <v>162.6</v>
      </c>
      <c r="M37" s="913">
        <v>70.2</v>
      </c>
      <c r="N37" s="913">
        <v>208.9</v>
      </c>
      <c r="O37" s="915">
        <v>595</v>
      </c>
      <c r="P37" s="913">
        <v>1</v>
      </c>
      <c r="Q37" s="913"/>
      <c r="R37" s="913"/>
      <c r="S37" s="919">
        <v>1</v>
      </c>
      <c r="T37" s="913"/>
      <c r="U37" s="913">
        <v>1</v>
      </c>
      <c r="V37" s="913"/>
      <c r="W37" s="913"/>
      <c r="X37" s="913">
        <v>1</v>
      </c>
      <c r="Y37" s="913">
        <v>1</v>
      </c>
      <c r="Z37" s="913">
        <v>1</v>
      </c>
      <c r="AA37" s="913"/>
      <c r="AC37" s="1211" t="s">
        <v>3815</v>
      </c>
      <c r="AD37" s="913">
        <v>1</v>
      </c>
      <c r="AE37" s="913">
        <v>1</v>
      </c>
      <c r="AF37" s="913"/>
      <c r="AH37" s="913">
        <v>300</v>
      </c>
      <c r="AI37" s="913">
        <v>1400</v>
      </c>
      <c r="AJ37" s="910">
        <v>1</v>
      </c>
      <c r="AK37" s="910"/>
      <c r="AL37" s="910"/>
      <c r="AM37" s="722">
        <v>6611</v>
      </c>
      <c r="AN37" s="721">
        <v>24690</v>
      </c>
      <c r="AO37" s="774">
        <v>284</v>
      </c>
      <c r="AP37" s="774">
        <v>152.5</v>
      </c>
      <c r="AQ37" s="774">
        <v>254</v>
      </c>
      <c r="AR37" s="775">
        <v>186</v>
      </c>
      <c r="AS37" s="722">
        <v>1840</v>
      </c>
      <c r="AT37" s="776">
        <v>167</v>
      </c>
      <c r="AU37" s="825">
        <v>3864</v>
      </c>
      <c r="AV37" s="776">
        <v>429</v>
      </c>
      <c r="AW37" s="917" t="s">
        <v>536</v>
      </c>
      <c r="AX37" s="917"/>
    </row>
    <row r="38" spans="1:50">
      <c r="A38" s="705" t="s">
        <v>3680</v>
      </c>
      <c r="C38" s="705" t="s">
        <v>3801</v>
      </c>
      <c r="D38" s="913">
        <v>37</v>
      </c>
      <c r="E38" s="914" t="s">
        <v>535</v>
      </c>
      <c r="F38" s="806">
        <v>39857</v>
      </c>
      <c r="G38" s="913">
        <v>1</v>
      </c>
      <c r="H38" s="913"/>
      <c r="I38" s="913"/>
      <c r="J38" s="913"/>
      <c r="K38" s="913">
        <v>1</v>
      </c>
      <c r="L38" s="913">
        <v>174</v>
      </c>
      <c r="M38" s="913">
        <v>76.900000000000006</v>
      </c>
      <c r="N38" s="913">
        <v>214.4</v>
      </c>
      <c r="O38" s="915">
        <v>770</v>
      </c>
      <c r="P38" s="913"/>
      <c r="Q38" s="913">
        <v>1</v>
      </c>
      <c r="R38" s="913"/>
      <c r="S38" s="919">
        <v>1</v>
      </c>
      <c r="T38" s="913"/>
      <c r="U38" s="913">
        <v>1</v>
      </c>
      <c r="V38" s="913"/>
      <c r="W38" s="913">
        <v>1</v>
      </c>
      <c r="X38" s="913"/>
      <c r="Y38" s="913">
        <v>1</v>
      </c>
      <c r="Z38" s="913">
        <v>1</v>
      </c>
      <c r="AA38" s="913"/>
      <c r="AC38" s="1211" t="s">
        <v>3815</v>
      </c>
      <c r="AD38" s="913">
        <v>1</v>
      </c>
      <c r="AE38" s="913">
        <v>1</v>
      </c>
      <c r="AF38" s="913"/>
      <c r="AH38" s="913">
        <v>300</v>
      </c>
      <c r="AI38" s="913">
        <v>1000</v>
      </c>
      <c r="AJ38" s="910">
        <v>1</v>
      </c>
      <c r="AK38" s="910"/>
      <c r="AL38" s="910"/>
      <c r="AM38" s="722">
        <v>1497</v>
      </c>
      <c r="AN38" s="721">
        <v>22869</v>
      </c>
      <c r="AO38" s="717">
        <v>649</v>
      </c>
      <c r="AP38" s="774">
        <v>298</v>
      </c>
      <c r="AQ38" s="774">
        <v>297</v>
      </c>
      <c r="AR38" s="775">
        <v>509</v>
      </c>
      <c r="AS38" s="722">
        <v>1167</v>
      </c>
      <c r="AT38" s="776">
        <v>384</v>
      </c>
      <c r="AU38" s="825">
        <v>2655.5</v>
      </c>
      <c r="AV38" s="776">
        <v>488.5</v>
      </c>
      <c r="AW38" s="917" t="s">
        <v>537</v>
      </c>
      <c r="AX38" s="917"/>
    </row>
    <row r="39" spans="1:50">
      <c r="A39" s="705" t="s">
        <v>3680</v>
      </c>
      <c r="C39" s="705" t="s">
        <v>3801</v>
      </c>
      <c r="D39" s="913">
        <v>38</v>
      </c>
      <c r="E39" s="914" t="s">
        <v>535</v>
      </c>
      <c r="F39" s="806">
        <v>39857</v>
      </c>
      <c r="G39" s="913"/>
      <c r="H39" s="913">
        <v>1</v>
      </c>
      <c r="I39" s="913"/>
      <c r="J39" s="913">
        <v>1</v>
      </c>
      <c r="K39" s="913"/>
      <c r="L39" s="913">
        <v>150.69999999999999</v>
      </c>
      <c r="M39" s="913">
        <v>67.5</v>
      </c>
      <c r="N39" s="913">
        <v>188.4</v>
      </c>
      <c r="O39" s="915">
        <v>420</v>
      </c>
      <c r="P39" s="913"/>
      <c r="Q39" s="913">
        <v>1</v>
      </c>
      <c r="R39" s="913"/>
      <c r="S39" s="919">
        <v>1</v>
      </c>
      <c r="T39" s="913"/>
      <c r="U39" s="913">
        <v>1</v>
      </c>
      <c r="V39" s="913"/>
      <c r="W39" s="913">
        <v>1</v>
      </c>
      <c r="X39" s="913"/>
      <c r="Y39" s="913">
        <v>1</v>
      </c>
      <c r="Z39" s="913">
        <v>1</v>
      </c>
      <c r="AA39" s="913"/>
      <c r="AC39" s="1211" t="s">
        <v>3815</v>
      </c>
      <c r="AD39" s="913">
        <v>1</v>
      </c>
      <c r="AE39" s="913">
        <v>1</v>
      </c>
      <c r="AF39" s="913"/>
      <c r="AH39" s="913">
        <v>300</v>
      </c>
      <c r="AI39" s="913">
        <v>700</v>
      </c>
      <c r="AJ39" s="910">
        <v>1</v>
      </c>
      <c r="AK39" s="910"/>
      <c r="AL39" s="910"/>
      <c r="AM39" s="722">
        <v>1456</v>
      </c>
      <c r="AN39" s="721">
        <v>11247</v>
      </c>
      <c r="AO39" s="774">
        <v>348</v>
      </c>
      <c r="AP39" s="774">
        <v>519.5</v>
      </c>
      <c r="AQ39" s="774">
        <v>232.5</v>
      </c>
      <c r="AR39" s="775">
        <v>577</v>
      </c>
      <c r="AS39" s="722">
        <v>3689</v>
      </c>
      <c r="AT39" s="723">
        <v>1671</v>
      </c>
      <c r="AU39" s="825">
        <v>514</v>
      </c>
      <c r="AV39" s="776">
        <v>559.5</v>
      </c>
      <c r="AW39" s="917" t="s">
        <v>538</v>
      </c>
      <c r="AX39" s="917"/>
    </row>
    <row r="40" spans="1:50">
      <c r="A40" s="705" t="s">
        <v>3680</v>
      </c>
      <c r="C40" s="705" t="s">
        <v>3801</v>
      </c>
      <c r="D40" s="925">
        <v>39</v>
      </c>
      <c r="E40" s="926" t="s">
        <v>535</v>
      </c>
      <c r="F40" s="806">
        <v>39857</v>
      </c>
      <c r="G40" s="925"/>
      <c r="H40" s="925">
        <v>1</v>
      </c>
      <c r="I40" s="925"/>
      <c r="J40" s="925"/>
      <c r="K40" s="925">
        <v>1</v>
      </c>
      <c r="L40" s="925">
        <v>169.7</v>
      </c>
      <c r="M40" s="925">
        <v>74.7</v>
      </c>
      <c r="N40" s="925">
        <v>197.5</v>
      </c>
      <c r="O40" s="927">
        <v>673</v>
      </c>
      <c r="P40" s="925">
        <v>1</v>
      </c>
      <c r="Q40" s="925"/>
      <c r="R40" s="925"/>
      <c r="S40" s="925">
        <v>1</v>
      </c>
      <c r="T40" s="925"/>
      <c r="U40" s="925">
        <v>1</v>
      </c>
      <c r="V40" s="925"/>
      <c r="W40" s="925"/>
      <c r="X40" s="925">
        <v>1</v>
      </c>
      <c r="Y40" s="925">
        <v>1</v>
      </c>
      <c r="Z40" s="925"/>
      <c r="AA40" s="925">
        <v>1</v>
      </c>
      <c r="AC40" s="1211" t="s">
        <v>3815</v>
      </c>
      <c r="AD40" s="925">
        <v>1</v>
      </c>
      <c r="AE40" s="925"/>
      <c r="AF40" s="925">
        <v>1</v>
      </c>
      <c r="AH40" s="925">
        <v>300</v>
      </c>
      <c r="AI40" s="925">
        <v>800</v>
      </c>
      <c r="AJ40" s="910">
        <v>1</v>
      </c>
      <c r="AK40" s="910"/>
      <c r="AL40" s="910"/>
      <c r="AM40" s="722">
        <v>1621</v>
      </c>
      <c r="AN40" s="721">
        <v>20743</v>
      </c>
      <c r="AO40" s="774">
        <v>352.5</v>
      </c>
      <c r="AP40" s="774">
        <v>461</v>
      </c>
      <c r="AQ40" s="774">
        <v>262.5</v>
      </c>
      <c r="AR40" s="775">
        <v>491</v>
      </c>
      <c r="AS40" s="785">
        <v>907</v>
      </c>
      <c r="AT40" s="776">
        <v>401.5</v>
      </c>
      <c r="AU40" s="825">
        <v>1849</v>
      </c>
      <c r="AV40" s="776">
        <v>162</v>
      </c>
      <c r="AW40" s="928" t="s">
        <v>539</v>
      </c>
      <c r="AX40" s="928" t="s">
        <v>540</v>
      </c>
    </row>
    <row r="41" spans="1:50" ht="16" thickBot="1">
      <c r="A41" s="705" t="s">
        <v>3680</v>
      </c>
      <c r="C41" s="705" t="s">
        <v>3801</v>
      </c>
      <c r="D41" s="913">
        <v>40</v>
      </c>
      <c r="E41" s="914" t="s">
        <v>535</v>
      </c>
      <c r="F41" s="806">
        <v>39857</v>
      </c>
      <c r="G41" s="913"/>
      <c r="H41" s="913">
        <v>1</v>
      </c>
      <c r="I41" s="913"/>
      <c r="J41" s="913">
        <v>1</v>
      </c>
      <c r="K41" s="913"/>
      <c r="L41" s="913">
        <v>149.4</v>
      </c>
      <c r="M41" s="913">
        <v>66.599999999999994</v>
      </c>
      <c r="N41" s="913">
        <v>173.7</v>
      </c>
      <c r="O41" s="915">
        <v>386</v>
      </c>
      <c r="P41" s="913"/>
      <c r="Q41" s="913">
        <v>1</v>
      </c>
      <c r="R41" s="913"/>
      <c r="S41" s="919">
        <v>1</v>
      </c>
      <c r="T41" s="913"/>
      <c r="U41" s="913">
        <v>1</v>
      </c>
      <c r="V41" s="913"/>
      <c r="W41" s="913">
        <v>1</v>
      </c>
      <c r="X41" s="913"/>
      <c r="Y41" s="913">
        <v>1</v>
      </c>
      <c r="Z41" s="913">
        <v>1</v>
      </c>
      <c r="AA41" s="913"/>
      <c r="AC41" s="1211" t="s">
        <v>3815</v>
      </c>
      <c r="AD41" s="913">
        <v>1</v>
      </c>
      <c r="AE41" s="913">
        <v>1</v>
      </c>
      <c r="AF41" s="913"/>
      <c r="AH41" s="913">
        <v>300</v>
      </c>
      <c r="AI41" s="913">
        <v>800</v>
      </c>
      <c r="AJ41" s="910"/>
      <c r="AK41" s="910">
        <v>1</v>
      </c>
      <c r="AL41" s="910"/>
      <c r="AM41" s="816">
        <v>438.5</v>
      </c>
      <c r="AN41" s="751">
        <v>1295.5</v>
      </c>
      <c r="AO41" s="751">
        <v>771</v>
      </c>
      <c r="AP41" s="818">
        <v>239.5</v>
      </c>
      <c r="AQ41" s="818">
        <v>215.5</v>
      </c>
      <c r="AR41" s="819">
        <v>617</v>
      </c>
      <c r="AS41" s="752">
        <v>2177</v>
      </c>
      <c r="AT41" s="820">
        <v>238</v>
      </c>
      <c r="AU41" s="929">
        <v>1338</v>
      </c>
      <c r="AV41" s="820">
        <v>576</v>
      </c>
      <c r="AW41" s="917" t="s">
        <v>541</v>
      </c>
      <c r="AX41" s="917"/>
    </row>
    <row r="42" spans="1:50">
      <c r="A42" s="705" t="s">
        <v>3680</v>
      </c>
      <c r="C42" s="705" t="s">
        <v>3801</v>
      </c>
      <c r="D42" s="913">
        <v>41</v>
      </c>
      <c r="E42" s="914" t="s">
        <v>535</v>
      </c>
      <c r="F42" s="806">
        <v>39857</v>
      </c>
      <c r="G42" s="913"/>
      <c r="H42" s="913">
        <v>1</v>
      </c>
      <c r="I42" s="913"/>
      <c r="J42" s="913">
        <v>1</v>
      </c>
      <c r="K42" s="913"/>
      <c r="L42" s="913">
        <v>146</v>
      </c>
      <c r="M42" s="913">
        <v>61.5</v>
      </c>
      <c r="N42" s="913">
        <v>149.19999999999999</v>
      </c>
      <c r="O42" s="915">
        <v>343</v>
      </c>
      <c r="P42" s="913"/>
      <c r="Q42" s="913">
        <v>1</v>
      </c>
      <c r="R42" s="913"/>
      <c r="S42" s="919">
        <v>1</v>
      </c>
      <c r="T42" s="913"/>
      <c r="U42" s="913">
        <v>1</v>
      </c>
      <c r="V42" s="913"/>
      <c r="W42" s="913">
        <v>1</v>
      </c>
      <c r="X42" s="913"/>
      <c r="Y42" s="913">
        <v>1</v>
      </c>
      <c r="Z42" s="913">
        <v>1</v>
      </c>
      <c r="AA42" s="913"/>
      <c r="AC42" s="1211" t="s">
        <v>3815</v>
      </c>
      <c r="AD42" s="913">
        <v>1</v>
      </c>
      <c r="AE42" s="913">
        <v>1</v>
      </c>
      <c r="AF42" s="913"/>
      <c r="AH42" s="913">
        <v>300</v>
      </c>
      <c r="AI42" s="913">
        <v>900</v>
      </c>
      <c r="AJ42" s="910"/>
      <c r="AK42" s="910"/>
      <c r="AL42" s="910">
        <v>1</v>
      </c>
      <c r="AM42" s="807">
        <v>183</v>
      </c>
      <c r="AN42" s="764">
        <v>235</v>
      </c>
      <c r="AO42" s="710">
        <v>307</v>
      </c>
      <c r="AP42" s="764">
        <v>110</v>
      </c>
      <c r="AQ42" s="764">
        <v>228</v>
      </c>
      <c r="AR42" s="808">
        <v>177.5</v>
      </c>
      <c r="AS42" s="809">
        <v>623</v>
      </c>
      <c r="AT42" s="765">
        <v>56</v>
      </c>
      <c r="AU42" s="807">
        <v>327</v>
      </c>
      <c r="AV42" s="808">
        <v>476</v>
      </c>
      <c r="AW42" s="917" t="s">
        <v>542</v>
      </c>
      <c r="AX42" s="917"/>
    </row>
    <row r="43" spans="1:50">
      <c r="A43" s="705" t="s">
        <v>3680</v>
      </c>
      <c r="C43" s="705" t="s">
        <v>3801</v>
      </c>
      <c r="D43" s="913">
        <v>42</v>
      </c>
      <c r="E43" s="914" t="s">
        <v>535</v>
      </c>
      <c r="F43" s="806">
        <v>39857</v>
      </c>
      <c r="G43" s="913"/>
      <c r="H43" s="913">
        <v>1</v>
      </c>
      <c r="I43" s="913"/>
      <c r="J43" s="913"/>
      <c r="K43" s="913">
        <v>1</v>
      </c>
      <c r="L43" s="913">
        <v>164.4</v>
      </c>
      <c r="M43" s="913">
        <v>72.8</v>
      </c>
      <c r="N43" s="913">
        <v>196.4</v>
      </c>
      <c r="O43" s="915">
        <v>643</v>
      </c>
      <c r="P43" s="913"/>
      <c r="Q43" s="913">
        <v>1</v>
      </c>
      <c r="R43" s="913"/>
      <c r="S43" s="919">
        <v>1</v>
      </c>
      <c r="T43" s="913"/>
      <c r="U43" s="913">
        <v>1</v>
      </c>
      <c r="V43" s="913"/>
      <c r="W43" s="913"/>
      <c r="X43" s="913">
        <v>1</v>
      </c>
      <c r="Y43" s="913">
        <v>1</v>
      </c>
      <c r="Z43" s="913">
        <v>1</v>
      </c>
      <c r="AA43" s="913"/>
      <c r="AC43" s="1211" t="s">
        <v>3815</v>
      </c>
      <c r="AD43" s="913">
        <v>1</v>
      </c>
      <c r="AE43" s="913">
        <v>1</v>
      </c>
      <c r="AF43" s="913"/>
      <c r="AH43" s="913">
        <v>300</v>
      </c>
      <c r="AI43" s="913">
        <v>700</v>
      </c>
      <c r="AJ43" s="910"/>
      <c r="AK43" s="910">
        <v>1</v>
      </c>
      <c r="AL43" s="910"/>
      <c r="AM43" s="785">
        <v>344.5</v>
      </c>
      <c r="AN43" s="717">
        <v>8826</v>
      </c>
      <c r="AO43" s="715">
        <v>177</v>
      </c>
      <c r="AP43" s="774">
        <v>788</v>
      </c>
      <c r="AQ43" s="717">
        <v>2997.5</v>
      </c>
      <c r="AR43" s="776">
        <v>111</v>
      </c>
      <c r="AS43" s="784">
        <v>454</v>
      </c>
      <c r="AT43" s="775">
        <v>191</v>
      </c>
      <c r="AU43" s="722">
        <v>4001.5</v>
      </c>
      <c r="AV43" s="776">
        <v>113</v>
      </c>
      <c r="AW43" s="917" t="s">
        <v>543</v>
      </c>
      <c r="AX43" s="917"/>
    </row>
    <row r="44" spans="1:50">
      <c r="A44" s="705" t="s">
        <v>3680</v>
      </c>
      <c r="C44" s="705" t="s">
        <v>3801</v>
      </c>
      <c r="D44" s="913">
        <v>43</v>
      </c>
      <c r="E44" s="914" t="s">
        <v>535</v>
      </c>
      <c r="F44" s="806">
        <v>39857</v>
      </c>
      <c r="G44" s="913">
        <v>1</v>
      </c>
      <c r="H44" s="913"/>
      <c r="I44" s="913"/>
      <c r="J44" s="913">
        <v>1</v>
      </c>
      <c r="K44" s="913"/>
      <c r="L44" s="913">
        <v>160</v>
      </c>
      <c r="M44" s="913">
        <v>66.400000000000006</v>
      </c>
      <c r="N44" s="913">
        <v>168</v>
      </c>
      <c r="O44" s="915">
        <v>475</v>
      </c>
      <c r="P44" s="913"/>
      <c r="Q44" s="913">
        <v>1</v>
      </c>
      <c r="R44" s="913"/>
      <c r="S44" s="919">
        <v>1</v>
      </c>
      <c r="T44" s="913"/>
      <c r="U44" s="913">
        <v>1</v>
      </c>
      <c r="V44" s="913"/>
      <c r="W44" s="913"/>
      <c r="X44" s="913">
        <v>1</v>
      </c>
      <c r="Y44" s="913">
        <v>1</v>
      </c>
      <c r="Z44" s="913"/>
      <c r="AA44" s="913">
        <v>1</v>
      </c>
      <c r="AC44" s="1211" t="s">
        <v>3815</v>
      </c>
      <c r="AD44" s="913">
        <v>1</v>
      </c>
      <c r="AE44" s="913"/>
      <c r="AF44" s="913">
        <v>1</v>
      </c>
      <c r="AH44" s="913">
        <v>300</v>
      </c>
      <c r="AI44" s="913">
        <v>600</v>
      </c>
      <c r="AJ44" s="910"/>
      <c r="AK44" s="910"/>
      <c r="AL44" s="910">
        <v>1</v>
      </c>
      <c r="AM44" s="785">
        <v>95.5</v>
      </c>
      <c r="AN44" s="774">
        <v>318</v>
      </c>
      <c r="AO44" s="715">
        <v>106</v>
      </c>
      <c r="AP44" s="774">
        <v>81</v>
      </c>
      <c r="AQ44" s="774">
        <v>128</v>
      </c>
      <c r="AR44" s="776">
        <v>99</v>
      </c>
      <c r="AS44" s="784">
        <v>191.5</v>
      </c>
      <c r="AT44" s="775">
        <v>83.5</v>
      </c>
      <c r="AU44" s="722">
        <v>6237</v>
      </c>
      <c r="AV44" s="776">
        <v>275</v>
      </c>
      <c r="AW44" s="917" t="s">
        <v>544</v>
      </c>
      <c r="AX44" s="917"/>
    </row>
    <row r="45" spans="1:50">
      <c r="A45" s="705" t="s">
        <v>3680</v>
      </c>
      <c r="C45" s="705" t="s">
        <v>3801</v>
      </c>
      <c r="D45" s="925">
        <v>44</v>
      </c>
      <c r="E45" s="926" t="s">
        <v>535</v>
      </c>
      <c r="F45" s="806">
        <v>39857</v>
      </c>
      <c r="G45" s="925"/>
      <c r="H45" s="925">
        <v>1</v>
      </c>
      <c r="I45" s="925"/>
      <c r="J45" s="925"/>
      <c r="K45" s="925">
        <v>1</v>
      </c>
      <c r="L45" s="925">
        <v>171.4</v>
      </c>
      <c r="M45" s="925">
        <v>71.099999999999994</v>
      </c>
      <c r="N45" s="925">
        <v>195.7</v>
      </c>
      <c r="O45" s="927">
        <v>663</v>
      </c>
      <c r="P45" s="925"/>
      <c r="Q45" s="925">
        <v>1</v>
      </c>
      <c r="R45" s="925"/>
      <c r="S45" s="925">
        <v>1</v>
      </c>
      <c r="T45" s="925"/>
      <c r="U45" s="925">
        <v>1</v>
      </c>
      <c r="V45" s="925"/>
      <c r="W45" s="925"/>
      <c r="X45" s="925">
        <v>1</v>
      </c>
      <c r="Y45" s="925">
        <v>1</v>
      </c>
      <c r="Z45" s="925"/>
      <c r="AA45" s="925">
        <v>1</v>
      </c>
      <c r="AC45" s="1211" t="s">
        <v>3815</v>
      </c>
      <c r="AD45" s="925">
        <v>1</v>
      </c>
      <c r="AE45" s="925"/>
      <c r="AF45" s="925">
        <v>1</v>
      </c>
      <c r="AH45" s="925">
        <v>300</v>
      </c>
      <c r="AI45" s="925">
        <v>1000</v>
      </c>
      <c r="AJ45" s="910">
        <v>1</v>
      </c>
      <c r="AK45" s="910"/>
      <c r="AL45" s="910"/>
      <c r="AM45" s="722">
        <v>4611</v>
      </c>
      <c r="AN45" s="810">
        <v>26500</v>
      </c>
      <c r="AO45" s="715">
        <v>277.5</v>
      </c>
      <c r="AP45" s="774">
        <v>192.5</v>
      </c>
      <c r="AQ45" s="717">
        <v>1291</v>
      </c>
      <c r="AR45" s="776">
        <v>122</v>
      </c>
      <c r="AS45" s="784">
        <v>379</v>
      </c>
      <c r="AT45" s="775">
        <v>51.5</v>
      </c>
      <c r="AU45" s="722">
        <v>5090</v>
      </c>
      <c r="AV45" s="776">
        <v>218.5</v>
      </c>
      <c r="AW45" s="928" t="s">
        <v>545</v>
      </c>
      <c r="AX45" s="928" t="s">
        <v>546</v>
      </c>
    </row>
    <row r="46" spans="1:50">
      <c r="A46" s="705" t="s">
        <v>3680</v>
      </c>
      <c r="C46" s="705" t="s">
        <v>3801</v>
      </c>
      <c r="D46" s="913">
        <v>45</v>
      </c>
      <c r="E46" s="914" t="s">
        <v>535</v>
      </c>
      <c r="F46" s="806">
        <v>39857</v>
      </c>
      <c r="G46" s="913">
        <v>1</v>
      </c>
      <c r="H46" s="913"/>
      <c r="I46" s="913"/>
      <c r="J46" s="913">
        <v>1</v>
      </c>
      <c r="K46" s="913"/>
      <c r="L46" s="913">
        <v>154.6</v>
      </c>
      <c r="M46" s="913">
        <v>65.400000000000006</v>
      </c>
      <c r="N46" s="913">
        <v>167.6</v>
      </c>
      <c r="O46" s="915">
        <v>429</v>
      </c>
      <c r="P46" s="913">
        <v>1</v>
      </c>
      <c r="Q46" s="913"/>
      <c r="R46" s="913"/>
      <c r="S46" s="919">
        <v>1</v>
      </c>
      <c r="T46" s="913"/>
      <c r="U46" s="913">
        <v>1</v>
      </c>
      <c r="V46" s="913"/>
      <c r="W46" s="913"/>
      <c r="X46" s="913">
        <v>1</v>
      </c>
      <c r="Y46" s="913">
        <v>1</v>
      </c>
      <c r="Z46" s="913">
        <v>1</v>
      </c>
      <c r="AA46" s="913"/>
      <c r="AC46" s="1211" t="s">
        <v>3815</v>
      </c>
      <c r="AD46" s="913">
        <v>1</v>
      </c>
      <c r="AE46" s="913">
        <v>1</v>
      </c>
      <c r="AF46" s="913"/>
      <c r="AH46" s="913">
        <v>300</v>
      </c>
      <c r="AI46" s="913">
        <v>1100</v>
      </c>
      <c r="AJ46" s="910"/>
      <c r="AK46" s="910"/>
      <c r="AL46" s="910">
        <v>1</v>
      </c>
      <c r="AM46" s="722">
        <v>1901.5</v>
      </c>
      <c r="AN46" s="774">
        <v>874</v>
      </c>
      <c r="AO46" s="715">
        <v>175</v>
      </c>
      <c r="AP46" s="774">
        <v>128</v>
      </c>
      <c r="AQ46" s="774">
        <v>166.5</v>
      </c>
      <c r="AR46" s="776">
        <v>146</v>
      </c>
      <c r="AS46" s="784">
        <v>372</v>
      </c>
      <c r="AT46" s="775">
        <v>78</v>
      </c>
      <c r="AU46" s="785">
        <v>1714</v>
      </c>
      <c r="AV46" s="776">
        <v>227.5</v>
      </c>
      <c r="AW46" s="917" t="s">
        <v>547</v>
      </c>
      <c r="AX46" s="917"/>
    </row>
    <row r="47" spans="1:50">
      <c r="A47" s="705" t="s">
        <v>3680</v>
      </c>
      <c r="C47" s="705" t="s">
        <v>3801</v>
      </c>
      <c r="D47" s="913">
        <v>46</v>
      </c>
      <c r="E47" s="914" t="s">
        <v>535</v>
      </c>
      <c r="F47" s="806">
        <v>39857</v>
      </c>
      <c r="G47" s="913"/>
      <c r="H47" s="913">
        <v>1</v>
      </c>
      <c r="I47" s="913"/>
      <c r="J47" s="913"/>
      <c r="K47" s="913">
        <v>1</v>
      </c>
      <c r="L47" s="913">
        <v>165</v>
      </c>
      <c r="M47" s="913">
        <v>71.400000000000006</v>
      </c>
      <c r="N47" s="913">
        <v>204.3</v>
      </c>
      <c r="O47" s="915">
        <v>588</v>
      </c>
      <c r="P47" s="913">
        <v>1</v>
      </c>
      <c r="Q47" s="913"/>
      <c r="R47" s="913"/>
      <c r="S47" s="919">
        <v>1</v>
      </c>
      <c r="T47" s="913"/>
      <c r="U47" s="913">
        <v>1</v>
      </c>
      <c r="V47" s="913"/>
      <c r="W47" s="913">
        <v>1</v>
      </c>
      <c r="X47" s="913"/>
      <c r="Y47" s="913">
        <v>1</v>
      </c>
      <c r="Z47" s="913">
        <v>1</v>
      </c>
      <c r="AA47" s="913"/>
      <c r="AC47" s="1211" t="s">
        <v>3815</v>
      </c>
      <c r="AD47" s="913">
        <v>1</v>
      </c>
      <c r="AE47" s="913">
        <v>1</v>
      </c>
      <c r="AF47" s="913"/>
      <c r="AH47" s="913">
        <v>300</v>
      </c>
      <c r="AI47" s="913">
        <v>1500</v>
      </c>
      <c r="AJ47" s="910"/>
      <c r="AK47" s="910"/>
      <c r="AL47" s="910">
        <v>1</v>
      </c>
      <c r="AM47" s="785">
        <v>137</v>
      </c>
      <c r="AN47" s="774">
        <v>748</v>
      </c>
      <c r="AO47" s="715">
        <v>130</v>
      </c>
      <c r="AP47" s="774">
        <v>181</v>
      </c>
      <c r="AQ47" s="774">
        <v>166</v>
      </c>
      <c r="AR47" s="776">
        <v>176.5</v>
      </c>
      <c r="AS47" s="784">
        <v>551.5</v>
      </c>
      <c r="AT47" s="775">
        <v>146</v>
      </c>
      <c r="AU47" s="785">
        <v>2369</v>
      </c>
      <c r="AV47" s="776">
        <v>464.5</v>
      </c>
      <c r="AW47" s="917" t="s">
        <v>548</v>
      </c>
      <c r="AX47" s="917"/>
    </row>
    <row r="48" spans="1:50">
      <c r="A48" s="705" t="s">
        <v>3680</v>
      </c>
      <c r="C48" s="705" t="s">
        <v>3803</v>
      </c>
      <c r="D48" s="913">
        <v>47</v>
      </c>
      <c r="E48" s="914" t="s">
        <v>549</v>
      </c>
      <c r="F48" s="806">
        <v>39858</v>
      </c>
      <c r="G48" s="913"/>
      <c r="H48" s="913">
        <v>1</v>
      </c>
      <c r="I48" s="913"/>
      <c r="J48" s="913">
        <v>1</v>
      </c>
      <c r="K48" s="913"/>
      <c r="L48" s="913">
        <v>162.80000000000001</v>
      </c>
      <c r="M48" s="913">
        <v>57.7</v>
      </c>
      <c r="N48" s="913">
        <v>202</v>
      </c>
      <c r="O48" s="915">
        <v>478</v>
      </c>
      <c r="P48" s="913"/>
      <c r="Q48" s="913">
        <v>1</v>
      </c>
      <c r="R48" s="913"/>
      <c r="S48" s="919">
        <v>1</v>
      </c>
      <c r="T48" s="913"/>
      <c r="U48" s="913">
        <v>1</v>
      </c>
      <c r="V48" s="913"/>
      <c r="W48" s="913"/>
      <c r="X48" s="913">
        <v>1</v>
      </c>
      <c r="Y48" s="913">
        <v>1</v>
      </c>
      <c r="Z48" s="913">
        <v>1</v>
      </c>
      <c r="AA48" s="913"/>
      <c r="AC48" s="1211" t="s">
        <v>3815</v>
      </c>
      <c r="AD48" s="913">
        <v>1</v>
      </c>
      <c r="AE48" s="913">
        <v>1</v>
      </c>
      <c r="AF48" s="913"/>
      <c r="AH48" s="913">
        <v>300</v>
      </c>
      <c r="AI48" s="913">
        <v>800</v>
      </c>
      <c r="AJ48" s="910">
        <v>1</v>
      </c>
      <c r="AK48" s="910"/>
      <c r="AL48" s="910"/>
      <c r="AM48" s="722">
        <v>6456</v>
      </c>
      <c r="AN48" s="810">
        <v>26434</v>
      </c>
      <c r="AO48" s="717">
        <v>540</v>
      </c>
      <c r="AP48" s="774">
        <v>363.5</v>
      </c>
      <c r="AQ48" s="774">
        <v>680</v>
      </c>
      <c r="AR48" s="776">
        <v>276</v>
      </c>
      <c r="AS48" s="784">
        <v>552.5</v>
      </c>
      <c r="AT48" s="775">
        <v>97.5</v>
      </c>
      <c r="AU48" s="785">
        <v>2529</v>
      </c>
      <c r="AV48" s="776">
        <v>313</v>
      </c>
      <c r="AW48" s="917" t="s">
        <v>550</v>
      </c>
      <c r="AX48" s="917"/>
    </row>
    <row r="49" spans="1:50">
      <c r="A49" s="705" t="s">
        <v>3680</v>
      </c>
      <c r="C49" s="705" t="s">
        <v>3803</v>
      </c>
      <c r="D49" s="913">
        <v>48</v>
      </c>
      <c r="E49" s="914" t="s">
        <v>549</v>
      </c>
      <c r="F49" s="806">
        <v>39858</v>
      </c>
      <c r="G49" s="913">
        <v>1</v>
      </c>
      <c r="H49" s="913"/>
      <c r="I49" s="913"/>
      <c r="J49" s="913">
        <v>1</v>
      </c>
      <c r="K49" s="913"/>
      <c r="L49" s="913">
        <v>148.69999999999999</v>
      </c>
      <c r="M49" s="913">
        <v>58.4</v>
      </c>
      <c r="N49" s="913">
        <v>171.3</v>
      </c>
      <c r="O49" s="915">
        <v>375</v>
      </c>
      <c r="P49" s="913"/>
      <c r="Q49" s="913">
        <v>1</v>
      </c>
      <c r="R49" s="913"/>
      <c r="S49" s="919">
        <v>1</v>
      </c>
      <c r="T49" s="913"/>
      <c r="U49" s="913">
        <v>1</v>
      </c>
      <c r="V49" s="913"/>
      <c r="W49" s="913">
        <v>1</v>
      </c>
      <c r="X49" s="913"/>
      <c r="Y49" s="913">
        <v>1</v>
      </c>
      <c r="Z49" s="913"/>
      <c r="AA49" s="913">
        <v>1</v>
      </c>
      <c r="AC49" s="1211" t="s">
        <v>3815</v>
      </c>
      <c r="AD49" s="913">
        <v>1</v>
      </c>
      <c r="AE49" s="913"/>
      <c r="AF49" s="913">
        <v>1</v>
      </c>
      <c r="AH49" s="913">
        <v>300</v>
      </c>
      <c r="AI49" s="913">
        <v>1100</v>
      </c>
      <c r="AJ49" s="910"/>
      <c r="AK49" s="910"/>
      <c r="AL49" s="910">
        <v>1</v>
      </c>
      <c r="AM49" s="785">
        <v>193</v>
      </c>
      <c r="AN49" s="774">
        <v>205.5</v>
      </c>
      <c r="AO49" s="715">
        <v>233.5</v>
      </c>
      <c r="AP49" s="774">
        <v>149</v>
      </c>
      <c r="AQ49" s="774">
        <v>166</v>
      </c>
      <c r="AR49" s="776">
        <v>256</v>
      </c>
      <c r="AS49" s="784">
        <v>903.5</v>
      </c>
      <c r="AT49" s="775">
        <v>81.5</v>
      </c>
      <c r="AU49" s="785">
        <v>433</v>
      </c>
      <c r="AV49" s="776">
        <v>440</v>
      </c>
      <c r="AW49" s="917" t="s">
        <v>551</v>
      </c>
      <c r="AX49" s="917"/>
    </row>
    <row r="50" spans="1:50">
      <c r="A50" s="705" t="s">
        <v>3680</v>
      </c>
      <c r="C50" s="705" t="s">
        <v>3803</v>
      </c>
      <c r="D50" s="913">
        <v>49</v>
      </c>
      <c r="E50" s="914" t="s">
        <v>549</v>
      </c>
      <c r="F50" s="806">
        <v>39858</v>
      </c>
      <c r="G50" s="913">
        <v>1</v>
      </c>
      <c r="H50" s="913"/>
      <c r="I50" s="913"/>
      <c r="J50" s="913">
        <v>1</v>
      </c>
      <c r="K50" s="913"/>
      <c r="L50" s="913">
        <v>157.19999999999999</v>
      </c>
      <c r="M50" s="913">
        <v>65.8</v>
      </c>
      <c r="N50" s="913">
        <v>158</v>
      </c>
      <c r="O50" s="915">
        <v>413</v>
      </c>
      <c r="P50" s="913"/>
      <c r="Q50" s="913">
        <v>1</v>
      </c>
      <c r="R50" s="913"/>
      <c r="S50" s="919">
        <v>1</v>
      </c>
      <c r="T50" s="913"/>
      <c r="U50" s="913">
        <v>1</v>
      </c>
      <c r="V50" s="913"/>
      <c r="W50" s="913">
        <v>1</v>
      </c>
      <c r="X50" s="913"/>
      <c r="Y50" s="913">
        <v>1</v>
      </c>
      <c r="Z50" s="913"/>
      <c r="AA50" s="913">
        <v>1</v>
      </c>
      <c r="AC50" s="1211" t="s">
        <v>3815</v>
      </c>
      <c r="AD50" s="913">
        <v>1</v>
      </c>
      <c r="AE50" s="913"/>
      <c r="AF50" s="913">
        <v>1</v>
      </c>
      <c r="AH50" s="913">
        <v>300</v>
      </c>
      <c r="AI50" s="913">
        <v>1000</v>
      </c>
      <c r="AJ50" s="910"/>
      <c r="AK50" s="910">
        <v>1</v>
      </c>
      <c r="AL50" s="910"/>
      <c r="AM50" s="785">
        <v>219</v>
      </c>
      <c r="AN50" s="717">
        <v>1366.5</v>
      </c>
      <c r="AO50" s="715">
        <v>399</v>
      </c>
      <c r="AP50" s="774">
        <v>147.5</v>
      </c>
      <c r="AQ50" s="774">
        <v>199</v>
      </c>
      <c r="AR50" s="776">
        <v>241.5</v>
      </c>
      <c r="AS50" s="784">
        <v>929</v>
      </c>
      <c r="AT50" s="775">
        <v>148</v>
      </c>
      <c r="AU50" s="722">
        <v>5108.5</v>
      </c>
      <c r="AV50" s="776">
        <v>315.5</v>
      </c>
      <c r="AW50" s="917" t="s">
        <v>552</v>
      </c>
      <c r="AX50" s="917"/>
    </row>
    <row r="51" spans="1:50">
      <c r="A51" s="705" t="s">
        <v>3680</v>
      </c>
      <c r="C51" s="705" t="s">
        <v>3803</v>
      </c>
      <c r="D51" s="913">
        <v>50</v>
      </c>
      <c r="E51" s="914" t="s">
        <v>549</v>
      </c>
      <c r="F51" s="806">
        <v>39858</v>
      </c>
      <c r="G51" s="913"/>
      <c r="H51" s="913">
        <v>1</v>
      </c>
      <c r="I51" s="913"/>
      <c r="J51" s="913"/>
      <c r="K51" s="913">
        <v>1</v>
      </c>
      <c r="L51" s="913">
        <v>176.4</v>
      </c>
      <c r="M51" s="913">
        <v>72.3</v>
      </c>
      <c r="N51" s="913">
        <v>202.6</v>
      </c>
      <c r="O51" s="915">
        <v>664</v>
      </c>
      <c r="P51" s="913">
        <v>1</v>
      </c>
      <c r="Q51" s="913"/>
      <c r="R51" s="913"/>
      <c r="S51" s="919">
        <v>1</v>
      </c>
      <c r="T51" s="913"/>
      <c r="U51" s="913">
        <v>1</v>
      </c>
      <c r="V51" s="913"/>
      <c r="W51" s="913"/>
      <c r="X51" s="913">
        <v>1</v>
      </c>
      <c r="Y51" s="913">
        <v>1</v>
      </c>
      <c r="Z51" s="913">
        <v>1</v>
      </c>
      <c r="AA51" s="913"/>
      <c r="AC51" s="1211" t="s">
        <v>3815</v>
      </c>
      <c r="AD51" s="913">
        <v>1</v>
      </c>
      <c r="AE51" s="913">
        <v>1</v>
      </c>
      <c r="AF51" s="913"/>
      <c r="AH51" s="913">
        <v>300</v>
      </c>
      <c r="AI51" s="913">
        <v>1000</v>
      </c>
      <c r="AJ51" s="910"/>
      <c r="AK51" s="910"/>
      <c r="AL51" s="910">
        <v>1</v>
      </c>
      <c r="AM51" s="785">
        <v>90</v>
      </c>
      <c r="AN51" s="774">
        <v>55</v>
      </c>
      <c r="AO51" s="715">
        <v>80</v>
      </c>
      <c r="AP51" s="774">
        <v>64</v>
      </c>
      <c r="AQ51" s="774">
        <v>258</v>
      </c>
      <c r="AR51" s="776">
        <v>52.5</v>
      </c>
      <c r="AS51" s="784">
        <v>204</v>
      </c>
      <c r="AT51" s="775">
        <v>94</v>
      </c>
      <c r="AU51" s="785">
        <v>2367</v>
      </c>
      <c r="AV51" s="776">
        <v>216</v>
      </c>
      <c r="AW51" s="917" t="s">
        <v>553</v>
      </c>
      <c r="AX51" s="917"/>
    </row>
    <row r="52" spans="1:50">
      <c r="A52" s="705" t="s">
        <v>3680</v>
      </c>
      <c r="C52" s="705" t="s">
        <v>3803</v>
      </c>
      <c r="D52" s="913">
        <v>51</v>
      </c>
      <c r="E52" s="914" t="s">
        <v>549</v>
      </c>
      <c r="F52" s="806">
        <v>39858</v>
      </c>
      <c r="G52" s="913">
        <v>1</v>
      </c>
      <c r="H52" s="913"/>
      <c r="I52" s="913"/>
      <c r="J52" s="913"/>
      <c r="K52" s="913">
        <v>1</v>
      </c>
      <c r="L52" s="913">
        <v>166.1</v>
      </c>
      <c r="M52" s="913">
        <v>73.3</v>
      </c>
      <c r="N52" s="913">
        <v>214.6</v>
      </c>
      <c r="O52" s="915">
        <v>679</v>
      </c>
      <c r="P52" s="913"/>
      <c r="Q52" s="913">
        <v>1</v>
      </c>
      <c r="R52" s="913"/>
      <c r="S52" s="919">
        <v>1</v>
      </c>
      <c r="T52" s="913"/>
      <c r="U52" s="913">
        <v>1</v>
      </c>
      <c r="V52" s="913"/>
      <c r="W52" s="913"/>
      <c r="X52" s="913">
        <v>1</v>
      </c>
      <c r="Y52" s="913">
        <v>1</v>
      </c>
      <c r="Z52" s="913">
        <v>1</v>
      </c>
      <c r="AA52" s="913"/>
      <c r="AC52" s="1211" t="s">
        <v>3815</v>
      </c>
      <c r="AD52" s="913">
        <v>1</v>
      </c>
      <c r="AE52" s="913">
        <v>1</v>
      </c>
      <c r="AF52" s="913"/>
      <c r="AH52" s="913">
        <v>300</v>
      </c>
      <c r="AI52" s="919">
        <v>500</v>
      </c>
      <c r="AJ52" s="910"/>
      <c r="AK52" s="910"/>
      <c r="AL52" s="910">
        <v>1</v>
      </c>
      <c r="AM52" s="785">
        <v>130.5</v>
      </c>
      <c r="AN52" s="774">
        <v>904.5</v>
      </c>
      <c r="AO52" s="715">
        <v>74</v>
      </c>
      <c r="AP52" s="774">
        <v>141.5</v>
      </c>
      <c r="AQ52" s="774">
        <v>144</v>
      </c>
      <c r="AR52" s="776">
        <v>63</v>
      </c>
      <c r="AS52" s="784">
        <v>729</v>
      </c>
      <c r="AT52" s="775">
        <v>103.5</v>
      </c>
      <c r="AU52" s="722">
        <v>9212</v>
      </c>
      <c r="AV52" s="776">
        <v>137</v>
      </c>
      <c r="AW52" s="917" t="s">
        <v>554</v>
      </c>
      <c r="AX52" s="917"/>
    </row>
    <row r="53" spans="1:50">
      <c r="A53" s="705" t="s">
        <v>3680</v>
      </c>
      <c r="C53" s="705" t="s">
        <v>3803</v>
      </c>
      <c r="D53" s="913">
        <v>52</v>
      </c>
      <c r="E53" s="914" t="s">
        <v>549</v>
      </c>
      <c r="F53" s="806">
        <v>39858</v>
      </c>
      <c r="G53" s="919"/>
      <c r="H53" s="919">
        <v>1</v>
      </c>
      <c r="I53" s="919"/>
      <c r="J53" s="919">
        <v>1</v>
      </c>
      <c r="K53" s="919"/>
      <c r="L53" s="919">
        <v>159.30000000000001</v>
      </c>
      <c r="M53" s="919">
        <v>71</v>
      </c>
      <c r="N53" s="919">
        <v>180.9</v>
      </c>
      <c r="O53" s="930">
        <v>458</v>
      </c>
      <c r="P53" s="919"/>
      <c r="Q53" s="919">
        <v>1</v>
      </c>
      <c r="R53" s="919"/>
      <c r="S53" s="919">
        <v>1</v>
      </c>
      <c r="T53" s="919"/>
      <c r="U53" s="913">
        <v>1</v>
      </c>
      <c r="V53" s="919"/>
      <c r="W53" s="913">
        <v>1</v>
      </c>
      <c r="X53" s="919"/>
      <c r="Y53" s="913">
        <v>1</v>
      </c>
      <c r="Z53" s="919"/>
      <c r="AA53" s="919">
        <v>1</v>
      </c>
      <c r="AC53" s="1211" t="s">
        <v>3815</v>
      </c>
      <c r="AD53" s="913">
        <v>1</v>
      </c>
      <c r="AE53" s="919"/>
      <c r="AF53" s="919">
        <v>1</v>
      </c>
      <c r="AH53" s="913">
        <v>300</v>
      </c>
      <c r="AI53" s="919">
        <v>900</v>
      </c>
      <c r="AJ53" s="910"/>
      <c r="AK53" s="910"/>
      <c r="AL53" s="910">
        <v>1</v>
      </c>
      <c r="AM53" s="785">
        <v>195</v>
      </c>
      <c r="AN53" s="774">
        <v>177</v>
      </c>
      <c r="AO53" s="715">
        <v>356</v>
      </c>
      <c r="AP53" s="774">
        <v>122</v>
      </c>
      <c r="AQ53" s="774">
        <v>147</v>
      </c>
      <c r="AR53" s="776">
        <v>296</v>
      </c>
      <c r="AS53" s="740">
        <v>2499</v>
      </c>
      <c r="AT53" s="775">
        <v>141</v>
      </c>
      <c r="AU53" s="785">
        <v>354</v>
      </c>
      <c r="AV53" s="776">
        <v>326.5</v>
      </c>
      <c r="AW53" s="917" t="s">
        <v>555</v>
      </c>
      <c r="AX53" s="917"/>
    </row>
    <row r="54" spans="1:50">
      <c r="A54" s="705" t="s">
        <v>3680</v>
      </c>
      <c r="C54" s="705" t="s">
        <v>3803</v>
      </c>
      <c r="D54" s="913">
        <v>53</v>
      </c>
      <c r="E54" s="914" t="s">
        <v>549</v>
      </c>
      <c r="F54" s="806">
        <v>39858</v>
      </c>
      <c r="G54" s="919">
        <v>1</v>
      </c>
      <c r="H54" s="919"/>
      <c r="I54" s="919"/>
      <c r="J54" s="919"/>
      <c r="K54" s="919">
        <v>1</v>
      </c>
      <c r="L54" s="919">
        <v>179.6</v>
      </c>
      <c r="M54" s="919">
        <v>78.8</v>
      </c>
      <c r="N54" s="919">
        <v>180.9</v>
      </c>
      <c r="O54" s="930">
        <v>591</v>
      </c>
      <c r="P54" s="919"/>
      <c r="Q54" s="919">
        <v>1</v>
      </c>
      <c r="R54" s="919"/>
      <c r="S54" s="919">
        <v>1</v>
      </c>
      <c r="T54" s="919"/>
      <c r="U54" s="913">
        <v>1</v>
      </c>
      <c r="V54" s="919"/>
      <c r="W54" s="913"/>
      <c r="X54" s="919">
        <v>1</v>
      </c>
      <c r="Y54" s="913">
        <v>1</v>
      </c>
      <c r="Z54" s="919">
        <v>1</v>
      </c>
      <c r="AA54" s="919"/>
      <c r="AC54" s="1211" t="s">
        <v>3815</v>
      </c>
      <c r="AD54" s="913">
        <v>1</v>
      </c>
      <c r="AE54" s="919">
        <v>1</v>
      </c>
      <c r="AF54" s="919"/>
      <c r="AH54" s="913">
        <v>300</v>
      </c>
      <c r="AI54" s="919">
        <v>1000</v>
      </c>
      <c r="AJ54" s="910"/>
      <c r="AK54" s="910"/>
      <c r="AL54" s="910">
        <v>1</v>
      </c>
      <c r="AM54" s="785">
        <v>320</v>
      </c>
      <c r="AN54" s="774">
        <v>240</v>
      </c>
      <c r="AO54" s="717">
        <v>645.5</v>
      </c>
      <c r="AP54" s="774">
        <v>215</v>
      </c>
      <c r="AQ54" s="774">
        <v>261</v>
      </c>
      <c r="AR54" s="776">
        <v>421</v>
      </c>
      <c r="AS54" s="784">
        <v>163</v>
      </c>
      <c r="AT54" s="775">
        <v>76</v>
      </c>
      <c r="AU54" s="722">
        <v>9811.5</v>
      </c>
      <c r="AV54" s="776">
        <v>753.5</v>
      </c>
      <c r="AW54" s="917" t="s">
        <v>556</v>
      </c>
      <c r="AX54" s="917"/>
    </row>
    <row r="55" spans="1:50">
      <c r="A55" s="705" t="s">
        <v>3680</v>
      </c>
      <c r="C55" s="705" t="s">
        <v>3803</v>
      </c>
      <c r="D55" s="913">
        <v>54</v>
      </c>
      <c r="E55" s="914" t="s">
        <v>549</v>
      </c>
      <c r="F55" s="806">
        <v>39858</v>
      </c>
      <c r="G55" s="919">
        <v>1</v>
      </c>
      <c r="H55" s="919"/>
      <c r="I55" s="919"/>
      <c r="J55" s="919">
        <v>1</v>
      </c>
      <c r="K55" s="919"/>
      <c r="L55" s="919">
        <v>167.9</v>
      </c>
      <c r="M55" s="919">
        <v>71.7</v>
      </c>
      <c r="N55" s="919">
        <v>177.2</v>
      </c>
      <c r="O55" s="930">
        <v>496</v>
      </c>
      <c r="P55" s="919"/>
      <c r="Q55" s="919">
        <v>1</v>
      </c>
      <c r="R55" s="919"/>
      <c r="S55" s="919">
        <v>1</v>
      </c>
      <c r="T55" s="919"/>
      <c r="U55" s="913">
        <v>1</v>
      </c>
      <c r="V55" s="919"/>
      <c r="W55" s="913"/>
      <c r="X55" s="919">
        <v>1</v>
      </c>
      <c r="Y55" s="913">
        <v>1</v>
      </c>
      <c r="Z55" s="919">
        <v>1</v>
      </c>
      <c r="AA55" s="919"/>
      <c r="AC55" s="1211" t="s">
        <v>3815</v>
      </c>
      <c r="AD55" s="913">
        <v>1</v>
      </c>
      <c r="AE55" s="919">
        <v>1</v>
      </c>
      <c r="AF55" s="919"/>
      <c r="AH55" s="913">
        <v>300</v>
      </c>
      <c r="AI55" s="919">
        <v>900</v>
      </c>
      <c r="AJ55" s="910"/>
      <c r="AK55" s="910">
        <v>1</v>
      </c>
      <c r="AL55" s="910"/>
      <c r="AM55" s="722">
        <v>1108</v>
      </c>
      <c r="AN55" s="717">
        <v>1411</v>
      </c>
      <c r="AO55" s="717">
        <v>2248</v>
      </c>
      <c r="AP55" s="774">
        <v>390</v>
      </c>
      <c r="AQ55" s="774">
        <v>287</v>
      </c>
      <c r="AR55" s="723">
        <v>1632.5</v>
      </c>
      <c r="AS55" s="740">
        <v>2538</v>
      </c>
      <c r="AT55" s="775">
        <v>136.5</v>
      </c>
      <c r="AU55" s="785">
        <v>1519</v>
      </c>
      <c r="AV55" s="723">
        <v>1345.5</v>
      </c>
      <c r="AW55" s="917" t="s">
        <v>557</v>
      </c>
      <c r="AX55" s="917"/>
    </row>
    <row r="56" spans="1:50">
      <c r="A56" s="705" t="s">
        <v>3680</v>
      </c>
      <c r="C56" s="705" t="s">
        <v>3803</v>
      </c>
      <c r="D56" s="913">
        <v>55</v>
      </c>
      <c r="E56" s="914" t="s">
        <v>549</v>
      </c>
      <c r="F56" s="806">
        <v>39858</v>
      </c>
      <c r="G56" s="919">
        <v>1</v>
      </c>
      <c r="H56" s="919"/>
      <c r="I56" s="919"/>
      <c r="J56" s="919"/>
      <c r="K56" s="919">
        <v>1</v>
      </c>
      <c r="L56" s="919">
        <v>184.5</v>
      </c>
      <c r="M56" s="919">
        <v>73.5</v>
      </c>
      <c r="N56" s="919">
        <v>205.5</v>
      </c>
      <c r="O56" s="930">
        <v>679</v>
      </c>
      <c r="P56" s="919"/>
      <c r="Q56" s="919">
        <v>1</v>
      </c>
      <c r="R56" s="919"/>
      <c r="S56" s="919">
        <v>1</v>
      </c>
      <c r="T56" s="919"/>
      <c r="U56" s="913">
        <v>1</v>
      </c>
      <c r="V56" s="919"/>
      <c r="W56" s="913">
        <v>1</v>
      </c>
      <c r="X56" s="919"/>
      <c r="Y56" s="913">
        <v>1</v>
      </c>
      <c r="Z56" s="919">
        <v>1</v>
      </c>
      <c r="AA56" s="919"/>
      <c r="AC56" s="1211" t="s">
        <v>3815</v>
      </c>
      <c r="AD56" s="913">
        <v>1</v>
      </c>
      <c r="AE56" s="919">
        <v>1</v>
      </c>
      <c r="AF56" s="919"/>
      <c r="AH56" s="913">
        <v>300</v>
      </c>
      <c r="AI56" s="919">
        <v>1000</v>
      </c>
      <c r="AJ56" s="910">
        <v>1</v>
      </c>
      <c r="AK56" s="910"/>
      <c r="AL56" s="910"/>
      <c r="AM56" s="785">
        <v>891</v>
      </c>
      <c r="AN56" s="721">
        <v>13722</v>
      </c>
      <c r="AO56" s="717">
        <v>468</v>
      </c>
      <c r="AP56" s="774">
        <v>451.5</v>
      </c>
      <c r="AQ56" s="774">
        <v>521</v>
      </c>
      <c r="AR56" s="776">
        <v>383</v>
      </c>
      <c r="AS56" s="740">
        <v>1018</v>
      </c>
      <c r="AT56" s="775">
        <v>134</v>
      </c>
      <c r="AU56" s="785">
        <v>3587</v>
      </c>
      <c r="AV56" s="776">
        <v>451</v>
      </c>
      <c r="AW56" s="917" t="s">
        <v>558</v>
      </c>
      <c r="AX56" s="917"/>
    </row>
    <row r="57" spans="1:50">
      <c r="A57" s="705" t="s">
        <v>3680</v>
      </c>
      <c r="C57" s="705" t="s">
        <v>3803</v>
      </c>
      <c r="D57" s="913">
        <v>56</v>
      </c>
      <c r="E57" s="914" t="s">
        <v>549</v>
      </c>
      <c r="F57" s="806">
        <v>39858</v>
      </c>
      <c r="G57" s="919">
        <v>1</v>
      </c>
      <c r="H57" s="919"/>
      <c r="I57" s="919"/>
      <c r="J57" s="919">
        <v>1</v>
      </c>
      <c r="K57" s="919"/>
      <c r="L57" s="919">
        <v>160.69999999999999</v>
      </c>
      <c r="M57" s="919">
        <v>73.400000000000006</v>
      </c>
      <c r="N57" s="919">
        <v>173.3</v>
      </c>
      <c r="O57" s="930">
        <v>420</v>
      </c>
      <c r="P57" s="919"/>
      <c r="Q57" s="919">
        <v>1</v>
      </c>
      <c r="R57" s="919"/>
      <c r="S57" s="919">
        <v>1</v>
      </c>
      <c r="T57" s="919"/>
      <c r="U57" s="913">
        <v>1</v>
      </c>
      <c r="V57" s="919"/>
      <c r="W57" s="913"/>
      <c r="X57" s="919">
        <v>1</v>
      </c>
      <c r="Y57" s="913">
        <v>1</v>
      </c>
      <c r="Z57" s="919">
        <v>1</v>
      </c>
      <c r="AA57" s="919"/>
      <c r="AC57" s="1211" t="s">
        <v>3815</v>
      </c>
      <c r="AD57" s="913">
        <v>1</v>
      </c>
      <c r="AE57" s="919">
        <v>1</v>
      </c>
      <c r="AF57" s="919"/>
      <c r="AH57" s="913">
        <v>300</v>
      </c>
      <c r="AI57" s="919">
        <v>1000</v>
      </c>
      <c r="AJ57" s="910"/>
      <c r="AK57" s="910"/>
      <c r="AL57" s="910">
        <v>1</v>
      </c>
      <c r="AM57" s="785">
        <v>107</v>
      </c>
      <c r="AN57" s="774">
        <v>78</v>
      </c>
      <c r="AO57" s="715">
        <v>147</v>
      </c>
      <c r="AP57" s="774">
        <v>112.5</v>
      </c>
      <c r="AQ57" s="774">
        <v>149.5</v>
      </c>
      <c r="AR57" s="776">
        <v>109</v>
      </c>
      <c r="AS57" s="784">
        <v>378</v>
      </c>
      <c r="AT57" s="775">
        <v>103</v>
      </c>
      <c r="AU57" s="722">
        <v>5822.5</v>
      </c>
      <c r="AV57" s="776">
        <v>296.5</v>
      </c>
      <c r="AW57" s="917" t="s">
        <v>559</v>
      </c>
      <c r="AX57" s="917"/>
    </row>
    <row r="58" spans="1:50">
      <c r="A58" s="705" t="s">
        <v>3680</v>
      </c>
      <c r="C58" s="705" t="s">
        <v>3803</v>
      </c>
      <c r="D58" s="925">
        <v>57</v>
      </c>
      <c r="E58" s="926" t="s">
        <v>549</v>
      </c>
      <c r="F58" s="806">
        <v>39858</v>
      </c>
      <c r="G58" s="925">
        <v>1</v>
      </c>
      <c r="H58" s="925"/>
      <c r="I58" s="925"/>
      <c r="J58" s="925"/>
      <c r="K58" s="925">
        <v>1</v>
      </c>
      <c r="L58" s="925">
        <v>182.5</v>
      </c>
      <c r="M58" s="925">
        <v>78.400000000000006</v>
      </c>
      <c r="N58" s="925">
        <v>217.6</v>
      </c>
      <c r="O58" s="927">
        <v>688</v>
      </c>
      <c r="P58" s="925"/>
      <c r="Q58" s="925">
        <v>1</v>
      </c>
      <c r="R58" s="925"/>
      <c r="S58" s="925">
        <v>1</v>
      </c>
      <c r="T58" s="925"/>
      <c r="U58" s="925">
        <v>1</v>
      </c>
      <c r="V58" s="925"/>
      <c r="W58" s="925"/>
      <c r="X58" s="925">
        <v>1</v>
      </c>
      <c r="Y58" s="925">
        <v>1</v>
      </c>
      <c r="Z58" s="925">
        <v>1</v>
      </c>
      <c r="AA58" s="925"/>
      <c r="AC58" s="1211" t="s">
        <v>3815</v>
      </c>
      <c r="AD58" s="925">
        <v>1</v>
      </c>
      <c r="AE58" s="925">
        <v>1</v>
      </c>
      <c r="AF58" s="925"/>
      <c r="AH58" s="925">
        <v>300</v>
      </c>
      <c r="AI58" s="925">
        <v>1000</v>
      </c>
      <c r="AJ58" s="910">
        <v>1</v>
      </c>
      <c r="AK58" s="910"/>
      <c r="AL58" s="910"/>
      <c r="AM58" s="754">
        <v>13702</v>
      </c>
      <c r="AN58" s="721">
        <v>29238.5</v>
      </c>
      <c r="AO58" s="717">
        <v>1235</v>
      </c>
      <c r="AP58" s="774">
        <v>407.5</v>
      </c>
      <c r="AQ58" s="774">
        <v>787</v>
      </c>
      <c r="AR58" s="776">
        <v>724.5</v>
      </c>
      <c r="AS58" s="784">
        <v>323</v>
      </c>
      <c r="AT58" s="775">
        <v>174</v>
      </c>
      <c r="AU58" s="722">
        <v>6852</v>
      </c>
      <c r="AV58" s="776">
        <v>749.5</v>
      </c>
      <c r="AW58" s="928" t="s">
        <v>560</v>
      </c>
      <c r="AX58" s="928" t="s">
        <v>561</v>
      </c>
    </row>
    <row r="59" spans="1:50">
      <c r="A59" s="705" t="s">
        <v>3680</v>
      </c>
      <c r="C59" s="705" t="s">
        <v>3803</v>
      </c>
      <c r="D59" s="925">
        <v>58</v>
      </c>
      <c r="E59" s="926" t="s">
        <v>549</v>
      </c>
      <c r="F59" s="806">
        <v>39858</v>
      </c>
      <c r="G59" s="925">
        <v>1</v>
      </c>
      <c r="H59" s="925"/>
      <c r="I59" s="925"/>
      <c r="J59" s="925"/>
      <c r="K59" s="925">
        <v>1</v>
      </c>
      <c r="L59" s="925">
        <v>186.4</v>
      </c>
      <c r="M59" s="925">
        <v>76.099999999999994</v>
      </c>
      <c r="N59" s="925">
        <v>201.6</v>
      </c>
      <c r="O59" s="927">
        <v>665</v>
      </c>
      <c r="P59" s="925"/>
      <c r="Q59" s="925"/>
      <c r="R59" s="925"/>
      <c r="S59" s="925">
        <v>1</v>
      </c>
      <c r="T59" s="925"/>
      <c r="U59" s="925">
        <v>1</v>
      </c>
      <c r="V59" s="925"/>
      <c r="W59" s="925"/>
      <c r="X59" s="925">
        <v>1</v>
      </c>
      <c r="Y59" s="925">
        <v>1</v>
      </c>
      <c r="Z59" s="925"/>
      <c r="AA59" s="925">
        <v>1</v>
      </c>
      <c r="AC59" s="1211" t="s">
        <v>3815</v>
      </c>
      <c r="AD59" s="925">
        <v>1</v>
      </c>
      <c r="AE59" s="925"/>
      <c r="AF59" s="925">
        <v>1</v>
      </c>
      <c r="AH59" s="925">
        <v>300</v>
      </c>
      <c r="AI59" s="925">
        <v>1000</v>
      </c>
      <c r="AJ59" s="910"/>
      <c r="AK59" s="910"/>
      <c r="AL59" s="910">
        <v>1</v>
      </c>
      <c r="AM59" s="785">
        <v>178</v>
      </c>
      <c r="AN59" s="774">
        <v>355</v>
      </c>
      <c r="AO59" s="715">
        <v>128</v>
      </c>
      <c r="AP59" s="774">
        <v>279</v>
      </c>
      <c r="AQ59" s="774">
        <v>201</v>
      </c>
      <c r="AR59" s="776">
        <v>136.5</v>
      </c>
      <c r="AS59" s="740">
        <v>1898</v>
      </c>
      <c r="AT59" s="775">
        <v>85</v>
      </c>
      <c r="AU59" s="785">
        <v>1351</v>
      </c>
      <c r="AV59" s="776">
        <v>157</v>
      </c>
      <c r="AW59" s="928" t="s">
        <v>562</v>
      </c>
      <c r="AX59" s="928" t="s">
        <v>563</v>
      </c>
    </row>
    <row r="60" spans="1:50">
      <c r="A60" s="705" t="s">
        <v>3680</v>
      </c>
      <c r="C60" s="705" t="s">
        <v>3803</v>
      </c>
      <c r="D60" s="913">
        <v>59</v>
      </c>
      <c r="E60" s="914" t="s">
        <v>549</v>
      </c>
      <c r="F60" s="806">
        <v>39858</v>
      </c>
      <c r="G60" s="919"/>
      <c r="H60" s="919">
        <v>1</v>
      </c>
      <c r="I60" s="919"/>
      <c r="J60" s="919">
        <v>1</v>
      </c>
      <c r="K60" s="919"/>
      <c r="L60" s="919">
        <v>162.30000000000001</v>
      </c>
      <c r="M60" s="919">
        <v>66.7</v>
      </c>
      <c r="N60" s="919">
        <v>184.5</v>
      </c>
      <c r="O60" s="930">
        <v>437</v>
      </c>
      <c r="P60" s="919"/>
      <c r="Q60" s="919">
        <v>1</v>
      </c>
      <c r="R60" s="919"/>
      <c r="S60" s="919">
        <v>1</v>
      </c>
      <c r="T60" s="919"/>
      <c r="U60" s="913">
        <v>1</v>
      </c>
      <c r="V60" s="919"/>
      <c r="W60" s="919"/>
      <c r="X60" s="919">
        <v>1</v>
      </c>
      <c r="Y60" s="913">
        <v>1</v>
      </c>
      <c r="Z60" s="919">
        <v>1</v>
      </c>
      <c r="AA60" s="919"/>
      <c r="AC60" s="1211" t="s">
        <v>3815</v>
      </c>
      <c r="AD60" s="913">
        <v>1</v>
      </c>
      <c r="AE60" s="919">
        <v>1</v>
      </c>
      <c r="AF60" s="919"/>
      <c r="AH60" s="913">
        <v>300</v>
      </c>
      <c r="AI60" s="919">
        <v>600</v>
      </c>
      <c r="AJ60" s="910"/>
      <c r="AK60" s="910"/>
      <c r="AL60" s="910">
        <v>1</v>
      </c>
      <c r="AM60" s="785">
        <v>226</v>
      </c>
      <c r="AN60" s="774">
        <v>429</v>
      </c>
      <c r="AO60" s="715">
        <v>396</v>
      </c>
      <c r="AP60" s="774">
        <v>132</v>
      </c>
      <c r="AQ60" s="774">
        <v>170</v>
      </c>
      <c r="AR60" s="776">
        <v>264</v>
      </c>
      <c r="AS60" s="784">
        <v>491.5</v>
      </c>
      <c r="AT60" s="775">
        <v>74</v>
      </c>
      <c r="AU60" s="722">
        <v>4375</v>
      </c>
      <c r="AV60" s="776">
        <v>299.5</v>
      </c>
      <c r="AW60" s="917" t="s">
        <v>564</v>
      </c>
      <c r="AX60" s="917"/>
    </row>
    <row r="61" spans="1:50">
      <c r="A61" s="705" t="s">
        <v>3680</v>
      </c>
      <c r="C61" s="705" t="s">
        <v>3803</v>
      </c>
      <c r="D61" s="913">
        <v>60</v>
      </c>
      <c r="E61" s="914" t="s">
        <v>549</v>
      </c>
      <c r="F61" s="806">
        <v>39858</v>
      </c>
      <c r="G61" s="919">
        <v>1</v>
      </c>
      <c r="H61" s="919"/>
      <c r="I61" s="919"/>
      <c r="J61" s="919">
        <v>1</v>
      </c>
      <c r="K61" s="919"/>
      <c r="L61" s="919">
        <v>162.6</v>
      </c>
      <c r="M61" s="919">
        <v>67.900000000000006</v>
      </c>
      <c r="N61" s="919">
        <v>166.6</v>
      </c>
      <c r="O61" s="930">
        <v>406</v>
      </c>
      <c r="P61" s="919"/>
      <c r="Q61" s="919">
        <v>1</v>
      </c>
      <c r="R61" s="919"/>
      <c r="S61" s="919">
        <v>1</v>
      </c>
      <c r="T61" s="919"/>
      <c r="U61" s="913">
        <v>1</v>
      </c>
      <c r="V61" s="919"/>
      <c r="W61" s="919">
        <v>1</v>
      </c>
      <c r="X61" s="919"/>
      <c r="Y61" s="913">
        <v>1</v>
      </c>
      <c r="Z61" s="919">
        <v>1</v>
      </c>
      <c r="AA61" s="919"/>
      <c r="AC61" s="1211" t="s">
        <v>3815</v>
      </c>
      <c r="AD61" s="913">
        <v>1</v>
      </c>
      <c r="AE61" s="919">
        <v>1</v>
      </c>
      <c r="AF61" s="919"/>
      <c r="AH61" s="913">
        <v>300</v>
      </c>
      <c r="AI61" s="919">
        <v>800</v>
      </c>
      <c r="AJ61" s="910"/>
      <c r="AK61" s="910">
        <v>1</v>
      </c>
      <c r="AL61" s="910"/>
      <c r="AM61" s="785">
        <v>380</v>
      </c>
      <c r="AN61" s="717">
        <v>1219</v>
      </c>
      <c r="AO61" s="717">
        <v>734</v>
      </c>
      <c r="AP61" s="774">
        <v>177</v>
      </c>
      <c r="AQ61" s="774">
        <v>121.5</v>
      </c>
      <c r="AR61" s="776">
        <v>541</v>
      </c>
      <c r="AS61" s="784">
        <v>639.5</v>
      </c>
      <c r="AT61" s="775">
        <v>92.5</v>
      </c>
      <c r="AU61" s="785">
        <v>1734</v>
      </c>
      <c r="AV61" s="776">
        <v>370</v>
      </c>
      <c r="AW61" s="917" t="s">
        <v>565</v>
      </c>
      <c r="AX61" s="917"/>
    </row>
    <row r="62" spans="1:50">
      <c r="A62" s="705" t="s">
        <v>3680</v>
      </c>
      <c r="C62" s="705" t="s">
        <v>3804</v>
      </c>
      <c r="D62" s="913">
        <v>61</v>
      </c>
      <c r="E62" s="931" t="s">
        <v>566</v>
      </c>
      <c r="F62" s="806">
        <v>39860</v>
      </c>
      <c r="G62" s="919"/>
      <c r="H62" s="919">
        <v>1</v>
      </c>
      <c r="I62" s="919"/>
      <c r="J62" s="919"/>
      <c r="K62" s="919">
        <v>1</v>
      </c>
      <c r="L62" s="919">
        <v>166.7</v>
      </c>
      <c r="M62" s="919">
        <v>69.599999999999994</v>
      </c>
      <c r="N62" s="919">
        <v>205.1</v>
      </c>
      <c r="O62" s="930">
        <v>684</v>
      </c>
      <c r="P62" s="919">
        <v>1</v>
      </c>
      <c r="Q62" s="919"/>
      <c r="R62" s="919">
        <v>1</v>
      </c>
      <c r="S62" s="919"/>
      <c r="T62" s="919"/>
      <c r="U62" s="913">
        <v>1</v>
      </c>
      <c r="V62" s="919"/>
      <c r="W62" s="919"/>
      <c r="X62" s="919">
        <v>1</v>
      </c>
      <c r="Y62" s="913">
        <v>1</v>
      </c>
      <c r="Z62" s="919">
        <v>1</v>
      </c>
      <c r="AA62" s="919"/>
      <c r="AC62" s="1211" t="s">
        <v>3815</v>
      </c>
      <c r="AD62" s="913">
        <v>1</v>
      </c>
      <c r="AE62" s="919">
        <v>1</v>
      </c>
      <c r="AF62" s="919"/>
      <c r="AH62" s="913">
        <v>300</v>
      </c>
      <c r="AI62" s="919">
        <v>1000</v>
      </c>
      <c r="AJ62" s="910">
        <v>1</v>
      </c>
      <c r="AK62" s="910"/>
      <c r="AL62" s="910"/>
      <c r="AM62" s="722">
        <v>1205</v>
      </c>
      <c r="AN62" s="721">
        <v>27073</v>
      </c>
      <c r="AO62" s="715">
        <v>301</v>
      </c>
      <c r="AP62" s="774">
        <v>277</v>
      </c>
      <c r="AQ62" s="774">
        <v>800</v>
      </c>
      <c r="AR62" s="776">
        <v>118</v>
      </c>
      <c r="AS62" s="784">
        <v>339</v>
      </c>
      <c r="AT62" s="775">
        <v>69.5</v>
      </c>
      <c r="AU62" s="722">
        <v>6018</v>
      </c>
      <c r="AV62" s="776">
        <v>219</v>
      </c>
      <c r="AW62" s="917" t="s">
        <v>567</v>
      </c>
      <c r="AX62" s="917" t="s">
        <v>568</v>
      </c>
    </row>
    <row r="63" spans="1:50">
      <c r="A63" s="705" t="s">
        <v>3680</v>
      </c>
      <c r="C63" s="705" t="s">
        <v>3804</v>
      </c>
      <c r="D63" s="913">
        <v>62</v>
      </c>
      <c r="E63" s="931" t="s">
        <v>566</v>
      </c>
      <c r="F63" s="806">
        <v>39860</v>
      </c>
      <c r="G63" s="919">
        <v>1</v>
      </c>
      <c r="H63" s="919"/>
      <c r="I63" s="919"/>
      <c r="J63" s="919"/>
      <c r="K63" s="919">
        <v>1</v>
      </c>
      <c r="L63" s="919">
        <v>172.2</v>
      </c>
      <c r="M63" s="919">
        <v>72</v>
      </c>
      <c r="N63" s="919">
        <v>216</v>
      </c>
      <c r="O63" s="930">
        <v>659</v>
      </c>
      <c r="P63" s="919"/>
      <c r="Q63" s="919">
        <v>1</v>
      </c>
      <c r="R63" s="919"/>
      <c r="S63" s="919">
        <v>1</v>
      </c>
      <c r="T63" s="919"/>
      <c r="U63" s="913">
        <v>1</v>
      </c>
      <c r="V63" s="919"/>
      <c r="W63" s="919"/>
      <c r="X63" s="919">
        <v>1</v>
      </c>
      <c r="Y63" s="913">
        <v>1</v>
      </c>
      <c r="Z63" s="919"/>
      <c r="AA63" s="919">
        <v>1</v>
      </c>
      <c r="AC63" s="1211" t="s">
        <v>3815</v>
      </c>
      <c r="AD63" s="913">
        <v>1</v>
      </c>
      <c r="AE63" s="919"/>
      <c r="AF63" s="919">
        <v>1</v>
      </c>
      <c r="AH63" s="913">
        <v>300</v>
      </c>
      <c r="AI63" s="919">
        <v>800</v>
      </c>
      <c r="AJ63" s="910">
        <v>1</v>
      </c>
      <c r="AK63" s="910"/>
      <c r="AL63" s="910"/>
      <c r="AM63" s="722">
        <v>3634</v>
      </c>
      <c r="AN63" s="721">
        <v>20436.5</v>
      </c>
      <c r="AO63" s="717">
        <v>2068.5</v>
      </c>
      <c r="AP63" s="717">
        <v>3119</v>
      </c>
      <c r="AQ63" s="774">
        <v>405.5</v>
      </c>
      <c r="AR63" s="723">
        <v>2813</v>
      </c>
      <c r="AS63" s="740">
        <v>3678</v>
      </c>
      <c r="AT63" s="726">
        <v>2177</v>
      </c>
      <c r="AU63" s="722">
        <v>7855</v>
      </c>
      <c r="AV63" s="776">
        <v>645.5</v>
      </c>
      <c r="AW63" s="917" t="s">
        <v>569</v>
      </c>
      <c r="AX63" s="917"/>
    </row>
    <row r="64" spans="1:50">
      <c r="A64" s="705" t="s">
        <v>3680</v>
      </c>
      <c r="C64" s="705" t="s">
        <v>3804</v>
      </c>
      <c r="D64" s="913">
        <v>63</v>
      </c>
      <c r="E64" s="931" t="s">
        <v>566</v>
      </c>
      <c r="F64" s="806">
        <v>39860</v>
      </c>
      <c r="G64" s="919"/>
      <c r="H64" s="919">
        <v>1</v>
      </c>
      <c r="I64" s="919"/>
      <c r="J64" s="919"/>
      <c r="K64" s="919">
        <v>1</v>
      </c>
      <c r="L64" s="919">
        <v>163.69999999999999</v>
      </c>
      <c r="M64" s="919">
        <v>70.7</v>
      </c>
      <c r="N64" s="919">
        <v>203.5</v>
      </c>
      <c r="O64" s="930">
        <v>616</v>
      </c>
      <c r="P64" s="919">
        <v>1</v>
      </c>
      <c r="Q64" s="919"/>
      <c r="R64" s="919">
        <v>1</v>
      </c>
      <c r="S64" s="919"/>
      <c r="T64" s="919"/>
      <c r="U64" s="913">
        <v>1</v>
      </c>
      <c r="V64" s="919"/>
      <c r="W64" s="919"/>
      <c r="X64" s="919">
        <v>1</v>
      </c>
      <c r="Y64" s="913">
        <v>1</v>
      </c>
      <c r="Z64" s="919"/>
      <c r="AA64" s="919">
        <v>1</v>
      </c>
      <c r="AC64" s="1211" t="s">
        <v>3815</v>
      </c>
      <c r="AD64" s="913">
        <v>1</v>
      </c>
      <c r="AE64" s="919"/>
      <c r="AF64" s="919">
        <v>1</v>
      </c>
      <c r="AH64" s="913">
        <v>300</v>
      </c>
      <c r="AI64" s="919">
        <v>900</v>
      </c>
      <c r="AJ64" s="910"/>
      <c r="AK64" s="910"/>
      <c r="AL64" s="910">
        <v>1</v>
      </c>
      <c r="AM64" s="785">
        <v>81.5</v>
      </c>
      <c r="AN64" s="774">
        <v>96.5</v>
      </c>
      <c r="AO64" s="715">
        <v>73</v>
      </c>
      <c r="AP64" s="774">
        <v>82</v>
      </c>
      <c r="AQ64" s="774">
        <v>103</v>
      </c>
      <c r="AR64" s="776">
        <v>55</v>
      </c>
      <c r="AS64" s="784">
        <v>581</v>
      </c>
      <c r="AT64" s="775">
        <v>74</v>
      </c>
      <c r="AU64" s="785">
        <v>2186.5</v>
      </c>
      <c r="AV64" s="776">
        <v>275</v>
      </c>
      <c r="AW64" s="917" t="s">
        <v>570</v>
      </c>
      <c r="AX64" s="917"/>
    </row>
    <row r="65" spans="1:50">
      <c r="A65" s="705" t="s">
        <v>3680</v>
      </c>
      <c r="C65" s="705" t="s">
        <v>3804</v>
      </c>
      <c r="D65" s="913">
        <v>64</v>
      </c>
      <c r="E65" s="931" t="s">
        <v>566</v>
      </c>
      <c r="F65" s="806">
        <v>39860</v>
      </c>
      <c r="G65" s="919"/>
      <c r="H65" s="919">
        <v>1</v>
      </c>
      <c r="I65" s="919"/>
      <c r="J65" s="919">
        <v>1</v>
      </c>
      <c r="K65" s="919"/>
      <c r="L65" s="919">
        <v>148</v>
      </c>
      <c r="M65" s="919">
        <v>64.3</v>
      </c>
      <c r="N65" s="919">
        <v>185.4</v>
      </c>
      <c r="O65" s="930">
        <v>376</v>
      </c>
      <c r="P65" s="919"/>
      <c r="Q65" s="919">
        <v>1</v>
      </c>
      <c r="R65" s="919"/>
      <c r="S65" s="919">
        <v>1</v>
      </c>
      <c r="T65" s="919"/>
      <c r="U65" s="913">
        <v>1</v>
      </c>
      <c r="V65" s="919"/>
      <c r="W65" s="919">
        <v>1</v>
      </c>
      <c r="X65" s="919"/>
      <c r="Y65" s="913">
        <v>1</v>
      </c>
      <c r="Z65" s="919"/>
      <c r="AA65" s="919">
        <v>1</v>
      </c>
      <c r="AC65" s="1211" t="s">
        <v>3815</v>
      </c>
      <c r="AD65" s="913">
        <v>1</v>
      </c>
      <c r="AE65" s="919"/>
      <c r="AF65" s="919">
        <v>1</v>
      </c>
      <c r="AH65" s="913">
        <v>300</v>
      </c>
      <c r="AI65" s="919">
        <v>1000</v>
      </c>
      <c r="AJ65" s="910"/>
      <c r="AK65" s="910"/>
      <c r="AL65" s="910">
        <v>1</v>
      </c>
      <c r="AM65" s="785">
        <v>91</v>
      </c>
      <c r="AN65" s="774">
        <v>54</v>
      </c>
      <c r="AO65" s="715">
        <v>81</v>
      </c>
      <c r="AP65" s="774">
        <v>88.5</v>
      </c>
      <c r="AQ65" s="774">
        <v>152</v>
      </c>
      <c r="AR65" s="776">
        <v>81</v>
      </c>
      <c r="AS65" s="784">
        <v>309.5</v>
      </c>
      <c r="AT65" s="775">
        <v>206.5</v>
      </c>
      <c r="AU65" s="785">
        <v>2402.5</v>
      </c>
      <c r="AV65" s="776">
        <v>114</v>
      </c>
      <c r="AW65" s="917" t="s">
        <v>571</v>
      </c>
      <c r="AX65" s="917"/>
    </row>
    <row r="66" spans="1:50">
      <c r="A66" s="705" t="s">
        <v>3680</v>
      </c>
      <c r="C66" s="705" t="s">
        <v>3804</v>
      </c>
      <c r="D66" s="925">
        <v>65</v>
      </c>
      <c r="E66" s="926" t="s">
        <v>566</v>
      </c>
      <c r="F66" s="806">
        <v>39860</v>
      </c>
      <c r="G66" s="925">
        <v>1</v>
      </c>
      <c r="H66" s="925"/>
      <c r="I66" s="925"/>
      <c r="J66" s="925"/>
      <c r="K66" s="925">
        <v>1</v>
      </c>
      <c r="L66" s="925">
        <v>166.6</v>
      </c>
      <c r="M66" s="925">
        <v>68.7</v>
      </c>
      <c r="N66" s="925">
        <v>221.6</v>
      </c>
      <c r="O66" s="927">
        <v>684</v>
      </c>
      <c r="P66" s="925"/>
      <c r="Q66" s="925">
        <v>1</v>
      </c>
      <c r="R66" s="925"/>
      <c r="S66" s="925">
        <v>1</v>
      </c>
      <c r="T66" s="925"/>
      <c r="U66" s="925">
        <v>1</v>
      </c>
      <c r="V66" s="925"/>
      <c r="W66" s="925"/>
      <c r="X66" s="925">
        <v>1</v>
      </c>
      <c r="Y66" s="925">
        <v>1</v>
      </c>
      <c r="Z66" s="925">
        <v>1</v>
      </c>
      <c r="AA66" s="925"/>
      <c r="AC66" s="1211" t="s">
        <v>3815</v>
      </c>
      <c r="AD66" s="925">
        <v>1</v>
      </c>
      <c r="AE66" s="925">
        <v>1</v>
      </c>
      <c r="AF66" s="925"/>
      <c r="AH66" s="925">
        <v>300</v>
      </c>
      <c r="AI66" s="925">
        <v>900</v>
      </c>
      <c r="AJ66" s="910"/>
      <c r="AK66" s="910">
        <v>1</v>
      </c>
      <c r="AL66" s="910"/>
      <c r="AM66" s="785">
        <v>161.5</v>
      </c>
      <c r="AN66" s="717">
        <v>4282</v>
      </c>
      <c r="AO66" s="715">
        <v>91</v>
      </c>
      <c r="AP66" s="774">
        <v>99.5</v>
      </c>
      <c r="AQ66" s="774">
        <v>151.5</v>
      </c>
      <c r="AR66" s="776">
        <v>65</v>
      </c>
      <c r="AS66" s="784">
        <v>941</v>
      </c>
      <c r="AT66" s="775">
        <v>240</v>
      </c>
      <c r="AU66" s="785">
        <v>1342</v>
      </c>
      <c r="AV66" s="776">
        <v>112.5</v>
      </c>
      <c r="AW66" s="928" t="s">
        <v>572</v>
      </c>
      <c r="AX66" s="928" t="s">
        <v>573</v>
      </c>
    </row>
    <row r="67" spans="1:50">
      <c r="A67" s="705" t="s">
        <v>3680</v>
      </c>
      <c r="C67" s="705" t="s">
        <v>3804</v>
      </c>
      <c r="D67" s="913">
        <v>66</v>
      </c>
      <c r="E67" s="931" t="s">
        <v>566</v>
      </c>
      <c r="F67" s="806">
        <v>39860</v>
      </c>
      <c r="G67" s="919">
        <v>1</v>
      </c>
      <c r="H67" s="919"/>
      <c r="I67" s="919"/>
      <c r="J67" s="919"/>
      <c r="K67" s="919">
        <v>1</v>
      </c>
      <c r="L67" s="919">
        <v>173.3</v>
      </c>
      <c r="M67" s="919">
        <v>74</v>
      </c>
      <c r="N67" s="919">
        <v>208.8</v>
      </c>
      <c r="O67" s="930">
        <v>723</v>
      </c>
      <c r="P67" s="919"/>
      <c r="Q67" s="919">
        <v>1</v>
      </c>
      <c r="R67" s="919"/>
      <c r="S67" s="919">
        <v>1</v>
      </c>
      <c r="T67" s="919"/>
      <c r="U67" s="913">
        <v>1</v>
      </c>
      <c r="V67" s="919"/>
      <c r="W67" s="919"/>
      <c r="X67" s="919">
        <v>1</v>
      </c>
      <c r="Y67" s="913">
        <v>1</v>
      </c>
      <c r="Z67" s="919"/>
      <c r="AA67" s="919">
        <v>1</v>
      </c>
      <c r="AC67" s="1211" t="s">
        <v>3815</v>
      </c>
      <c r="AD67" s="913">
        <v>1</v>
      </c>
      <c r="AE67" s="919"/>
      <c r="AF67" s="919">
        <v>1</v>
      </c>
      <c r="AH67" s="913">
        <v>300</v>
      </c>
      <c r="AI67" s="919">
        <v>700</v>
      </c>
      <c r="AJ67" s="910"/>
      <c r="AK67" s="910">
        <v>1</v>
      </c>
      <c r="AL67" s="910"/>
      <c r="AM67" s="785">
        <v>127</v>
      </c>
      <c r="AN67" s="717">
        <v>2434</v>
      </c>
      <c r="AO67" s="715">
        <v>115.5</v>
      </c>
      <c r="AP67" s="774">
        <v>71</v>
      </c>
      <c r="AQ67" s="774">
        <v>141</v>
      </c>
      <c r="AR67" s="776">
        <v>52</v>
      </c>
      <c r="AS67" s="784">
        <v>105</v>
      </c>
      <c r="AT67" s="775">
        <v>47</v>
      </c>
      <c r="AU67" s="722">
        <v>4230</v>
      </c>
      <c r="AV67" s="776">
        <v>171</v>
      </c>
      <c r="AW67" s="917" t="s">
        <v>574</v>
      </c>
      <c r="AX67" s="917"/>
    </row>
    <row r="68" spans="1:50">
      <c r="A68" s="705" t="s">
        <v>3680</v>
      </c>
      <c r="C68" s="705" t="s">
        <v>3804</v>
      </c>
      <c r="D68" s="913">
        <v>67</v>
      </c>
      <c r="E68" s="931" t="s">
        <v>566</v>
      </c>
      <c r="F68" s="806">
        <v>39860</v>
      </c>
      <c r="G68" s="919"/>
      <c r="H68" s="919">
        <v>1</v>
      </c>
      <c r="I68" s="919"/>
      <c r="J68" s="919">
        <v>1</v>
      </c>
      <c r="K68" s="919"/>
      <c r="L68" s="919">
        <v>151.30000000000001</v>
      </c>
      <c r="M68" s="919">
        <v>66.5</v>
      </c>
      <c r="N68" s="919">
        <v>177.1</v>
      </c>
      <c r="O68" s="930">
        <v>401</v>
      </c>
      <c r="P68" s="919"/>
      <c r="Q68" s="919">
        <v>1</v>
      </c>
      <c r="R68" s="919"/>
      <c r="S68" s="919">
        <v>1</v>
      </c>
      <c r="T68" s="919"/>
      <c r="U68" s="913">
        <v>1</v>
      </c>
      <c r="V68" s="919"/>
      <c r="W68" s="919">
        <v>1</v>
      </c>
      <c r="X68" s="919"/>
      <c r="Y68" s="913">
        <v>1</v>
      </c>
      <c r="Z68" s="919">
        <v>1</v>
      </c>
      <c r="AA68" s="919"/>
      <c r="AC68" s="1211" t="s">
        <v>3815</v>
      </c>
      <c r="AD68" s="913">
        <v>1</v>
      </c>
      <c r="AE68" s="919">
        <v>1</v>
      </c>
      <c r="AF68" s="919"/>
      <c r="AH68" s="913">
        <v>300</v>
      </c>
      <c r="AI68" s="919">
        <v>900</v>
      </c>
      <c r="AJ68" s="910"/>
      <c r="AK68" s="910"/>
      <c r="AL68" s="910">
        <v>1</v>
      </c>
      <c r="AM68" s="785">
        <v>109</v>
      </c>
      <c r="AN68" s="774">
        <v>76.5</v>
      </c>
      <c r="AO68" s="715">
        <v>87.5</v>
      </c>
      <c r="AP68" s="774">
        <v>102.5</v>
      </c>
      <c r="AQ68" s="774">
        <v>216</v>
      </c>
      <c r="AR68" s="776">
        <v>76</v>
      </c>
      <c r="AS68" s="784">
        <v>223.5</v>
      </c>
      <c r="AT68" s="775">
        <v>81</v>
      </c>
      <c r="AU68" s="785">
        <v>1465.5</v>
      </c>
      <c r="AV68" s="776">
        <v>170</v>
      </c>
      <c r="AW68" s="917" t="s">
        <v>575</v>
      </c>
      <c r="AX68" s="917"/>
    </row>
    <row r="69" spans="1:50">
      <c r="A69" s="705" t="s">
        <v>3680</v>
      </c>
      <c r="C69" s="705" t="s">
        <v>3804</v>
      </c>
      <c r="D69" s="913">
        <v>68</v>
      </c>
      <c r="E69" s="931" t="s">
        <v>566</v>
      </c>
      <c r="F69" s="806">
        <v>39860</v>
      </c>
      <c r="G69" s="919">
        <v>1</v>
      </c>
      <c r="H69" s="919"/>
      <c r="I69" s="919"/>
      <c r="J69" s="919"/>
      <c r="K69" s="919">
        <v>1</v>
      </c>
      <c r="L69" s="919">
        <v>174.4</v>
      </c>
      <c r="M69" s="919">
        <v>73.8</v>
      </c>
      <c r="N69" s="919">
        <v>203.2</v>
      </c>
      <c r="O69" s="930">
        <v>626</v>
      </c>
      <c r="P69" s="919"/>
      <c r="Q69" s="919">
        <v>1</v>
      </c>
      <c r="R69" s="919"/>
      <c r="S69" s="919">
        <v>1</v>
      </c>
      <c r="T69" s="919"/>
      <c r="U69" s="913">
        <v>1</v>
      </c>
      <c r="V69" s="919"/>
      <c r="W69" s="919"/>
      <c r="X69" s="919">
        <v>1</v>
      </c>
      <c r="Y69" s="913">
        <v>1</v>
      </c>
      <c r="Z69" s="919"/>
      <c r="AA69" s="919">
        <v>1</v>
      </c>
      <c r="AC69" s="1211" t="s">
        <v>3815</v>
      </c>
      <c r="AD69" s="913">
        <v>1</v>
      </c>
      <c r="AE69" s="919"/>
      <c r="AF69" s="919">
        <v>1</v>
      </c>
      <c r="AH69" s="913">
        <v>300</v>
      </c>
      <c r="AI69" s="919">
        <v>1000</v>
      </c>
      <c r="AJ69" s="910"/>
      <c r="AK69" s="910">
        <v>1</v>
      </c>
      <c r="AL69" s="910"/>
      <c r="AM69" s="785">
        <v>137</v>
      </c>
      <c r="AN69" s="717">
        <v>1325</v>
      </c>
      <c r="AO69" s="715">
        <v>119</v>
      </c>
      <c r="AP69" s="774">
        <v>96</v>
      </c>
      <c r="AQ69" s="774">
        <v>93</v>
      </c>
      <c r="AR69" s="776">
        <v>114</v>
      </c>
      <c r="AS69" s="784">
        <v>394</v>
      </c>
      <c r="AT69" s="775">
        <v>64</v>
      </c>
      <c r="AU69" s="785">
        <v>3021.5</v>
      </c>
      <c r="AV69" s="776">
        <v>119.5</v>
      </c>
      <c r="AW69" s="917" t="s">
        <v>576</v>
      </c>
      <c r="AX69" s="917"/>
    </row>
    <row r="70" spans="1:50">
      <c r="A70" s="705" t="s">
        <v>3680</v>
      </c>
      <c r="C70" s="705" t="s">
        <v>3804</v>
      </c>
      <c r="D70" s="913">
        <v>69</v>
      </c>
      <c r="E70" s="931" t="s">
        <v>566</v>
      </c>
      <c r="F70" s="806">
        <v>39860</v>
      </c>
      <c r="G70" s="919">
        <v>1</v>
      </c>
      <c r="H70" s="919"/>
      <c r="I70" s="919"/>
      <c r="J70" s="919"/>
      <c r="K70" s="919">
        <v>1</v>
      </c>
      <c r="L70" s="919">
        <v>166.5</v>
      </c>
      <c r="M70" s="919">
        <v>75.8</v>
      </c>
      <c r="N70" s="919">
        <v>217.6</v>
      </c>
      <c r="O70" s="930">
        <v>739</v>
      </c>
      <c r="P70" s="919"/>
      <c r="Q70" s="919">
        <v>1</v>
      </c>
      <c r="R70" s="919"/>
      <c r="S70" s="919">
        <v>1</v>
      </c>
      <c r="T70" s="919"/>
      <c r="U70" s="913">
        <v>1</v>
      </c>
      <c r="V70" s="919"/>
      <c r="W70" s="919"/>
      <c r="X70" s="919">
        <v>1</v>
      </c>
      <c r="Y70" s="913">
        <v>1</v>
      </c>
      <c r="Z70" s="919"/>
      <c r="AA70" s="919">
        <v>1</v>
      </c>
      <c r="AC70" s="1211" t="s">
        <v>3815</v>
      </c>
      <c r="AD70" s="913">
        <v>1</v>
      </c>
      <c r="AE70" s="919"/>
      <c r="AF70" s="919">
        <v>1</v>
      </c>
      <c r="AH70" s="913">
        <v>300</v>
      </c>
      <c r="AI70" s="919">
        <v>1000</v>
      </c>
      <c r="AJ70" s="910"/>
      <c r="AK70" s="910"/>
      <c r="AL70" s="910">
        <v>1</v>
      </c>
      <c r="AM70" s="785">
        <v>257</v>
      </c>
      <c r="AN70" s="774">
        <v>401</v>
      </c>
      <c r="AO70" s="717">
        <v>423.5</v>
      </c>
      <c r="AP70" s="774">
        <v>206</v>
      </c>
      <c r="AQ70" s="774">
        <v>191</v>
      </c>
      <c r="AR70" s="776">
        <v>317</v>
      </c>
      <c r="AS70" s="784">
        <v>236.5</v>
      </c>
      <c r="AT70" s="775">
        <v>76</v>
      </c>
      <c r="AU70" s="785">
        <v>3206</v>
      </c>
      <c r="AV70" s="776">
        <v>469.5</v>
      </c>
      <c r="AW70" s="917" t="s">
        <v>577</v>
      </c>
      <c r="AX70" s="917"/>
    </row>
    <row r="71" spans="1:50">
      <c r="A71" s="705" t="s">
        <v>3680</v>
      </c>
      <c r="C71" s="705" t="s">
        <v>3804</v>
      </c>
      <c r="D71" s="913">
        <v>70</v>
      </c>
      <c r="E71" s="931" t="s">
        <v>566</v>
      </c>
      <c r="F71" s="806">
        <v>39860</v>
      </c>
      <c r="G71" s="919">
        <v>1</v>
      </c>
      <c r="H71" s="919"/>
      <c r="I71" s="919"/>
      <c r="J71" s="919"/>
      <c r="K71" s="919">
        <v>1</v>
      </c>
      <c r="L71" s="919">
        <v>167</v>
      </c>
      <c r="M71" s="919">
        <v>76.3</v>
      </c>
      <c r="N71" s="919">
        <v>221.9</v>
      </c>
      <c r="O71" s="930">
        <v>786</v>
      </c>
      <c r="P71" s="919"/>
      <c r="Q71" s="919">
        <v>1</v>
      </c>
      <c r="R71" s="919"/>
      <c r="S71" s="919">
        <v>1</v>
      </c>
      <c r="T71" s="919"/>
      <c r="U71" s="913">
        <v>1</v>
      </c>
      <c r="V71" s="919"/>
      <c r="W71" s="919"/>
      <c r="X71" s="919">
        <v>1</v>
      </c>
      <c r="Y71" s="913">
        <v>1</v>
      </c>
      <c r="Z71" s="919"/>
      <c r="AA71" s="919">
        <v>1</v>
      </c>
      <c r="AC71" s="1211" t="s">
        <v>3815</v>
      </c>
      <c r="AD71" s="913">
        <v>1</v>
      </c>
      <c r="AE71" s="919"/>
      <c r="AF71" s="919">
        <v>1</v>
      </c>
      <c r="AH71" s="913">
        <v>300</v>
      </c>
      <c r="AI71" s="919">
        <v>900</v>
      </c>
      <c r="AJ71" s="910"/>
      <c r="AK71" s="910">
        <v>1</v>
      </c>
      <c r="AL71" s="910"/>
      <c r="AM71" s="785">
        <v>120</v>
      </c>
      <c r="AN71" s="717">
        <v>2504</v>
      </c>
      <c r="AO71" s="715">
        <v>65</v>
      </c>
      <c r="AP71" s="774">
        <v>97</v>
      </c>
      <c r="AQ71" s="774">
        <v>157</v>
      </c>
      <c r="AR71" s="776">
        <v>44.5</v>
      </c>
      <c r="AS71" s="784">
        <v>113</v>
      </c>
      <c r="AT71" s="775">
        <v>69</v>
      </c>
      <c r="AU71" s="785">
        <v>2035</v>
      </c>
      <c r="AV71" s="776">
        <v>210</v>
      </c>
      <c r="AW71" s="917" t="s">
        <v>578</v>
      </c>
      <c r="AX71" s="917"/>
    </row>
    <row r="72" spans="1:50">
      <c r="A72" s="705" t="s">
        <v>3680</v>
      </c>
      <c r="C72" s="705" t="s">
        <v>3804</v>
      </c>
      <c r="D72" s="913">
        <v>71</v>
      </c>
      <c r="E72" s="931" t="s">
        <v>566</v>
      </c>
      <c r="F72" s="806">
        <v>39860</v>
      </c>
      <c r="G72" s="919"/>
      <c r="H72" s="919">
        <v>1</v>
      </c>
      <c r="I72" s="919"/>
      <c r="J72" s="919"/>
      <c r="K72" s="919">
        <v>1</v>
      </c>
      <c r="L72" s="919">
        <v>150.1</v>
      </c>
      <c r="M72" s="919">
        <v>68.3</v>
      </c>
      <c r="N72" s="919">
        <v>162.69999999999999</v>
      </c>
      <c r="O72" s="930">
        <v>405</v>
      </c>
      <c r="P72" s="919"/>
      <c r="Q72" s="919">
        <v>1</v>
      </c>
      <c r="R72" s="919"/>
      <c r="S72" s="919">
        <v>1</v>
      </c>
      <c r="T72" s="919"/>
      <c r="U72" s="913">
        <v>1</v>
      </c>
      <c r="V72" s="919"/>
      <c r="W72" s="919">
        <v>1</v>
      </c>
      <c r="X72" s="919"/>
      <c r="Y72" s="913">
        <v>1</v>
      </c>
      <c r="Z72" s="919">
        <v>1</v>
      </c>
      <c r="AA72" s="919"/>
      <c r="AC72" s="1211" t="s">
        <v>3815</v>
      </c>
      <c r="AD72" s="913">
        <v>1</v>
      </c>
      <c r="AE72" s="919">
        <v>1</v>
      </c>
      <c r="AF72" s="919"/>
      <c r="AH72" s="913">
        <v>300</v>
      </c>
      <c r="AI72" s="919">
        <v>1100</v>
      </c>
      <c r="AJ72" s="910"/>
      <c r="AK72" s="910"/>
      <c r="AL72" s="910">
        <v>1</v>
      </c>
      <c r="AM72" s="785">
        <v>130</v>
      </c>
      <c r="AN72" s="774">
        <v>68.5</v>
      </c>
      <c r="AO72" s="715">
        <v>263</v>
      </c>
      <c r="AP72" s="774">
        <v>99</v>
      </c>
      <c r="AQ72" s="774">
        <v>142.5</v>
      </c>
      <c r="AR72" s="776">
        <v>135</v>
      </c>
      <c r="AS72" s="784">
        <v>632</v>
      </c>
      <c r="AT72" s="775">
        <v>74</v>
      </c>
      <c r="AU72" s="722">
        <v>5260.5</v>
      </c>
      <c r="AV72" s="776">
        <v>280.5</v>
      </c>
      <c r="AW72" s="917" t="s">
        <v>579</v>
      </c>
      <c r="AX72" s="917"/>
    </row>
    <row r="73" spans="1:50">
      <c r="A73" s="705" t="s">
        <v>3680</v>
      </c>
      <c r="C73" s="705" t="s">
        <v>3804</v>
      </c>
      <c r="D73" s="913">
        <v>72</v>
      </c>
      <c r="E73" s="931" t="s">
        <v>566</v>
      </c>
      <c r="F73" s="806">
        <v>39860</v>
      </c>
      <c r="G73" s="919">
        <v>1</v>
      </c>
      <c r="H73" s="919"/>
      <c r="I73" s="919"/>
      <c r="J73" s="919"/>
      <c r="K73" s="919">
        <v>1</v>
      </c>
      <c r="L73" s="919">
        <v>174.3</v>
      </c>
      <c r="M73" s="919">
        <v>76.3</v>
      </c>
      <c r="N73" s="919">
        <v>203.9</v>
      </c>
      <c r="O73" s="930">
        <v>640</v>
      </c>
      <c r="P73" s="919"/>
      <c r="Q73" s="919">
        <v>1</v>
      </c>
      <c r="R73" s="919"/>
      <c r="S73" s="919">
        <v>1</v>
      </c>
      <c r="T73" s="919"/>
      <c r="U73" s="913">
        <v>1</v>
      </c>
      <c r="V73" s="919"/>
      <c r="W73" s="919">
        <v>1</v>
      </c>
      <c r="X73" s="919"/>
      <c r="Y73" s="913">
        <v>1</v>
      </c>
      <c r="Z73" s="919">
        <v>1</v>
      </c>
      <c r="AA73" s="919"/>
      <c r="AC73" s="1211" t="s">
        <v>3815</v>
      </c>
      <c r="AD73" s="913">
        <v>1</v>
      </c>
      <c r="AE73" s="919">
        <v>1</v>
      </c>
      <c r="AF73" s="919"/>
      <c r="AH73" s="913">
        <v>300</v>
      </c>
      <c r="AI73" s="919">
        <v>1000</v>
      </c>
      <c r="AJ73" s="910">
        <v>1</v>
      </c>
      <c r="AK73" s="910"/>
      <c r="AL73" s="910"/>
      <c r="AM73" s="785">
        <v>349.5</v>
      </c>
      <c r="AN73" s="721">
        <v>10811</v>
      </c>
      <c r="AO73" s="715">
        <v>146.5</v>
      </c>
      <c r="AP73" s="774">
        <v>112.5</v>
      </c>
      <c r="AQ73" s="774">
        <v>146</v>
      </c>
      <c r="AR73" s="776">
        <v>124</v>
      </c>
      <c r="AS73" s="784">
        <v>319</v>
      </c>
      <c r="AT73" s="775">
        <v>111</v>
      </c>
      <c r="AU73" s="785">
        <v>2877.5</v>
      </c>
      <c r="AV73" s="776">
        <v>211.5</v>
      </c>
      <c r="AW73" s="917" t="s">
        <v>580</v>
      </c>
      <c r="AX73" s="917"/>
    </row>
    <row r="74" spans="1:50">
      <c r="A74" s="705" t="s">
        <v>3680</v>
      </c>
      <c r="C74" s="705" t="s">
        <v>3804</v>
      </c>
      <c r="D74" s="913">
        <v>73</v>
      </c>
      <c r="E74" s="931" t="s">
        <v>566</v>
      </c>
      <c r="F74" s="806">
        <v>39860</v>
      </c>
      <c r="G74" s="919"/>
      <c r="H74" s="919">
        <v>1</v>
      </c>
      <c r="I74" s="919"/>
      <c r="J74" s="919"/>
      <c r="K74" s="919">
        <v>1</v>
      </c>
      <c r="L74" s="919">
        <v>179.9</v>
      </c>
      <c r="M74" s="919">
        <v>71.7</v>
      </c>
      <c r="N74" s="919">
        <v>192.8</v>
      </c>
      <c r="O74" s="930">
        <v>527</v>
      </c>
      <c r="P74" s="919">
        <v>1</v>
      </c>
      <c r="Q74" s="919"/>
      <c r="R74" s="919"/>
      <c r="S74" s="919">
        <v>1</v>
      </c>
      <c r="T74" s="919"/>
      <c r="U74" s="913">
        <v>1</v>
      </c>
      <c r="V74" s="919"/>
      <c r="W74" s="919"/>
      <c r="X74" s="919">
        <v>1</v>
      </c>
      <c r="Y74" s="913">
        <v>1</v>
      </c>
      <c r="Z74" s="919">
        <v>1</v>
      </c>
      <c r="AA74" s="919"/>
      <c r="AC74" s="1211" t="s">
        <v>3815</v>
      </c>
      <c r="AD74" s="913">
        <v>1</v>
      </c>
      <c r="AE74" s="919">
        <v>1</v>
      </c>
      <c r="AF74" s="919"/>
      <c r="AH74" s="913">
        <v>300</v>
      </c>
      <c r="AI74" s="919">
        <v>800</v>
      </c>
      <c r="AJ74" s="910">
        <v>1</v>
      </c>
      <c r="AK74" s="910"/>
      <c r="AL74" s="910"/>
      <c r="AM74" s="722">
        <v>3928</v>
      </c>
      <c r="AN74" s="721">
        <v>28115</v>
      </c>
      <c r="AO74" s="715">
        <v>211.5</v>
      </c>
      <c r="AP74" s="774">
        <v>159</v>
      </c>
      <c r="AQ74" s="774">
        <v>205</v>
      </c>
      <c r="AR74" s="776">
        <v>131</v>
      </c>
      <c r="AS74" s="740">
        <v>1133</v>
      </c>
      <c r="AT74" s="775">
        <v>155.5</v>
      </c>
      <c r="AU74" s="785">
        <v>2477.5</v>
      </c>
      <c r="AV74" s="776">
        <v>798</v>
      </c>
      <c r="AW74" s="917" t="s">
        <v>581</v>
      </c>
      <c r="AX74" s="917" t="s">
        <v>582</v>
      </c>
    </row>
    <row r="75" spans="1:50">
      <c r="A75" s="705" t="s">
        <v>3680</v>
      </c>
      <c r="C75" s="705" t="s">
        <v>3804</v>
      </c>
      <c r="D75" s="913">
        <v>74</v>
      </c>
      <c r="E75" s="931" t="s">
        <v>566</v>
      </c>
      <c r="F75" s="806">
        <v>39860</v>
      </c>
      <c r="G75" s="919"/>
      <c r="H75" s="919">
        <v>1</v>
      </c>
      <c r="I75" s="919"/>
      <c r="J75" s="919"/>
      <c r="K75" s="919">
        <v>1</v>
      </c>
      <c r="L75" s="919">
        <v>176.2</v>
      </c>
      <c r="M75" s="919">
        <v>73.599999999999994</v>
      </c>
      <c r="N75" s="919">
        <v>185</v>
      </c>
      <c r="O75" s="930">
        <v>548</v>
      </c>
      <c r="P75" s="919">
        <v>1</v>
      </c>
      <c r="Q75" s="919"/>
      <c r="R75" s="919">
        <v>1</v>
      </c>
      <c r="S75" s="919"/>
      <c r="T75" s="919"/>
      <c r="U75" s="913">
        <v>1</v>
      </c>
      <c r="V75" s="919"/>
      <c r="W75" s="919"/>
      <c r="X75" s="919">
        <v>1</v>
      </c>
      <c r="Y75" s="913">
        <v>1</v>
      </c>
      <c r="Z75" s="919"/>
      <c r="AA75" s="919">
        <v>1</v>
      </c>
      <c r="AC75" s="1211" t="s">
        <v>3815</v>
      </c>
      <c r="AD75" s="913">
        <v>1</v>
      </c>
      <c r="AE75" s="919"/>
      <c r="AF75" s="919">
        <v>1</v>
      </c>
      <c r="AH75" s="913">
        <v>300</v>
      </c>
      <c r="AI75" s="919">
        <v>700</v>
      </c>
      <c r="AJ75" s="910"/>
      <c r="AK75" s="910">
        <v>1</v>
      </c>
      <c r="AL75" s="910"/>
      <c r="AM75" s="785">
        <v>276</v>
      </c>
      <c r="AN75" s="717">
        <v>5040</v>
      </c>
      <c r="AO75" s="715">
        <v>124</v>
      </c>
      <c r="AP75" s="774">
        <v>169</v>
      </c>
      <c r="AQ75" s="774">
        <v>150</v>
      </c>
      <c r="AR75" s="776">
        <v>76.5</v>
      </c>
      <c r="AS75" s="784">
        <v>318</v>
      </c>
      <c r="AT75" s="775">
        <v>159</v>
      </c>
      <c r="AU75" s="785">
        <v>2091.5</v>
      </c>
      <c r="AV75" s="776">
        <v>130</v>
      </c>
      <c r="AW75" s="917" t="s">
        <v>583</v>
      </c>
      <c r="AX75" s="917"/>
    </row>
    <row r="76" spans="1:50">
      <c r="A76" s="705" t="s">
        <v>3680</v>
      </c>
      <c r="C76" s="705" t="s">
        <v>3804</v>
      </c>
      <c r="D76" s="925">
        <v>75</v>
      </c>
      <c r="E76" s="926" t="s">
        <v>566</v>
      </c>
      <c r="F76" s="806">
        <v>39860</v>
      </c>
      <c r="G76" s="925"/>
      <c r="H76" s="925">
        <v>1</v>
      </c>
      <c r="I76" s="925"/>
      <c r="J76" s="925"/>
      <c r="K76" s="925">
        <v>1</v>
      </c>
      <c r="L76" s="925">
        <v>181.6</v>
      </c>
      <c r="M76" s="925">
        <v>71.8</v>
      </c>
      <c r="N76" s="925">
        <v>206.3</v>
      </c>
      <c r="O76" s="927">
        <v>652</v>
      </c>
      <c r="P76" s="925">
        <v>1</v>
      </c>
      <c r="Q76" s="925"/>
      <c r="R76" s="925">
        <v>1</v>
      </c>
      <c r="S76" s="925"/>
      <c r="T76" s="925"/>
      <c r="U76" s="925">
        <v>1</v>
      </c>
      <c r="V76" s="925"/>
      <c r="W76" s="925">
        <v>1</v>
      </c>
      <c r="X76" s="925"/>
      <c r="Y76" s="925">
        <v>1</v>
      </c>
      <c r="Z76" s="925">
        <v>1</v>
      </c>
      <c r="AA76" s="925"/>
      <c r="AC76" s="1211" t="s">
        <v>3815</v>
      </c>
      <c r="AD76" s="925">
        <v>1</v>
      </c>
      <c r="AE76" s="925">
        <v>1</v>
      </c>
      <c r="AF76" s="925"/>
      <c r="AH76" s="925">
        <v>300</v>
      </c>
      <c r="AI76" s="925">
        <v>600</v>
      </c>
      <c r="AJ76" s="910"/>
      <c r="AK76" s="910"/>
      <c r="AL76" s="910">
        <v>1</v>
      </c>
      <c r="AM76" s="785">
        <v>102</v>
      </c>
      <c r="AN76" s="774">
        <v>149.5</v>
      </c>
      <c r="AO76" s="715">
        <v>112.5</v>
      </c>
      <c r="AP76" s="774">
        <v>84</v>
      </c>
      <c r="AQ76" s="774">
        <v>160</v>
      </c>
      <c r="AR76" s="776">
        <v>110</v>
      </c>
      <c r="AS76" s="784">
        <v>125</v>
      </c>
      <c r="AT76" s="775">
        <v>78</v>
      </c>
      <c r="AU76" s="785">
        <v>3130.5</v>
      </c>
      <c r="AV76" s="776">
        <v>149</v>
      </c>
      <c r="AW76" s="928" t="s">
        <v>584</v>
      </c>
      <c r="AX76" s="928" t="s">
        <v>585</v>
      </c>
    </row>
    <row r="77" spans="1:50">
      <c r="A77" s="705" t="s">
        <v>3680</v>
      </c>
      <c r="C77" s="705" t="s">
        <v>3804</v>
      </c>
      <c r="D77" s="913">
        <v>76</v>
      </c>
      <c r="E77" s="931" t="s">
        <v>566</v>
      </c>
      <c r="F77" s="806">
        <v>39860</v>
      </c>
      <c r="G77" s="919"/>
      <c r="H77" s="919">
        <v>1</v>
      </c>
      <c r="I77" s="919"/>
      <c r="J77" s="919"/>
      <c r="K77" s="919">
        <v>1</v>
      </c>
      <c r="L77" s="919">
        <v>176.3</v>
      </c>
      <c r="M77" s="919">
        <v>71.7</v>
      </c>
      <c r="N77" s="919">
        <v>197.1</v>
      </c>
      <c r="O77" s="930">
        <v>581</v>
      </c>
      <c r="P77" s="919">
        <v>1</v>
      </c>
      <c r="Q77" s="919"/>
      <c r="R77" s="919"/>
      <c r="S77" s="919">
        <v>1</v>
      </c>
      <c r="T77" s="919"/>
      <c r="U77" s="913">
        <v>1</v>
      </c>
      <c r="V77" s="919"/>
      <c r="W77" s="919"/>
      <c r="X77" s="919">
        <v>1</v>
      </c>
      <c r="Y77" s="913">
        <v>1</v>
      </c>
      <c r="Z77" s="919">
        <v>1</v>
      </c>
      <c r="AA77" s="919"/>
      <c r="AC77" s="1211" t="s">
        <v>3815</v>
      </c>
      <c r="AD77" s="913">
        <v>1</v>
      </c>
      <c r="AE77" s="919">
        <v>1</v>
      </c>
      <c r="AF77" s="919"/>
      <c r="AH77" s="913">
        <v>300</v>
      </c>
      <c r="AI77" s="919">
        <v>800</v>
      </c>
      <c r="AJ77" s="910"/>
      <c r="AK77" s="910">
        <v>1</v>
      </c>
      <c r="AL77" s="910"/>
      <c r="AM77" s="785">
        <v>184.5</v>
      </c>
      <c r="AN77" s="717">
        <v>4211</v>
      </c>
      <c r="AO77" s="715">
        <v>50</v>
      </c>
      <c r="AP77" s="774">
        <v>76</v>
      </c>
      <c r="AQ77" s="774">
        <v>136</v>
      </c>
      <c r="AR77" s="776">
        <v>189</v>
      </c>
      <c r="AS77" s="784">
        <v>531</v>
      </c>
      <c r="AT77" s="775">
        <v>252.5</v>
      </c>
      <c r="AU77" s="785">
        <v>1805</v>
      </c>
      <c r="AV77" s="776">
        <v>128.5</v>
      </c>
      <c r="AW77" s="917" t="s">
        <v>586</v>
      </c>
      <c r="AX77" s="917"/>
    </row>
    <row r="78" spans="1:50">
      <c r="A78" s="705" t="s">
        <v>3680</v>
      </c>
      <c r="C78" s="705" t="s">
        <v>3801</v>
      </c>
      <c r="D78" s="913">
        <v>77</v>
      </c>
      <c r="E78" s="931" t="s">
        <v>587</v>
      </c>
      <c r="F78" s="806">
        <v>39861</v>
      </c>
      <c r="G78" s="919">
        <v>1</v>
      </c>
      <c r="H78" s="919"/>
      <c r="I78" s="919"/>
      <c r="J78" s="919"/>
      <c r="K78" s="919">
        <v>1</v>
      </c>
      <c r="L78" s="919">
        <v>176.4</v>
      </c>
      <c r="M78" s="919">
        <v>73</v>
      </c>
      <c r="N78" s="919">
        <v>207.3</v>
      </c>
      <c r="O78" s="930">
        <v>713</v>
      </c>
      <c r="P78" s="919"/>
      <c r="Q78" s="919">
        <v>1</v>
      </c>
      <c r="R78" s="919"/>
      <c r="S78" s="919">
        <v>1</v>
      </c>
      <c r="T78" s="919"/>
      <c r="U78" s="913">
        <v>1</v>
      </c>
      <c r="V78" s="919"/>
      <c r="W78" s="919"/>
      <c r="X78" s="919">
        <v>1</v>
      </c>
      <c r="Y78" s="913">
        <v>1</v>
      </c>
      <c r="Z78" s="919"/>
      <c r="AA78" s="919">
        <v>1</v>
      </c>
      <c r="AC78" s="1211" t="s">
        <v>3815</v>
      </c>
      <c r="AD78" s="913">
        <v>1</v>
      </c>
      <c r="AE78" s="919"/>
      <c r="AF78" s="919">
        <v>1</v>
      </c>
      <c r="AH78" s="913">
        <v>300</v>
      </c>
      <c r="AI78" s="913">
        <v>800</v>
      </c>
      <c r="AJ78" s="910">
        <v>1</v>
      </c>
      <c r="AK78" s="910"/>
      <c r="AL78" s="910"/>
      <c r="AM78" s="722">
        <v>1751</v>
      </c>
      <c r="AN78" s="721">
        <v>24303</v>
      </c>
      <c r="AO78" s="715">
        <v>204</v>
      </c>
      <c r="AP78" s="774">
        <v>273</v>
      </c>
      <c r="AQ78" s="774">
        <v>533</v>
      </c>
      <c r="AR78" s="776">
        <v>136</v>
      </c>
      <c r="AS78" s="784">
        <v>481.5</v>
      </c>
      <c r="AT78" s="775">
        <v>80</v>
      </c>
      <c r="AU78" s="722">
        <v>6992</v>
      </c>
      <c r="AV78" s="776">
        <v>194.5</v>
      </c>
      <c r="AW78" s="917" t="s">
        <v>588</v>
      </c>
      <c r="AX78" s="917"/>
    </row>
    <row r="79" spans="1:50">
      <c r="A79" s="705" t="s">
        <v>3680</v>
      </c>
      <c r="C79" s="705" t="s">
        <v>3804</v>
      </c>
      <c r="D79" s="913">
        <v>78</v>
      </c>
      <c r="E79" s="931" t="s">
        <v>589</v>
      </c>
      <c r="F79" s="806">
        <v>39862</v>
      </c>
      <c r="G79" s="919">
        <v>1</v>
      </c>
      <c r="H79" s="919"/>
      <c r="I79" s="919"/>
      <c r="J79" s="919">
        <v>1</v>
      </c>
      <c r="K79" s="919"/>
      <c r="L79" s="919">
        <v>131.5</v>
      </c>
      <c r="M79" s="919">
        <v>61</v>
      </c>
      <c r="N79" s="919">
        <v>156</v>
      </c>
      <c r="O79" s="930">
        <v>269</v>
      </c>
      <c r="P79" s="919"/>
      <c r="Q79" s="919">
        <v>1</v>
      </c>
      <c r="R79" s="919"/>
      <c r="S79" s="919">
        <v>1</v>
      </c>
      <c r="T79" s="919"/>
      <c r="U79" s="919">
        <v>1</v>
      </c>
      <c r="V79" s="919"/>
      <c r="W79" s="919">
        <v>1</v>
      </c>
      <c r="X79" s="919"/>
      <c r="Y79" s="913">
        <v>1</v>
      </c>
      <c r="Z79" s="919"/>
      <c r="AA79" s="919">
        <v>1</v>
      </c>
      <c r="AC79" s="1211" t="s">
        <v>3815</v>
      </c>
      <c r="AD79" s="913">
        <v>1</v>
      </c>
      <c r="AE79" s="919"/>
      <c r="AF79" s="919">
        <v>1</v>
      </c>
      <c r="AH79" s="913">
        <v>300</v>
      </c>
      <c r="AI79" s="932">
        <v>800</v>
      </c>
      <c r="AJ79" s="910"/>
      <c r="AK79" s="910"/>
      <c r="AL79" s="910">
        <v>1</v>
      </c>
      <c r="AM79" s="785">
        <v>73</v>
      </c>
      <c r="AN79" s="774">
        <v>65</v>
      </c>
      <c r="AO79" s="715">
        <v>68.5</v>
      </c>
      <c r="AP79" s="774">
        <v>72.5</v>
      </c>
      <c r="AQ79" s="774">
        <v>114</v>
      </c>
      <c r="AR79" s="776">
        <v>71</v>
      </c>
      <c r="AS79" s="784">
        <v>108.5</v>
      </c>
      <c r="AT79" s="775">
        <v>68</v>
      </c>
      <c r="AU79" s="785">
        <v>1011</v>
      </c>
      <c r="AV79" s="776">
        <v>155</v>
      </c>
      <c r="AW79" s="917" t="s">
        <v>590</v>
      </c>
      <c r="AX79" s="917"/>
    </row>
    <row r="80" spans="1:50">
      <c r="A80" s="705" t="s">
        <v>3680</v>
      </c>
      <c r="C80" s="705" t="s">
        <v>3804</v>
      </c>
      <c r="D80" s="913">
        <v>79</v>
      </c>
      <c r="E80" s="931" t="s">
        <v>589</v>
      </c>
      <c r="F80" s="806">
        <v>39862</v>
      </c>
      <c r="G80" s="919"/>
      <c r="H80" s="919">
        <v>1</v>
      </c>
      <c r="I80" s="919"/>
      <c r="J80" s="919"/>
      <c r="K80" s="919">
        <v>1</v>
      </c>
      <c r="L80" s="919">
        <v>166.4</v>
      </c>
      <c r="M80" s="919">
        <v>74.5</v>
      </c>
      <c r="N80" s="919">
        <v>203.1</v>
      </c>
      <c r="O80" s="930">
        <v>604</v>
      </c>
      <c r="P80" s="919">
        <v>1</v>
      </c>
      <c r="Q80" s="919"/>
      <c r="R80" s="919"/>
      <c r="S80" s="919">
        <v>1</v>
      </c>
      <c r="T80" s="919"/>
      <c r="U80" s="919">
        <v>1</v>
      </c>
      <c r="V80" s="919"/>
      <c r="W80" s="919"/>
      <c r="X80" s="919">
        <v>1</v>
      </c>
      <c r="Y80" s="913">
        <v>1</v>
      </c>
      <c r="Z80" s="919"/>
      <c r="AA80" s="919">
        <v>1</v>
      </c>
      <c r="AC80" s="1211" t="s">
        <v>3815</v>
      </c>
      <c r="AD80" s="913">
        <v>1</v>
      </c>
      <c r="AE80" s="919"/>
      <c r="AF80" s="919">
        <v>1</v>
      </c>
      <c r="AH80" s="913">
        <v>300</v>
      </c>
      <c r="AI80" s="919">
        <v>900</v>
      </c>
      <c r="AJ80" s="910"/>
      <c r="AK80" s="910">
        <v>1</v>
      </c>
      <c r="AL80" s="910"/>
      <c r="AM80" s="785">
        <v>322.5</v>
      </c>
      <c r="AN80" s="717">
        <v>6253.5</v>
      </c>
      <c r="AO80" s="715">
        <v>75</v>
      </c>
      <c r="AP80" s="774">
        <v>86.5</v>
      </c>
      <c r="AQ80" s="774">
        <v>193</v>
      </c>
      <c r="AR80" s="776">
        <v>93</v>
      </c>
      <c r="AS80" s="784">
        <v>695</v>
      </c>
      <c r="AT80" s="775">
        <v>285</v>
      </c>
      <c r="AU80" s="722">
        <v>4156</v>
      </c>
      <c r="AV80" s="776">
        <v>106</v>
      </c>
      <c r="AW80" s="917" t="s">
        <v>591</v>
      </c>
      <c r="AX80" s="917"/>
    </row>
    <row r="81" spans="1:50">
      <c r="A81" s="705" t="s">
        <v>3680</v>
      </c>
      <c r="C81" s="705" t="s">
        <v>3804</v>
      </c>
      <c r="D81" s="913">
        <v>80</v>
      </c>
      <c r="E81" s="931" t="s">
        <v>589</v>
      </c>
      <c r="F81" s="806">
        <v>39862</v>
      </c>
      <c r="G81" s="919"/>
      <c r="H81" s="919">
        <v>1</v>
      </c>
      <c r="I81" s="919"/>
      <c r="J81" s="919"/>
      <c r="K81" s="919">
        <v>1</v>
      </c>
      <c r="L81" s="919">
        <v>165.4</v>
      </c>
      <c r="M81" s="919">
        <v>72.8</v>
      </c>
      <c r="N81" s="919">
        <v>212.2</v>
      </c>
      <c r="O81" s="930">
        <v>647</v>
      </c>
      <c r="P81" s="919">
        <v>1</v>
      </c>
      <c r="Q81" s="919"/>
      <c r="R81" s="919">
        <v>1</v>
      </c>
      <c r="S81" s="919"/>
      <c r="T81" s="919"/>
      <c r="U81" s="919">
        <v>1</v>
      </c>
      <c r="V81" s="919"/>
      <c r="W81" s="919"/>
      <c r="X81" s="919">
        <v>1</v>
      </c>
      <c r="Y81" s="913">
        <v>1</v>
      </c>
      <c r="Z81" s="919"/>
      <c r="AA81" s="919">
        <v>1</v>
      </c>
      <c r="AC81" s="1211" t="s">
        <v>3815</v>
      </c>
      <c r="AD81" s="913">
        <v>1</v>
      </c>
      <c r="AE81" s="919"/>
      <c r="AF81" s="919">
        <v>1</v>
      </c>
      <c r="AH81" s="913">
        <v>300</v>
      </c>
      <c r="AI81" s="919">
        <v>1000</v>
      </c>
      <c r="AJ81" s="910"/>
      <c r="AK81" s="910">
        <v>1</v>
      </c>
      <c r="AL81" s="910"/>
      <c r="AM81" s="722">
        <v>1004</v>
      </c>
      <c r="AN81" s="717">
        <v>8793.5</v>
      </c>
      <c r="AO81" s="717">
        <v>652</v>
      </c>
      <c r="AP81" s="774">
        <v>667</v>
      </c>
      <c r="AQ81" s="774">
        <v>167</v>
      </c>
      <c r="AR81" s="776">
        <v>642</v>
      </c>
      <c r="AS81" s="740">
        <v>3835</v>
      </c>
      <c r="AT81" s="775">
        <v>860</v>
      </c>
      <c r="AU81" s="785">
        <v>3223</v>
      </c>
      <c r="AV81" s="776">
        <v>198</v>
      </c>
      <c r="AW81" s="917" t="s">
        <v>592</v>
      </c>
      <c r="AX81" s="917"/>
    </row>
    <row r="82" spans="1:50">
      <c r="A82" s="705" t="s">
        <v>3680</v>
      </c>
      <c r="C82" s="705" t="s">
        <v>3804</v>
      </c>
      <c r="D82" s="913">
        <v>81</v>
      </c>
      <c r="E82" s="931" t="s">
        <v>589</v>
      </c>
      <c r="F82" s="806">
        <v>39862</v>
      </c>
      <c r="G82" s="919">
        <v>1</v>
      </c>
      <c r="H82" s="919"/>
      <c r="I82" s="919"/>
      <c r="J82" s="919"/>
      <c r="K82" s="919">
        <v>1</v>
      </c>
      <c r="L82" s="919">
        <v>170.2</v>
      </c>
      <c r="M82" s="919">
        <v>73.099999999999994</v>
      </c>
      <c r="N82" s="919">
        <v>209.4</v>
      </c>
      <c r="O82" s="930">
        <v>620</v>
      </c>
      <c r="P82" s="919"/>
      <c r="Q82" s="919">
        <v>1</v>
      </c>
      <c r="R82" s="919"/>
      <c r="S82" s="919">
        <v>1</v>
      </c>
      <c r="T82" s="919"/>
      <c r="U82" s="919">
        <v>1</v>
      </c>
      <c r="V82" s="919"/>
      <c r="W82" s="919"/>
      <c r="X82" s="919">
        <v>1</v>
      </c>
      <c r="Y82" s="913">
        <v>1</v>
      </c>
      <c r="Z82" s="919"/>
      <c r="AA82" s="919">
        <v>1</v>
      </c>
      <c r="AC82" s="1211" t="s">
        <v>3815</v>
      </c>
      <c r="AD82" s="913">
        <v>1</v>
      </c>
      <c r="AE82" s="919"/>
      <c r="AF82" s="919">
        <v>1</v>
      </c>
      <c r="AH82" s="913">
        <v>300</v>
      </c>
      <c r="AI82" s="919">
        <v>1000</v>
      </c>
      <c r="AJ82" s="910"/>
      <c r="AK82" s="910">
        <v>1</v>
      </c>
      <c r="AL82" s="910"/>
      <c r="AM82" s="722">
        <v>1514.5</v>
      </c>
      <c r="AN82" s="717">
        <v>4823</v>
      </c>
      <c r="AO82" s="717">
        <v>927</v>
      </c>
      <c r="AP82" s="717">
        <v>1751</v>
      </c>
      <c r="AQ82" s="774">
        <v>254</v>
      </c>
      <c r="AR82" s="723">
        <v>1677.5</v>
      </c>
      <c r="AS82" s="740">
        <v>1884</v>
      </c>
      <c r="AT82" s="775">
        <v>935</v>
      </c>
      <c r="AU82" s="785">
        <v>2580</v>
      </c>
      <c r="AV82" s="776">
        <v>162.5</v>
      </c>
      <c r="AW82" s="917" t="s">
        <v>593</v>
      </c>
      <c r="AX82" s="917"/>
    </row>
    <row r="83" spans="1:50">
      <c r="A83" s="705" t="s">
        <v>3680</v>
      </c>
      <c r="C83" s="705" t="s">
        <v>3804</v>
      </c>
      <c r="D83" s="913">
        <v>82</v>
      </c>
      <c r="E83" s="931" t="s">
        <v>589</v>
      </c>
      <c r="F83" s="806">
        <v>39862</v>
      </c>
      <c r="G83" s="919"/>
      <c r="H83" s="919">
        <v>1</v>
      </c>
      <c r="I83" s="919"/>
      <c r="J83" s="919">
        <v>1</v>
      </c>
      <c r="K83" s="919"/>
      <c r="L83" s="919">
        <v>150</v>
      </c>
      <c r="M83" s="919">
        <v>66.599999999999994</v>
      </c>
      <c r="N83" s="919">
        <v>180.8</v>
      </c>
      <c r="O83" s="930">
        <v>365</v>
      </c>
      <c r="P83" s="919"/>
      <c r="Q83" s="919">
        <v>1</v>
      </c>
      <c r="R83" s="919"/>
      <c r="S83" s="919">
        <v>1</v>
      </c>
      <c r="T83" s="919"/>
      <c r="U83" s="919">
        <v>1</v>
      </c>
      <c r="V83" s="919"/>
      <c r="W83" s="919">
        <v>1</v>
      </c>
      <c r="X83" s="919"/>
      <c r="Y83" s="913">
        <v>1</v>
      </c>
      <c r="Z83" s="919"/>
      <c r="AA83" s="919">
        <v>1</v>
      </c>
      <c r="AC83" s="1211" t="s">
        <v>3815</v>
      </c>
      <c r="AD83" s="913">
        <v>1</v>
      </c>
      <c r="AE83" s="919"/>
      <c r="AF83" s="919">
        <v>1</v>
      </c>
      <c r="AH83" s="913">
        <v>300</v>
      </c>
      <c r="AI83" s="919">
        <v>1100</v>
      </c>
      <c r="AJ83" s="910"/>
      <c r="AK83" s="910">
        <v>1</v>
      </c>
      <c r="AL83" s="910"/>
      <c r="AM83" s="785">
        <v>253</v>
      </c>
      <c r="AN83" s="717">
        <v>2009.5</v>
      </c>
      <c r="AO83" s="715">
        <v>455.5</v>
      </c>
      <c r="AP83" s="774">
        <v>96</v>
      </c>
      <c r="AQ83" s="774">
        <v>305</v>
      </c>
      <c r="AR83" s="776">
        <v>249</v>
      </c>
      <c r="AS83" s="784">
        <v>261</v>
      </c>
      <c r="AT83" s="775">
        <v>72.5</v>
      </c>
      <c r="AU83" s="785">
        <v>609</v>
      </c>
      <c r="AV83" s="776">
        <v>641</v>
      </c>
      <c r="AW83" s="917" t="s">
        <v>594</v>
      </c>
      <c r="AX83" s="917"/>
    </row>
    <row r="84" spans="1:50">
      <c r="A84" s="705" t="s">
        <v>3680</v>
      </c>
      <c r="C84" s="705" t="s">
        <v>3804</v>
      </c>
      <c r="D84" s="913">
        <v>83</v>
      </c>
      <c r="E84" s="931" t="s">
        <v>589</v>
      </c>
      <c r="F84" s="806">
        <v>39862</v>
      </c>
      <c r="G84" s="919">
        <v>1</v>
      </c>
      <c r="H84" s="919"/>
      <c r="I84" s="919"/>
      <c r="J84" s="919">
        <v>1</v>
      </c>
      <c r="K84" s="919"/>
      <c r="L84" s="919">
        <v>151</v>
      </c>
      <c r="M84" s="919">
        <v>70.5</v>
      </c>
      <c r="N84" s="919">
        <v>187.2</v>
      </c>
      <c r="O84" s="930">
        <v>435</v>
      </c>
      <c r="P84" s="919"/>
      <c r="Q84" s="919">
        <v>1</v>
      </c>
      <c r="R84" s="919"/>
      <c r="S84" s="919">
        <v>1</v>
      </c>
      <c r="T84" s="919"/>
      <c r="U84" s="919">
        <v>1</v>
      </c>
      <c r="V84" s="919"/>
      <c r="W84" s="919"/>
      <c r="X84" s="919">
        <v>1</v>
      </c>
      <c r="Y84" s="913">
        <v>1</v>
      </c>
      <c r="Z84" s="919">
        <v>1</v>
      </c>
      <c r="AA84" s="919"/>
      <c r="AC84" s="1211" t="s">
        <v>3815</v>
      </c>
      <c r="AD84" s="913">
        <v>1</v>
      </c>
      <c r="AE84" s="919">
        <v>1</v>
      </c>
      <c r="AF84" s="919"/>
      <c r="AH84" s="913">
        <v>300</v>
      </c>
      <c r="AI84" s="919">
        <v>1000</v>
      </c>
      <c r="AJ84" s="910"/>
      <c r="AK84" s="910"/>
      <c r="AL84" s="910">
        <v>1</v>
      </c>
      <c r="AM84" s="785">
        <v>128.5</v>
      </c>
      <c r="AN84" s="774">
        <v>897.5</v>
      </c>
      <c r="AO84" s="715">
        <v>91.5</v>
      </c>
      <c r="AP84" s="774">
        <v>87</v>
      </c>
      <c r="AQ84" s="774">
        <v>148.5</v>
      </c>
      <c r="AR84" s="776">
        <v>106.5</v>
      </c>
      <c r="AS84" s="784">
        <v>341.5</v>
      </c>
      <c r="AT84" s="775">
        <v>80</v>
      </c>
      <c r="AU84" s="785">
        <v>3088.5</v>
      </c>
      <c r="AV84" s="776">
        <v>332</v>
      </c>
      <c r="AW84" s="917" t="s">
        <v>595</v>
      </c>
      <c r="AX84" s="917"/>
    </row>
    <row r="85" spans="1:50">
      <c r="A85" s="705" t="s">
        <v>3680</v>
      </c>
      <c r="C85" s="705" t="s">
        <v>3804</v>
      </c>
      <c r="D85" s="913">
        <v>84</v>
      </c>
      <c r="E85" s="931" t="s">
        <v>589</v>
      </c>
      <c r="F85" s="806">
        <v>39862</v>
      </c>
      <c r="G85" s="919">
        <v>1</v>
      </c>
      <c r="H85" s="919"/>
      <c r="I85" s="919"/>
      <c r="J85" s="919"/>
      <c r="K85" s="919">
        <v>1</v>
      </c>
      <c r="L85" s="919">
        <v>173.8</v>
      </c>
      <c r="M85" s="919">
        <v>73.2</v>
      </c>
      <c r="N85" s="919">
        <v>207.9</v>
      </c>
      <c r="O85" s="930">
        <v>643</v>
      </c>
      <c r="P85" s="919"/>
      <c r="Q85" s="919">
        <v>1</v>
      </c>
      <c r="R85" s="919"/>
      <c r="S85" s="919">
        <v>1</v>
      </c>
      <c r="T85" s="919"/>
      <c r="U85" s="919">
        <v>1</v>
      </c>
      <c r="V85" s="919"/>
      <c r="W85" s="919"/>
      <c r="X85" s="919">
        <v>1</v>
      </c>
      <c r="Y85" s="913">
        <v>1</v>
      </c>
      <c r="Z85" s="919">
        <v>1</v>
      </c>
      <c r="AA85" s="919"/>
      <c r="AC85" s="1211" t="s">
        <v>3815</v>
      </c>
      <c r="AD85" s="913">
        <v>1</v>
      </c>
      <c r="AE85" s="919">
        <v>1</v>
      </c>
      <c r="AF85" s="919"/>
      <c r="AH85" s="913">
        <v>300</v>
      </c>
      <c r="AI85" s="919">
        <v>1000</v>
      </c>
      <c r="AJ85" s="910"/>
      <c r="AK85" s="910"/>
      <c r="AL85" s="910">
        <v>1</v>
      </c>
      <c r="AM85" s="785">
        <v>130</v>
      </c>
      <c r="AN85" s="774">
        <v>960</v>
      </c>
      <c r="AO85" s="715">
        <v>143</v>
      </c>
      <c r="AP85" s="774">
        <v>148</v>
      </c>
      <c r="AQ85" s="774">
        <v>152.5</v>
      </c>
      <c r="AR85" s="776">
        <v>143</v>
      </c>
      <c r="AS85" s="784">
        <v>434</v>
      </c>
      <c r="AT85" s="775">
        <v>129</v>
      </c>
      <c r="AU85" s="722">
        <v>7444</v>
      </c>
      <c r="AV85" s="776">
        <v>143.5</v>
      </c>
      <c r="AW85" s="917" t="s">
        <v>596</v>
      </c>
      <c r="AX85" s="917"/>
    </row>
    <row r="86" spans="1:50">
      <c r="A86" s="705" t="s">
        <v>3680</v>
      </c>
      <c r="C86" s="705" t="s">
        <v>3804</v>
      </c>
      <c r="D86" s="913">
        <v>85</v>
      </c>
      <c r="E86" s="931" t="s">
        <v>589</v>
      </c>
      <c r="F86" s="806">
        <v>39862</v>
      </c>
      <c r="G86" s="919">
        <v>1</v>
      </c>
      <c r="H86" s="919"/>
      <c r="I86" s="919"/>
      <c r="J86" s="919"/>
      <c r="K86" s="919">
        <v>1</v>
      </c>
      <c r="L86" s="919">
        <v>171.3</v>
      </c>
      <c r="M86" s="919">
        <v>72.5</v>
      </c>
      <c r="N86" s="919">
        <v>205.6</v>
      </c>
      <c r="O86" s="930">
        <v>732</v>
      </c>
      <c r="P86" s="919"/>
      <c r="Q86" s="919">
        <v>1</v>
      </c>
      <c r="R86" s="919"/>
      <c r="S86" s="919">
        <v>1</v>
      </c>
      <c r="T86" s="919"/>
      <c r="U86" s="919">
        <v>1</v>
      </c>
      <c r="V86" s="919"/>
      <c r="W86" s="919"/>
      <c r="X86" s="919">
        <v>1</v>
      </c>
      <c r="Y86" s="913">
        <v>1</v>
      </c>
      <c r="Z86" s="919"/>
      <c r="AA86" s="919">
        <v>1</v>
      </c>
      <c r="AC86" s="1211" t="s">
        <v>3815</v>
      </c>
      <c r="AD86" s="913">
        <v>1</v>
      </c>
      <c r="AE86" s="919"/>
      <c r="AF86" s="919">
        <v>1</v>
      </c>
      <c r="AH86" s="913">
        <v>300</v>
      </c>
      <c r="AI86" s="919">
        <v>1000</v>
      </c>
      <c r="AJ86" s="910">
        <v>1</v>
      </c>
      <c r="AK86" s="910"/>
      <c r="AL86" s="910"/>
      <c r="AM86" s="722">
        <v>2141.5</v>
      </c>
      <c r="AN86" s="721">
        <v>14960.5</v>
      </c>
      <c r="AO86" s="717">
        <v>566</v>
      </c>
      <c r="AP86" s="774">
        <v>202</v>
      </c>
      <c r="AQ86" s="774">
        <v>192</v>
      </c>
      <c r="AR86" s="776">
        <v>371</v>
      </c>
      <c r="AS86" s="784">
        <v>165</v>
      </c>
      <c r="AT86" s="775">
        <v>104</v>
      </c>
      <c r="AU86" s="785">
        <v>1940</v>
      </c>
      <c r="AV86" s="776">
        <v>534.5</v>
      </c>
      <c r="AW86" s="917" t="s">
        <v>597</v>
      </c>
      <c r="AX86" s="917"/>
    </row>
    <row r="87" spans="1:50">
      <c r="A87" s="705" t="s">
        <v>3680</v>
      </c>
      <c r="C87" s="705" t="s">
        <v>3804</v>
      </c>
      <c r="D87" s="913">
        <v>86</v>
      </c>
      <c r="E87" s="931" t="s">
        <v>589</v>
      </c>
      <c r="F87" s="806">
        <v>39862</v>
      </c>
      <c r="G87" s="919">
        <v>1</v>
      </c>
      <c r="H87" s="919"/>
      <c r="I87" s="919"/>
      <c r="J87" s="919"/>
      <c r="K87" s="919">
        <v>1</v>
      </c>
      <c r="L87" s="919">
        <v>171</v>
      </c>
      <c r="M87" s="919">
        <v>74.2</v>
      </c>
      <c r="N87" s="919">
        <v>212.6</v>
      </c>
      <c r="O87" s="930">
        <v>733</v>
      </c>
      <c r="P87" s="919"/>
      <c r="Q87" s="919">
        <v>1</v>
      </c>
      <c r="R87" s="919"/>
      <c r="S87" s="919">
        <v>1</v>
      </c>
      <c r="T87" s="919"/>
      <c r="U87" s="919">
        <v>1</v>
      </c>
      <c r="V87" s="919"/>
      <c r="W87" s="919"/>
      <c r="X87" s="919">
        <v>1</v>
      </c>
      <c r="Y87" s="913">
        <v>1</v>
      </c>
      <c r="Z87" s="919">
        <v>1</v>
      </c>
      <c r="AA87" s="919"/>
      <c r="AC87" s="1211" t="s">
        <v>3815</v>
      </c>
      <c r="AD87" s="913">
        <v>1</v>
      </c>
      <c r="AE87" s="919">
        <v>1</v>
      </c>
      <c r="AF87" s="919"/>
      <c r="AH87" s="913">
        <v>300</v>
      </c>
      <c r="AI87" s="919">
        <v>1000</v>
      </c>
      <c r="AJ87" s="910"/>
      <c r="AK87" s="910">
        <v>1</v>
      </c>
      <c r="AL87" s="910"/>
      <c r="AM87" s="785">
        <v>233</v>
      </c>
      <c r="AN87" s="717">
        <v>3641</v>
      </c>
      <c r="AO87" s="715">
        <v>145</v>
      </c>
      <c r="AP87" s="774">
        <v>105.5</v>
      </c>
      <c r="AQ87" s="774">
        <v>534.5</v>
      </c>
      <c r="AR87" s="776">
        <v>88</v>
      </c>
      <c r="AS87" s="784">
        <v>517.5</v>
      </c>
      <c r="AT87" s="775">
        <v>80</v>
      </c>
      <c r="AU87" s="785">
        <v>2728</v>
      </c>
      <c r="AV87" s="776">
        <v>312</v>
      </c>
      <c r="AW87" s="917" t="s">
        <v>598</v>
      </c>
      <c r="AX87" s="917"/>
    </row>
    <row r="88" spans="1:50">
      <c r="A88" s="705" t="s">
        <v>3680</v>
      </c>
      <c r="C88" s="705" t="s">
        <v>3804</v>
      </c>
      <c r="D88" s="913">
        <v>87</v>
      </c>
      <c r="E88" s="931" t="s">
        <v>589</v>
      </c>
      <c r="F88" s="806">
        <v>39862</v>
      </c>
      <c r="G88" s="919"/>
      <c r="H88" s="919">
        <v>1</v>
      </c>
      <c r="I88" s="919"/>
      <c r="J88" s="919">
        <v>1</v>
      </c>
      <c r="K88" s="919"/>
      <c r="L88" s="919">
        <v>154.6</v>
      </c>
      <c r="M88" s="919">
        <v>65.3</v>
      </c>
      <c r="N88" s="919">
        <v>188</v>
      </c>
      <c r="O88" s="930">
        <v>441</v>
      </c>
      <c r="P88" s="919"/>
      <c r="Q88" s="919">
        <v>1</v>
      </c>
      <c r="R88" s="919"/>
      <c r="S88" s="919">
        <v>1</v>
      </c>
      <c r="T88" s="919"/>
      <c r="U88" s="919">
        <v>1</v>
      </c>
      <c r="V88" s="919"/>
      <c r="W88" s="919"/>
      <c r="X88" s="919">
        <v>1</v>
      </c>
      <c r="Y88" s="913">
        <v>1</v>
      </c>
      <c r="Z88" s="919">
        <v>1</v>
      </c>
      <c r="AA88" s="919"/>
      <c r="AC88" s="1211" t="s">
        <v>3815</v>
      </c>
      <c r="AD88" s="913">
        <v>1</v>
      </c>
      <c r="AE88" s="919">
        <v>1</v>
      </c>
      <c r="AF88" s="919"/>
      <c r="AH88" s="913">
        <v>300</v>
      </c>
      <c r="AI88" s="919">
        <v>1100</v>
      </c>
      <c r="AJ88" s="910"/>
      <c r="AK88" s="910"/>
      <c r="AL88" s="910">
        <v>1</v>
      </c>
      <c r="AM88" s="785">
        <v>156</v>
      </c>
      <c r="AN88" s="774">
        <v>99.5</v>
      </c>
      <c r="AO88" s="715">
        <v>232</v>
      </c>
      <c r="AP88" s="774">
        <v>113</v>
      </c>
      <c r="AQ88" s="774">
        <v>186.5</v>
      </c>
      <c r="AR88" s="776">
        <v>150</v>
      </c>
      <c r="AS88" s="784">
        <v>499</v>
      </c>
      <c r="AT88" s="775">
        <v>94</v>
      </c>
      <c r="AU88" s="754">
        <v>12929</v>
      </c>
      <c r="AV88" s="776">
        <v>188.5</v>
      </c>
      <c r="AW88" s="933" t="s">
        <v>599</v>
      </c>
      <c r="AX88" s="933"/>
    </row>
    <row r="89" spans="1:50">
      <c r="A89" s="705" t="s">
        <v>3680</v>
      </c>
      <c r="C89" s="705" t="s">
        <v>3804</v>
      </c>
      <c r="D89" s="913">
        <v>88</v>
      </c>
      <c r="E89" s="931" t="s">
        <v>589</v>
      </c>
      <c r="F89" s="806">
        <v>39862</v>
      </c>
      <c r="G89" s="919"/>
      <c r="H89" s="919">
        <v>1</v>
      </c>
      <c r="I89" s="919"/>
      <c r="J89" s="919">
        <v>1</v>
      </c>
      <c r="K89" s="919"/>
      <c r="L89" s="919">
        <v>155.4</v>
      </c>
      <c r="M89" s="919">
        <v>66.599999999999994</v>
      </c>
      <c r="N89" s="919">
        <v>180.2</v>
      </c>
      <c r="O89" s="930">
        <v>428</v>
      </c>
      <c r="P89" s="919"/>
      <c r="Q89" s="919">
        <v>1</v>
      </c>
      <c r="R89" s="919"/>
      <c r="S89" s="919">
        <v>1</v>
      </c>
      <c r="T89" s="919"/>
      <c r="U89" s="919">
        <v>1</v>
      </c>
      <c r="V89" s="919"/>
      <c r="W89" s="919"/>
      <c r="X89" s="919">
        <v>1</v>
      </c>
      <c r="Y89" s="913">
        <v>1</v>
      </c>
      <c r="Z89" s="919">
        <v>1</v>
      </c>
      <c r="AA89" s="919"/>
      <c r="AC89" s="1211" t="s">
        <v>3815</v>
      </c>
      <c r="AD89" s="913">
        <v>1</v>
      </c>
      <c r="AE89" s="919">
        <v>1</v>
      </c>
      <c r="AF89" s="919"/>
      <c r="AH89" s="913">
        <v>300</v>
      </c>
      <c r="AI89" s="919">
        <v>800</v>
      </c>
      <c r="AJ89" s="910"/>
      <c r="AK89" s="910"/>
      <c r="AL89" s="910">
        <v>1</v>
      </c>
      <c r="AM89" s="785">
        <v>307</v>
      </c>
      <c r="AN89" s="774">
        <v>707</v>
      </c>
      <c r="AO89" s="717">
        <v>650</v>
      </c>
      <c r="AP89" s="774">
        <v>163</v>
      </c>
      <c r="AQ89" s="774">
        <v>125</v>
      </c>
      <c r="AR89" s="776">
        <v>418</v>
      </c>
      <c r="AS89" s="784">
        <v>725</v>
      </c>
      <c r="AT89" s="775">
        <v>105</v>
      </c>
      <c r="AU89" s="785">
        <v>1549</v>
      </c>
      <c r="AV89" s="776">
        <v>488</v>
      </c>
      <c r="AW89" s="916" t="s">
        <v>600</v>
      </c>
      <c r="AX89" s="916"/>
    </row>
    <row r="90" spans="1:50">
      <c r="A90" s="705" t="s">
        <v>3680</v>
      </c>
      <c r="C90" s="705" t="s">
        <v>3804</v>
      </c>
      <c r="D90" s="913">
        <v>89</v>
      </c>
      <c r="E90" s="931" t="s">
        <v>589</v>
      </c>
      <c r="F90" s="806">
        <v>39862</v>
      </c>
      <c r="G90" s="919"/>
      <c r="H90" s="919">
        <v>1</v>
      </c>
      <c r="I90" s="919"/>
      <c r="J90" s="919"/>
      <c r="K90" s="919">
        <v>1</v>
      </c>
      <c r="L90" s="919">
        <v>172.2</v>
      </c>
      <c r="M90" s="919">
        <v>72.8</v>
      </c>
      <c r="N90" s="919">
        <v>211.2</v>
      </c>
      <c r="O90" s="930">
        <v>635</v>
      </c>
      <c r="P90" s="919">
        <v>1</v>
      </c>
      <c r="Q90" s="919"/>
      <c r="R90" s="919">
        <v>1</v>
      </c>
      <c r="S90" s="919"/>
      <c r="T90" s="919"/>
      <c r="U90" s="919">
        <v>1</v>
      </c>
      <c r="V90" s="919"/>
      <c r="W90" s="919"/>
      <c r="X90" s="919">
        <v>1</v>
      </c>
      <c r="Y90" s="913">
        <v>1</v>
      </c>
      <c r="Z90" s="919">
        <v>1</v>
      </c>
      <c r="AA90" s="919"/>
      <c r="AC90" s="1211" t="s">
        <v>3815</v>
      </c>
      <c r="AD90" s="913">
        <v>1</v>
      </c>
      <c r="AE90" s="919">
        <v>1</v>
      </c>
      <c r="AF90" s="919"/>
      <c r="AH90" s="913">
        <v>300</v>
      </c>
      <c r="AI90" s="919">
        <v>900</v>
      </c>
      <c r="AJ90" s="910"/>
      <c r="AK90" s="910">
        <v>1</v>
      </c>
      <c r="AL90" s="910"/>
      <c r="AM90" s="785">
        <v>426</v>
      </c>
      <c r="AN90" s="717">
        <v>4387</v>
      </c>
      <c r="AO90" s="715">
        <v>68</v>
      </c>
      <c r="AP90" s="774">
        <v>65.5</v>
      </c>
      <c r="AQ90" s="774">
        <v>169</v>
      </c>
      <c r="AR90" s="776">
        <v>88</v>
      </c>
      <c r="AS90" s="740">
        <v>2320</v>
      </c>
      <c r="AT90" s="775">
        <v>477</v>
      </c>
      <c r="AU90" s="785">
        <v>2748</v>
      </c>
      <c r="AV90" s="776">
        <v>226.5</v>
      </c>
      <c r="AW90" s="917" t="s">
        <v>601</v>
      </c>
      <c r="AX90" s="917"/>
    </row>
    <row r="91" spans="1:50">
      <c r="A91" s="705" t="s">
        <v>3680</v>
      </c>
      <c r="C91" s="705" t="s">
        <v>3803</v>
      </c>
      <c r="D91" s="913">
        <v>90</v>
      </c>
      <c r="E91" s="931" t="s">
        <v>602</v>
      </c>
      <c r="F91" s="806">
        <v>39863</v>
      </c>
      <c r="G91" s="919">
        <v>1</v>
      </c>
      <c r="H91" s="919"/>
      <c r="I91" s="919"/>
      <c r="J91" s="919">
        <v>1</v>
      </c>
      <c r="K91" s="919"/>
      <c r="L91" s="919">
        <v>152</v>
      </c>
      <c r="M91" s="919">
        <v>68</v>
      </c>
      <c r="N91" s="919">
        <v>188</v>
      </c>
      <c r="O91" s="930">
        <v>399</v>
      </c>
      <c r="P91" s="919"/>
      <c r="Q91" s="919">
        <v>1</v>
      </c>
      <c r="R91" s="919"/>
      <c r="S91" s="919">
        <v>1</v>
      </c>
      <c r="T91" s="919"/>
      <c r="U91" s="919">
        <v>1</v>
      </c>
      <c r="V91" s="919"/>
      <c r="W91" s="919"/>
      <c r="X91" s="919">
        <v>1</v>
      </c>
      <c r="Y91" s="913">
        <v>1</v>
      </c>
      <c r="Z91" s="919">
        <v>1</v>
      </c>
      <c r="AA91" s="919"/>
      <c r="AC91" s="1211" t="s">
        <v>3815</v>
      </c>
      <c r="AD91" s="913">
        <v>1</v>
      </c>
      <c r="AE91" s="919">
        <v>1</v>
      </c>
      <c r="AF91" s="919"/>
      <c r="AH91" s="913">
        <v>300</v>
      </c>
      <c r="AI91" s="919">
        <v>1000</v>
      </c>
      <c r="AJ91" s="910"/>
      <c r="AK91" s="910"/>
      <c r="AL91" s="910">
        <v>1</v>
      </c>
      <c r="AM91" s="785">
        <v>137.5</v>
      </c>
      <c r="AN91" s="774">
        <v>102.5</v>
      </c>
      <c r="AO91" s="715">
        <v>312</v>
      </c>
      <c r="AP91" s="774">
        <v>99</v>
      </c>
      <c r="AQ91" s="774">
        <v>211</v>
      </c>
      <c r="AR91" s="776">
        <v>198</v>
      </c>
      <c r="AS91" s="784">
        <v>287</v>
      </c>
      <c r="AT91" s="775">
        <v>73</v>
      </c>
      <c r="AU91" s="754">
        <v>12698</v>
      </c>
      <c r="AV91" s="776">
        <v>365.5</v>
      </c>
      <c r="AW91" s="917" t="s">
        <v>603</v>
      </c>
      <c r="AX91" s="917"/>
    </row>
    <row r="92" spans="1:50">
      <c r="A92" s="705" t="s">
        <v>3680</v>
      </c>
      <c r="C92" s="705" t="s">
        <v>3803</v>
      </c>
      <c r="D92" s="913">
        <v>91</v>
      </c>
      <c r="E92" s="931" t="s">
        <v>602</v>
      </c>
      <c r="F92" s="806">
        <v>39863</v>
      </c>
      <c r="G92" s="919"/>
      <c r="H92" s="919">
        <v>1</v>
      </c>
      <c r="I92" s="919"/>
      <c r="J92" s="919">
        <v>1</v>
      </c>
      <c r="K92" s="919"/>
      <c r="L92" s="919">
        <v>151.69999999999999</v>
      </c>
      <c r="M92" s="919">
        <v>66</v>
      </c>
      <c r="N92" s="919">
        <v>172.2</v>
      </c>
      <c r="O92" s="930">
        <v>401</v>
      </c>
      <c r="P92" s="919"/>
      <c r="Q92" s="919">
        <v>1</v>
      </c>
      <c r="R92" s="919"/>
      <c r="S92" s="919">
        <v>1</v>
      </c>
      <c r="T92" s="919"/>
      <c r="U92" s="919">
        <v>1</v>
      </c>
      <c r="V92" s="919"/>
      <c r="W92" s="919">
        <v>1</v>
      </c>
      <c r="X92" s="919"/>
      <c r="Y92" s="913">
        <v>1</v>
      </c>
      <c r="Z92" s="919">
        <v>1</v>
      </c>
      <c r="AA92" s="919"/>
      <c r="AC92" s="1211" t="s">
        <v>3815</v>
      </c>
      <c r="AD92" s="913">
        <v>1</v>
      </c>
      <c r="AE92" s="919">
        <v>1</v>
      </c>
      <c r="AF92" s="919"/>
      <c r="AH92" s="913">
        <v>300</v>
      </c>
      <c r="AI92" s="919">
        <v>900</v>
      </c>
      <c r="AJ92" s="910"/>
      <c r="AK92" s="910"/>
      <c r="AL92" s="910">
        <v>1</v>
      </c>
      <c r="AM92" s="785">
        <v>163</v>
      </c>
      <c r="AN92" s="774">
        <v>90</v>
      </c>
      <c r="AO92" s="715">
        <v>308</v>
      </c>
      <c r="AP92" s="774">
        <v>107</v>
      </c>
      <c r="AQ92" s="774">
        <v>125</v>
      </c>
      <c r="AR92" s="776">
        <v>201.5</v>
      </c>
      <c r="AS92" s="784">
        <v>881</v>
      </c>
      <c r="AT92" s="775">
        <v>73.5</v>
      </c>
      <c r="AU92" s="785">
        <v>1229.5</v>
      </c>
      <c r="AV92" s="776">
        <v>385</v>
      </c>
      <c r="AW92" s="933" t="s">
        <v>604</v>
      </c>
      <c r="AX92" s="933"/>
    </row>
    <row r="93" spans="1:50">
      <c r="A93" s="705" t="s">
        <v>3680</v>
      </c>
      <c r="C93" s="705" t="s">
        <v>3803</v>
      </c>
      <c r="D93" s="913">
        <v>92</v>
      </c>
      <c r="E93" s="931" t="s">
        <v>602</v>
      </c>
      <c r="F93" s="806">
        <v>39863</v>
      </c>
      <c r="G93" s="919">
        <v>1</v>
      </c>
      <c r="H93" s="919"/>
      <c r="I93" s="919"/>
      <c r="J93" s="919">
        <v>1</v>
      </c>
      <c r="K93" s="919"/>
      <c r="L93" s="919">
        <v>156.9</v>
      </c>
      <c r="M93" s="919">
        <v>68</v>
      </c>
      <c r="N93" s="919">
        <v>173.2</v>
      </c>
      <c r="O93" s="930">
        <v>441</v>
      </c>
      <c r="P93" s="919"/>
      <c r="Q93" s="919">
        <v>1</v>
      </c>
      <c r="R93" s="919"/>
      <c r="S93" s="919">
        <v>1</v>
      </c>
      <c r="T93" s="919"/>
      <c r="U93" s="919">
        <v>1</v>
      </c>
      <c r="V93" s="919"/>
      <c r="W93" s="919">
        <v>1</v>
      </c>
      <c r="X93" s="919"/>
      <c r="Y93" s="913">
        <v>1</v>
      </c>
      <c r="Z93" s="919">
        <v>1</v>
      </c>
      <c r="AA93" s="919"/>
      <c r="AC93" s="1211" t="s">
        <v>3815</v>
      </c>
      <c r="AD93" s="913">
        <v>1</v>
      </c>
      <c r="AE93" s="919">
        <v>1</v>
      </c>
      <c r="AF93" s="919"/>
      <c r="AH93" s="913">
        <v>300</v>
      </c>
      <c r="AI93" s="919">
        <v>700</v>
      </c>
      <c r="AJ93" s="910"/>
      <c r="AK93" s="910"/>
      <c r="AL93" s="910">
        <v>1</v>
      </c>
      <c r="AM93" s="785">
        <v>145</v>
      </c>
      <c r="AN93" s="774">
        <v>111</v>
      </c>
      <c r="AO93" s="715">
        <v>241.5</v>
      </c>
      <c r="AP93" s="774">
        <v>93</v>
      </c>
      <c r="AQ93" s="774">
        <v>174</v>
      </c>
      <c r="AR93" s="776">
        <v>183</v>
      </c>
      <c r="AS93" s="784">
        <v>339.5</v>
      </c>
      <c r="AT93" s="775">
        <v>275</v>
      </c>
      <c r="AU93" s="722">
        <v>5715.5</v>
      </c>
      <c r="AV93" s="776">
        <v>243</v>
      </c>
      <c r="AW93" s="916" t="s">
        <v>605</v>
      </c>
      <c r="AX93" s="916"/>
    </row>
    <row r="94" spans="1:50">
      <c r="A94" s="705" t="s">
        <v>3680</v>
      </c>
      <c r="C94" s="705" t="s">
        <v>3803</v>
      </c>
      <c r="D94" s="913">
        <v>93</v>
      </c>
      <c r="E94" s="931" t="s">
        <v>602</v>
      </c>
      <c r="F94" s="806">
        <v>39863</v>
      </c>
      <c r="G94" s="919"/>
      <c r="H94" s="919">
        <v>1</v>
      </c>
      <c r="I94" s="919"/>
      <c r="J94" s="919">
        <v>1</v>
      </c>
      <c r="K94" s="919"/>
      <c r="L94" s="919">
        <v>139</v>
      </c>
      <c r="M94" s="919">
        <v>66.3</v>
      </c>
      <c r="N94" s="919">
        <v>153</v>
      </c>
      <c r="O94" s="930">
        <v>324</v>
      </c>
      <c r="P94" s="919"/>
      <c r="Q94" s="919">
        <v>1</v>
      </c>
      <c r="R94" s="919"/>
      <c r="S94" s="919">
        <v>1</v>
      </c>
      <c r="T94" s="919"/>
      <c r="U94" s="919">
        <v>1</v>
      </c>
      <c r="V94" s="919">
        <v>1</v>
      </c>
      <c r="W94" s="919"/>
      <c r="X94" s="919"/>
      <c r="Y94" s="913">
        <v>1</v>
      </c>
      <c r="Z94" s="919">
        <v>1</v>
      </c>
      <c r="AA94" s="919"/>
      <c r="AC94" s="1211" t="s">
        <v>3815</v>
      </c>
      <c r="AD94" s="913">
        <v>1</v>
      </c>
      <c r="AE94" s="919">
        <v>1</v>
      </c>
      <c r="AF94" s="919"/>
      <c r="AH94" s="913">
        <v>300</v>
      </c>
      <c r="AI94" s="919">
        <v>700</v>
      </c>
      <c r="AJ94" s="910"/>
      <c r="AK94" s="910"/>
      <c r="AL94" s="910">
        <v>1</v>
      </c>
      <c r="AM94" s="785">
        <v>123.5</v>
      </c>
      <c r="AN94" s="774">
        <v>54</v>
      </c>
      <c r="AO94" s="715">
        <v>106</v>
      </c>
      <c r="AP94" s="774">
        <v>62</v>
      </c>
      <c r="AQ94" s="774">
        <v>201</v>
      </c>
      <c r="AR94" s="776">
        <v>100</v>
      </c>
      <c r="AS94" s="784">
        <v>345</v>
      </c>
      <c r="AT94" s="775">
        <v>101.5</v>
      </c>
      <c r="AU94" s="722">
        <v>7556</v>
      </c>
      <c r="AV94" s="776">
        <v>223.5</v>
      </c>
      <c r="AW94" s="917" t="s">
        <v>606</v>
      </c>
      <c r="AX94" s="917"/>
    </row>
    <row r="95" spans="1:50">
      <c r="A95" s="705" t="s">
        <v>3680</v>
      </c>
      <c r="C95" s="705" t="s">
        <v>3803</v>
      </c>
      <c r="D95" s="913">
        <v>94</v>
      </c>
      <c r="E95" s="931" t="s">
        <v>602</v>
      </c>
      <c r="F95" s="806">
        <v>39863</v>
      </c>
      <c r="G95" s="919">
        <v>1</v>
      </c>
      <c r="H95" s="919"/>
      <c r="I95" s="919"/>
      <c r="J95" s="919">
        <v>1</v>
      </c>
      <c r="K95" s="919"/>
      <c r="L95" s="919">
        <v>156.19999999999999</v>
      </c>
      <c r="M95" s="919">
        <v>66.5</v>
      </c>
      <c r="N95" s="919">
        <v>173.6</v>
      </c>
      <c r="O95" s="930">
        <v>401</v>
      </c>
      <c r="P95" s="919"/>
      <c r="Q95" s="919">
        <v>1</v>
      </c>
      <c r="R95" s="919"/>
      <c r="S95" s="919">
        <v>1</v>
      </c>
      <c r="T95" s="919"/>
      <c r="U95" s="919">
        <v>1</v>
      </c>
      <c r="V95" s="919"/>
      <c r="W95" s="919">
        <v>1</v>
      </c>
      <c r="X95" s="919"/>
      <c r="Y95" s="913">
        <v>1</v>
      </c>
      <c r="Z95" s="919">
        <v>1</v>
      </c>
      <c r="AA95" s="919"/>
      <c r="AC95" s="1211" t="s">
        <v>3815</v>
      </c>
      <c r="AD95" s="913">
        <v>1</v>
      </c>
      <c r="AE95" s="919">
        <v>1</v>
      </c>
      <c r="AF95" s="919"/>
      <c r="AH95" s="913">
        <v>300</v>
      </c>
      <c r="AI95" s="919">
        <v>800</v>
      </c>
      <c r="AJ95" s="910"/>
      <c r="AK95" s="910"/>
      <c r="AL95" s="910">
        <v>1</v>
      </c>
      <c r="AM95" s="785">
        <v>122.5</v>
      </c>
      <c r="AN95" s="774">
        <v>261.5</v>
      </c>
      <c r="AO95" s="715">
        <v>159</v>
      </c>
      <c r="AP95" s="774">
        <v>95</v>
      </c>
      <c r="AQ95" s="774">
        <v>137.5</v>
      </c>
      <c r="AR95" s="776">
        <v>96.5</v>
      </c>
      <c r="AS95" s="784">
        <v>243</v>
      </c>
      <c r="AT95" s="775">
        <v>58</v>
      </c>
      <c r="AU95" s="785">
        <v>2797</v>
      </c>
      <c r="AV95" s="776">
        <v>188</v>
      </c>
      <c r="AW95" s="917" t="s">
        <v>607</v>
      </c>
      <c r="AX95" s="917"/>
    </row>
    <row r="96" spans="1:50">
      <c r="A96" s="705" t="s">
        <v>3680</v>
      </c>
      <c r="C96" s="705" t="s">
        <v>3803</v>
      </c>
      <c r="D96" s="913">
        <v>95</v>
      </c>
      <c r="E96" s="931" t="s">
        <v>602</v>
      </c>
      <c r="F96" s="806">
        <v>39863</v>
      </c>
      <c r="G96" s="919">
        <v>1</v>
      </c>
      <c r="H96" s="919"/>
      <c r="I96" s="919"/>
      <c r="J96" s="919"/>
      <c r="K96" s="919">
        <v>1</v>
      </c>
      <c r="L96" s="919">
        <v>157.19999999999999</v>
      </c>
      <c r="M96" s="919">
        <v>70</v>
      </c>
      <c r="N96" s="919">
        <v>196.2</v>
      </c>
      <c r="O96" s="930">
        <v>483</v>
      </c>
      <c r="P96" s="919"/>
      <c r="Q96" s="919">
        <v>1</v>
      </c>
      <c r="R96" s="919"/>
      <c r="S96" s="919">
        <v>1</v>
      </c>
      <c r="T96" s="919"/>
      <c r="U96" s="919">
        <v>1</v>
      </c>
      <c r="V96" s="919"/>
      <c r="W96" s="919"/>
      <c r="X96" s="919">
        <v>1</v>
      </c>
      <c r="Y96" s="913">
        <v>1</v>
      </c>
      <c r="Z96" s="919">
        <v>1</v>
      </c>
      <c r="AA96" s="919"/>
      <c r="AC96" s="1211" t="s">
        <v>3815</v>
      </c>
      <c r="AD96" s="913">
        <v>1</v>
      </c>
      <c r="AE96" s="919">
        <v>1</v>
      </c>
      <c r="AF96" s="919"/>
      <c r="AH96" s="913">
        <v>300</v>
      </c>
      <c r="AI96" s="919">
        <v>700</v>
      </c>
      <c r="AJ96" s="910"/>
      <c r="AK96" s="910"/>
      <c r="AL96" s="910">
        <v>1</v>
      </c>
      <c r="AM96" s="785">
        <v>211</v>
      </c>
      <c r="AN96" s="774">
        <v>232</v>
      </c>
      <c r="AO96" s="717">
        <v>416</v>
      </c>
      <c r="AP96" s="774">
        <v>101.5</v>
      </c>
      <c r="AQ96" s="774">
        <v>463</v>
      </c>
      <c r="AR96" s="776">
        <v>290</v>
      </c>
      <c r="AS96" s="784">
        <v>259</v>
      </c>
      <c r="AT96" s="775">
        <v>101</v>
      </c>
      <c r="AU96" s="722">
        <v>5011.5</v>
      </c>
      <c r="AV96" s="776">
        <v>347</v>
      </c>
      <c r="AW96" s="917" t="s">
        <v>608</v>
      </c>
      <c r="AX96" s="917"/>
    </row>
    <row r="97" spans="1:50">
      <c r="A97" s="705" t="s">
        <v>3680</v>
      </c>
      <c r="C97" s="705" t="s">
        <v>3803</v>
      </c>
      <c r="D97" s="913">
        <v>96</v>
      </c>
      <c r="E97" s="931" t="s">
        <v>602</v>
      </c>
      <c r="F97" s="806">
        <v>39863</v>
      </c>
      <c r="G97" s="919">
        <v>1</v>
      </c>
      <c r="H97" s="919"/>
      <c r="I97" s="919"/>
      <c r="J97" s="919">
        <v>1</v>
      </c>
      <c r="K97" s="919"/>
      <c r="L97" s="919">
        <v>154.30000000000001</v>
      </c>
      <c r="M97" s="919">
        <v>69.5</v>
      </c>
      <c r="N97" s="919">
        <v>194.5</v>
      </c>
      <c r="O97" s="930">
        <v>428</v>
      </c>
      <c r="P97" s="919"/>
      <c r="Q97" s="919">
        <v>1</v>
      </c>
      <c r="R97" s="919"/>
      <c r="S97" s="919">
        <v>1</v>
      </c>
      <c r="T97" s="919"/>
      <c r="U97" s="919">
        <v>1</v>
      </c>
      <c r="V97" s="919"/>
      <c r="W97" s="919"/>
      <c r="X97" s="919">
        <v>1</v>
      </c>
      <c r="Y97" s="913">
        <v>1</v>
      </c>
      <c r="Z97" s="919"/>
      <c r="AA97" s="919">
        <v>1</v>
      </c>
      <c r="AC97" s="1211" t="s">
        <v>3815</v>
      </c>
      <c r="AD97" s="913">
        <v>1</v>
      </c>
      <c r="AE97" s="919"/>
      <c r="AF97" s="919">
        <v>1</v>
      </c>
      <c r="AH97" s="913">
        <v>300</v>
      </c>
      <c r="AI97" s="919">
        <v>500</v>
      </c>
      <c r="AJ97" s="910"/>
      <c r="AK97" s="910"/>
      <c r="AL97" s="910">
        <v>1</v>
      </c>
      <c r="AM97" s="722">
        <v>1406</v>
      </c>
      <c r="AN97" s="774">
        <v>763</v>
      </c>
      <c r="AO97" s="717">
        <v>2973.5</v>
      </c>
      <c r="AP97" s="774">
        <v>411</v>
      </c>
      <c r="AQ97" s="774">
        <v>209.5</v>
      </c>
      <c r="AR97" s="723">
        <v>2559</v>
      </c>
      <c r="AS97" s="740">
        <v>1191</v>
      </c>
      <c r="AT97" s="775">
        <v>113</v>
      </c>
      <c r="AU97" s="785">
        <v>519</v>
      </c>
      <c r="AV97" s="723">
        <v>1329.5</v>
      </c>
      <c r="AW97" s="917" t="s">
        <v>609</v>
      </c>
      <c r="AX97" s="917"/>
    </row>
    <row r="98" spans="1:50">
      <c r="A98" s="705" t="s">
        <v>3680</v>
      </c>
      <c r="C98" s="705" t="s">
        <v>3803</v>
      </c>
      <c r="D98" s="913">
        <v>97</v>
      </c>
      <c r="E98" s="931" t="s">
        <v>602</v>
      </c>
      <c r="F98" s="806">
        <v>39863</v>
      </c>
      <c r="G98" s="919"/>
      <c r="H98" s="919">
        <v>1</v>
      </c>
      <c r="I98" s="919"/>
      <c r="J98" s="919">
        <v>1</v>
      </c>
      <c r="K98" s="919"/>
      <c r="L98" s="919">
        <v>150.6</v>
      </c>
      <c r="M98" s="919">
        <v>64.2</v>
      </c>
      <c r="N98" s="919">
        <v>182.4</v>
      </c>
      <c r="O98" s="930">
        <v>346</v>
      </c>
      <c r="P98" s="919"/>
      <c r="Q98" s="919">
        <v>1</v>
      </c>
      <c r="R98" s="919"/>
      <c r="S98" s="919">
        <v>1</v>
      </c>
      <c r="T98" s="919"/>
      <c r="U98" s="919">
        <v>1</v>
      </c>
      <c r="V98" s="919"/>
      <c r="W98" s="919">
        <v>1</v>
      </c>
      <c r="X98" s="919"/>
      <c r="Y98" s="913">
        <v>1</v>
      </c>
      <c r="Z98" s="919">
        <v>1</v>
      </c>
      <c r="AA98" s="919"/>
      <c r="AC98" s="1211" t="s">
        <v>3815</v>
      </c>
      <c r="AD98" s="913">
        <v>1</v>
      </c>
      <c r="AE98" s="919">
        <v>1</v>
      </c>
      <c r="AF98" s="919"/>
      <c r="AH98" s="913">
        <v>300</v>
      </c>
      <c r="AI98" s="919">
        <v>800</v>
      </c>
      <c r="AJ98" s="910"/>
      <c r="AK98" s="910"/>
      <c r="AL98" s="910">
        <v>1</v>
      </c>
      <c r="AM98" s="785">
        <v>111</v>
      </c>
      <c r="AN98" s="774">
        <v>107</v>
      </c>
      <c r="AO98" s="715">
        <v>164</v>
      </c>
      <c r="AP98" s="774">
        <v>118</v>
      </c>
      <c r="AQ98" s="774">
        <v>132</v>
      </c>
      <c r="AR98" s="776">
        <v>98</v>
      </c>
      <c r="AS98" s="784">
        <v>259</v>
      </c>
      <c r="AT98" s="775">
        <v>73</v>
      </c>
      <c r="AU98" s="722">
        <v>5334</v>
      </c>
      <c r="AV98" s="776">
        <v>700</v>
      </c>
      <c r="AW98" s="917" t="s">
        <v>610</v>
      </c>
      <c r="AX98" s="917"/>
    </row>
    <row r="99" spans="1:50">
      <c r="A99" s="705" t="s">
        <v>3680</v>
      </c>
      <c r="C99" s="705" t="s">
        <v>3803</v>
      </c>
      <c r="D99" s="913">
        <v>98</v>
      </c>
      <c r="E99" s="931" t="s">
        <v>611</v>
      </c>
      <c r="F99" s="806">
        <v>39863</v>
      </c>
      <c r="G99" s="919">
        <v>1</v>
      </c>
      <c r="H99" s="919"/>
      <c r="I99" s="919"/>
      <c r="J99" s="919"/>
      <c r="K99" s="919">
        <v>1</v>
      </c>
      <c r="L99" s="919">
        <v>178.7</v>
      </c>
      <c r="M99" s="919">
        <v>78.2</v>
      </c>
      <c r="N99" s="919">
        <v>211.4</v>
      </c>
      <c r="O99" s="930">
        <v>809</v>
      </c>
      <c r="P99" s="919"/>
      <c r="Q99" s="919">
        <v>1</v>
      </c>
      <c r="R99" s="919"/>
      <c r="S99" s="919">
        <v>1</v>
      </c>
      <c r="T99" s="919"/>
      <c r="U99" s="919">
        <v>1</v>
      </c>
      <c r="V99" s="919"/>
      <c r="W99" s="919"/>
      <c r="X99" s="919">
        <v>1</v>
      </c>
      <c r="Y99" s="913">
        <v>1</v>
      </c>
      <c r="Z99" s="919">
        <v>1</v>
      </c>
      <c r="AA99" s="919"/>
      <c r="AC99" s="1211" t="s">
        <v>3815</v>
      </c>
      <c r="AD99" s="913">
        <v>1</v>
      </c>
      <c r="AE99" s="919">
        <v>1</v>
      </c>
      <c r="AF99" s="919"/>
      <c r="AH99" s="913">
        <v>300</v>
      </c>
      <c r="AI99" s="919">
        <v>700</v>
      </c>
      <c r="AJ99" s="910"/>
      <c r="AK99" s="910">
        <v>1</v>
      </c>
      <c r="AL99" s="910"/>
      <c r="AM99" s="785">
        <v>262.5</v>
      </c>
      <c r="AN99" s="717">
        <v>4623</v>
      </c>
      <c r="AO99" s="715">
        <v>88</v>
      </c>
      <c r="AP99" s="774">
        <v>64.5</v>
      </c>
      <c r="AQ99" s="774">
        <v>134.5</v>
      </c>
      <c r="AR99" s="776">
        <v>71.5</v>
      </c>
      <c r="AS99" s="784">
        <v>404</v>
      </c>
      <c r="AT99" s="775">
        <v>95</v>
      </c>
      <c r="AU99" s="785">
        <v>1360</v>
      </c>
      <c r="AV99" s="776">
        <v>160.5</v>
      </c>
      <c r="AW99" s="917" t="s">
        <v>612</v>
      </c>
      <c r="AX99" s="917"/>
    </row>
    <row r="100" spans="1:50">
      <c r="A100" s="705" t="s">
        <v>3680</v>
      </c>
      <c r="C100" s="705" t="s">
        <v>3803</v>
      </c>
      <c r="D100" s="913">
        <v>99</v>
      </c>
      <c r="E100" s="931" t="s">
        <v>602</v>
      </c>
      <c r="F100" s="806">
        <v>39863</v>
      </c>
      <c r="G100" s="919">
        <v>1</v>
      </c>
      <c r="H100" s="919"/>
      <c r="I100" s="919"/>
      <c r="J100" s="919">
        <v>1</v>
      </c>
      <c r="K100" s="919"/>
      <c r="L100" s="919">
        <v>154.4</v>
      </c>
      <c r="M100" s="919">
        <v>66.599999999999994</v>
      </c>
      <c r="N100" s="919">
        <v>176</v>
      </c>
      <c r="O100" s="930">
        <v>458</v>
      </c>
      <c r="P100" s="919"/>
      <c r="Q100" s="919">
        <v>1</v>
      </c>
      <c r="R100" s="919"/>
      <c r="S100" s="919">
        <v>1</v>
      </c>
      <c r="T100" s="919"/>
      <c r="U100" s="919">
        <v>1</v>
      </c>
      <c r="V100" s="919"/>
      <c r="W100" s="919"/>
      <c r="X100" s="919">
        <v>1</v>
      </c>
      <c r="Y100" s="913">
        <v>1</v>
      </c>
      <c r="Z100" s="919">
        <v>1</v>
      </c>
      <c r="AA100" s="919"/>
      <c r="AC100" s="1211" t="s">
        <v>3815</v>
      </c>
      <c r="AD100" s="913">
        <v>1</v>
      </c>
      <c r="AE100" s="919">
        <v>1</v>
      </c>
      <c r="AF100" s="919"/>
      <c r="AH100" s="913">
        <v>300</v>
      </c>
      <c r="AI100" s="919">
        <v>600</v>
      </c>
      <c r="AJ100" s="910"/>
      <c r="AK100" s="910"/>
      <c r="AL100" s="910">
        <v>1</v>
      </c>
      <c r="AM100" s="785">
        <v>115</v>
      </c>
      <c r="AN100" s="774">
        <v>76.5</v>
      </c>
      <c r="AO100" s="715">
        <v>166</v>
      </c>
      <c r="AP100" s="774">
        <v>98.5</v>
      </c>
      <c r="AQ100" s="774">
        <v>138</v>
      </c>
      <c r="AR100" s="776">
        <v>117</v>
      </c>
      <c r="AS100" s="784">
        <v>141</v>
      </c>
      <c r="AT100" s="775">
        <v>84</v>
      </c>
      <c r="AU100" s="785">
        <v>2904.5</v>
      </c>
      <c r="AV100" s="776">
        <v>261</v>
      </c>
      <c r="AW100" s="917" t="s">
        <v>613</v>
      </c>
      <c r="AX100" s="917"/>
    </row>
    <row r="101" spans="1:50">
      <c r="A101" s="705" t="s">
        <v>3680</v>
      </c>
      <c r="C101" s="705" t="s">
        <v>3803</v>
      </c>
      <c r="D101" s="913">
        <v>100</v>
      </c>
      <c r="E101" s="931" t="s">
        <v>602</v>
      </c>
      <c r="F101" s="806">
        <v>39863</v>
      </c>
      <c r="G101" s="919">
        <v>1</v>
      </c>
      <c r="H101" s="919"/>
      <c r="I101" s="919"/>
      <c r="J101" s="919"/>
      <c r="K101" s="919">
        <v>1</v>
      </c>
      <c r="L101" s="919">
        <v>170.5</v>
      </c>
      <c r="M101" s="919">
        <v>75.2</v>
      </c>
      <c r="N101" s="919">
        <v>212</v>
      </c>
      <c r="O101" s="930">
        <v>701</v>
      </c>
      <c r="P101" s="919"/>
      <c r="Q101" s="919">
        <v>1</v>
      </c>
      <c r="R101" s="919"/>
      <c r="S101" s="919">
        <v>1</v>
      </c>
      <c r="T101" s="919"/>
      <c r="U101" s="919">
        <v>1</v>
      </c>
      <c r="V101" s="919"/>
      <c r="W101" s="919"/>
      <c r="X101" s="919">
        <v>1</v>
      </c>
      <c r="Y101" s="913">
        <v>1</v>
      </c>
      <c r="Z101" s="919">
        <v>1</v>
      </c>
      <c r="AA101" s="919"/>
      <c r="AC101" s="1211" t="s">
        <v>3815</v>
      </c>
      <c r="AD101" s="913">
        <v>1</v>
      </c>
      <c r="AE101" s="919">
        <v>1</v>
      </c>
      <c r="AF101" s="919"/>
      <c r="AH101" s="913">
        <v>300</v>
      </c>
      <c r="AI101" s="919">
        <v>600</v>
      </c>
      <c r="AJ101" s="910"/>
      <c r="AK101" s="910">
        <v>1</v>
      </c>
      <c r="AL101" s="910"/>
      <c r="AM101" s="785">
        <v>660.5</v>
      </c>
      <c r="AN101" s="717">
        <v>4870</v>
      </c>
      <c r="AO101" s="717">
        <v>576</v>
      </c>
      <c r="AP101" s="774">
        <v>128</v>
      </c>
      <c r="AQ101" s="774">
        <v>152</v>
      </c>
      <c r="AR101" s="776">
        <v>339</v>
      </c>
      <c r="AS101" s="784">
        <v>300</v>
      </c>
      <c r="AT101" s="775">
        <v>216</v>
      </c>
      <c r="AU101" s="785">
        <v>2481</v>
      </c>
      <c r="AV101" s="776">
        <v>782</v>
      </c>
      <c r="AW101" s="917" t="s">
        <v>614</v>
      </c>
      <c r="AX101" s="917"/>
    </row>
    <row r="102" spans="1:50">
      <c r="AH102" s="934"/>
      <c r="AI102" s="93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3"/>
  <sheetViews>
    <sheetView topLeftCell="R1" workbookViewId="0">
      <selection activeCell="AD10" sqref="AD10"/>
    </sheetView>
  </sheetViews>
  <sheetFormatPr baseColWidth="10" defaultRowHeight="15" x14ac:dyDescent="0"/>
  <cols>
    <col min="1" max="16384" width="10.83203125" style="705"/>
  </cols>
  <sheetData>
    <row r="1" spans="1:50" s="695" customFormat="1" ht="16" thickBot="1">
      <c r="A1" s="695" t="s">
        <v>3679</v>
      </c>
      <c r="B1" s="696" t="s">
        <v>3728</v>
      </c>
      <c r="C1" s="696" t="s">
        <v>3681</v>
      </c>
      <c r="D1" s="696" t="s">
        <v>3800</v>
      </c>
      <c r="E1" s="695" t="s">
        <v>3648</v>
      </c>
      <c r="F1" s="695" t="s">
        <v>3729</v>
      </c>
      <c r="G1" s="695" t="s">
        <v>3649</v>
      </c>
      <c r="H1" s="695" t="s">
        <v>3650</v>
      </c>
      <c r="I1" s="695" t="s">
        <v>3734</v>
      </c>
      <c r="J1" s="695" t="s">
        <v>3651</v>
      </c>
      <c r="K1" s="695" t="s">
        <v>3652</v>
      </c>
      <c r="L1" s="695" t="s">
        <v>3653</v>
      </c>
      <c r="M1" s="695" t="s">
        <v>3735</v>
      </c>
      <c r="N1" s="695" t="s">
        <v>3736</v>
      </c>
      <c r="O1" s="697" t="s">
        <v>3654</v>
      </c>
      <c r="P1" s="695" t="s">
        <v>3655</v>
      </c>
      <c r="Q1" s="695" t="s">
        <v>3656</v>
      </c>
      <c r="R1" s="695" t="s">
        <v>3657</v>
      </c>
      <c r="S1" s="695" t="s">
        <v>3658</v>
      </c>
      <c r="T1" s="695" t="s">
        <v>3659</v>
      </c>
      <c r="U1" s="695" t="s">
        <v>3660</v>
      </c>
      <c r="V1" s="695" t="s">
        <v>3661</v>
      </c>
      <c r="W1" s="695" t="s">
        <v>3733</v>
      </c>
      <c r="X1" s="695" t="s">
        <v>3690</v>
      </c>
      <c r="Y1" s="695" t="s">
        <v>3817</v>
      </c>
      <c r="Z1" s="695" t="s">
        <v>3809</v>
      </c>
      <c r="AA1" s="695" t="s">
        <v>3810</v>
      </c>
      <c r="AB1" s="695" t="s">
        <v>3738</v>
      </c>
      <c r="AC1" s="695" t="s">
        <v>3813</v>
      </c>
      <c r="AD1" s="695" t="s">
        <v>3739</v>
      </c>
      <c r="AE1" s="695" t="s">
        <v>3740</v>
      </c>
      <c r="AF1" s="695" t="s">
        <v>3745</v>
      </c>
      <c r="AG1" s="695" t="s">
        <v>3741</v>
      </c>
      <c r="AH1" s="698" t="s">
        <v>3708</v>
      </c>
      <c r="AI1" s="698" t="s">
        <v>3709</v>
      </c>
      <c r="AJ1" s="699" t="s">
        <v>79</v>
      </c>
      <c r="AK1" s="699" t="s">
        <v>80</v>
      </c>
      <c r="AL1" s="699" t="s">
        <v>81</v>
      </c>
      <c r="AM1" s="700" t="s">
        <v>3760</v>
      </c>
      <c r="AN1" s="701" t="s">
        <v>82</v>
      </c>
      <c r="AO1" s="701" t="s">
        <v>84</v>
      </c>
      <c r="AP1" s="701" t="s">
        <v>3752</v>
      </c>
      <c r="AQ1" s="701" t="s">
        <v>3753</v>
      </c>
      <c r="AR1" s="702" t="s">
        <v>87</v>
      </c>
      <c r="AS1" s="701" t="s">
        <v>88</v>
      </c>
      <c r="AT1" s="703" t="s">
        <v>89</v>
      </c>
      <c r="AU1" s="700" t="s">
        <v>90</v>
      </c>
      <c r="AV1" s="695" t="s">
        <v>3797</v>
      </c>
      <c r="AW1" s="695" t="s">
        <v>3783</v>
      </c>
      <c r="AX1" s="695" t="s">
        <v>25</v>
      </c>
    </row>
    <row r="2" spans="1:50">
      <c r="A2" s="705" t="s">
        <v>3680</v>
      </c>
      <c r="C2" s="705" t="s">
        <v>3805</v>
      </c>
      <c r="D2" s="707">
        <v>1</v>
      </c>
      <c r="E2" s="706" t="s">
        <v>616</v>
      </c>
      <c r="F2" s="806">
        <v>39940</v>
      </c>
      <c r="G2" s="707"/>
      <c r="H2" s="707">
        <v>1</v>
      </c>
      <c r="I2" s="707"/>
      <c r="J2" s="707"/>
      <c r="K2" s="707">
        <v>1</v>
      </c>
      <c r="L2" s="707">
        <v>160.30000000000001</v>
      </c>
      <c r="M2" s="707">
        <v>64.8</v>
      </c>
      <c r="N2" s="707">
        <v>174.3</v>
      </c>
      <c r="O2" s="935">
        <v>533</v>
      </c>
      <c r="P2" s="707"/>
      <c r="Q2" s="707">
        <v>1</v>
      </c>
      <c r="R2" s="707"/>
      <c r="S2" s="707">
        <v>1</v>
      </c>
      <c r="T2" s="707"/>
      <c r="U2" s="707">
        <v>1</v>
      </c>
      <c r="V2" s="707"/>
      <c r="W2" s="707">
        <v>1</v>
      </c>
      <c r="X2" s="707"/>
      <c r="Y2" s="58">
        <v>1</v>
      </c>
      <c r="Z2" s="58"/>
      <c r="AA2" s="58">
        <v>1</v>
      </c>
      <c r="AH2" s="707">
        <v>300</v>
      </c>
      <c r="AI2" s="707">
        <v>1100</v>
      </c>
      <c r="AJ2" s="708"/>
      <c r="AK2" s="708"/>
      <c r="AL2" s="708">
        <v>1</v>
      </c>
      <c r="AM2" s="785">
        <v>63</v>
      </c>
      <c r="AN2" s="774">
        <v>61.5</v>
      </c>
      <c r="AO2" s="715">
        <v>68</v>
      </c>
      <c r="AP2" s="774">
        <v>50</v>
      </c>
      <c r="AQ2" s="774">
        <v>91.5</v>
      </c>
      <c r="AR2" s="776">
        <v>62.5</v>
      </c>
      <c r="AS2" s="784">
        <v>332</v>
      </c>
      <c r="AT2" s="775">
        <v>41</v>
      </c>
      <c r="AU2" s="785">
        <v>2129.5</v>
      </c>
      <c r="AV2" s="936"/>
      <c r="AW2" s="707" t="s">
        <v>617</v>
      </c>
      <c r="AX2" s="707"/>
    </row>
    <row r="3" spans="1:50">
      <c r="A3" s="705" t="s">
        <v>3680</v>
      </c>
      <c r="C3" s="705" t="s">
        <v>3805</v>
      </c>
      <c r="D3" s="707">
        <v>2</v>
      </c>
      <c r="E3" s="706" t="s">
        <v>616</v>
      </c>
      <c r="F3" s="806">
        <v>39940</v>
      </c>
      <c r="G3" s="707">
        <v>1</v>
      </c>
      <c r="H3" s="707"/>
      <c r="I3" s="707"/>
      <c r="J3" s="707"/>
      <c r="K3" s="707">
        <v>1</v>
      </c>
      <c r="L3" s="707">
        <v>174.7</v>
      </c>
      <c r="M3" s="707">
        <v>86.2</v>
      </c>
      <c r="N3" s="707">
        <v>204.6</v>
      </c>
      <c r="O3" s="935">
        <v>700</v>
      </c>
      <c r="P3" s="707"/>
      <c r="Q3" s="707">
        <v>1</v>
      </c>
      <c r="R3" s="707"/>
      <c r="S3" s="707">
        <v>1</v>
      </c>
      <c r="T3" s="707"/>
      <c r="U3" s="707">
        <v>1</v>
      </c>
      <c r="V3" s="707"/>
      <c r="W3" s="707"/>
      <c r="X3" s="707">
        <v>1</v>
      </c>
      <c r="Y3" s="58">
        <v>1</v>
      </c>
      <c r="Z3" s="58"/>
      <c r="AA3" s="58">
        <v>1</v>
      </c>
      <c r="AH3" s="707">
        <v>300</v>
      </c>
      <c r="AI3" s="707">
        <v>500</v>
      </c>
      <c r="AJ3" s="708">
        <v>1</v>
      </c>
      <c r="AK3" s="708"/>
      <c r="AL3" s="708"/>
      <c r="AM3" s="722">
        <v>1012</v>
      </c>
      <c r="AN3" s="721">
        <v>20155</v>
      </c>
      <c r="AO3" s="715">
        <v>290.5</v>
      </c>
      <c r="AP3" s="774">
        <v>514.5</v>
      </c>
      <c r="AQ3" s="774">
        <v>464</v>
      </c>
      <c r="AR3" s="776">
        <v>236</v>
      </c>
      <c r="AS3" s="784">
        <v>553</v>
      </c>
      <c r="AT3" s="775">
        <v>141</v>
      </c>
      <c r="AU3" s="785">
        <v>2884.5</v>
      </c>
      <c r="AV3" s="801"/>
      <c r="AW3" s="707" t="s">
        <v>618</v>
      </c>
      <c r="AX3" s="707"/>
    </row>
    <row r="4" spans="1:50">
      <c r="A4" s="705" t="s">
        <v>3680</v>
      </c>
      <c r="C4" s="705" t="s">
        <v>3805</v>
      </c>
      <c r="D4" s="707">
        <v>3</v>
      </c>
      <c r="E4" s="706" t="s">
        <v>616</v>
      </c>
      <c r="F4" s="806">
        <v>39940</v>
      </c>
      <c r="G4" s="707">
        <v>1</v>
      </c>
      <c r="H4" s="707"/>
      <c r="I4" s="707"/>
      <c r="J4" s="707"/>
      <c r="K4" s="707">
        <v>1</v>
      </c>
      <c r="L4" s="707">
        <v>161</v>
      </c>
      <c r="M4" s="707">
        <v>71.5</v>
      </c>
      <c r="N4" s="707">
        <v>195.3</v>
      </c>
      <c r="O4" s="937">
        <v>537</v>
      </c>
      <c r="P4" s="707"/>
      <c r="Q4" s="707">
        <v>1</v>
      </c>
      <c r="R4" s="707"/>
      <c r="S4" s="707">
        <v>1</v>
      </c>
      <c r="T4" s="707"/>
      <c r="U4" s="707">
        <v>1</v>
      </c>
      <c r="V4" s="707"/>
      <c r="W4" s="707">
        <v>1</v>
      </c>
      <c r="X4" s="707"/>
      <c r="Y4" s="58">
        <v>1</v>
      </c>
      <c r="Z4" s="58"/>
      <c r="AA4" s="58">
        <v>1</v>
      </c>
      <c r="AH4" s="707">
        <v>300</v>
      </c>
      <c r="AI4" s="707">
        <v>600</v>
      </c>
      <c r="AJ4" s="708"/>
      <c r="AK4" s="708"/>
      <c r="AL4" s="708">
        <v>1</v>
      </c>
      <c r="AM4" s="722">
        <v>1045</v>
      </c>
      <c r="AN4" s="774">
        <v>80</v>
      </c>
      <c r="AO4" s="715">
        <v>107</v>
      </c>
      <c r="AP4" s="774">
        <v>140</v>
      </c>
      <c r="AQ4" s="774">
        <v>328</v>
      </c>
      <c r="AR4" s="776">
        <v>314.5</v>
      </c>
      <c r="AS4" s="784">
        <v>216</v>
      </c>
      <c r="AT4" s="775">
        <v>74.5</v>
      </c>
      <c r="AU4" s="754">
        <v>12573</v>
      </c>
      <c r="AV4" s="801"/>
      <c r="AW4" s="707" t="s">
        <v>619</v>
      </c>
      <c r="AX4" s="707"/>
    </row>
    <row r="5" spans="1:50">
      <c r="A5" s="705" t="s">
        <v>3680</v>
      </c>
      <c r="C5" s="705" t="s">
        <v>3805</v>
      </c>
      <c r="D5" s="707">
        <v>4</v>
      </c>
      <c r="E5" s="706" t="s">
        <v>616</v>
      </c>
      <c r="F5" s="806">
        <v>39940</v>
      </c>
      <c r="G5" s="707"/>
      <c r="H5" s="707">
        <v>1</v>
      </c>
      <c r="I5" s="707"/>
      <c r="J5" s="707">
        <v>1</v>
      </c>
      <c r="K5" s="707"/>
      <c r="L5" s="707">
        <v>163.5</v>
      </c>
      <c r="M5" s="707">
        <v>73</v>
      </c>
      <c r="N5" s="707">
        <v>196.6</v>
      </c>
      <c r="O5" s="938">
        <v>470</v>
      </c>
      <c r="P5" s="707"/>
      <c r="Q5" s="707">
        <v>1</v>
      </c>
      <c r="R5" s="707"/>
      <c r="S5" s="707">
        <v>1</v>
      </c>
      <c r="T5" s="707"/>
      <c r="U5" s="707">
        <v>1</v>
      </c>
      <c r="V5" s="707"/>
      <c r="W5" s="707">
        <v>1</v>
      </c>
      <c r="X5" s="707"/>
      <c r="Y5" s="58">
        <v>1</v>
      </c>
      <c r="Z5" s="58"/>
      <c r="AA5" s="58">
        <v>1</v>
      </c>
      <c r="AH5" s="707">
        <v>300</v>
      </c>
      <c r="AI5" s="707">
        <v>800</v>
      </c>
      <c r="AJ5" s="708"/>
      <c r="AK5" s="708">
        <v>1</v>
      </c>
      <c r="AL5" s="708"/>
      <c r="AM5" s="785">
        <v>240</v>
      </c>
      <c r="AN5" s="717">
        <v>3233</v>
      </c>
      <c r="AO5" s="715">
        <v>171</v>
      </c>
      <c r="AP5" s="774">
        <v>103</v>
      </c>
      <c r="AQ5" s="774">
        <v>927</v>
      </c>
      <c r="AR5" s="776">
        <v>258</v>
      </c>
      <c r="AS5" s="740">
        <v>1756</v>
      </c>
      <c r="AT5" s="775">
        <v>319</v>
      </c>
      <c r="AU5" s="785">
        <v>3652</v>
      </c>
      <c r="AV5" s="936"/>
      <c r="AW5" s="707" t="s">
        <v>620</v>
      </c>
      <c r="AX5" s="707"/>
    </row>
    <row r="6" spans="1:50">
      <c r="A6" s="705" t="s">
        <v>3680</v>
      </c>
      <c r="C6" s="705" t="s">
        <v>3805</v>
      </c>
      <c r="D6" s="707">
        <v>5</v>
      </c>
      <c r="E6" s="706" t="s">
        <v>616</v>
      </c>
      <c r="F6" s="806">
        <v>39940</v>
      </c>
      <c r="G6" s="707">
        <v>1</v>
      </c>
      <c r="H6" s="707"/>
      <c r="I6" s="707"/>
      <c r="J6" s="707"/>
      <c r="K6" s="707">
        <v>1</v>
      </c>
      <c r="L6" s="707">
        <v>163.6</v>
      </c>
      <c r="M6" s="707">
        <v>81.599999999999994</v>
      </c>
      <c r="N6" s="707">
        <v>195</v>
      </c>
      <c r="O6" s="938">
        <v>680</v>
      </c>
      <c r="P6" s="707"/>
      <c r="Q6" s="707">
        <v>1</v>
      </c>
      <c r="R6" s="707"/>
      <c r="S6" s="707">
        <v>1</v>
      </c>
      <c r="T6" s="707"/>
      <c r="U6" s="707">
        <v>1</v>
      </c>
      <c r="V6" s="707"/>
      <c r="W6" s="707"/>
      <c r="X6" s="707">
        <v>1</v>
      </c>
      <c r="Y6" s="58">
        <v>1</v>
      </c>
      <c r="Z6" s="58">
        <v>1</v>
      </c>
      <c r="AA6" s="58"/>
      <c r="AH6" s="707">
        <v>300</v>
      </c>
      <c r="AI6" s="707">
        <v>900</v>
      </c>
      <c r="AJ6" s="708"/>
      <c r="AK6" s="708">
        <v>1</v>
      </c>
      <c r="AL6" s="708"/>
      <c r="AM6" s="785">
        <v>242</v>
      </c>
      <c r="AN6" s="717">
        <v>5019</v>
      </c>
      <c r="AO6" s="715">
        <v>145.5</v>
      </c>
      <c r="AP6" s="774">
        <v>279</v>
      </c>
      <c r="AQ6" s="774">
        <v>709</v>
      </c>
      <c r="AR6" s="776">
        <v>205</v>
      </c>
      <c r="AS6" s="740">
        <v>5563.5</v>
      </c>
      <c r="AT6" s="775">
        <v>241</v>
      </c>
      <c r="AU6" s="785">
        <v>2116</v>
      </c>
      <c r="AV6" s="801"/>
      <c r="AW6" s="707" t="s">
        <v>621</v>
      </c>
      <c r="AX6" s="707"/>
    </row>
    <row r="7" spans="1:50">
      <c r="A7" s="705" t="s">
        <v>3680</v>
      </c>
      <c r="C7" s="705" t="s">
        <v>3805</v>
      </c>
      <c r="D7" s="707">
        <v>6</v>
      </c>
      <c r="E7" s="706" t="s">
        <v>616</v>
      </c>
      <c r="F7" s="806">
        <v>39940</v>
      </c>
      <c r="G7" s="707">
        <v>1</v>
      </c>
      <c r="H7" s="707"/>
      <c r="I7" s="707"/>
      <c r="J7" s="707"/>
      <c r="K7" s="707">
        <v>1</v>
      </c>
      <c r="L7" s="707">
        <v>163</v>
      </c>
      <c r="M7" s="707">
        <v>66.599999999999994</v>
      </c>
      <c r="N7" s="707">
        <v>181</v>
      </c>
      <c r="O7" s="937">
        <v>450</v>
      </c>
      <c r="P7" s="707"/>
      <c r="Q7" s="707">
        <v>1</v>
      </c>
      <c r="R7" s="707"/>
      <c r="S7" s="707">
        <v>1</v>
      </c>
      <c r="T7" s="707"/>
      <c r="U7" s="707">
        <v>1</v>
      </c>
      <c r="V7" s="707">
        <v>1</v>
      </c>
      <c r="W7" s="707"/>
      <c r="X7" s="707"/>
      <c r="Y7" s="58">
        <v>1</v>
      </c>
      <c r="Z7" s="58"/>
      <c r="AA7" s="58">
        <v>1</v>
      </c>
      <c r="AH7" s="707">
        <v>300</v>
      </c>
      <c r="AI7" s="707">
        <v>1000</v>
      </c>
      <c r="AJ7" s="708"/>
      <c r="AK7" s="708"/>
      <c r="AL7" s="708">
        <v>1</v>
      </c>
      <c r="AM7" s="785">
        <v>115.5</v>
      </c>
      <c r="AN7" s="774">
        <v>79.5</v>
      </c>
      <c r="AO7" s="715">
        <v>80</v>
      </c>
      <c r="AP7" s="774">
        <v>84</v>
      </c>
      <c r="AQ7" s="774">
        <v>237.5</v>
      </c>
      <c r="AR7" s="776">
        <v>81</v>
      </c>
      <c r="AS7" s="784">
        <v>137</v>
      </c>
      <c r="AT7" s="775">
        <v>68</v>
      </c>
      <c r="AU7" s="785">
        <v>2320</v>
      </c>
      <c r="AV7" s="801"/>
      <c r="AW7" s="707" t="s">
        <v>622</v>
      </c>
      <c r="AX7" s="707"/>
    </row>
    <row r="8" spans="1:50">
      <c r="A8" s="705" t="s">
        <v>3680</v>
      </c>
      <c r="C8" s="705" t="s">
        <v>3805</v>
      </c>
      <c r="D8" s="707">
        <v>7</v>
      </c>
      <c r="E8" s="706" t="s">
        <v>616</v>
      </c>
      <c r="F8" s="806">
        <v>39940</v>
      </c>
      <c r="G8" s="707">
        <v>1</v>
      </c>
      <c r="H8" s="707"/>
      <c r="I8" s="707"/>
      <c r="J8" s="707"/>
      <c r="K8" s="707">
        <v>1</v>
      </c>
      <c r="L8" s="707">
        <v>154.5</v>
      </c>
      <c r="M8" s="707">
        <v>80</v>
      </c>
      <c r="N8" s="707">
        <v>183</v>
      </c>
      <c r="O8" s="937">
        <v>500</v>
      </c>
      <c r="P8" s="707"/>
      <c r="Q8" s="707">
        <v>1</v>
      </c>
      <c r="R8" s="707"/>
      <c r="S8" s="707">
        <v>1</v>
      </c>
      <c r="T8" s="707"/>
      <c r="U8" s="707">
        <v>1</v>
      </c>
      <c r="V8" s="707"/>
      <c r="W8" s="707">
        <v>1</v>
      </c>
      <c r="X8" s="707"/>
      <c r="Y8" s="58">
        <v>1</v>
      </c>
      <c r="Z8" s="58"/>
      <c r="AA8" s="58">
        <v>1</v>
      </c>
      <c r="AH8" s="707">
        <v>300</v>
      </c>
      <c r="AI8" s="707">
        <v>1100</v>
      </c>
      <c r="AJ8" s="708"/>
      <c r="AK8" s="708"/>
      <c r="AL8" s="708">
        <v>1</v>
      </c>
      <c r="AM8" s="785">
        <v>114</v>
      </c>
      <c r="AN8" s="774">
        <v>161.5</v>
      </c>
      <c r="AO8" s="715">
        <v>133</v>
      </c>
      <c r="AP8" s="774">
        <v>140</v>
      </c>
      <c r="AQ8" s="774">
        <v>612</v>
      </c>
      <c r="AR8" s="776">
        <v>91.5</v>
      </c>
      <c r="AS8" s="740">
        <v>1595</v>
      </c>
      <c r="AT8" s="775">
        <v>101</v>
      </c>
      <c r="AU8" s="722">
        <v>9571</v>
      </c>
      <c r="AV8" s="801"/>
      <c r="AW8" s="707" t="s">
        <v>623</v>
      </c>
      <c r="AX8" s="707"/>
    </row>
    <row r="9" spans="1:50">
      <c r="A9" s="705" t="s">
        <v>3680</v>
      </c>
      <c r="C9" s="705" t="s">
        <v>3805</v>
      </c>
      <c r="D9" s="707">
        <v>8</v>
      </c>
      <c r="E9" s="706" t="s">
        <v>624</v>
      </c>
      <c r="F9" s="806">
        <v>39941</v>
      </c>
      <c r="G9" s="707">
        <v>1</v>
      </c>
      <c r="H9" s="707"/>
      <c r="I9" s="707"/>
      <c r="J9" s="707">
        <v>1</v>
      </c>
      <c r="K9" s="707"/>
      <c r="L9" s="707">
        <v>167.8</v>
      </c>
      <c r="M9" s="707">
        <v>73.12</v>
      </c>
      <c r="N9" s="707">
        <v>195.4</v>
      </c>
      <c r="O9" s="938">
        <v>515</v>
      </c>
      <c r="P9" s="707"/>
      <c r="Q9" s="707">
        <v>1</v>
      </c>
      <c r="R9" s="707"/>
      <c r="S9" s="707">
        <v>1</v>
      </c>
      <c r="T9" s="707"/>
      <c r="U9" s="707">
        <v>1</v>
      </c>
      <c r="V9" s="707"/>
      <c r="W9" s="707"/>
      <c r="X9" s="707">
        <v>1</v>
      </c>
      <c r="Y9" s="58">
        <v>1</v>
      </c>
      <c r="Z9" s="58">
        <v>1</v>
      </c>
      <c r="AA9" s="58"/>
      <c r="AH9" s="707">
        <v>300</v>
      </c>
      <c r="AI9" s="707">
        <v>1000</v>
      </c>
      <c r="AJ9" s="708"/>
      <c r="AK9" s="708"/>
      <c r="AL9" s="708">
        <v>1</v>
      </c>
      <c r="AM9" s="785">
        <v>162</v>
      </c>
      <c r="AN9" s="774">
        <v>189.5</v>
      </c>
      <c r="AO9" s="715">
        <v>321</v>
      </c>
      <c r="AP9" s="774">
        <v>102</v>
      </c>
      <c r="AQ9" s="774">
        <v>135</v>
      </c>
      <c r="AR9" s="776">
        <v>239.5</v>
      </c>
      <c r="AS9" s="784">
        <v>129.5</v>
      </c>
      <c r="AT9" s="775">
        <v>81</v>
      </c>
      <c r="AU9" s="785">
        <v>2547</v>
      </c>
      <c r="AV9" s="801"/>
      <c r="AW9" s="707" t="s">
        <v>625</v>
      </c>
      <c r="AX9" s="707"/>
    </row>
    <row r="10" spans="1:50">
      <c r="A10" s="705" t="s">
        <v>3680</v>
      </c>
      <c r="C10" s="705" t="s">
        <v>3805</v>
      </c>
      <c r="D10" s="707">
        <v>9</v>
      </c>
      <c r="E10" s="706" t="s">
        <v>624</v>
      </c>
      <c r="F10" s="806">
        <v>39941</v>
      </c>
      <c r="G10" s="707">
        <v>1</v>
      </c>
      <c r="H10" s="707"/>
      <c r="I10" s="707"/>
      <c r="J10" s="707"/>
      <c r="K10" s="707">
        <v>1</v>
      </c>
      <c r="L10" s="707">
        <v>170</v>
      </c>
      <c r="M10" s="707">
        <v>76</v>
      </c>
      <c r="N10" s="707">
        <v>184</v>
      </c>
      <c r="O10" s="937">
        <v>595</v>
      </c>
      <c r="P10" s="707"/>
      <c r="Q10" s="707">
        <v>1</v>
      </c>
      <c r="R10" s="707"/>
      <c r="S10" s="707">
        <v>1</v>
      </c>
      <c r="T10" s="707"/>
      <c r="U10" s="707">
        <v>1</v>
      </c>
      <c r="V10" s="707"/>
      <c r="W10" s="707">
        <v>1</v>
      </c>
      <c r="X10" s="707"/>
      <c r="Y10" s="58">
        <v>1</v>
      </c>
      <c r="Z10" s="58"/>
      <c r="AA10" s="58">
        <v>1</v>
      </c>
      <c r="AH10" s="707">
        <v>300</v>
      </c>
      <c r="AI10" s="707">
        <v>1000</v>
      </c>
      <c r="AJ10" s="708"/>
      <c r="AK10" s="708"/>
      <c r="AL10" s="708">
        <v>1</v>
      </c>
      <c r="AM10" s="785">
        <v>927.5</v>
      </c>
      <c r="AN10" s="774">
        <v>160.5</v>
      </c>
      <c r="AO10" s="717">
        <v>2147</v>
      </c>
      <c r="AP10" s="774">
        <v>351</v>
      </c>
      <c r="AQ10" s="774">
        <v>341</v>
      </c>
      <c r="AR10" s="723">
        <v>1472</v>
      </c>
      <c r="AS10" s="740">
        <v>6501.5</v>
      </c>
      <c r="AT10" s="775">
        <v>142</v>
      </c>
      <c r="AU10" s="722">
        <v>4456.5</v>
      </c>
      <c r="AV10" s="801"/>
      <c r="AW10" s="707" t="s">
        <v>626</v>
      </c>
      <c r="AX10" s="707"/>
    </row>
    <row r="11" spans="1:50">
      <c r="A11" s="705" t="s">
        <v>3680</v>
      </c>
      <c r="C11" s="705" t="s">
        <v>3805</v>
      </c>
      <c r="D11" s="707">
        <v>10</v>
      </c>
      <c r="E11" s="706" t="s">
        <v>624</v>
      </c>
      <c r="F11" s="806">
        <v>39941</v>
      </c>
      <c r="G11" s="707">
        <v>1</v>
      </c>
      <c r="H11" s="707"/>
      <c r="I11" s="707"/>
      <c r="J11" s="707"/>
      <c r="K11" s="707">
        <v>1</v>
      </c>
      <c r="L11" s="707">
        <v>164</v>
      </c>
      <c r="M11" s="707">
        <v>70.48</v>
      </c>
      <c r="N11" s="707">
        <v>180.11</v>
      </c>
      <c r="O11" s="938">
        <v>490</v>
      </c>
      <c r="P11" s="707"/>
      <c r="Q11" s="707">
        <v>1</v>
      </c>
      <c r="R11" s="707"/>
      <c r="S11" s="707">
        <v>1</v>
      </c>
      <c r="T11" s="707"/>
      <c r="U11" s="707">
        <v>1</v>
      </c>
      <c r="V11" s="707"/>
      <c r="W11" s="707">
        <v>1</v>
      </c>
      <c r="X11" s="707"/>
      <c r="Y11" s="58">
        <v>1</v>
      </c>
      <c r="Z11" s="58">
        <v>1</v>
      </c>
      <c r="AA11" s="58"/>
      <c r="AH11" s="707">
        <v>300</v>
      </c>
      <c r="AI11" s="707">
        <v>900</v>
      </c>
      <c r="AJ11" s="708">
        <v>1</v>
      </c>
      <c r="AK11" s="708"/>
      <c r="AL11" s="708"/>
      <c r="AM11" s="722">
        <v>3622.5</v>
      </c>
      <c r="AN11" s="721">
        <v>26989</v>
      </c>
      <c r="AO11" s="715">
        <v>296.5</v>
      </c>
      <c r="AP11" s="774">
        <v>148</v>
      </c>
      <c r="AQ11" s="717">
        <v>1795</v>
      </c>
      <c r="AR11" s="776">
        <v>141</v>
      </c>
      <c r="AS11" s="784">
        <v>531</v>
      </c>
      <c r="AT11" s="775">
        <v>88.5</v>
      </c>
      <c r="AU11" s="785">
        <v>3819</v>
      </c>
      <c r="AV11" s="936"/>
      <c r="AW11" s="707" t="s">
        <v>627</v>
      </c>
      <c r="AX11" s="707"/>
    </row>
    <row r="12" spans="1:50">
      <c r="A12" s="705" t="s">
        <v>3680</v>
      </c>
      <c r="C12" s="705" t="s">
        <v>3805</v>
      </c>
      <c r="D12" s="707">
        <v>11</v>
      </c>
      <c r="E12" s="706" t="s">
        <v>624</v>
      </c>
      <c r="F12" s="806">
        <v>39941</v>
      </c>
      <c r="G12" s="707">
        <v>1</v>
      </c>
      <c r="H12" s="707"/>
      <c r="I12" s="707"/>
      <c r="J12" s="707"/>
      <c r="K12" s="707">
        <v>1</v>
      </c>
      <c r="L12" s="707">
        <v>170.11</v>
      </c>
      <c r="M12" s="707">
        <v>79.900000000000006</v>
      </c>
      <c r="N12" s="707">
        <v>193.7</v>
      </c>
      <c r="O12" s="937">
        <v>698</v>
      </c>
      <c r="P12" s="707"/>
      <c r="Q12" s="707">
        <v>1</v>
      </c>
      <c r="R12" s="707"/>
      <c r="S12" s="707">
        <v>1</v>
      </c>
      <c r="T12" s="707"/>
      <c r="U12" s="707">
        <v>1</v>
      </c>
      <c r="V12" s="707"/>
      <c r="W12" s="707"/>
      <c r="X12" s="707">
        <v>1</v>
      </c>
      <c r="Y12" s="58">
        <v>1</v>
      </c>
      <c r="Z12" s="58">
        <v>1</v>
      </c>
      <c r="AA12" s="58"/>
      <c r="AH12" s="707">
        <v>300</v>
      </c>
      <c r="AI12" s="707">
        <v>700</v>
      </c>
      <c r="AJ12" s="708"/>
      <c r="AK12" s="708"/>
      <c r="AL12" s="708">
        <v>1</v>
      </c>
      <c r="AM12" s="785">
        <v>136</v>
      </c>
      <c r="AN12" s="774">
        <v>131.5</v>
      </c>
      <c r="AO12" s="715">
        <v>260</v>
      </c>
      <c r="AP12" s="774">
        <v>113</v>
      </c>
      <c r="AQ12" s="774">
        <v>146</v>
      </c>
      <c r="AR12" s="776">
        <v>180</v>
      </c>
      <c r="AS12" s="784">
        <v>326</v>
      </c>
      <c r="AT12" s="775">
        <v>71.5</v>
      </c>
      <c r="AU12" s="785">
        <v>1734</v>
      </c>
      <c r="AV12" s="936"/>
      <c r="AW12" s="707" t="s">
        <v>628</v>
      </c>
      <c r="AX12" s="707"/>
    </row>
    <row r="13" spans="1:50">
      <c r="A13" s="705" t="s">
        <v>3680</v>
      </c>
      <c r="C13" s="705" t="s">
        <v>3805</v>
      </c>
      <c r="D13" s="707">
        <v>12</v>
      </c>
      <c r="E13" s="706" t="s">
        <v>624</v>
      </c>
      <c r="F13" s="806">
        <v>39941</v>
      </c>
      <c r="G13" s="707"/>
      <c r="H13" s="707">
        <v>1</v>
      </c>
      <c r="I13" s="707"/>
      <c r="J13" s="707"/>
      <c r="K13" s="707">
        <v>1</v>
      </c>
      <c r="L13" s="707">
        <v>162.30000000000001</v>
      </c>
      <c r="M13" s="707">
        <v>70.8</v>
      </c>
      <c r="N13" s="707">
        <v>177.2</v>
      </c>
      <c r="O13" s="938">
        <v>450</v>
      </c>
      <c r="P13" s="707">
        <v>1</v>
      </c>
      <c r="Q13" s="707"/>
      <c r="R13" s="707">
        <v>1</v>
      </c>
      <c r="S13" s="707"/>
      <c r="T13" s="707"/>
      <c r="U13" s="707">
        <v>1</v>
      </c>
      <c r="V13" s="707"/>
      <c r="W13" s="707">
        <v>1</v>
      </c>
      <c r="X13" s="707"/>
      <c r="Y13" s="58">
        <v>1</v>
      </c>
      <c r="Z13" s="58">
        <v>1</v>
      </c>
      <c r="AA13" s="58"/>
      <c r="AH13" s="707">
        <v>300</v>
      </c>
      <c r="AI13" s="707">
        <v>400</v>
      </c>
      <c r="AJ13" s="708"/>
      <c r="AK13" s="708"/>
      <c r="AL13" s="708">
        <v>1</v>
      </c>
      <c r="AM13" s="785">
        <v>75</v>
      </c>
      <c r="AN13" s="774">
        <v>102</v>
      </c>
      <c r="AO13" s="715">
        <v>81</v>
      </c>
      <c r="AP13" s="774">
        <v>80</v>
      </c>
      <c r="AQ13" s="774">
        <v>164</v>
      </c>
      <c r="AR13" s="776">
        <v>54</v>
      </c>
      <c r="AS13" s="784">
        <v>875.5</v>
      </c>
      <c r="AT13" s="775">
        <v>89.5</v>
      </c>
      <c r="AU13" s="785">
        <v>1127.5</v>
      </c>
      <c r="AV13" s="936"/>
      <c r="AW13" s="707" t="s">
        <v>629</v>
      </c>
      <c r="AX13" s="707"/>
    </row>
    <row r="14" spans="1:50">
      <c r="A14" s="705" t="s">
        <v>3680</v>
      </c>
      <c r="C14" s="705" t="s">
        <v>3805</v>
      </c>
      <c r="D14" s="707">
        <v>13</v>
      </c>
      <c r="E14" s="706" t="s">
        <v>624</v>
      </c>
      <c r="F14" s="806">
        <v>39941</v>
      </c>
      <c r="G14" s="707">
        <v>1</v>
      </c>
      <c r="H14" s="707"/>
      <c r="I14" s="707"/>
      <c r="J14" s="707">
        <v>1</v>
      </c>
      <c r="K14" s="707"/>
      <c r="L14" s="707">
        <v>166.8</v>
      </c>
      <c r="M14" s="707">
        <v>74.900000000000006</v>
      </c>
      <c r="N14" s="707">
        <v>193.7</v>
      </c>
      <c r="O14" s="938">
        <v>556</v>
      </c>
      <c r="P14" s="707"/>
      <c r="Q14" s="707">
        <v>1</v>
      </c>
      <c r="R14" s="707"/>
      <c r="S14" s="707">
        <v>1</v>
      </c>
      <c r="T14" s="707"/>
      <c r="U14" s="707">
        <v>1</v>
      </c>
      <c r="V14" s="707"/>
      <c r="W14" s="707"/>
      <c r="X14" s="707" t="s">
        <v>630</v>
      </c>
      <c r="Y14" s="58">
        <v>1</v>
      </c>
      <c r="Z14" s="58"/>
      <c r="AA14" s="58">
        <v>1</v>
      </c>
      <c r="AH14" s="707">
        <v>300</v>
      </c>
      <c r="AI14" s="707">
        <v>800</v>
      </c>
      <c r="AJ14" s="708">
        <v>1</v>
      </c>
      <c r="AK14" s="708"/>
      <c r="AL14" s="708"/>
      <c r="AM14" s="754">
        <v>11772</v>
      </c>
      <c r="AN14" s="721">
        <v>29001</v>
      </c>
      <c r="AO14" s="717">
        <v>1879</v>
      </c>
      <c r="AP14" s="774">
        <v>328</v>
      </c>
      <c r="AQ14" s="774">
        <v>907</v>
      </c>
      <c r="AR14" s="776">
        <v>964.5</v>
      </c>
      <c r="AS14" s="784">
        <v>739.5</v>
      </c>
      <c r="AT14" s="775">
        <v>107</v>
      </c>
      <c r="AU14" s="722">
        <v>9908</v>
      </c>
      <c r="AV14" s="801"/>
      <c r="AW14" s="707" t="s">
        <v>631</v>
      </c>
      <c r="AX14" s="707"/>
    </row>
    <row r="15" spans="1:50">
      <c r="A15" s="705" t="s">
        <v>3680</v>
      </c>
      <c r="C15" s="705" t="s">
        <v>3805</v>
      </c>
      <c r="D15" s="707">
        <v>14</v>
      </c>
      <c r="E15" s="706" t="s">
        <v>624</v>
      </c>
      <c r="F15" s="806">
        <v>39941</v>
      </c>
      <c r="G15" s="707"/>
      <c r="H15" s="707">
        <v>1</v>
      </c>
      <c r="I15" s="707"/>
      <c r="J15" s="707"/>
      <c r="K15" s="707">
        <v>1</v>
      </c>
      <c r="L15" s="707">
        <v>157.69999999999999</v>
      </c>
      <c r="M15" s="707">
        <v>74.400000000000006</v>
      </c>
      <c r="N15" s="707">
        <v>193.5</v>
      </c>
      <c r="O15" s="938">
        <v>550</v>
      </c>
      <c r="P15" s="707">
        <v>1</v>
      </c>
      <c r="Q15" s="707"/>
      <c r="R15" s="707">
        <v>1</v>
      </c>
      <c r="S15" s="707"/>
      <c r="T15" s="707"/>
      <c r="U15" s="707">
        <v>1</v>
      </c>
      <c r="V15" s="707"/>
      <c r="W15" s="707"/>
      <c r="X15" s="707">
        <v>1</v>
      </c>
      <c r="Y15" s="58">
        <v>1</v>
      </c>
      <c r="Z15" s="58">
        <v>1</v>
      </c>
      <c r="AA15" s="58"/>
      <c r="AH15" s="707">
        <v>300</v>
      </c>
      <c r="AI15" s="707">
        <v>800</v>
      </c>
      <c r="AJ15" s="708"/>
      <c r="AK15" s="708"/>
      <c r="AL15" s="708">
        <v>1</v>
      </c>
      <c r="AM15" s="785">
        <v>198.5</v>
      </c>
      <c r="AN15" s="774">
        <v>113.5</v>
      </c>
      <c r="AO15" s="715">
        <v>286</v>
      </c>
      <c r="AP15" s="774">
        <v>132.5</v>
      </c>
      <c r="AQ15" s="774">
        <v>132.5</v>
      </c>
      <c r="AR15" s="776">
        <v>206.5</v>
      </c>
      <c r="AS15" s="784">
        <v>304.5</v>
      </c>
      <c r="AT15" s="775">
        <v>65</v>
      </c>
      <c r="AU15" s="722">
        <v>7460.5</v>
      </c>
      <c r="AV15" s="801"/>
      <c r="AW15" s="707" t="s">
        <v>632</v>
      </c>
      <c r="AX15" s="707"/>
    </row>
    <row r="16" spans="1:50">
      <c r="A16" s="705" t="s">
        <v>3680</v>
      </c>
      <c r="C16" s="705" t="s">
        <v>3805</v>
      </c>
      <c r="D16" s="707">
        <v>15</v>
      </c>
      <c r="E16" s="706" t="s">
        <v>633</v>
      </c>
      <c r="F16" s="806">
        <v>39942</v>
      </c>
      <c r="G16" s="707"/>
      <c r="H16" s="707">
        <v>1</v>
      </c>
      <c r="I16" s="707"/>
      <c r="J16" s="707">
        <v>1</v>
      </c>
      <c r="K16" s="707"/>
      <c r="L16" s="707">
        <v>149</v>
      </c>
      <c r="M16" s="707">
        <v>70.8</v>
      </c>
      <c r="N16" s="707">
        <v>178.6</v>
      </c>
      <c r="O16" s="938">
        <v>660</v>
      </c>
      <c r="P16" s="707"/>
      <c r="Q16" s="707">
        <v>1</v>
      </c>
      <c r="R16" s="707"/>
      <c r="S16" s="707">
        <v>1</v>
      </c>
      <c r="T16" s="707"/>
      <c r="U16" s="707">
        <v>1</v>
      </c>
      <c r="V16" s="707"/>
      <c r="W16" s="707"/>
      <c r="X16" s="707">
        <v>1</v>
      </c>
      <c r="Y16" s="58">
        <v>1</v>
      </c>
      <c r="Z16" s="58"/>
      <c r="AA16" s="58">
        <v>1</v>
      </c>
      <c r="AH16" s="707">
        <v>300</v>
      </c>
      <c r="AI16" s="707">
        <v>800</v>
      </c>
      <c r="AJ16" s="708">
        <v>1</v>
      </c>
      <c r="AK16" s="708"/>
      <c r="AL16" s="708"/>
      <c r="AM16" s="722">
        <v>1699.5</v>
      </c>
      <c r="AN16" s="721">
        <v>23758</v>
      </c>
      <c r="AO16" s="715">
        <v>229</v>
      </c>
      <c r="AP16" s="774">
        <v>300</v>
      </c>
      <c r="AQ16" s="774">
        <v>938</v>
      </c>
      <c r="AR16" s="776">
        <v>144</v>
      </c>
      <c r="AS16" s="784">
        <v>130.5</v>
      </c>
      <c r="AT16" s="775">
        <v>69.5</v>
      </c>
      <c r="AU16" s="722">
        <v>5999</v>
      </c>
      <c r="AV16" s="936"/>
      <c r="AW16" s="707" t="s">
        <v>634</v>
      </c>
      <c r="AX16" s="707"/>
    </row>
    <row r="17" spans="1:50">
      <c r="A17" s="705" t="s">
        <v>3680</v>
      </c>
      <c r="C17" s="705" t="s">
        <v>3805</v>
      </c>
      <c r="D17" s="939">
        <v>16</v>
      </c>
      <c r="E17" s="940" t="s">
        <v>633</v>
      </c>
      <c r="F17" s="806">
        <v>39942</v>
      </c>
      <c r="G17" s="939">
        <v>1</v>
      </c>
      <c r="H17" s="939"/>
      <c r="I17" s="939"/>
      <c r="J17" s="939">
        <v>1</v>
      </c>
      <c r="K17" s="939"/>
      <c r="L17" s="939">
        <v>153.30000000000001</v>
      </c>
      <c r="M17" s="939">
        <v>70.2</v>
      </c>
      <c r="N17" s="939">
        <v>172.6</v>
      </c>
      <c r="O17" s="941">
        <v>467</v>
      </c>
      <c r="P17" s="939"/>
      <c r="Q17" s="939">
        <v>1</v>
      </c>
      <c r="R17" s="939"/>
      <c r="S17" s="939">
        <v>1</v>
      </c>
      <c r="T17" s="939"/>
      <c r="U17" s="939">
        <v>1</v>
      </c>
      <c r="V17" s="939"/>
      <c r="W17" s="939">
        <v>1</v>
      </c>
      <c r="X17" s="939"/>
      <c r="Y17" s="116">
        <v>1</v>
      </c>
      <c r="Z17" s="116"/>
      <c r="AA17" s="116">
        <v>1</v>
      </c>
      <c r="AH17" s="939">
        <v>300</v>
      </c>
      <c r="AI17" s="939">
        <v>800</v>
      </c>
      <c r="AJ17" s="942"/>
      <c r="AK17" s="942"/>
      <c r="AL17" s="942">
        <v>1</v>
      </c>
      <c r="AM17" s="785">
        <v>135</v>
      </c>
      <c r="AN17" s="774">
        <v>72</v>
      </c>
      <c r="AO17" s="715">
        <v>192</v>
      </c>
      <c r="AP17" s="774">
        <v>74</v>
      </c>
      <c r="AQ17" s="774">
        <v>157</v>
      </c>
      <c r="AR17" s="776">
        <v>280</v>
      </c>
      <c r="AS17" s="784">
        <v>338</v>
      </c>
      <c r="AT17" s="775">
        <v>73.5</v>
      </c>
      <c r="AU17" s="722">
        <v>4168</v>
      </c>
      <c r="AV17" s="801"/>
      <c r="AW17" s="939" t="s">
        <v>635</v>
      </c>
      <c r="AX17" s="939" t="s">
        <v>636</v>
      </c>
    </row>
    <row r="18" spans="1:50">
      <c r="A18" s="705" t="s">
        <v>3680</v>
      </c>
      <c r="C18" s="705" t="s">
        <v>3805</v>
      </c>
      <c r="D18" s="707">
        <v>17</v>
      </c>
      <c r="E18" s="706" t="s">
        <v>633</v>
      </c>
      <c r="F18" s="806">
        <v>39942</v>
      </c>
      <c r="G18" s="707"/>
      <c r="H18" s="707">
        <v>1</v>
      </c>
      <c r="I18" s="707"/>
      <c r="J18" s="707"/>
      <c r="K18" s="707">
        <v>1</v>
      </c>
      <c r="L18" s="707">
        <v>153.4</v>
      </c>
      <c r="M18" s="707">
        <v>66.16</v>
      </c>
      <c r="N18" s="707">
        <v>183.6</v>
      </c>
      <c r="O18" s="938">
        <v>500</v>
      </c>
      <c r="P18" s="707"/>
      <c r="Q18" s="707">
        <v>1</v>
      </c>
      <c r="R18" s="707"/>
      <c r="S18" s="707">
        <v>1</v>
      </c>
      <c r="T18" s="707"/>
      <c r="U18" s="707">
        <v>1</v>
      </c>
      <c r="V18" s="707"/>
      <c r="W18" s="707">
        <v>1</v>
      </c>
      <c r="X18" s="707"/>
      <c r="Y18" s="58">
        <v>1</v>
      </c>
      <c r="Z18" s="58">
        <v>1</v>
      </c>
      <c r="AA18" s="58"/>
      <c r="AH18" s="707">
        <v>300</v>
      </c>
      <c r="AI18" s="707">
        <v>700</v>
      </c>
      <c r="AJ18" s="708"/>
      <c r="AK18" s="708"/>
      <c r="AL18" s="708">
        <v>1</v>
      </c>
      <c r="AM18" s="785">
        <v>192</v>
      </c>
      <c r="AN18" s="774">
        <v>91.5</v>
      </c>
      <c r="AO18" s="715">
        <v>340</v>
      </c>
      <c r="AP18" s="774">
        <v>259</v>
      </c>
      <c r="AQ18" s="774">
        <v>215</v>
      </c>
      <c r="AR18" s="776">
        <v>308</v>
      </c>
      <c r="AS18" s="784">
        <v>685</v>
      </c>
      <c r="AT18" s="775">
        <v>78.5</v>
      </c>
      <c r="AU18" s="722">
        <v>9190.5</v>
      </c>
      <c r="AV18" s="801"/>
      <c r="AW18" s="707" t="s">
        <v>637</v>
      </c>
      <c r="AX18" s="707"/>
    </row>
    <row r="19" spans="1:50">
      <c r="A19" s="705" t="s">
        <v>3680</v>
      </c>
      <c r="C19" s="705" t="s">
        <v>3805</v>
      </c>
      <c r="D19" s="707">
        <v>18</v>
      </c>
      <c r="E19" s="706" t="s">
        <v>633</v>
      </c>
      <c r="F19" s="806">
        <v>39942</v>
      </c>
      <c r="G19" s="707">
        <v>1</v>
      </c>
      <c r="H19" s="707"/>
      <c r="I19" s="707"/>
      <c r="J19" s="707"/>
      <c r="K19" s="707">
        <v>1</v>
      </c>
      <c r="L19" s="707">
        <v>166</v>
      </c>
      <c r="M19" s="707">
        <v>75.599999999999994</v>
      </c>
      <c r="N19" s="707">
        <v>193.3</v>
      </c>
      <c r="O19" s="937">
        <v>575</v>
      </c>
      <c r="P19" s="707"/>
      <c r="Q19" s="707">
        <v>1</v>
      </c>
      <c r="R19" s="707"/>
      <c r="S19" s="707">
        <v>1</v>
      </c>
      <c r="T19" s="707"/>
      <c r="U19" s="707">
        <v>1</v>
      </c>
      <c r="V19" s="707"/>
      <c r="W19" s="707">
        <v>1</v>
      </c>
      <c r="X19" s="707"/>
      <c r="Y19" s="58">
        <v>1</v>
      </c>
      <c r="Z19" s="58">
        <v>1</v>
      </c>
      <c r="AA19" s="58"/>
      <c r="AH19" s="707">
        <v>300</v>
      </c>
      <c r="AI19" s="707">
        <v>800</v>
      </c>
      <c r="AJ19" s="708"/>
      <c r="AK19" s="708"/>
      <c r="AL19" s="708">
        <v>1</v>
      </c>
      <c r="AM19" s="785">
        <v>103</v>
      </c>
      <c r="AN19" s="774">
        <v>95</v>
      </c>
      <c r="AO19" s="715">
        <v>107</v>
      </c>
      <c r="AP19" s="774">
        <v>54.5</v>
      </c>
      <c r="AQ19" s="774">
        <v>321</v>
      </c>
      <c r="AR19" s="776">
        <v>85</v>
      </c>
      <c r="AS19" s="784">
        <v>256</v>
      </c>
      <c r="AT19" s="775">
        <v>78</v>
      </c>
      <c r="AU19" s="722">
        <v>8703.5</v>
      </c>
      <c r="AV19" s="936"/>
      <c r="AW19" s="707" t="s">
        <v>638</v>
      </c>
      <c r="AX19" s="707"/>
    </row>
    <row r="20" spans="1:50">
      <c r="A20" s="705" t="s">
        <v>3680</v>
      </c>
      <c r="C20" s="705" t="s">
        <v>3805</v>
      </c>
      <c r="D20" s="707">
        <v>19</v>
      </c>
      <c r="E20" s="706" t="s">
        <v>633</v>
      </c>
      <c r="F20" s="806">
        <v>39942</v>
      </c>
      <c r="G20" s="707"/>
      <c r="H20" s="707">
        <v>1</v>
      </c>
      <c r="I20" s="707"/>
      <c r="J20" s="707">
        <v>1</v>
      </c>
      <c r="K20" s="707"/>
      <c r="L20" s="707">
        <v>154.13999999999999</v>
      </c>
      <c r="M20" s="707">
        <v>70</v>
      </c>
      <c r="N20" s="707">
        <v>173.3</v>
      </c>
      <c r="O20" s="938">
        <v>482</v>
      </c>
      <c r="P20" s="707"/>
      <c r="Q20" s="707">
        <v>1</v>
      </c>
      <c r="R20" s="707"/>
      <c r="S20" s="707">
        <v>1</v>
      </c>
      <c r="T20" s="707"/>
      <c r="U20" s="707">
        <v>1</v>
      </c>
      <c r="V20" s="707">
        <v>1</v>
      </c>
      <c r="W20" s="707"/>
      <c r="X20" s="707"/>
      <c r="Y20" s="58">
        <v>1</v>
      </c>
      <c r="Z20" s="58">
        <v>1</v>
      </c>
      <c r="AA20" s="58"/>
      <c r="AH20" s="707">
        <v>300</v>
      </c>
      <c r="AI20" s="707">
        <v>1000</v>
      </c>
      <c r="AJ20" s="708"/>
      <c r="AK20" s="708"/>
      <c r="AL20" s="708">
        <v>1</v>
      </c>
      <c r="AM20" s="785">
        <v>139.5</v>
      </c>
      <c r="AN20" s="774">
        <v>91</v>
      </c>
      <c r="AO20" s="715">
        <v>218.5</v>
      </c>
      <c r="AP20" s="774">
        <v>105.5</v>
      </c>
      <c r="AQ20" s="774">
        <v>131.5</v>
      </c>
      <c r="AR20" s="776">
        <v>136</v>
      </c>
      <c r="AS20" s="784">
        <v>341</v>
      </c>
      <c r="AT20" s="775">
        <v>81</v>
      </c>
      <c r="AU20" s="722">
        <v>7015</v>
      </c>
      <c r="AV20" s="936"/>
      <c r="AW20" s="707" t="s">
        <v>639</v>
      </c>
      <c r="AX20" s="707"/>
    </row>
    <row r="21" spans="1:50">
      <c r="A21" s="705" t="s">
        <v>3680</v>
      </c>
      <c r="C21" s="705" t="s">
        <v>3805</v>
      </c>
      <c r="D21" s="707">
        <v>20</v>
      </c>
      <c r="E21" s="706" t="s">
        <v>633</v>
      </c>
      <c r="F21" s="806">
        <v>39942</v>
      </c>
      <c r="G21" s="707"/>
      <c r="H21" s="707">
        <v>1</v>
      </c>
      <c r="I21" s="707"/>
      <c r="J21" s="707"/>
      <c r="K21" s="707">
        <v>1</v>
      </c>
      <c r="L21" s="707">
        <v>157</v>
      </c>
      <c r="M21" s="707">
        <v>69.2</v>
      </c>
      <c r="N21" s="707">
        <v>182.8</v>
      </c>
      <c r="O21" s="938">
        <v>465</v>
      </c>
      <c r="P21" s="707"/>
      <c r="Q21" s="707">
        <v>1</v>
      </c>
      <c r="R21" s="707"/>
      <c r="S21" s="707">
        <v>1</v>
      </c>
      <c r="T21" s="707"/>
      <c r="U21" s="707">
        <v>1</v>
      </c>
      <c r="V21" s="707">
        <v>1</v>
      </c>
      <c r="W21" s="707"/>
      <c r="X21" s="707"/>
      <c r="Y21" s="58">
        <v>1</v>
      </c>
      <c r="Z21" s="58">
        <v>1</v>
      </c>
      <c r="AA21" s="58"/>
      <c r="AH21" s="707">
        <v>300</v>
      </c>
      <c r="AI21" s="707">
        <v>900</v>
      </c>
      <c r="AJ21" s="708"/>
      <c r="AK21" s="708"/>
      <c r="AL21" s="708">
        <v>1</v>
      </c>
      <c r="AM21" s="785">
        <v>290.5</v>
      </c>
      <c r="AN21" s="774">
        <v>78</v>
      </c>
      <c r="AO21" s="717">
        <v>515.5</v>
      </c>
      <c r="AP21" s="774">
        <v>153.5</v>
      </c>
      <c r="AQ21" s="774">
        <v>408</v>
      </c>
      <c r="AR21" s="776">
        <v>337</v>
      </c>
      <c r="AS21" s="784">
        <v>221</v>
      </c>
      <c r="AT21" s="775">
        <v>60</v>
      </c>
      <c r="AU21" s="722">
        <v>5286</v>
      </c>
      <c r="AV21" s="801"/>
      <c r="AW21" s="707" t="s">
        <v>640</v>
      </c>
      <c r="AX21" s="707"/>
    </row>
    <row r="22" spans="1:50">
      <c r="A22" s="705" t="s">
        <v>3680</v>
      </c>
      <c r="C22" s="705" t="s">
        <v>3805</v>
      </c>
      <c r="D22" s="707">
        <v>21</v>
      </c>
      <c r="E22" s="706" t="s">
        <v>633</v>
      </c>
      <c r="F22" s="806">
        <v>39942</v>
      </c>
      <c r="G22" s="707"/>
      <c r="H22" s="707">
        <v>1</v>
      </c>
      <c r="I22" s="707"/>
      <c r="J22" s="707"/>
      <c r="K22" s="707">
        <v>1</v>
      </c>
      <c r="L22" s="707">
        <v>170.02</v>
      </c>
      <c r="M22" s="707">
        <v>70.7</v>
      </c>
      <c r="N22" s="707">
        <v>198.3</v>
      </c>
      <c r="O22" s="938">
        <v>556</v>
      </c>
      <c r="P22" s="707"/>
      <c r="Q22" s="707">
        <v>1</v>
      </c>
      <c r="R22" s="707"/>
      <c r="S22" s="707">
        <v>1</v>
      </c>
      <c r="T22" s="707"/>
      <c r="U22" s="707">
        <v>1</v>
      </c>
      <c r="V22" s="707"/>
      <c r="W22" s="707">
        <v>1</v>
      </c>
      <c r="X22" s="707"/>
      <c r="Y22" s="58">
        <v>1</v>
      </c>
      <c r="Z22" s="58">
        <v>1</v>
      </c>
      <c r="AA22" s="58"/>
      <c r="AH22" s="707">
        <v>300</v>
      </c>
      <c r="AI22" s="707">
        <v>1200</v>
      </c>
      <c r="AJ22" s="708">
        <v>1</v>
      </c>
      <c r="AK22" s="708"/>
      <c r="AL22" s="708"/>
      <c r="AM22" s="785">
        <v>791</v>
      </c>
      <c r="AN22" s="721">
        <v>18528</v>
      </c>
      <c r="AO22" s="715">
        <v>170</v>
      </c>
      <c r="AP22" s="774">
        <v>89</v>
      </c>
      <c r="AQ22" s="774">
        <v>253</v>
      </c>
      <c r="AR22" s="776">
        <v>45.5</v>
      </c>
      <c r="AS22" s="784">
        <v>135</v>
      </c>
      <c r="AT22" s="775">
        <v>48.5</v>
      </c>
      <c r="AU22" s="785">
        <v>1355.5</v>
      </c>
      <c r="AV22" s="801"/>
      <c r="AW22" s="707" t="s">
        <v>641</v>
      </c>
      <c r="AX22" s="707"/>
    </row>
    <row r="23" spans="1:50">
      <c r="A23" s="705" t="s">
        <v>3680</v>
      </c>
      <c r="C23" s="705" t="s">
        <v>3805</v>
      </c>
      <c r="D23" s="707">
        <v>22</v>
      </c>
      <c r="E23" s="706" t="s">
        <v>633</v>
      </c>
      <c r="F23" s="806">
        <v>39942</v>
      </c>
      <c r="G23" s="707">
        <v>1</v>
      </c>
      <c r="H23" s="707"/>
      <c r="I23" s="707"/>
      <c r="J23" s="707"/>
      <c r="K23" s="707">
        <v>1</v>
      </c>
      <c r="L23" s="707">
        <v>166.5</v>
      </c>
      <c r="M23" s="707">
        <v>74.400000000000006</v>
      </c>
      <c r="N23" s="707">
        <v>203.6</v>
      </c>
      <c r="O23" s="938">
        <v>667</v>
      </c>
      <c r="P23" s="707"/>
      <c r="Q23" s="707">
        <v>1</v>
      </c>
      <c r="R23" s="707"/>
      <c r="S23" s="707">
        <v>1</v>
      </c>
      <c r="T23" s="707"/>
      <c r="U23" s="707">
        <v>1</v>
      </c>
      <c r="V23" s="707"/>
      <c r="W23" s="707"/>
      <c r="X23" s="707">
        <v>1</v>
      </c>
      <c r="Y23" s="58">
        <v>1</v>
      </c>
      <c r="Z23" s="58">
        <v>1</v>
      </c>
      <c r="AA23" s="58"/>
      <c r="AH23" s="707">
        <v>300</v>
      </c>
      <c r="AI23" s="707">
        <v>1000</v>
      </c>
      <c r="AJ23" s="708"/>
      <c r="AK23" s="708"/>
      <c r="AL23" s="708">
        <v>1</v>
      </c>
      <c r="AM23" s="785">
        <v>196</v>
      </c>
      <c r="AN23" s="774">
        <v>742</v>
      </c>
      <c r="AO23" s="715">
        <v>369</v>
      </c>
      <c r="AP23" s="774">
        <v>186</v>
      </c>
      <c r="AQ23" s="774">
        <v>279</v>
      </c>
      <c r="AR23" s="776">
        <v>269</v>
      </c>
      <c r="AS23" s="740">
        <v>1175.5</v>
      </c>
      <c r="AT23" s="775">
        <v>101</v>
      </c>
      <c r="AU23" s="722">
        <v>6129</v>
      </c>
      <c r="AV23" s="801"/>
      <c r="AW23" s="707" t="s">
        <v>642</v>
      </c>
      <c r="AX23" s="707"/>
    </row>
    <row r="24" spans="1:50">
      <c r="A24" s="705" t="s">
        <v>3680</v>
      </c>
      <c r="C24" s="705" t="s">
        <v>3805</v>
      </c>
      <c r="D24" s="707">
        <v>23</v>
      </c>
      <c r="E24" s="706" t="s">
        <v>633</v>
      </c>
      <c r="F24" s="806">
        <v>39942</v>
      </c>
      <c r="G24" s="707">
        <v>1</v>
      </c>
      <c r="H24" s="707"/>
      <c r="I24" s="707"/>
      <c r="J24" s="707"/>
      <c r="K24" s="707">
        <v>1</v>
      </c>
      <c r="L24" s="707">
        <v>168.2</v>
      </c>
      <c r="M24" s="707">
        <v>71</v>
      </c>
      <c r="N24" s="707">
        <v>192</v>
      </c>
      <c r="O24" s="938">
        <v>615</v>
      </c>
      <c r="P24" s="707"/>
      <c r="Q24" s="707">
        <v>1</v>
      </c>
      <c r="R24" s="707"/>
      <c r="S24" s="707">
        <v>1</v>
      </c>
      <c r="T24" s="707"/>
      <c r="U24" s="707">
        <v>1</v>
      </c>
      <c r="V24" s="707"/>
      <c r="W24" s="707">
        <v>1</v>
      </c>
      <c r="X24" s="707"/>
      <c r="Y24" s="58">
        <v>1</v>
      </c>
      <c r="Z24" s="58"/>
      <c r="AA24" s="58">
        <v>1</v>
      </c>
      <c r="AH24" s="707">
        <v>300</v>
      </c>
      <c r="AI24" s="707">
        <v>800</v>
      </c>
      <c r="AJ24" s="708">
        <v>1</v>
      </c>
      <c r="AK24" s="708"/>
      <c r="AL24" s="708"/>
      <c r="AM24" s="722">
        <v>6428</v>
      </c>
      <c r="AN24" s="721">
        <v>24379</v>
      </c>
      <c r="AO24" s="715">
        <v>174.5</v>
      </c>
      <c r="AP24" s="774">
        <v>169</v>
      </c>
      <c r="AQ24" s="774">
        <v>325.5</v>
      </c>
      <c r="AR24" s="776">
        <v>52</v>
      </c>
      <c r="AS24" s="740">
        <v>1701</v>
      </c>
      <c r="AT24" s="775">
        <v>67</v>
      </c>
      <c r="AU24" s="722">
        <v>4198</v>
      </c>
      <c r="AV24" s="801"/>
      <c r="AW24" s="707" t="s">
        <v>643</v>
      </c>
      <c r="AX24" s="707"/>
    </row>
    <row r="25" spans="1:50">
      <c r="A25" s="705" t="s">
        <v>3680</v>
      </c>
      <c r="C25" s="705" t="s">
        <v>3805</v>
      </c>
      <c r="D25" s="707">
        <v>24</v>
      </c>
      <c r="E25" s="706" t="s">
        <v>644</v>
      </c>
      <c r="F25" s="806">
        <v>39943</v>
      </c>
      <c r="G25" s="707"/>
      <c r="H25" s="707">
        <v>1</v>
      </c>
      <c r="I25" s="707"/>
      <c r="J25" s="707">
        <v>1</v>
      </c>
      <c r="K25" s="707"/>
      <c r="L25" s="707">
        <v>157.9</v>
      </c>
      <c r="M25" s="707">
        <v>66.2</v>
      </c>
      <c r="N25" s="707">
        <v>192.6</v>
      </c>
      <c r="O25" s="938">
        <v>445</v>
      </c>
      <c r="P25" s="707"/>
      <c r="Q25" s="707">
        <v>1</v>
      </c>
      <c r="R25" s="707"/>
      <c r="S25" s="707">
        <v>1</v>
      </c>
      <c r="T25" s="707"/>
      <c r="U25" s="707">
        <v>1</v>
      </c>
      <c r="V25" s="707"/>
      <c r="W25" s="707">
        <v>1</v>
      </c>
      <c r="X25" s="707"/>
      <c r="Y25" s="58">
        <v>1</v>
      </c>
      <c r="Z25" s="58">
        <v>1</v>
      </c>
      <c r="AA25" s="58"/>
      <c r="AH25" s="707">
        <v>300</v>
      </c>
      <c r="AI25" s="707">
        <v>900</v>
      </c>
      <c r="AJ25" s="708"/>
      <c r="AK25" s="708"/>
      <c r="AL25" s="708">
        <v>1</v>
      </c>
      <c r="AM25" s="785">
        <v>140.5</v>
      </c>
      <c r="AN25" s="774">
        <v>81</v>
      </c>
      <c r="AO25" s="715">
        <v>101.5</v>
      </c>
      <c r="AP25" s="774">
        <v>104</v>
      </c>
      <c r="AQ25" s="774">
        <v>146</v>
      </c>
      <c r="AR25" s="776">
        <v>107.5</v>
      </c>
      <c r="AS25" s="784">
        <v>877</v>
      </c>
      <c r="AT25" s="775">
        <v>99</v>
      </c>
      <c r="AU25" s="722">
        <v>4360</v>
      </c>
      <c r="AV25" s="801"/>
      <c r="AW25" s="707" t="s">
        <v>645</v>
      </c>
      <c r="AX25" s="707"/>
    </row>
    <row r="26" spans="1:50">
      <c r="A26" s="705" t="s">
        <v>3680</v>
      </c>
      <c r="C26" s="705" t="s">
        <v>3805</v>
      </c>
      <c r="D26" s="707">
        <v>25</v>
      </c>
      <c r="E26" s="889" t="s">
        <v>644</v>
      </c>
      <c r="F26" s="806">
        <v>39943</v>
      </c>
      <c r="G26" s="707">
        <v>1</v>
      </c>
      <c r="H26" s="707"/>
      <c r="I26" s="707"/>
      <c r="J26" s="707">
        <v>1</v>
      </c>
      <c r="K26" s="707"/>
      <c r="L26" s="707">
        <v>156</v>
      </c>
      <c r="M26" s="707">
        <v>71</v>
      </c>
      <c r="N26" s="707">
        <v>200</v>
      </c>
      <c r="O26" s="938">
        <v>495</v>
      </c>
      <c r="P26" s="707"/>
      <c r="Q26" s="707">
        <v>1</v>
      </c>
      <c r="R26" s="707"/>
      <c r="S26" s="707">
        <v>1</v>
      </c>
      <c r="T26" s="707"/>
      <c r="U26" s="707">
        <v>1</v>
      </c>
      <c r="V26" s="707"/>
      <c r="W26" s="707">
        <v>1</v>
      </c>
      <c r="X26" s="707"/>
      <c r="Y26" s="58">
        <v>1</v>
      </c>
      <c r="Z26" s="58"/>
      <c r="AA26" s="58">
        <v>1</v>
      </c>
      <c r="AH26" s="707">
        <v>300</v>
      </c>
      <c r="AI26" s="707">
        <v>900</v>
      </c>
      <c r="AJ26" s="708"/>
      <c r="AK26" s="708">
        <v>1</v>
      </c>
      <c r="AL26" s="708"/>
      <c r="AM26" s="722">
        <v>1023</v>
      </c>
      <c r="AN26" s="717">
        <v>6989</v>
      </c>
      <c r="AO26" s="717">
        <v>1129</v>
      </c>
      <c r="AP26" s="774">
        <v>762</v>
      </c>
      <c r="AQ26" s="774">
        <v>478</v>
      </c>
      <c r="AR26" s="776">
        <v>912</v>
      </c>
      <c r="AS26" s="740">
        <v>3143</v>
      </c>
      <c r="AT26" s="726">
        <v>1177</v>
      </c>
      <c r="AU26" s="754">
        <v>10203.5</v>
      </c>
      <c r="AV26" s="801"/>
      <c r="AW26" s="943" t="s">
        <v>646</v>
      </c>
      <c r="AX26" s="944" t="s">
        <v>348</v>
      </c>
    </row>
    <row r="27" spans="1:50">
      <c r="A27" s="705" t="s">
        <v>3680</v>
      </c>
      <c r="C27" s="705" t="s">
        <v>3805</v>
      </c>
      <c r="D27" s="707">
        <v>26</v>
      </c>
      <c r="E27" s="706" t="s">
        <v>644</v>
      </c>
      <c r="F27" s="806">
        <v>39943</v>
      </c>
      <c r="G27" s="707">
        <v>1</v>
      </c>
      <c r="H27" s="707"/>
      <c r="I27" s="707"/>
      <c r="J27" s="707">
        <v>1</v>
      </c>
      <c r="K27" s="707"/>
      <c r="L27" s="707">
        <v>188.8</v>
      </c>
      <c r="M27" s="707">
        <v>70</v>
      </c>
      <c r="N27" s="707">
        <v>202</v>
      </c>
      <c r="O27" s="938">
        <v>524</v>
      </c>
      <c r="P27" s="707"/>
      <c r="Q27" s="707">
        <v>1</v>
      </c>
      <c r="R27" s="707"/>
      <c r="S27" s="707">
        <v>1</v>
      </c>
      <c r="T27" s="707"/>
      <c r="U27" s="707">
        <v>1</v>
      </c>
      <c r="V27" s="707"/>
      <c r="W27" s="707">
        <v>1</v>
      </c>
      <c r="X27" s="707"/>
      <c r="Y27" s="58">
        <v>1</v>
      </c>
      <c r="Z27" s="58">
        <v>1</v>
      </c>
      <c r="AA27" s="58"/>
      <c r="AH27" s="707">
        <v>300</v>
      </c>
      <c r="AI27" s="707">
        <v>1000</v>
      </c>
      <c r="AJ27" s="708">
        <v>1</v>
      </c>
      <c r="AK27" s="708"/>
      <c r="AL27" s="708"/>
      <c r="AM27" s="722">
        <v>2146</v>
      </c>
      <c r="AN27" s="721">
        <v>25922.5</v>
      </c>
      <c r="AO27" s="715">
        <v>220</v>
      </c>
      <c r="AP27" s="774">
        <v>192.5</v>
      </c>
      <c r="AQ27" s="774">
        <v>717</v>
      </c>
      <c r="AR27" s="776">
        <v>62.5</v>
      </c>
      <c r="AS27" s="784">
        <v>155.5</v>
      </c>
      <c r="AT27" s="775">
        <v>92.5</v>
      </c>
      <c r="AU27" s="785">
        <v>2428.5</v>
      </c>
      <c r="AV27" s="936"/>
      <c r="AW27" s="707" t="s">
        <v>647</v>
      </c>
      <c r="AX27" s="707"/>
    </row>
    <row r="28" spans="1:50">
      <c r="A28" s="705" t="s">
        <v>3680</v>
      </c>
      <c r="C28" s="705" t="s">
        <v>3805</v>
      </c>
      <c r="D28" s="707">
        <v>27</v>
      </c>
      <c r="E28" s="889" t="s">
        <v>644</v>
      </c>
      <c r="F28" s="806">
        <v>39943</v>
      </c>
      <c r="G28" s="707">
        <v>1</v>
      </c>
      <c r="H28" s="707"/>
      <c r="I28" s="707"/>
      <c r="J28" s="707"/>
      <c r="K28" s="707">
        <v>1</v>
      </c>
      <c r="L28" s="707">
        <v>162</v>
      </c>
      <c r="M28" s="707">
        <v>71.599999999999994</v>
      </c>
      <c r="N28" s="707">
        <v>205</v>
      </c>
      <c r="O28" s="937">
        <v>552</v>
      </c>
      <c r="P28" s="707"/>
      <c r="Q28" s="707">
        <v>1</v>
      </c>
      <c r="R28" s="707"/>
      <c r="S28" s="707">
        <v>1</v>
      </c>
      <c r="T28" s="707"/>
      <c r="U28" s="707">
        <v>1</v>
      </c>
      <c r="V28" s="707"/>
      <c r="W28" s="707">
        <v>1</v>
      </c>
      <c r="X28" s="707"/>
      <c r="Y28" s="58">
        <v>1</v>
      </c>
      <c r="Z28" s="58"/>
      <c r="AA28" s="58">
        <v>1</v>
      </c>
      <c r="AH28" s="707">
        <v>300</v>
      </c>
      <c r="AI28" s="707">
        <v>1000</v>
      </c>
      <c r="AJ28" s="708"/>
      <c r="AK28" s="708"/>
      <c r="AL28" s="708">
        <v>1</v>
      </c>
      <c r="AM28" s="785">
        <v>116</v>
      </c>
      <c r="AN28" s="774">
        <v>74.5</v>
      </c>
      <c r="AO28" s="715">
        <v>179</v>
      </c>
      <c r="AP28" s="774">
        <v>88</v>
      </c>
      <c r="AQ28" s="774">
        <v>132</v>
      </c>
      <c r="AR28" s="776">
        <v>128</v>
      </c>
      <c r="AS28" s="784">
        <v>520.5</v>
      </c>
      <c r="AT28" s="775">
        <v>98</v>
      </c>
      <c r="AU28" s="722">
        <v>6637</v>
      </c>
      <c r="AV28" s="936"/>
      <c r="AW28" s="943" t="s">
        <v>648</v>
      </c>
      <c r="AX28" s="944" t="s">
        <v>649</v>
      </c>
    </row>
    <row r="29" spans="1:50" ht="16" thickBot="1">
      <c r="A29" s="705" t="s">
        <v>3680</v>
      </c>
      <c r="C29" s="705" t="s">
        <v>3805</v>
      </c>
      <c r="D29" s="707">
        <v>28</v>
      </c>
      <c r="E29" s="706" t="s">
        <v>644</v>
      </c>
      <c r="F29" s="806">
        <v>39943</v>
      </c>
      <c r="G29" s="707"/>
      <c r="H29" s="707">
        <v>1</v>
      </c>
      <c r="I29" s="707"/>
      <c r="J29" s="707"/>
      <c r="K29" s="707">
        <v>1</v>
      </c>
      <c r="L29" s="707">
        <v>173</v>
      </c>
      <c r="M29" s="707">
        <v>76</v>
      </c>
      <c r="N29" s="707">
        <v>205</v>
      </c>
      <c r="O29" s="938">
        <v>587</v>
      </c>
      <c r="P29" s="707"/>
      <c r="Q29" s="707">
        <v>1</v>
      </c>
      <c r="R29" s="707"/>
      <c r="S29" s="707">
        <v>1</v>
      </c>
      <c r="T29" s="707"/>
      <c r="U29" s="707">
        <v>1</v>
      </c>
      <c r="V29" s="707"/>
      <c r="W29" s="707">
        <v>1</v>
      </c>
      <c r="X29" s="707"/>
      <c r="Y29" s="58">
        <v>1</v>
      </c>
      <c r="Z29" s="58">
        <v>1</v>
      </c>
      <c r="AA29" s="58"/>
      <c r="AH29" s="707">
        <v>300</v>
      </c>
      <c r="AI29" s="707">
        <v>800</v>
      </c>
      <c r="AJ29" s="708"/>
      <c r="AK29" s="708">
        <v>1</v>
      </c>
      <c r="AL29" s="708"/>
      <c r="AM29" s="752">
        <v>1390</v>
      </c>
      <c r="AN29" s="751">
        <v>6569</v>
      </c>
      <c r="AO29" s="751">
        <v>2328</v>
      </c>
      <c r="AP29" s="818">
        <v>376.5</v>
      </c>
      <c r="AQ29" s="818">
        <v>188</v>
      </c>
      <c r="AR29" s="945">
        <v>1724</v>
      </c>
      <c r="AS29" s="946">
        <v>1850</v>
      </c>
      <c r="AT29" s="819">
        <v>513.5</v>
      </c>
      <c r="AU29" s="816">
        <v>2001.5</v>
      </c>
      <c r="AV29" s="936"/>
      <c r="AW29" s="707" t="s">
        <v>650</v>
      </c>
      <c r="AX29" s="707"/>
    </row>
    <row r="30" spans="1:50">
      <c r="A30" s="705" t="s">
        <v>3680</v>
      </c>
      <c r="C30" s="705" t="s">
        <v>3805</v>
      </c>
      <c r="D30" s="939">
        <v>29</v>
      </c>
      <c r="E30" s="947" t="s">
        <v>644</v>
      </c>
      <c r="F30" s="806">
        <v>39943</v>
      </c>
      <c r="G30" s="939">
        <v>1</v>
      </c>
      <c r="H30" s="939"/>
      <c r="I30" s="939"/>
      <c r="J30" s="939"/>
      <c r="K30" s="939">
        <v>1</v>
      </c>
      <c r="L30" s="939">
        <v>172</v>
      </c>
      <c r="M30" s="939">
        <v>82</v>
      </c>
      <c r="N30" s="939">
        <v>212</v>
      </c>
      <c r="O30" s="941">
        <v>697</v>
      </c>
      <c r="P30" s="939"/>
      <c r="Q30" s="939">
        <v>1</v>
      </c>
      <c r="R30" s="939"/>
      <c r="S30" s="939">
        <v>1</v>
      </c>
      <c r="T30" s="939"/>
      <c r="U30" s="939">
        <v>1</v>
      </c>
      <c r="V30" s="939"/>
      <c r="W30" s="939"/>
      <c r="X30" s="939">
        <v>1</v>
      </c>
      <c r="Y30" s="116">
        <v>1</v>
      </c>
      <c r="Z30" s="116">
        <v>1</v>
      </c>
      <c r="AA30" s="116"/>
      <c r="AH30" s="939">
        <v>300</v>
      </c>
      <c r="AI30" s="939">
        <v>700</v>
      </c>
      <c r="AJ30" s="942">
        <v>1</v>
      </c>
      <c r="AK30" s="942"/>
      <c r="AL30" s="942"/>
      <c r="AM30" s="763">
        <v>2525</v>
      </c>
      <c r="AN30" s="948">
        <v>24153</v>
      </c>
      <c r="AO30" s="736">
        <v>467</v>
      </c>
      <c r="AP30" s="710">
        <v>136.5</v>
      </c>
      <c r="AQ30" s="710">
        <v>419</v>
      </c>
      <c r="AR30" s="712">
        <v>246</v>
      </c>
      <c r="AS30" s="734">
        <v>2076</v>
      </c>
      <c r="AT30" s="713">
        <v>90</v>
      </c>
      <c r="AU30" s="949">
        <v>4450</v>
      </c>
      <c r="AV30" s="936"/>
      <c r="AW30" s="939" t="s">
        <v>651</v>
      </c>
      <c r="AX30" s="707" t="s">
        <v>652</v>
      </c>
    </row>
    <row r="31" spans="1:50">
      <c r="A31" s="705" t="s">
        <v>3680</v>
      </c>
      <c r="C31" s="705" t="s">
        <v>3805</v>
      </c>
      <c r="D31" s="707">
        <v>30</v>
      </c>
      <c r="E31" s="706" t="s">
        <v>644</v>
      </c>
      <c r="F31" s="806">
        <v>39943</v>
      </c>
      <c r="G31" s="707">
        <v>1</v>
      </c>
      <c r="H31" s="707"/>
      <c r="I31" s="707"/>
      <c r="J31" s="707"/>
      <c r="K31" s="707">
        <v>1</v>
      </c>
      <c r="L31" s="707">
        <v>165</v>
      </c>
      <c r="M31" s="707">
        <v>75</v>
      </c>
      <c r="N31" s="707">
        <v>206</v>
      </c>
      <c r="O31" s="938">
        <v>590</v>
      </c>
      <c r="P31" s="707"/>
      <c r="Q31" s="707">
        <v>1</v>
      </c>
      <c r="R31" s="707"/>
      <c r="S31" s="707">
        <v>1</v>
      </c>
      <c r="T31" s="707"/>
      <c r="U31" s="707">
        <v>1</v>
      </c>
      <c r="V31" s="707"/>
      <c r="W31" s="707">
        <v>1</v>
      </c>
      <c r="X31" s="707"/>
      <c r="Y31" s="58">
        <v>1</v>
      </c>
      <c r="Z31" s="58">
        <v>1</v>
      </c>
      <c r="AA31" s="58"/>
      <c r="AH31" s="707">
        <v>300</v>
      </c>
      <c r="AI31" s="707">
        <v>1200</v>
      </c>
      <c r="AJ31" s="708"/>
      <c r="AK31" s="708"/>
      <c r="AL31" s="708">
        <v>1</v>
      </c>
      <c r="AM31" s="738">
        <v>129</v>
      </c>
      <c r="AN31" s="715">
        <v>125.5</v>
      </c>
      <c r="AO31" s="715">
        <v>176</v>
      </c>
      <c r="AP31" s="715">
        <v>141</v>
      </c>
      <c r="AQ31" s="715">
        <v>151</v>
      </c>
      <c r="AR31" s="718">
        <v>208</v>
      </c>
      <c r="AS31" s="714">
        <v>182</v>
      </c>
      <c r="AT31" s="719">
        <v>67</v>
      </c>
      <c r="AU31" s="725">
        <v>7339</v>
      </c>
      <c r="AV31" s="936"/>
      <c r="AW31" s="707" t="s">
        <v>653</v>
      </c>
      <c r="AX31" s="707" t="s">
        <v>654</v>
      </c>
    </row>
    <row r="32" spans="1:50">
      <c r="A32" s="705" t="s">
        <v>3680</v>
      </c>
      <c r="C32" s="705" t="s">
        <v>3805</v>
      </c>
      <c r="D32" s="707">
        <v>31</v>
      </c>
      <c r="E32" s="889" t="s">
        <v>644</v>
      </c>
      <c r="F32" s="806">
        <v>39943</v>
      </c>
      <c r="G32" s="707"/>
      <c r="H32" s="707">
        <v>1</v>
      </c>
      <c r="I32" s="707"/>
      <c r="J32" s="707"/>
      <c r="K32" s="707">
        <v>1</v>
      </c>
      <c r="L32" s="707">
        <v>169</v>
      </c>
      <c r="M32" s="707">
        <v>78</v>
      </c>
      <c r="N32" s="707">
        <v>206</v>
      </c>
      <c r="O32" s="938">
        <v>577</v>
      </c>
      <c r="P32" s="707"/>
      <c r="Q32" s="707">
        <v>1</v>
      </c>
      <c r="R32" s="707"/>
      <c r="S32" s="707">
        <v>1</v>
      </c>
      <c r="T32" s="707"/>
      <c r="U32" s="707">
        <v>1</v>
      </c>
      <c r="V32" s="707"/>
      <c r="W32" s="707">
        <v>1</v>
      </c>
      <c r="X32" s="707"/>
      <c r="Y32" s="58">
        <v>1</v>
      </c>
      <c r="Z32" s="58">
        <v>1</v>
      </c>
      <c r="AA32" s="58"/>
      <c r="AH32" s="707">
        <v>300</v>
      </c>
      <c r="AI32" s="707">
        <v>700</v>
      </c>
      <c r="AJ32" s="708"/>
      <c r="AK32" s="708"/>
      <c r="AL32" s="708">
        <v>1</v>
      </c>
      <c r="AM32" s="740">
        <v>1224</v>
      </c>
      <c r="AN32" s="715">
        <v>137.5</v>
      </c>
      <c r="AO32" s="717">
        <v>3309</v>
      </c>
      <c r="AP32" s="715">
        <v>303</v>
      </c>
      <c r="AQ32" s="715">
        <v>179.5</v>
      </c>
      <c r="AR32" s="726">
        <v>1930</v>
      </c>
      <c r="AS32" s="714">
        <v>310</v>
      </c>
      <c r="AT32" s="719">
        <v>66</v>
      </c>
      <c r="AU32" s="725">
        <v>7414</v>
      </c>
      <c r="AV32" s="936"/>
      <c r="AW32" s="707">
        <v>26791319</v>
      </c>
      <c r="AX32" s="707"/>
    </row>
    <row r="33" spans="1:50">
      <c r="A33" s="705" t="s">
        <v>3680</v>
      </c>
      <c r="C33" s="705" t="s">
        <v>3805</v>
      </c>
      <c r="D33" s="707">
        <v>32</v>
      </c>
      <c r="E33" s="706" t="s">
        <v>644</v>
      </c>
      <c r="F33" s="806">
        <v>39943</v>
      </c>
      <c r="G33" s="707">
        <v>1</v>
      </c>
      <c r="H33" s="707"/>
      <c r="I33" s="707"/>
      <c r="J33" s="707"/>
      <c r="K33" s="707">
        <v>1</v>
      </c>
      <c r="L33" s="707">
        <v>168</v>
      </c>
      <c r="M33" s="707">
        <v>73</v>
      </c>
      <c r="N33" s="707">
        <v>200</v>
      </c>
      <c r="O33" s="938">
        <v>543</v>
      </c>
      <c r="P33" s="707"/>
      <c r="Q33" s="707">
        <v>1</v>
      </c>
      <c r="R33" s="707"/>
      <c r="S33" s="707">
        <v>1</v>
      </c>
      <c r="T33" s="707"/>
      <c r="U33" s="707">
        <v>1</v>
      </c>
      <c r="V33" s="707"/>
      <c r="W33" s="707">
        <v>1</v>
      </c>
      <c r="X33" s="707"/>
      <c r="Y33" s="58">
        <v>1</v>
      </c>
      <c r="Z33" s="58">
        <v>1</v>
      </c>
      <c r="AA33" s="58"/>
      <c r="AH33" s="707">
        <v>300</v>
      </c>
      <c r="AI33" s="707">
        <v>600</v>
      </c>
      <c r="AJ33" s="708"/>
      <c r="AK33" s="708"/>
      <c r="AL33" s="708">
        <v>1</v>
      </c>
      <c r="AM33" s="738">
        <v>415</v>
      </c>
      <c r="AN33" s="715">
        <v>108.5</v>
      </c>
      <c r="AO33" s="717">
        <v>796</v>
      </c>
      <c r="AP33" s="715">
        <v>223</v>
      </c>
      <c r="AQ33" s="715">
        <v>172.5</v>
      </c>
      <c r="AR33" s="718">
        <v>883</v>
      </c>
      <c r="AS33" s="714">
        <v>230</v>
      </c>
      <c r="AT33" s="719">
        <v>102</v>
      </c>
      <c r="AU33" s="716">
        <v>1399</v>
      </c>
      <c r="AV33" s="801"/>
      <c r="AW33" s="707" t="s">
        <v>655</v>
      </c>
      <c r="AX33" s="707"/>
    </row>
    <row r="34" spans="1:50">
      <c r="A34" s="705" t="s">
        <v>3680</v>
      </c>
      <c r="C34" s="705" t="s">
        <v>3805</v>
      </c>
      <c r="D34" s="707">
        <v>33</v>
      </c>
      <c r="E34" s="889" t="s">
        <v>644</v>
      </c>
      <c r="F34" s="806">
        <v>39943</v>
      </c>
      <c r="G34" s="707">
        <v>1</v>
      </c>
      <c r="H34" s="707"/>
      <c r="I34" s="707"/>
      <c r="J34" s="707"/>
      <c r="K34" s="707">
        <v>1</v>
      </c>
      <c r="L34" s="707">
        <v>170</v>
      </c>
      <c r="M34" s="707">
        <v>76</v>
      </c>
      <c r="N34" s="707">
        <v>212</v>
      </c>
      <c r="O34" s="938">
        <v>595</v>
      </c>
      <c r="P34" s="707"/>
      <c r="Q34" s="707">
        <v>1</v>
      </c>
      <c r="R34" s="707"/>
      <c r="S34" s="707">
        <v>1</v>
      </c>
      <c r="T34" s="707"/>
      <c r="U34" s="707">
        <v>1</v>
      </c>
      <c r="V34" s="707"/>
      <c r="W34" s="707"/>
      <c r="X34" s="707">
        <v>1</v>
      </c>
      <c r="Y34" s="58">
        <v>1</v>
      </c>
      <c r="Z34" s="58"/>
      <c r="AA34" s="58">
        <v>1</v>
      </c>
      <c r="AH34" s="707">
        <v>300</v>
      </c>
      <c r="AI34" s="707">
        <v>1000</v>
      </c>
      <c r="AJ34" s="708"/>
      <c r="AK34" s="708"/>
      <c r="AL34" s="708">
        <v>1</v>
      </c>
      <c r="AM34" s="738">
        <v>596</v>
      </c>
      <c r="AN34" s="715">
        <v>566</v>
      </c>
      <c r="AO34" s="717">
        <v>1388</v>
      </c>
      <c r="AP34" s="715">
        <v>231.5</v>
      </c>
      <c r="AQ34" s="715">
        <v>223.5</v>
      </c>
      <c r="AR34" s="718">
        <v>965.5</v>
      </c>
      <c r="AS34" s="714">
        <v>311</v>
      </c>
      <c r="AT34" s="719">
        <v>105</v>
      </c>
      <c r="AU34" s="725">
        <v>5514</v>
      </c>
      <c r="AV34" s="936"/>
      <c r="AW34" s="707" t="s">
        <v>656</v>
      </c>
      <c r="AX34" s="707"/>
    </row>
    <row r="35" spans="1:50">
      <c r="A35" s="705" t="s">
        <v>3680</v>
      </c>
      <c r="C35" s="705" t="s">
        <v>3805</v>
      </c>
      <c r="D35" s="707">
        <v>34</v>
      </c>
      <c r="E35" s="706" t="s">
        <v>644</v>
      </c>
      <c r="F35" s="806">
        <v>39943</v>
      </c>
      <c r="G35" s="707">
        <v>1</v>
      </c>
      <c r="H35" s="707"/>
      <c r="I35" s="707"/>
      <c r="J35" s="707"/>
      <c r="K35" s="707">
        <v>1</v>
      </c>
      <c r="L35" s="707">
        <v>172</v>
      </c>
      <c r="M35" s="707">
        <v>85</v>
      </c>
      <c r="N35" s="707">
        <v>219</v>
      </c>
      <c r="O35" s="938">
        <v>760</v>
      </c>
      <c r="P35" s="707"/>
      <c r="Q35" s="707">
        <v>1</v>
      </c>
      <c r="R35" s="707"/>
      <c r="S35" s="707">
        <v>1</v>
      </c>
      <c r="T35" s="707"/>
      <c r="U35" s="707">
        <v>1</v>
      </c>
      <c r="V35" s="707"/>
      <c r="W35" s="707"/>
      <c r="X35" s="707">
        <v>1</v>
      </c>
      <c r="Y35" s="58">
        <v>1</v>
      </c>
      <c r="Z35" s="58">
        <v>1</v>
      </c>
      <c r="AA35" s="58"/>
      <c r="AH35" s="707">
        <v>300</v>
      </c>
      <c r="AI35" s="707">
        <v>900</v>
      </c>
      <c r="AJ35" s="708"/>
      <c r="AK35" s="708">
        <v>1</v>
      </c>
      <c r="AL35" s="708"/>
      <c r="AM35" s="738">
        <v>111</v>
      </c>
      <c r="AN35" s="717">
        <v>3566</v>
      </c>
      <c r="AO35" s="715">
        <v>72</v>
      </c>
      <c r="AP35" s="715">
        <v>66</v>
      </c>
      <c r="AQ35" s="715">
        <v>107.5</v>
      </c>
      <c r="AR35" s="718">
        <v>41</v>
      </c>
      <c r="AS35" s="714">
        <v>276</v>
      </c>
      <c r="AT35" s="719">
        <v>85</v>
      </c>
      <c r="AU35" s="716">
        <v>2212</v>
      </c>
      <c r="AV35" s="801"/>
      <c r="AW35" s="707" t="s">
        <v>657</v>
      </c>
      <c r="AX35" s="707"/>
    </row>
    <row r="36" spans="1:50">
      <c r="A36" s="705" t="s">
        <v>3680</v>
      </c>
      <c r="C36" s="705" t="s">
        <v>3805</v>
      </c>
      <c r="D36" s="707">
        <v>35</v>
      </c>
      <c r="E36" s="889" t="s">
        <v>644</v>
      </c>
      <c r="F36" s="806">
        <v>39943</v>
      </c>
      <c r="G36" s="707">
        <v>1</v>
      </c>
      <c r="H36" s="707"/>
      <c r="I36" s="707"/>
      <c r="J36" s="707"/>
      <c r="K36" s="707">
        <v>1</v>
      </c>
      <c r="L36" s="707">
        <v>160</v>
      </c>
      <c r="M36" s="707">
        <v>73</v>
      </c>
      <c r="N36" s="707">
        <v>198</v>
      </c>
      <c r="O36" s="938">
        <v>520</v>
      </c>
      <c r="P36" s="707"/>
      <c r="Q36" s="707">
        <v>1</v>
      </c>
      <c r="R36" s="707"/>
      <c r="S36" s="707">
        <v>1</v>
      </c>
      <c r="T36" s="707"/>
      <c r="U36" s="707">
        <v>1</v>
      </c>
      <c r="V36" s="707"/>
      <c r="W36" s="707">
        <v>1</v>
      </c>
      <c r="X36" s="707"/>
      <c r="Y36" s="58">
        <v>1</v>
      </c>
      <c r="Z36" s="58">
        <v>1</v>
      </c>
      <c r="AA36" s="58"/>
      <c r="AH36" s="707">
        <v>300</v>
      </c>
      <c r="AI36" s="707">
        <v>900</v>
      </c>
      <c r="AJ36" s="708"/>
      <c r="AK36" s="708"/>
      <c r="AL36" s="708">
        <v>1</v>
      </c>
      <c r="AM36" s="738">
        <v>86</v>
      </c>
      <c r="AN36" s="715">
        <v>94</v>
      </c>
      <c r="AO36" s="715">
        <v>82</v>
      </c>
      <c r="AP36" s="715">
        <v>105</v>
      </c>
      <c r="AQ36" s="715">
        <v>160.5</v>
      </c>
      <c r="AR36" s="718">
        <v>55</v>
      </c>
      <c r="AS36" s="722">
        <v>1151.5</v>
      </c>
      <c r="AT36" s="719">
        <v>68.5</v>
      </c>
      <c r="AU36" s="716">
        <v>2910.5</v>
      </c>
      <c r="AV36" s="936"/>
      <c r="AW36" s="707" t="s">
        <v>658</v>
      </c>
      <c r="AX36" s="707"/>
    </row>
    <row r="37" spans="1:50">
      <c r="A37" s="705" t="s">
        <v>3680</v>
      </c>
      <c r="C37" s="705" t="s">
        <v>3805</v>
      </c>
      <c r="D37" s="707">
        <v>36</v>
      </c>
      <c r="E37" s="706" t="s">
        <v>644</v>
      </c>
      <c r="F37" s="806">
        <v>39943</v>
      </c>
      <c r="G37" s="707"/>
      <c r="H37" s="707">
        <v>1</v>
      </c>
      <c r="I37" s="707"/>
      <c r="J37" s="707"/>
      <c r="K37" s="707">
        <v>1</v>
      </c>
      <c r="L37" s="707">
        <v>168</v>
      </c>
      <c r="M37" s="707">
        <v>74</v>
      </c>
      <c r="N37" s="707">
        <v>205</v>
      </c>
      <c r="O37" s="938">
        <v>456</v>
      </c>
      <c r="P37" s="707"/>
      <c r="Q37" s="707">
        <v>1</v>
      </c>
      <c r="R37" s="707"/>
      <c r="S37" s="707">
        <v>1</v>
      </c>
      <c r="T37" s="707"/>
      <c r="U37" s="707">
        <v>1</v>
      </c>
      <c r="V37" s="707"/>
      <c r="W37" s="707">
        <v>1</v>
      </c>
      <c r="X37" s="707"/>
      <c r="Y37" s="58">
        <v>1</v>
      </c>
      <c r="Z37" s="58">
        <v>1</v>
      </c>
      <c r="AA37" s="58"/>
      <c r="AH37" s="707">
        <v>300</v>
      </c>
      <c r="AI37" s="707">
        <v>800</v>
      </c>
      <c r="AJ37" s="708"/>
      <c r="AK37" s="708"/>
      <c r="AL37" s="708">
        <v>1</v>
      </c>
      <c r="AM37" s="740">
        <v>1639</v>
      </c>
      <c r="AN37" s="715">
        <v>184.5</v>
      </c>
      <c r="AO37" s="717">
        <v>3403.5</v>
      </c>
      <c r="AP37" s="950">
        <v>422.5</v>
      </c>
      <c r="AQ37" s="715">
        <v>260</v>
      </c>
      <c r="AR37" s="726">
        <v>2442</v>
      </c>
      <c r="AS37" s="714">
        <v>549.5</v>
      </c>
      <c r="AT37" s="719">
        <v>136</v>
      </c>
      <c r="AU37" s="725">
        <v>6321</v>
      </c>
      <c r="AV37" s="936"/>
      <c r="AW37" s="707" t="s">
        <v>659</v>
      </c>
      <c r="AX37" s="707"/>
    </row>
    <row r="38" spans="1:50">
      <c r="A38" s="705" t="s">
        <v>3680</v>
      </c>
      <c r="C38" s="705" t="s">
        <v>3805</v>
      </c>
      <c r="D38" s="707">
        <v>37</v>
      </c>
      <c r="E38" s="889" t="s">
        <v>644</v>
      </c>
      <c r="F38" s="806">
        <v>39943</v>
      </c>
      <c r="G38" s="707">
        <v>1</v>
      </c>
      <c r="H38" s="707"/>
      <c r="I38" s="707"/>
      <c r="J38" s="707"/>
      <c r="K38" s="707">
        <v>1</v>
      </c>
      <c r="L38" s="951">
        <v>183</v>
      </c>
      <c r="M38" s="707">
        <v>85</v>
      </c>
      <c r="N38" s="707">
        <v>218</v>
      </c>
      <c r="O38" s="938">
        <v>517</v>
      </c>
      <c r="P38" s="707"/>
      <c r="Q38" s="707">
        <v>1</v>
      </c>
      <c r="R38" s="707"/>
      <c r="S38" s="707">
        <v>1</v>
      </c>
      <c r="T38" s="707"/>
      <c r="U38" s="707">
        <v>1</v>
      </c>
      <c r="V38" s="707"/>
      <c r="W38" s="707"/>
      <c r="X38" s="707">
        <v>1</v>
      </c>
      <c r="Y38" s="58">
        <v>1</v>
      </c>
      <c r="Z38" s="58">
        <v>1</v>
      </c>
      <c r="AA38" s="58"/>
      <c r="AH38" s="707">
        <v>300</v>
      </c>
      <c r="AI38" s="707">
        <v>1000</v>
      </c>
      <c r="AJ38" s="708">
        <v>1</v>
      </c>
      <c r="AK38" s="708"/>
      <c r="AL38" s="708"/>
      <c r="AM38" s="738">
        <v>925.5</v>
      </c>
      <c r="AN38" s="721">
        <v>11746</v>
      </c>
      <c r="AO38" s="717">
        <v>906</v>
      </c>
      <c r="AP38" s="715">
        <v>211.5</v>
      </c>
      <c r="AQ38" s="715">
        <v>193</v>
      </c>
      <c r="AR38" s="718">
        <v>638</v>
      </c>
      <c r="AS38" s="722">
        <v>2330</v>
      </c>
      <c r="AT38" s="719">
        <v>552</v>
      </c>
      <c r="AU38" s="716">
        <v>3912</v>
      </c>
      <c r="AV38" s="936"/>
      <c r="AW38" s="707" t="s">
        <v>660</v>
      </c>
      <c r="AX38" s="707"/>
    </row>
    <row r="39" spans="1:50">
      <c r="A39" s="705" t="s">
        <v>3680</v>
      </c>
      <c r="C39" s="705" t="s">
        <v>3805</v>
      </c>
      <c r="D39" s="707">
        <v>38</v>
      </c>
      <c r="E39" s="706" t="s">
        <v>644</v>
      </c>
      <c r="F39" s="806">
        <v>39943</v>
      </c>
      <c r="G39" s="707">
        <v>1</v>
      </c>
      <c r="H39" s="707"/>
      <c r="I39" s="707"/>
      <c r="J39" s="707"/>
      <c r="K39" s="707">
        <v>1</v>
      </c>
      <c r="L39" s="951">
        <v>169</v>
      </c>
      <c r="M39" s="707">
        <v>79</v>
      </c>
      <c r="N39" s="707">
        <v>215</v>
      </c>
      <c r="O39" s="938">
        <v>630</v>
      </c>
      <c r="P39" s="707"/>
      <c r="Q39" s="707">
        <v>1</v>
      </c>
      <c r="R39" s="707"/>
      <c r="S39" s="707">
        <v>1</v>
      </c>
      <c r="T39" s="707"/>
      <c r="U39" s="707">
        <v>1</v>
      </c>
      <c r="V39" s="707"/>
      <c r="W39" s="707"/>
      <c r="X39" s="707">
        <v>1</v>
      </c>
      <c r="Y39" s="58">
        <v>1</v>
      </c>
      <c r="Z39" s="58"/>
      <c r="AA39" s="58">
        <v>1</v>
      </c>
      <c r="AH39" s="707">
        <v>300</v>
      </c>
      <c r="AI39" s="707">
        <v>1100</v>
      </c>
      <c r="AJ39" s="708">
        <v>1</v>
      </c>
      <c r="AK39" s="708"/>
      <c r="AL39" s="708"/>
      <c r="AM39" s="952">
        <v>17786</v>
      </c>
      <c r="AN39" s="721">
        <v>27323.5</v>
      </c>
      <c r="AO39" s="717">
        <v>582</v>
      </c>
      <c r="AP39" s="715">
        <v>213.5</v>
      </c>
      <c r="AQ39" s="715">
        <v>167</v>
      </c>
      <c r="AR39" s="718">
        <v>347</v>
      </c>
      <c r="AS39" s="714">
        <v>203</v>
      </c>
      <c r="AT39" s="719">
        <v>87</v>
      </c>
      <c r="AU39" s="716">
        <v>2223</v>
      </c>
      <c r="AV39" s="936"/>
      <c r="AW39" s="707" t="s">
        <v>661</v>
      </c>
      <c r="AX39" s="707"/>
    </row>
    <row r="40" spans="1:50">
      <c r="A40" s="705" t="s">
        <v>3680</v>
      </c>
      <c r="C40" s="705" t="s">
        <v>3805</v>
      </c>
      <c r="D40" s="707">
        <v>39</v>
      </c>
      <c r="E40" s="889" t="s">
        <v>644</v>
      </c>
      <c r="F40" s="806">
        <v>39943</v>
      </c>
      <c r="G40" s="707">
        <v>1</v>
      </c>
      <c r="H40" s="707"/>
      <c r="I40" s="707"/>
      <c r="J40" s="707"/>
      <c r="K40" s="707">
        <v>1</v>
      </c>
      <c r="L40" s="951">
        <v>170</v>
      </c>
      <c r="M40" s="707">
        <v>70</v>
      </c>
      <c r="N40" s="707">
        <v>210</v>
      </c>
      <c r="O40" s="938">
        <v>625</v>
      </c>
      <c r="P40" s="707"/>
      <c r="Q40" s="707">
        <v>1</v>
      </c>
      <c r="R40" s="707"/>
      <c r="S40" s="707">
        <v>1</v>
      </c>
      <c r="T40" s="707"/>
      <c r="U40" s="707">
        <v>1</v>
      </c>
      <c r="V40" s="707"/>
      <c r="W40" s="707"/>
      <c r="X40" s="707">
        <v>1</v>
      </c>
      <c r="Y40" s="58">
        <v>1</v>
      </c>
      <c r="Z40" s="58">
        <v>1</v>
      </c>
      <c r="AA40" s="58"/>
      <c r="AH40" s="707">
        <v>300</v>
      </c>
      <c r="AI40" s="707">
        <v>800</v>
      </c>
      <c r="AJ40" s="708">
        <v>1</v>
      </c>
      <c r="AK40" s="708"/>
      <c r="AL40" s="708"/>
      <c r="AM40" s="740">
        <v>6423.5</v>
      </c>
      <c r="AN40" s="721">
        <v>24250</v>
      </c>
      <c r="AO40" s="715">
        <v>255</v>
      </c>
      <c r="AP40" s="717">
        <v>2860</v>
      </c>
      <c r="AQ40" s="717">
        <v>6237.5</v>
      </c>
      <c r="AR40" s="718">
        <v>182</v>
      </c>
      <c r="AS40" s="714">
        <v>191</v>
      </c>
      <c r="AT40" s="719">
        <v>328.5</v>
      </c>
      <c r="AU40" s="716">
        <v>1785.5</v>
      </c>
      <c r="AV40" s="936"/>
      <c r="AW40" s="707" t="s">
        <v>662</v>
      </c>
      <c r="AX40" s="707"/>
    </row>
    <row r="41" spans="1:50">
      <c r="A41" s="705" t="s">
        <v>3680</v>
      </c>
      <c r="C41" s="705" t="s">
        <v>3805</v>
      </c>
      <c r="D41" s="707">
        <v>40</v>
      </c>
      <c r="E41" s="706" t="s">
        <v>644</v>
      </c>
      <c r="F41" s="806">
        <v>39943</v>
      </c>
      <c r="G41" s="707">
        <v>1</v>
      </c>
      <c r="H41" s="707"/>
      <c r="I41" s="707"/>
      <c r="J41" s="707">
        <v>1</v>
      </c>
      <c r="K41" s="707"/>
      <c r="L41" s="951">
        <v>165</v>
      </c>
      <c r="M41" s="707">
        <v>72</v>
      </c>
      <c r="N41" s="707">
        <v>208</v>
      </c>
      <c r="O41" s="938">
        <v>521</v>
      </c>
      <c r="P41" s="707"/>
      <c r="Q41" s="707">
        <v>1</v>
      </c>
      <c r="R41" s="707"/>
      <c r="S41" s="707">
        <v>1</v>
      </c>
      <c r="T41" s="707"/>
      <c r="U41" s="707">
        <v>1</v>
      </c>
      <c r="V41" s="707"/>
      <c r="W41" s="707"/>
      <c r="X41" s="707">
        <v>1</v>
      </c>
      <c r="Y41" s="58">
        <v>1</v>
      </c>
      <c r="Z41" s="58"/>
      <c r="AA41" s="58">
        <v>1</v>
      </c>
      <c r="AH41" s="707">
        <v>300</v>
      </c>
      <c r="AI41" s="707">
        <v>1000</v>
      </c>
      <c r="AJ41" s="708"/>
      <c r="AK41" s="708"/>
      <c r="AL41" s="708">
        <v>1</v>
      </c>
      <c r="AM41" s="738">
        <v>241</v>
      </c>
      <c r="AN41" s="715">
        <v>71</v>
      </c>
      <c r="AO41" s="717">
        <v>550</v>
      </c>
      <c r="AP41" s="715">
        <v>112.5</v>
      </c>
      <c r="AQ41" s="715">
        <v>131.5</v>
      </c>
      <c r="AR41" s="718">
        <v>336</v>
      </c>
      <c r="AS41" s="714">
        <v>381</v>
      </c>
      <c r="AT41" s="719">
        <v>85</v>
      </c>
      <c r="AU41" s="725">
        <v>9711</v>
      </c>
      <c r="AV41" s="936"/>
      <c r="AW41" s="707" t="s">
        <v>663</v>
      </c>
      <c r="AX41" s="707"/>
    </row>
    <row r="42" spans="1:50">
      <c r="A42" s="705" t="s">
        <v>3680</v>
      </c>
      <c r="C42" s="705" t="s">
        <v>3805</v>
      </c>
      <c r="D42" s="707">
        <v>41</v>
      </c>
      <c r="E42" s="889" t="s">
        <v>644</v>
      </c>
      <c r="F42" s="806">
        <v>39943</v>
      </c>
      <c r="G42" s="707">
        <v>1</v>
      </c>
      <c r="H42" s="707"/>
      <c r="I42" s="707"/>
      <c r="J42" s="707"/>
      <c r="K42" s="707">
        <v>1</v>
      </c>
      <c r="L42" s="951">
        <v>170</v>
      </c>
      <c r="M42" s="707">
        <v>72</v>
      </c>
      <c r="N42" s="707">
        <v>215</v>
      </c>
      <c r="O42" s="938">
        <v>650</v>
      </c>
      <c r="P42" s="707"/>
      <c r="Q42" s="707">
        <v>1</v>
      </c>
      <c r="R42" s="707"/>
      <c r="S42" s="707">
        <v>1</v>
      </c>
      <c r="T42" s="707"/>
      <c r="U42" s="707">
        <v>1</v>
      </c>
      <c r="V42" s="707"/>
      <c r="W42" s="707"/>
      <c r="X42" s="707">
        <v>1</v>
      </c>
      <c r="Y42" s="58">
        <v>1</v>
      </c>
      <c r="Z42" s="58">
        <v>1</v>
      </c>
      <c r="AA42" s="58"/>
      <c r="AH42" s="707">
        <v>300</v>
      </c>
      <c r="AI42" s="707">
        <v>1000</v>
      </c>
      <c r="AJ42" s="708"/>
      <c r="AK42" s="708"/>
      <c r="AL42" s="708">
        <v>1</v>
      </c>
      <c r="AM42" s="738">
        <v>96</v>
      </c>
      <c r="AN42" s="715">
        <v>109</v>
      </c>
      <c r="AO42" s="715">
        <v>98</v>
      </c>
      <c r="AP42" s="715">
        <v>135</v>
      </c>
      <c r="AQ42" s="715">
        <v>137</v>
      </c>
      <c r="AR42" s="718">
        <v>84</v>
      </c>
      <c r="AS42" s="722">
        <v>2211</v>
      </c>
      <c r="AT42" s="719">
        <v>110</v>
      </c>
      <c r="AU42" s="725">
        <v>5465.5</v>
      </c>
      <c r="AV42" s="936"/>
      <c r="AW42" s="707" t="s">
        <v>664</v>
      </c>
      <c r="AX42" s="707"/>
    </row>
    <row r="43" spans="1:50">
      <c r="A43" s="705" t="s">
        <v>3680</v>
      </c>
      <c r="C43" s="705" t="s">
        <v>3805</v>
      </c>
      <c r="D43" s="707">
        <v>42</v>
      </c>
      <c r="E43" s="706" t="s">
        <v>644</v>
      </c>
      <c r="F43" s="806">
        <v>39943</v>
      </c>
      <c r="G43" s="707">
        <v>1</v>
      </c>
      <c r="H43" s="707"/>
      <c r="I43" s="707"/>
      <c r="J43" s="707"/>
      <c r="K43" s="707">
        <v>1</v>
      </c>
      <c r="L43" s="951">
        <v>170</v>
      </c>
      <c r="M43" s="707">
        <v>76</v>
      </c>
      <c r="N43" s="707">
        <v>218</v>
      </c>
      <c r="O43" s="938">
        <v>698</v>
      </c>
      <c r="P43" s="707"/>
      <c r="Q43" s="707">
        <v>1</v>
      </c>
      <c r="R43" s="707"/>
      <c r="S43" s="707">
        <v>1</v>
      </c>
      <c r="T43" s="707"/>
      <c r="U43" s="707">
        <v>1</v>
      </c>
      <c r="V43" s="707"/>
      <c r="W43" s="707"/>
      <c r="X43" s="707">
        <v>1</v>
      </c>
      <c r="Y43" s="58">
        <v>1</v>
      </c>
      <c r="Z43" s="58"/>
      <c r="AA43" s="58">
        <v>1</v>
      </c>
      <c r="AH43" s="707">
        <v>300</v>
      </c>
      <c r="AI43" s="707">
        <v>700</v>
      </c>
      <c r="AJ43" s="708">
        <v>1</v>
      </c>
      <c r="AK43" s="708"/>
      <c r="AL43" s="708"/>
      <c r="AM43" s="740">
        <v>1330</v>
      </c>
      <c r="AN43" s="721">
        <v>11140</v>
      </c>
      <c r="AO43" s="717">
        <v>1349</v>
      </c>
      <c r="AP43" s="717">
        <v>1705</v>
      </c>
      <c r="AQ43" s="717">
        <v>2543</v>
      </c>
      <c r="AR43" s="726">
        <v>1081</v>
      </c>
      <c r="AS43" s="714">
        <v>527</v>
      </c>
      <c r="AT43" s="719">
        <v>296</v>
      </c>
      <c r="AU43" s="725">
        <v>8010</v>
      </c>
      <c r="AV43" s="936"/>
      <c r="AW43" s="707" t="s">
        <v>665</v>
      </c>
      <c r="AX43" s="707"/>
    </row>
    <row r="44" spans="1:50">
      <c r="A44" s="705" t="s">
        <v>3680</v>
      </c>
      <c r="C44" s="705" t="s">
        <v>3805</v>
      </c>
      <c r="D44" s="707">
        <v>43</v>
      </c>
      <c r="E44" s="889" t="s">
        <v>644</v>
      </c>
      <c r="F44" s="806">
        <v>39943</v>
      </c>
      <c r="G44" s="707"/>
      <c r="H44" s="707">
        <v>1</v>
      </c>
      <c r="I44" s="707"/>
      <c r="J44" s="707"/>
      <c r="K44" s="707">
        <v>1</v>
      </c>
      <c r="L44" s="951">
        <v>169</v>
      </c>
      <c r="M44" s="707">
        <v>75</v>
      </c>
      <c r="N44" s="707">
        <v>211</v>
      </c>
      <c r="O44" s="938">
        <v>563</v>
      </c>
      <c r="P44" s="707"/>
      <c r="Q44" s="707">
        <v>1</v>
      </c>
      <c r="R44" s="707"/>
      <c r="S44" s="707">
        <v>1</v>
      </c>
      <c r="T44" s="707"/>
      <c r="U44" s="707">
        <v>1</v>
      </c>
      <c r="V44" s="707"/>
      <c r="W44" s="707"/>
      <c r="X44" s="707">
        <v>1</v>
      </c>
      <c r="Y44" s="58">
        <v>1</v>
      </c>
      <c r="Z44" s="58"/>
      <c r="AA44" s="58">
        <v>1</v>
      </c>
      <c r="AH44" s="707">
        <v>300</v>
      </c>
      <c r="AI44" s="707">
        <v>600</v>
      </c>
      <c r="AJ44" s="708"/>
      <c r="AK44" s="708"/>
      <c r="AL44" s="708">
        <v>1</v>
      </c>
      <c r="AM44" s="740">
        <v>1800</v>
      </c>
      <c r="AN44" s="715">
        <v>285</v>
      </c>
      <c r="AO44" s="717">
        <v>4478.5</v>
      </c>
      <c r="AP44" s="715">
        <v>395</v>
      </c>
      <c r="AQ44" s="715">
        <v>284.5</v>
      </c>
      <c r="AR44" s="726">
        <v>2725</v>
      </c>
      <c r="AS44" s="722">
        <v>6135</v>
      </c>
      <c r="AT44" s="719">
        <v>93</v>
      </c>
      <c r="AU44" s="725">
        <v>5140</v>
      </c>
      <c r="AV44" s="801"/>
      <c r="AW44" s="943" t="s">
        <v>666</v>
      </c>
      <c r="AX44" s="944" t="s">
        <v>348</v>
      </c>
    </row>
    <row r="45" spans="1:50">
      <c r="A45" s="705" t="s">
        <v>3680</v>
      </c>
      <c r="C45" s="705" t="s">
        <v>3805</v>
      </c>
      <c r="D45" s="707">
        <v>44</v>
      </c>
      <c r="E45" s="706" t="s">
        <v>644</v>
      </c>
      <c r="F45" s="811">
        <v>39943</v>
      </c>
      <c r="G45" s="707">
        <v>1</v>
      </c>
      <c r="H45" s="707"/>
      <c r="I45" s="707"/>
      <c r="J45" s="707"/>
      <c r="K45" s="707">
        <v>1</v>
      </c>
      <c r="L45" s="951">
        <v>169</v>
      </c>
      <c r="M45" s="707">
        <v>74</v>
      </c>
      <c r="N45" s="707">
        <v>212</v>
      </c>
      <c r="O45" s="938">
        <v>555</v>
      </c>
      <c r="P45" s="707"/>
      <c r="Q45" s="707">
        <v>1</v>
      </c>
      <c r="R45" s="707"/>
      <c r="S45" s="707">
        <v>1</v>
      </c>
      <c r="T45" s="707"/>
      <c r="U45" s="707">
        <v>1</v>
      </c>
      <c r="V45" s="707"/>
      <c r="W45" s="707"/>
      <c r="X45" s="707">
        <v>1</v>
      </c>
      <c r="Y45" s="58">
        <v>1</v>
      </c>
      <c r="Z45" s="58">
        <v>1</v>
      </c>
      <c r="AA45" s="58"/>
      <c r="AH45" s="707">
        <v>300</v>
      </c>
      <c r="AI45" s="707">
        <v>800</v>
      </c>
      <c r="AJ45" s="708"/>
      <c r="AK45" s="708"/>
      <c r="AL45" s="708">
        <v>1</v>
      </c>
      <c r="AM45" s="738">
        <v>127</v>
      </c>
      <c r="AN45" s="715">
        <v>84.5</v>
      </c>
      <c r="AO45" s="715">
        <v>198</v>
      </c>
      <c r="AP45" s="715">
        <v>123</v>
      </c>
      <c r="AQ45" s="715">
        <v>157</v>
      </c>
      <c r="AR45" s="718">
        <v>143.5</v>
      </c>
      <c r="AS45" s="714">
        <v>354</v>
      </c>
      <c r="AT45" s="719">
        <v>69</v>
      </c>
      <c r="AU45" s="716">
        <v>1782</v>
      </c>
      <c r="AV45" s="936"/>
      <c r="AW45" s="707" t="s">
        <v>667</v>
      </c>
      <c r="AX45" s="707"/>
    </row>
    <row r="46" spans="1:50">
      <c r="A46" s="705" t="s">
        <v>3680</v>
      </c>
      <c r="C46" s="705" t="s">
        <v>3805</v>
      </c>
      <c r="D46" s="707">
        <v>45</v>
      </c>
      <c r="E46" s="706" t="s">
        <v>668</v>
      </c>
      <c r="F46" s="806">
        <v>39944</v>
      </c>
      <c r="G46" s="707"/>
      <c r="H46" s="707">
        <v>1</v>
      </c>
      <c r="I46" s="707"/>
      <c r="J46" s="707"/>
      <c r="K46" s="707">
        <v>1</v>
      </c>
      <c r="L46" s="707">
        <v>160</v>
      </c>
      <c r="M46" s="707">
        <v>71</v>
      </c>
      <c r="N46" s="707">
        <v>199</v>
      </c>
      <c r="O46" s="938">
        <v>473</v>
      </c>
      <c r="P46" s="707"/>
      <c r="Q46" s="707">
        <v>1</v>
      </c>
      <c r="R46" s="707"/>
      <c r="S46" s="707">
        <v>1</v>
      </c>
      <c r="T46" s="707"/>
      <c r="U46" s="707">
        <v>1</v>
      </c>
      <c r="V46" s="707"/>
      <c r="W46" s="707">
        <v>1</v>
      </c>
      <c r="X46" s="707"/>
      <c r="Y46" s="58">
        <v>1</v>
      </c>
      <c r="Z46" s="58"/>
      <c r="AA46" s="58">
        <v>1</v>
      </c>
      <c r="AH46" s="707">
        <v>300</v>
      </c>
      <c r="AI46" s="707">
        <v>1000</v>
      </c>
      <c r="AJ46" s="708"/>
      <c r="AK46" s="708"/>
      <c r="AL46" s="708">
        <v>1</v>
      </c>
      <c r="AM46" s="740">
        <v>3110</v>
      </c>
      <c r="AN46" s="715">
        <v>295</v>
      </c>
      <c r="AO46" s="717">
        <v>6059</v>
      </c>
      <c r="AP46" s="717">
        <v>1081.5</v>
      </c>
      <c r="AQ46" s="715">
        <v>367</v>
      </c>
      <c r="AR46" s="726">
        <v>4398.5</v>
      </c>
      <c r="AS46" s="714">
        <v>230</v>
      </c>
      <c r="AT46" s="719">
        <v>142.5</v>
      </c>
      <c r="AU46" s="725">
        <v>7359</v>
      </c>
      <c r="AV46" s="801"/>
      <c r="AW46" s="707" t="s">
        <v>669</v>
      </c>
      <c r="AX46" s="707"/>
    </row>
    <row r="47" spans="1:50">
      <c r="A47" s="705" t="s">
        <v>3680</v>
      </c>
      <c r="C47" s="705" t="s">
        <v>3805</v>
      </c>
      <c r="D47" s="707">
        <v>46</v>
      </c>
      <c r="E47" s="706" t="s">
        <v>668</v>
      </c>
      <c r="F47" s="806">
        <v>39944</v>
      </c>
      <c r="G47" s="707"/>
      <c r="H47" s="707">
        <v>1</v>
      </c>
      <c r="I47" s="707"/>
      <c r="J47" s="707"/>
      <c r="K47" s="707">
        <v>1</v>
      </c>
      <c r="L47" s="707">
        <v>167</v>
      </c>
      <c r="M47" s="707">
        <v>75</v>
      </c>
      <c r="N47" s="707">
        <v>208</v>
      </c>
      <c r="O47" s="938">
        <v>534</v>
      </c>
      <c r="P47" s="707">
        <v>1</v>
      </c>
      <c r="Q47" s="707"/>
      <c r="R47" s="707"/>
      <c r="S47" s="707">
        <v>1</v>
      </c>
      <c r="T47" s="707"/>
      <c r="U47" s="707">
        <v>1</v>
      </c>
      <c r="V47" s="707"/>
      <c r="W47" s="707">
        <v>1</v>
      </c>
      <c r="X47" s="707"/>
      <c r="Y47" s="58">
        <v>1</v>
      </c>
      <c r="Z47" s="58">
        <v>1</v>
      </c>
      <c r="AA47" s="58"/>
      <c r="AH47" s="707">
        <v>300</v>
      </c>
      <c r="AI47" s="707">
        <v>900</v>
      </c>
      <c r="AJ47" s="708"/>
      <c r="AK47" s="708">
        <v>1</v>
      </c>
      <c r="AL47" s="708"/>
      <c r="AM47" s="738">
        <v>301.5</v>
      </c>
      <c r="AN47" s="717">
        <v>3283</v>
      </c>
      <c r="AO47" s="715">
        <v>288</v>
      </c>
      <c r="AP47" s="715">
        <v>130</v>
      </c>
      <c r="AQ47" s="715">
        <v>134.5</v>
      </c>
      <c r="AR47" s="718">
        <v>249</v>
      </c>
      <c r="AS47" s="722">
        <v>2420.5</v>
      </c>
      <c r="AT47" s="719">
        <v>147</v>
      </c>
      <c r="AU47" s="725">
        <v>6289.5</v>
      </c>
      <c r="AV47" s="801"/>
      <c r="AW47" s="707" t="s">
        <v>670</v>
      </c>
      <c r="AX47" s="707"/>
    </row>
    <row r="48" spans="1:50">
      <c r="A48" s="705" t="s">
        <v>3680</v>
      </c>
      <c r="C48" s="705" t="s">
        <v>3805</v>
      </c>
      <c r="D48" s="707">
        <v>47</v>
      </c>
      <c r="E48" s="706" t="s">
        <v>668</v>
      </c>
      <c r="F48" s="806">
        <v>39944</v>
      </c>
      <c r="G48" s="707">
        <v>1</v>
      </c>
      <c r="H48" s="707"/>
      <c r="I48" s="707"/>
      <c r="J48" s="707"/>
      <c r="K48" s="707">
        <v>1</v>
      </c>
      <c r="L48" s="707">
        <v>163</v>
      </c>
      <c r="M48" s="707">
        <v>74</v>
      </c>
      <c r="N48" s="707">
        <v>198</v>
      </c>
      <c r="O48" s="938">
        <v>507</v>
      </c>
      <c r="P48" s="707"/>
      <c r="Q48" s="707">
        <v>1</v>
      </c>
      <c r="R48" s="707"/>
      <c r="S48" s="707">
        <v>1</v>
      </c>
      <c r="T48" s="707"/>
      <c r="U48" s="707">
        <v>1</v>
      </c>
      <c r="V48" s="707"/>
      <c r="W48" s="707">
        <v>1</v>
      </c>
      <c r="X48" s="707"/>
      <c r="Y48" s="58">
        <v>1</v>
      </c>
      <c r="Z48" s="58">
        <v>1</v>
      </c>
      <c r="AA48" s="58"/>
      <c r="AH48" s="707">
        <v>300</v>
      </c>
      <c r="AI48" s="707">
        <v>900</v>
      </c>
      <c r="AJ48" s="708"/>
      <c r="AK48" s="708"/>
      <c r="AL48" s="708">
        <v>1</v>
      </c>
      <c r="AM48" s="738">
        <v>591</v>
      </c>
      <c r="AN48" s="715">
        <v>165</v>
      </c>
      <c r="AO48" s="717">
        <v>1344</v>
      </c>
      <c r="AP48" s="715">
        <v>216</v>
      </c>
      <c r="AQ48" s="715">
        <v>127.5</v>
      </c>
      <c r="AR48" s="718">
        <v>881</v>
      </c>
      <c r="AS48" s="722">
        <v>1144</v>
      </c>
      <c r="AT48" s="719">
        <v>63.5</v>
      </c>
      <c r="AU48" s="725">
        <v>9465</v>
      </c>
      <c r="AV48" s="936"/>
      <c r="AW48" s="707" t="s">
        <v>671</v>
      </c>
      <c r="AX48" s="707"/>
    </row>
    <row r="49" spans="1:50">
      <c r="A49" s="705" t="s">
        <v>3680</v>
      </c>
      <c r="C49" s="705" t="s">
        <v>3805</v>
      </c>
      <c r="D49" s="707">
        <v>48</v>
      </c>
      <c r="E49" s="706" t="s">
        <v>668</v>
      </c>
      <c r="F49" s="806">
        <v>39944</v>
      </c>
      <c r="G49" s="707"/>
      <c r="H49" s="707">
        <v>1</v>
      </c>
      <c r="I49" s="707"/>
      <c r="J49" s="707">
        <v>1</v>
      </c>
      <c r="K49" s="707"/>
      <c r="L49" s="707">
        <v>170</v>
      </c>
      <c r="M49" s="707">
        <v>78</v>
      </c>
      <c r="N49" s="707">
        <v>206</v>
      </c>
      <c r="O49" s="938">
        <v>506</v>
      </c>
      <c r="P49" s="707"/>
      <c r="Q49" s="707">
        <v>1</v>
      </c>
      <c r="R49" s="707"/>
      <c r="S49" s="707">
        <v>1</v>
      </c>
      <c r="T49" s="707"/>
      <c r="U49" s="707">
        <v>1</v>
      </c>
      <c r="V49" s="707"/>
      <c r="W49" s="707">
        <v>1</v>
      </c>
      <c r="X49" s="707"/>
      <c r="Y49" s="58">
        <v>1</v>
      </c>
      <c r="Z49" s="58"/>
      <c r="AA49" s="58">
        <v>1</v>
      </c>
      <c r="AH49" s="707">
        <v>300</v>
      </c>
      <c r="AI49" s="707">
        <v>1000</v>
      </c>
      <c r="AJ49" s="708"/>
      <c r="AK49" s="708"/>
      <c r="AL49" s="708">
        <v>1</v>
      </c>
      <c r="AM49" s="740">
        <v>1303</v>
      </c>
      <c r="AN49" s="715">
        <v>196</v>
      </c>
      <c r="AO49" s="717">
        <v>2926.5</v>
      </c>
      <c r="AP49" s="715">
        <v>249</v>
      </c>
      <c r="AQ49" s="715">
        <v>171</v>
      </c>
      <c r="AR49" s="726">
        <v>1954</v>
      </c>
      <c r="AS49" s="714">
        <v>287</v>
      </c>
      <c r="AT49" s="719">
        <v>86</v>
      </c>
      <c r="AU49" s="716">
        <v>2117.5</v>
      </c>
      <c r="AV49" s="801"/>
      <c r="AW49" s="707" t="s">
        <v>672</v>
      </c>
      <c r="AX49" s="707"/>
    </row>
    <row r="50" spans="1:50">
      <c r="A50" s="705" t="s">
        <v>3680</v>
      </c>
      <c r="C50" s="705" t="s">
        <v>3805</v>
      </c>
      <c r="D50" s="939">
        <v>49</v>
      </c>
      <c r="E50" s="940" t="s">
        <v>668</v>
      </c>
      <c r="F50" s="806">
        <v>39944</v>
      </c>
      <c r="G50" s="939"/>
      <c r="H50" s="939">
        <v>1</v>
      </c>
      <c r="I50" s="939"/>
      <c r="J50" s="939"/>
      <c r="K50" s="939">
        <v>1</v>
      </c>
      <c r="L50" s="939">
        <v>158</v>
      </c>
      <c r="M50" s="939">
        <v>71</v>
      </c>
      <c r="N50" s="939">
        <v>205</v>
      </c>
      <c r="O50" s="941">
        <v>450</v>
      </c>
      <c r="P50" s="939"/>
      <c r="Q50" s="939">
        <v>1</v>
      </c>
      <c r="R50" s="939"/>
      <c r="S50" s="939">
        <v>1</v>
      </c>
      <c r="T50" s="939"/>
      <c r="U50" s="939">
        <v>1</v>
      </c>
      <c r="V50" s="939"/>
      <c r="W50" s="939">
        <v>1</v>
      </c>
      <c r="X50" s="939"/>
      <c r="Y50" s="116">
        <v>1</v>
      </c>
      <c r="Z50" s="116"/>
      <c r="AA50" s="116">
        <v>1</v>
      </c>
      <c r="AH50" s="707">
        <v>300</v>
      </c>
      <c r="AI50" s="951">
        <v>1400</v>
      </c>
      <c r="AJ50" s="708"/>
      <c r="AK50" s="708"/>
      <c r="AL50" s="708">
        <v>1</v>
      </c>
      <c r="AM50" s="738">
        <v>144.5</v>
      </c>
      <c r="AN50" s="715">
        <v>73</v>
      </c>
      <c r="AO50" s="715">
        <v>197</v>
      </c>
      <c r="AP50" s="715">
        <v>91</v>
      </c>
      <c r="AQ50" s="715">
        <v>144</v>
      </c>
      <c r="AR50" s="718">
        <v>138.5</v>
      </c>
      <c r="AS50" s="714">
        <v>230.5</v>
      </c>
      <c r="AT50" s="719">
        <v>67.5</v>
      </c>
      <c r="AU50" s="725">
        <v>4981</v>
      </c>
      <c r="AV50" s="801"/>
      <c r="AW50" s="939" t="s">
        <v>673</v>
      </c>
      <c r="AX50" s="939" t="s">
        <v>674</v>
      </c>
    </row>
    <row r="51" spans="1:50">
      <c r="A51" s="705" t="s">
        <v>3680</v>
      </c>
      <c r="C51" s="705" t="s">
        <v>3805</v>
      </c>
      <c r="D51" s="707">
        <v>50</v>
      </c>
      <c r="E51" s="706" t="s">
        <v>668</v>
      </c>
      <c r="F51" s="806">
        <v>39944</v>
      </c>
      <c r="G51" s="707">
        <v>1</v>
      </c>
      <c r="H51" s="707"/>
      <c r="I51" s="707"/>
      <c r="J51" s="707"/>
      <c r="K51" s="707">
        <v>1</v>
      </c>
      <c r="L51" s="707">
        <v>172</v>
      </c>
      <c r="M51" s="707">
        <v>76</v>
      </c>
      <c r="N51" s="707">
        <v>210</v>
      </c>
      <c r="O51" s="938">
        <v>551</v>
      </c>
      <c r="P51" s="707"/>
      <c r="Q51" s="707">
        <v>1</v>
      </c>
      <c r="R51" s="707"/>
      <c r="S51" s="707">
        <v>1</v>
      </c>
      <c r="T51" s="707"/>
      <c r="U51" s="707">
        <v>1</v>
      </c>
      <c r="V51" s="707"/>
      <c r="W51" s="707"/>
      <c r="X51" s="707">
        <v>1</v>
      </c>
      <c r="Y51" s="58">
        <v>1</v>
      </c>
      <c r="Z51" s="58">
        <v>1</v>
      </c>
      <c r="AA51" s="58"/>
      <c r="AH51" s="707">
        <v>300</v>
      </c>
      <c r="AI51" s="707">
        <v>800</v>
      </c>
      <c r="AJ51" s="708"/>
      <c r="AK51" s="708"/>
      <c r="AL51" s="708">
        <v>1</v>
      </c>
      <c r="AM51" s="738">
        <v>421.5</v>
      </c>
      <c r="AN51" s="715">
        <v>140</v>
      </c>
      <c r="AO51" s="717">
        <v>852</v>
      </c>
      <c r="AP51" s="715">
        <v>215</v>
      </c>
      <c r="AQ51" s="715">
        <v>167.5</v>
      </c>
      <c r="AR51" s="718">
        <v>590.5</v>
      </c>
      <c r="AS51" s="714">
        <v>585</v>
      </c>
      <c r="AT51" s="719">
        <v>106</v>
      </c>
      <c r="AU51" s="716">
        <v>3504.5</v>
      </c>
      <c r="AV51" s="936"/>
      <c r="AW51" s="707" t="s">
        <v>675</v>
      </c>
      <c r="AX51" s="707"/>
    </row>
    <row r="52" spans="1:50">
      <c r="A52" s="705" t="s">
        <v>3680</v>
      </c>
      <c r="C52" s="705" t="s">
        <v>3805</v>
      </c>
      <c r="D52" s="707">
        <v>51</v>
      </c>
      <c r="E52" s="706" t="s">
        <v>676</v>
      </c>
      <c r="F52" s="806">
        <v>39945</v>
      </c>
      <c r="G52" s="707"/>
      <c r="H52" s="707">
        <v>1</v>
      </c>
      <c r="I52" s="707"/>
      <c r="J52" s="707"/>
      <c r="K52" s="707">
        <v>1</v>
      </c>
      <c r="L52" s="707">
        <v>167</v>
      </c>
      <c r="M52" s="707">
        <v>74</v>
      </c>
      <c r="N52" s="707">
        <v>210</v>
      </c>
      <c r="O52" s="953">
        <v>541</v>
      </c>
      <c r="P52" s="707"/>
      <c r="Q52" s="707">
        <v>1</v>
      </c>
      <c r="R52" s="707">
        <v>1</v>
      </c>
      <c r="S52" s="707"/>
      <c r="T52" s="707"/>
      <c r="U52" s="707">
        <v>1</v>
      </c>
      <c r="V52" s="707"/>
      <c r="W52" s="707">
        <v>1</v>
      </c>
      <c r="X52" s="707"/>
      <c r="Y52" s="58">
        <v>1</v>
      </c>
      <c r="Z52" s="58">
        <v>1</v>
      </c>
      <c r="AA52" s="58"/>
      <c r="AH52" s="707">
        <v>300</v>
      </c>
      <c r="AI52" s="707">
        <v>800</v>
      </c>
      <c r="AJ52" s="708"/>
      <c r="AK52" s="708">
        <v>1</v>
      </c>
      <c r="AL52" s="708"/>
      <c r="AM52" s="738">
        <v>541.5</v>
      </c>
      <c r="AN52" s="717">
        <v>3317</v>
      </c>
      <c r="AO52" s="717">
        <v>540</v>
      </c>
      <c r="AP52" s="715">
        <v>246.5</v>
      </c>
      <c r="AQ52" s="715">
        <v>142</v>
      </c>
      <c r="AR52" s="718">
        <v>476</v>
      </c>
      <c r="AS52" s="722">
        <v>3103</v>
      </c>
      <c r="AT52" s="719">
        <v>445</v>
      </c>
      <c r="AU52" s="725">
        <v>6104</v>
      </c>
      <c r="AV52" s="936"/>
      <c r="AW52" s="707" t="s">
        <v>677</v>
      </c>
      <c r="AX52" s="707"/>
    </row>
    <row r="53" spans="1:50">
      <c r="A53" s="705" t="s">
        <v>3680</v>
      </c>
      <c r="C53" s="705" t="s">
        <v>3805</v>
      </c>
      <c r="D53" s="707">
        <v>52</v>
      </c>
      <c r="E53" s="706" t="s">
        <v>676</v>
      </c>
      <c r="F53" s="806">
        <v>39945</v>
      </c>
      <c r="G53" s="934"/>
      <c r="H53" s="934">
        <v>1</v>
      </c>
      <c r="I53" s="934"/>
      <c r="J53" s="934"/>
      <c r="K53" s="707">
        <v>1</v>
      </c>
      <c r="L53" s="934">
        <v>163</v>
      </c>
      <c r="M53" s="934">
        <v>72</v>
      </c>
      <c r="N53" s="934">
        <v>205</v>
      </c>
      <c r="O53" s="953">
        <v>485</v>
      </c>
      <c r="P53" s="934"/>
      <c r="Q53" s="707">
        <v>1</v>
      </c>
      <c r="R53" s="934"/>
      <c r="S53" s="707">
        <v>1</v>
      </c>
      <c r="T53" s="934"/>
      <c r="U53" s="707">
        <v>1</v>
      </c>
      <c r="V53" s="934"/>
      <c r="W53" s="707">
        <v>1</v>
      </c>
      <c r="X53" s="934"/>
      <c r="Y53" s="58">
        <v>1</v>
      </c>
      <c r="Z53" s="53">
        <v>1</v>
      </c>
      <c r="AA53" s="53"/>
      <c r="AH53" s="707">
        <v>300</v>
      </c>
      <c r="AI53" s="934">
        <v>1000</v>
      </c>
      <c r="AJ53" s="708"/>
      <c r="AK53" s="708">
        <v>1</v>
      </c>
      <c r="AL53" s="708"/>
      <c r="AM53" s="738">
        <v>596</v>
      </c>
      <c r="AN53" s="717">
        <v>3455</v>
      </c>
      <c r="AO53" s="717">
        <v>627</v>
      </c>
      <c r="AP53" s="715">
        <v>276</v>
      </c>
      <c r="AQ53" s="715">
        <v>184.5</v>
      </c>
      <c r="AR53" s="718">
        <v>534</v>
      </c>
      <c r="AS53" s="722">
        <v>3245</v>
      </c>
      <c r="AT53" s="719">
        <v>534.5</v>
      </c>
      <c r="AU53" s="725">
        <v>6545</v>
      </c>
      <c r="AV53" s="936"/>
      <c r="AW53" s="934" t="s">
        <v>678</v>
      </c>
      <c r="AX53" s="934"/>
    </row>
    <row r="54" spans="1:50">
      <c r="A54" s="705" t="s">
        <v>3680</v>
      </c>
      <c r="C54" s="705" t="s">
        <v>3805</v>
      </c>
      <c r="D54" s="707">
        <v>53</v>
      </c>
      <c r="E54" s="706" t="s">
        <v>676</v>
      </c>
      <c r="F54" s="806">
        <v>39945</v>
      </c>
      <c r="G54" s="934"/>
      <c r="H54" s="934">
        <v>1</v>
      </c>
      <c r="I54" s="934"/>
      <c r="J54" s="934"/>
      <c r="K54" s="707">
        <v>1</v>
      </c>
      <c r="L54" s="934">
        <v>165</v>
      </c>
      <c r="M54" s="934">
        <v>72</v>
      </c>
      <c r="N54" s="934">
        <v>206</v>
      </c>
      <c r="O54" s="953">
        <v>500</v>
      </c>
      <c r="P54" s="934"/>
      <c r="Q54" s="707">
        <v>1</v>
      </c>
      <c r="R54" s="934">
        <v>1</v>
      </c>
      <c r="S54" s="707"/>
      <c r="T54" s="934"/>
      <c r="U54" s="707">
        <v>1</v>
      </c>
      <c r="V54" s="934"/>
      <c r="W54" s="707">
        <v>1</v>
      </c>
      <c r="X54" s="934"/>
      <c r="Y54" s="58">
        <v>1</v>
      </c>
      <c r="Z54" s="53">
        <v>1</v>
      </c>
      <c r="AA54" s="53"/>
      <c r="AH54" s="707">
        <v>300</v>
      </c>
      <c r="AI54" s="934">
        <v>900</v>
      </c>
      <c r="AJ54" s="708"/>
      <c r="AK54" s="708"/>
      <c r="AL54" s="708">
        <v>1</v>
      </c>
      <c r="AM54" s="738">
        <v>73.5</v>
      </c>
      <c r="AN54" s="715">
        <v>68.5</v>
      </c>
      <c r="AO54" s="715">
        <v>93.5</v>
      </c>
      <c r="AP54" s="715">
        <v>81</v>
      </c>
      <c r="AQ54" s="715">
        <v>209</v>
      </c>
      <c r="AR54" s="718">
        <v>73.5</v>
      </c>
      <c r="AS54" s="714">
        <v>162</v>
      </c>
      <c r="AT54" s="719">
        <v>80.5</v>
      </c>
      <c r="AU54" s="716">
        <v>3969</v>
      </c>
      <c r="AV54" s="801"/>
      <c r="AW54" s="934" t="s">
        <v>679</v>
      </c>
      <c r="AX54" s="934"/>
    </row>
    <row r="55" spans="1:50">
      <c r="A55" s="705" t="s">
        <v>3680</v>
      </c>
      <c r="C55" s="705" t="s">
        <v>3805</v>
      </c>
      <c r="D55" s="707">
        <v>54</v>
      </c>
      <c r="E55" s="706" t="s">
        <v>676</v>
      </c>
      <c r="F55" s="806">
        <v>39945</v>
      </c>
      <c r="G55" s="934"/>
      <c r="H55" s="934">
        <v>1</v>
      </c>
      <c r="I55" s="934"/>
      <c r="J55" s="934">
        <v>1</v>
      </c>
      <c r="K55" s="707"/>
      <c r="L55" s="934">
        <v>156</v>
      </c>
      <c r="M55" s="934">
        <v>70</v>
      </c>
      <c r="N55" s="934">
        <v>197</v>
      </c>
      <c r="O55" s="953">
        <v>480</v>
      </c>
      <c r="P55" s="934"/>
      <c r="Q55" s="707">
        <v>1</v>
      </c>
      <c r="R55" s="934"/>
      <c r="S55" s="707">
        <v>1</v>
      </c>
      <c r="T55" s="934"/>
      <c r="U55" s="707">
        <v>1</v>
      </c>
      <c r="V55" s="934"/>
      <c r="W55" s="707">
        <v>1</v>
      </c>
      <c r="X55" s="934"/>
      <c r="Y55" s="58">
        <v>1</v>
      </c>
      <c r="Z55" s="53">
        <v>1</v>
      </c>
      <c r="AA55" s="53"/>
      <c r="AH55" s="707">
        <v>300</v>
      </c>
      <c r="AI55" s="934">
        <v>800</v>
      </c>
      <c r="AJ55" s="708">
        <v>1</v>
      </c>
      <c r="AK55" s="708"/>
      <c r="AL55" s="708"/>
      <c r="AM55" s="740">
        <v>1638</v>
      </c>
      <c r="AN55" s="721">
        <v>17322</v>
      </c>
      <c r="AO55" s="715">
        <v>100</v>
      </c>
      <c r="AP55" s="715">
        <v>101</v>
      </c>
      <c r="AQ55" s="715">
        <v>572</v>
      </c>
      <c r="AR55" s="718">
        <v>273</v>
      </c>
      <c r="AS55" s="722">
        <v>5990</v>
      </c>
      <c r="AT55" s="723">
        <v>2976</v>
      </c>
      <c r="AU55" s="716">
        <v>1390</v>
      </c>
      <c r="AV55" s="936"/>
      <c r="AW55" s="934" t="s">
        <v>680</v>
      </c>
      <c r="AX55" s="934"/>
    </row>
    <row r="56" spans="1:50">
      <c r="A56" s="705" t="s">
        <v>3680</v>
      </c>
      <c r="C56" s="705" t="s">
        <v>3805</v>
      </c>
      <c r="D56" s="707">
        <v>55</v>
      </c>
      <c r="E56" s="954" t="s">
        <v>681</v>
      </c>
      <c r="F56" s="806">
        <v>39946</v>
      </c>
      <c r="G56" s="934">
        <v>1</v>
      </c>
      <c r="H56" s="934"/>
      <c r="I56" s="934"/>
      <c r="J56" s="934"/>
      <c r="K56" s="707">
        <v>1</v>
      </c>
      <c r="L56" s="934">
        <v>170</v>
      </c>
      <c r="M56" s="934">
        <v>75</v>
      </c>
      <c r="N56" s="934">
        <v>222</v>
      </c>
      <c r="O56" s="953">
        <v>862</v>
      </c>
      <c r="P56" s="934"/>
      <c r="Q56" s="707">
        <v>1</v>
      </c>
      <c r="R56" s="934"/>
      <c r="S56" s="707">
        <v>1</v>
      </c>
      <c r="T56" s="934"/>
      <c r="U56" s="707">
        <v>1</v>
      </c>
      <c r="V56" s="934"/>
      <c r="W56" s="707"/>
      <c r="X56" s="934">
        <v>1</v>
      </c>
      <c r="Y56" s="58">
        <v>1</v>
      </c>
      <c r="Z56" s="53">
        <v>1</v>
      </c>
      <c r="AA56" s="53"/>
      <c r="AH56" s="707">
        <v>300</v>
      </c>
      <c r="AI56" s="934">
        <v>800</v>
      </c>
      <c r="AJ56" s="708">
        <v>1</v>
      </c>
      <c r="AK56" s="708"/>
      <c r="AL56" s="708"/>
      <c r="AM56" s="740">
        <v>3446.5</v>
      </c>
      <c r="AN56" s="721">
        <v>26521</v>
      </c>
      <c r="AO56" s="715">
        <v>379.5</v>
      </c>
      <c r="AP56" s="717">
        <v>2157</v>
      </c>
      <c r="AQ56" s="717">
        <v>5041.5</v>
      </c>
      <c r="AR56" s="718">
        <v>333</v>
      </c>
      <c r="AS56" s="722">
        <v>2018</v>
      </c>
      <c r="AT56" s="719">
        <v>485</v>
      </c>
      <c r="AU56" s="725">
        <v>10971</v>
      </c>
      <c r="AV56" s="936"/>
      <c r="AW56" s="934" t="s">
        <v>682</v>
      </c>
      <c r="AX56" s="934"/>
    </row>
    <row r="57" spans="1:50">
      <c r="A57" s="705" t="s">
        <v>3680</v>
      </c>
      <c r="C57" s="705" t="s">
        <v>3805</v>
      </c>
      <c r="D57" s="707">
        <v>56</v>
      </c>
      <c r="E57" s="954" t="s">
        <v>681</v>
      </c>
      <c r="F57" s="806">
        <v>39946</v>
      </c>
      <c r="G57" s="934">
        <v>1</v>
      </c>
      <c r="H57" s="934"/>
      <c r="I57" s="934"/>
      <c r="J57" s="934"/>
      <c r="K57" s="707">
        <v>1</v>
      </c>
      <c r="L57" s="934">
        <v>175</v>
      </c>
      <c r="M57" s="934">
        <v>79</v>
      </c>
      <c r="N57" s="934">
        <v>228</v>
      </c>
      <c r="O57" s="953">
        <v>805</v>
      </c>
      <c r="P57" s="934"/>
      <c r="Q57" s="707">
        <v>1</v>
      </c>
      <c r="R57" s="934"/>
      <c r="S57" s="707">
        <v>1</v>
      </c>
      <c r="T57" s="934"/>
      <c r="U57" s="707">
        <v>1</v>
      </c>
      <c r="V57" s="934"/>
      <c r="W57" s="707"/>
      <c r="X57" s="934">
        <v>1</v>
      </c>
      <c r="Y57" s="58">
        <v>1</v>
      </c>
      <c r="Z57" s="53"/>
      <c r="AA57" s="53">
        <v>1</v>
      </c>
      <c r="AH57" s="707">
        <v>300</v>
      </c>
      <c r="AI57" s="934">
        <v>500</v>
      </c>
      <c r="AJ57" s="708"/>
      <c r="AK57" s="708">
        <v>1</v>
      </c>
      <c r="AL57" s="708"/>
      <c r="AM57" s="738">
        <v>860</v>
      </c>
      <c r="AN57" s="717">
        <v>4276</v>
      </c>
      <c r="AO57" s="717">
        <v>1930.5</v>
      </c>
      <c r="AP57" s="715">
        <v>183</v>
      </c>
      <c r="AQ57" s="715">
        <v>141</v>
      </c>
      <c r="AR57" s="726">
        <v>1258</v>
      </c>
      <c r="AS57" s="714">
        <v>309.5</v>
      </c>
      <c r="AT57" s="719">
        <v>88</v>
      </c>
      <c r="AU57" s="716">
        <v>3959</v>
      </c>
      <c r="AV57" s="936"/>
      <c r="AW57" s="934" t="s">
        <v>683</v>
      </c>
      <c r="AX57" s="934"/>
    </row>
    <row r="58" spans="1:50">
      <c r="A58" s="705" t="s">
        <v>3680</v>
      </c>
      <c r="C58" s="705" t="s">
        <v>3805</v>
      </c>
      <c r="D58" s="707">
        <v>57</v>
      </c>
      <c r="E58" s="954" t="s">
        <v>681</v>
      </c>
      <c r="F58" s="806">
        <v>39946</v>
      </c>
      <c r="G58" s="934">
        <v>1</v>
      </c>
      <c r="H58" s="934"/>
      <c r="I58" s="934"/>
      <c r="J58" s="934"/>
      <c r="K58" s="707">
        <v>1</v>
      </c>
      <c r="L58" s="934">
        <v>156</v>
      </c>
      <c r="M58" s="934">
        <v>71</v>
      </c>
      <c r="N58" s="934">
        <v>215</v>
      </c>
      <c r="O58" s="953">
        <v>560</v>
      </c>
      <c r="P58" s="934"/>
      <c r="Q58" s="707">
        <v>1</v>
      </c>
      <c r="R58" s="934"/>
      <c r="S58" s="707">
        <v>1</v>
      </c>
      <c r="T58" s="934"/>
      <c r="U58" s="707">
        <v>1</v>
      </c>
      <c r="V58" s="934"/>
      <c r="W58" s="934"/>
      <c r="X58" s="934">
        <v>1</v>
      </c>
      <c r="Y58" s="58">
        <v>1</v>
      </c>
      <c r="Z58" s="53"/>
      <c r="AA58" s="53">
        <v>1</v>
      </c>
      <c r="AH58" s="707">
        <v>300</v>
      </c>
      <c r="AI58" s="934">
        <v>1000</v>
      </c>
      <c r="AJ58" s="708"/>
      <c r="AK58" s="708">
        <v>1</v>
      </c>
      <c r="AL58" s="708"/>
      <c r="AM58" s="738">
        <v>783</v>
      </c>
      <c r="AN58" s="717">
        <v>1180</v>
      </c>
      <c r="AO58" s="717">
        <v>1753</v>
      </c>
      <c r="AP58" s="715">
        <v>343</v>
      </c>
      <c r="AQ58" s="715">
        <v>151</v>
      </c>
      <c r="AR58" s="726">
        <v>1205</v>
      </c>
      <c r="AS58" s="714">
        <v>307</v>
      </c>
      <c r="AT58" s="719">
        <v>89</v>
      </c>
      <c r="AU58" s="725">
        <v>8501.5</v>
      </c>
      <c r="AV58" s="936"/>
      <c r="AW58" s="934" t="s">
        <v>684</v>
      </c>
      <c r="AX58" s="934"/>
    </row>
    <row r="59" spans="1:50">
      <c r="A59" s="705" t="s">
        <v>3680</v>
      </c>
      <c r="C59" s="705" t="s">
        <v>3805</v>
      </c>
      <c r="D59" s="707">
        <v>58</v>
      </c>
      <c r="E59" s="954" t="s">
        <v>681</v>
      </c>
      <c r="F59" s="806">
        <v>39946</v>
      </c>
      <c r="G59" s="934"/>
      <c r="H59" s="934">
        <v>1</v>
      </c>
      <c r="I59" s="934"/>
      <c r="J59" s="934"/>
      <c r="K59" s="707">
        <v>1</v>
      </c>
      <c r="L59" s="934">
        <v>155</v>
      </c>
      <c r="M59" s="934">
        <v>72</v>
      </c>
      <c r="N59" s="934">
        <v>198</v>
      </c>
      <c r="O59" s="953">
        <v>478</v>
      </c>
      <c r="P59" s="934"/>
      <c r="Q59" s="707">
        <v>1</v>
      </c>
      <c r="R59" s="934"/>
      <c r="S59" s="707">
        <v>1</v>
      </c>
      <c r="T59" s="934"/>
      <c r="U59" s="707">
        <v>1</v>
      </c>
      <c r="V59" s="934"/>
      <c r="W59" s="934">
        <v>1</v>
      </c>
      <c r="X59" s="934"/>
      <c r="Y59" s="58">
        <v>1</v>
      </c>
      <c r="Z59" s="53">
        <v>1</v>
      </c>
      <c r="AA59" s="53"/>
      <c r="AH59" s="707">
        <v>300</v>
      </c>
      <c r="AI59" s="934">
        <v>1000</v>
      </c>
      <c r="AJ59" s="708"/>
      <c r="AK59" s="708"/>
      <c r="AL59" s="708">
        <v>1</v>
      </c>
      <c r="AM59" s="740">
        <v>1345</v>
      </c>
      <c r="AN59" s="715">
        <v>159</v>
      </c>
      <c r="AO59" s="717">
        <v>2951.5</v>
      </c>
      <c r="AP59" s="715">
        <v>345</v>
      </c>
      <c r="AQ59" s="715">
        <v>186</v>
      </c>
      <c r="AR59" s="726">
        <v>2078</v>
      </c>
      <c r="AS59" s="714">
        <v>307.5</v>
      </c>
      <c r="AT59" s="719">
        <v>90</v>
      </c>
      <c r="AU59" s="725">
        <v>8300.5</v>
      </c>
      <c r="AV59" s="936"/>
      <c r="AW59" s="934" t="s">
        <v>685</v>
      </c>
      <c r="AX59" s="934"/>
    </row>
    <row r="60" spans="1:50">
      <c r="A60" s="705" t="s">
        <v>3680</v>
      </c>
      <c r="C60" s="705" t="s">
        <v>3805</v>
      </c>
      <c r="D60" s="707">
        <v>59</v>
      </c>
      <c r="E60" s="954" t="s">
        <v>681</v>
      </c>
      <c r="F60" s="806">
        <v>39946</v>
      </c>
      <c r="G60" s="934">
        <v>1</v>
      </c>
      <c r="H60" s="934"/>
      <c r="I60" s="934"/>
      <c r="J60" s="934"/>
      <c r="K60" s="707">
        <v>1</v>
      </c>
      <c r="L60" s="934">
        <v>169</v>
      </c>
      <c r="M60" s="934">
        <v>72</v>
      </c>
      <c r="N60" s="934">
        <v>210</v>
      </c>
      <c r="O60" s="953">
        <v>603</v>
      </c>
      <c r="P60" s="934"/>
      <c r="Q60" s="707">
        <v>1</v>
      </c>
      <c r="R60" s="934"/>
      <c r="S60" s="707">
        <v>1</v>
      </c>
      <c r="T60" s="934"/>
      <c r="U60" s="707">
        <v>1</v>
      </c>
      <c r="V60" s="934"/>
      <c r="W60" s="934"/>
      <c r="X60" s="934">
        <v>1</v>
      </c>
      <c r="Y60" s="58">
        <v>1</v>
      </c>
      <c r="Z60" s="53">
        <v>1</v>
      </c>
      <c r="AA60" s="53"/>
      <c r="AH60" s="707">
        <v>300</v>
      </c>
      <c r="AI60" s="934">
        <v>500</v>
      </c>
      <c r="AJ60" s="708"/>
      <c r="AK60" s="708">
        <v>1</v>
      </c>
      <c r="AL60" s="708"/>
      <c r="AM60" s="738">
        <v>863</v>
      </c>
      <c r="AN60" s="717">
        <v>8825</v>
      </c>
      <c r="AO60" s="715">
        <v>185</v>
      </c>
      <c r="AP60" s="715">
        <v>197</v>
      </c>
      <c r="AQ60" s="715">
        <v>276.5</v>
      </c>
      <c r="AR60" s="718">
        <v>143</v>
      </c>
      <c r="AS60" s="722">
        <v>1282</v>
      </c>
      <c r="AT60" s="719">
        <v>208.5</v>
      </c>
      <c r="AU60" s="716">
        <v>2636</v>
      </c>
      <c r="AV60" s="936"/>
      <c r="AW60" s="934" t="s">
        <v>686</v>
      </c>
      <c r="AX60" s="934"/>
    </row>
    <row r="61" spans="1:50">
      <c r="A61" s="705" t="s">
        <v>3680</v>
      </c>
      <c r="C61" s="705" t="s">
        <v>3805</v>
      </c>
      <c r="D61" s="707">
        <v>60</v>
      </c>
      <c r="E61" s="954" t="s">
        <v>681</v>
      </c>
      <c r="F61" s="806">
        <v>39946</v>
      </c>
      <c r="G61" s="934">
        <v>1</v>
      </c>
      <c r="H61" s="934"/>
      <c r="I61" s="934"/>
      <c r="J61" s="934">
        <v>1</v>
      </c>
      <c r="K61" s="707"/>
      <c r="L61" s="934">
        <v>158</v>
      </c>
      <c r="M61" s="934">
        <v>72</v>
      </c>
      <c r="N61" s="934">
        <v>205</v>
      </c>
      <c r="O61" s="953">
        <v>520</v>
      </c>
      <c r="P61" s="934"/>
      <c r="Q61" s="707">
        <v>1</v>
      </c>
      <c r="R61" s="934"/>
      <c r="S61" s="707">
        <v>1</v>
      </c>
      <c r="T61" s="934"/>
      <c r="U61" s="707">
        <v>1</v>
      </c>
      <c r="V61" s="934"/>
      <c r="W61" s="934"/>
      <c r="X61" s="934">
        <v>1</v>
      </c>
      <c r="Y61" s="58">
        <v>1</v>
      </c>
      <c r="Z61" s="53">
        <v>1</v>
      </c>
      <c r="AA61" s="53"/>
      <c r="AH61" s="707">
        <v>300</v>
      </c>
      <c r="AI61" s="934">
        <v>600</v>
      </c>
      <c r="AJ61" s="708"/>
      <c r="AK61" s="708"/>
      <c r="AL61" s="708">
        <v>1</v>
      </c>
      <c r="AM61" s="738">
        <v>416</v>
      </c>
      <c r="AN61" s="715">
        <v>498</v>
      </c>
      <c r="AO61" s="717">
        <v>819</v>
      </c>
      <c r="AP61" s="715">
        <v>226</v>
      </c>
      <c r="AQ61" s="715">
        <v>163</v>
      </c>
      <c r="AR61" s="718">
        <v>617</v>
      </c>
      <c r="AS61" s="714">
        <v>764.5</v>
      </c>
      <c r="AT61" s="719">
        <v>148</v>
      </c>
      <c r="AU61" s="955">
        <v>3676</v>
      </c>
      <c r="AV61" s="801"/>
      <c r="AW61" s="934" t="s">
        <v>687</v>
      </c>
      <c r="AX61" s="934"/>
    </row>
    <row r="62" spans="1:50">
      <c r="A62" s="705" t="s">
        <v>3680</v>
      </c>
      <c r="C62" s="705" t="s">
        <v>3805</v>
      </c>
      <c r="D62" s="707">
        <v>61</v>
      </c>
      <c r="E62" s="954" t="s">
        <v>681</v>
      </c>
      <c r="F62" s="806">
        <v>39946</v>
      </c>
      <c r="G62" s="934">
        <v>1</v>
      </c>
      <c r="H62" s="934"/>
      <c r="I62" s="934"/>
      <c r="J62" s="934"/>
      <c r="K62" s="707">
        <v>1</v>
      </c>
      <c r="L62" s="934">
        <v>172</v>
      </c>
      <c r="M62" s="934">
        <v>81</v>
      </c>
      <c r="N62" s="934">
        <v>218</v>
      </c>
      <c r="O62" s="953">
        <v>663</v>
      </c>
      <c r="P62" s="934"/>
      <c r="Q62" s="707">
        <v>1</v>
      </c>
      <c r="R62" s="934"/>
      <c r="S62" s="707">
        <v>1</v>
      </c>
      <c r="T62" s="934"/>
      <c r="U62" s="707">
        <v>1</v>
      </c>
      <c r="V62" s="934"/>
      <c r="W62" s="934"/>
      <c r="X62" s="934">
        <v>1</v>
      </c>
      <c r="Y62" s="58">
        <v>1</v>
      </c>
      <c r="Z62" s="53">
        <v>1</v>
      </c>
      <c r="AA62" s="53"/>
      <c r="AH62" s="707">
        <v>300</v>
      </c>
      <c r="AI62" s="934">
        <v>700</v>
      </c>
      <c r="AJ62" s="708">
        <v>1</v>
      </c>
      <c r="AK62" s="708"/>
      <c r="AL62" s="708"/>
      <c r="AM62" s="738">
        <v>453</v>
      </c>
      <c r="AN62" s="721">
        <v>15180</v>
      </c>
      <c r="AO62" s="715">
        <v>316</v>
      </c>
      <c r="AP62" s="715">
        <v>340</v>
      </c>
      <c r="AQ62" s="715">
        <v>619</v>
      </c>
      <c r="AR62" s="718">
        <v>269</v>
      </c>
      <c r="AS62" s="714">
        <v>558</v>
      </c>
      <c r="AT62" s="719">
        <v>143.5</v>
      </c>
      <c r="AU62" s="716">
        <v>2209</v>
      </c>
      <c r="AV62" s="801"/>
      <c r="AW62" s="934" t="s">
        <v>688</v>
      </c>
      <c r="AX62" s="934"/>
    </row>
    <row r="63" spans="1:50">
      <c r="A63" s="705" t="s">
        <v>3680</v>
      </c>
      <c r="C63" s="705" t="s">
        <v>3805</v>
      </c>
      <c r="D63" s="707">
        <v>62</v>
      </c>
      <c r="E63" s="954" t="s">
        <v>681</v>
      </c>
      <c r="F63" s="806">
        <v>39946</v>
      </c>
      <c r="G63" s="934"/>
      <c r="H63" s="934">
        <v>1</v>
      </c>
      <c r="I63" s="934"/>
      <c r="J63" s="934"/>
      <c r="K63" s="707">
        <v>1</v>
      </c>
      <c r="L63" s="934">
        <v>158</v>
      </c>
      <c r="M63" s="934">
        <v>72</v>
      </c>
      <c r="N63" s="934">
        <v>205</v>
      </c>
      <c r="O63" s="953">
        <v>520</v>
      </c>
      <c r="P63" s="934"/>
      <c r="Q63" s="707">
        <v>1</v>
      </c>
      <c r="R63" s="934"/>
      <c r="S63" s="707">
        <v>1</v>
      </c>
      <c r="T63" s="934"/>
      <c r="U63" s="707">
        <v>1</v>
      </c>
      <c r="V63" s="934"/>
      <c r="W63" s="934">
        <v>1</v>
      </c>
      <c r="X63" s="934"/>
      <c r="Y63" s="58">
        <v>1</v>
      </c>
      <c r="Z63" s="53">
        <v>1</v>
      </c>
      <c r="AA63" s="53"/>
      <c r="AH63" s="707">
        <v>300</v>
      </c>
      <c r="AI63" s="934">
        <v>1000</v>
      </c>
      <c r="AJ63" s="708"/>
      <c r="AK63" s="708"/>
      <c r="AL63" s="708">
        <v>1</v>
      </c>
      <c r="AM63" s="738">
        <v>470.5</v>
      </c>
      <c r="AN63" s="715">
        <v>148</v>
      </c>
      <c r="AO63" s="717">
        <v>1198</v>
      </c>
      <c r="AP63" s="715">
        <v>294.5</v>
      </c>
      <c r="AQ63" s="715">
        <v>150</v>
      </c>
      <c r="AR63" s="718">
        <v>802</v>
      </c>
      <c r="AS63" s="714">
        <v>328</v>
      </c>
      <c r="AT63" s="719">
        <v>74</v>
      </c>
      <c r="AU63" s="716">
        <v>1133</v>
      </c>
      <c r="AV63" s="936"/>
      <c r="AW63" s="934" t="s">
        <v>689</v>
      </c>
      <c r="AX63" s="934"/>
    </row>
    <row r="64" spans="1:50">
      <c r="A64" s="705" t="s">
        <v>3680</v>
      </c>
      <c r="C64" s="705" t="s">
        <v>3805</v>
      </c>
      <c r="D64" s="707">
        <v>63</v>
      </c>
      <c r="E64" s="954" t="s">
        <v>681</v>
      </c>
      <c r="F64" s="806">
        <v>39946</v>
      </c>
      <c r="G64" s="934">
        <v>1</v>
      </c>
      <c r="H64" s="934"/>
      <c r="I64" s="934"/>
      <c r="J64" s="934"/>
      <c r="K64" s="707">
        <v>1</v>
      </c>
      <c r="L64" s="934">
        <v>180</v>
      </c>
      <c r="M64" s="934">
        <v>80</v>
      </c>
      <c r="N64" s="934">
        <v>228</v>
      </c>
      <c r="O64" s="953">
        <v>770</v>
      </c>
      <c r="P64" s="934"/>
      <c r="Q64" s="707">
        <v>1</v>
      </c>
      <c r="R64" s="934"/>
      <c r="S64" s="707">
        <v>1</v>
      </c>
      <c r="T64" s="934"/>
      <c r="U64" s="707">
        <v>1</v>
      </c>
      <c r="V64" s="934"/>
      <c r="W64" s="934"/>
      <c r="X64" s="934">
        <v>1</v>
      </c>
      <c r="Y64" s="58">
        <v>1</v>
      </c>
      <c r="Z64" s="53">
        <v>1</v>
      </c>
      <c r="AA64" s="53"/>
      <c r="AH64" s="707">
        <v>300</v>
      </c>
      <c r="AI64" s="934">
        <v>1400</v>
      </c>
      <c r="AJ64" s="708"/>
      <c r="AK64" s="708">
        <v>1</v>
      </c>
      <c r="AL64" s="708"/>
      <c r="AM64" s="740">
        <v>1476</v>
      </c>
      <c r="AN64" s="717">
        <v>5340</v>
      </c>
      <c r="AO64" s="717">
        <v>1368</v>
      </c>
      <c r="AP64" s="717">
        <v>2046</v>
      </c>
      <c r="AQ64" s="715">
        <v>561</v>
      </c>
      <c r="AR64" s="726">
        <v>1486.5</v>
      </c>
      <c r="AS64" s="722">
        <v>2772</v>
      </c>
      <c r="AT64" s="719">
        <v>987.5</v>
      </c>
      <c r="AU64" s="725">
        <v>4884</v>
      </c>
      <c r="AV64" s="936"/>
      <c r="AW64" s="934" t="s">
        <v>690</v>
      </c>
      <c r="AX64" s="934"/>
    </row>
    <row r="65" spans="1:50">
      <c r="A65" s="705" t="s">
        <v>3680</v>
      </c>
      <c r="C65" s="705" t="s">
        <v>3805</v>
      </c>
      <c r="D65" s="707">
        <v>64</v>
      </c>
      <c r="E65" s="954" t="s">
        <v>681</v>
      </c>
      <c r="F65" s="806">
        <v>39946</v>
      </c>
      <c r="G65" s="934">
        <v>1</v>
      </c>
      <c r="H65" s="934"/>
      <c r="I65" s="934"/>
      <c r="J65" s="934">
        <v>1</v>
      </c>
      <c r="K65" s="707"/>
      <c r="L65" s="934">
        <v>152</v>
      </c>
      <c r="M65" s="934">
        <v>69</v>
      </c>
      <c r="N65" s="934">
        <v>197</v>
      </c>
      <c r="O65" s="953">
        <v>459</v>
      </c>
      <c r="P65" s="934"/>
      <c r="Q65" s="707">
        <v>1</v>
      </c>
      <c r="R65" s="934"/>
      <c r="S65" s="707">
        <v>1</v>
      </c>
      <c r="T65" s="934"/>
      <c r="U65" s="707">
        <v>1</v>
      </c>
      <c r="V65" s="934"/>
      <c r="W65" s="934">
        <v>1</v>
      </c>
      <c r="X65" s="934"/>
      <c r="Y65" s="58">
        <v>1</v>
      </c>
      <c r="Z65" s="53"/>
      <c r="AA65" s="53">
        <v>1</v>
      </c>
      <c r="AH65" s="707">
        <v>300</v>
      </c>
      <c r="AI65" s="934">
        <v>900</v>
      </c>
      <c r="AJ65" s="708"/>
      <c r="AK65" s="708"/>
      <c r="AL65" s="708">
        <v>1</v>
      </c>
      <c r="AM65" s="738">
        <v>744.5</v>
      </c>
      <c r="AN65" s="715">
        <v>151</v>
      </c>
      <c r="AO65" s="717">
        <v>1562</v>
      </c>
      <c r="AP65" s="715">
        <v>406</v>
      </c>
      <c r="AQ65" s="715">
        <v>333.5</v>
      </c>
      <c r="AR65" s="726">
        <v>1124.5</v>
      </c>
      <c r="AS65" s="722">
        <v>1211.5</v>
      </c>
      <c r="AT65" s="719">
        <v>169.5</v>
      </c>
      <c r="AU65" s="716">
        <v>1857.5</v>
      </c>
      <c r="AV65" s="936"/>
      <c r="AW65" s="934" t="s">
        <v>691</v>
      </c>
      <c r="AX65" s="934"/>
    </row>
    <row r="66" spans="1:50">
      <c r="A66" s="705" t="s">
        <v>3680</v>
      </c>
      <c r="C66" s="705" t="s">
        <v>3805</v>
      </c>
      <c r="D66" s="707">
        <v>65</v>
      </c>
      <c r="E66" s="954" t="s">
        <v>681</v>
      </c>
      <c r="F66" s="806">
        <v>39946</v>
      </c>
      <c r="G66" s="934"/>
      <c r="H66" s="934">
        <v>1</v>
      </c>
      <c r="I66" s="934"/>
      <c r="J66" s="934"/>
      <c r="K66" s="707">
        <v>1</v>
      </c>
      <c r="L66" s="934">
        <v>160</v>
      </c>
      <c r="M66" s="934">
        <v>68</v>
      </c>
      <c r="N66" s="934">
        <v>208</v>
      </c>
      <c r="O66" s="953">
        <v>420</v>
      </c>
      <c r="P66" s="934"/>
      <c r="Q66" s="707">
        <v>1</v>
      </c>
      <c r="R66" s="934"/>
      <c r="S66" s="707">
        <v>1</v>
      </c>
      <c r="T66" s="934"/>
      <c r="U66" s="707">
        <v>1</v>
      </c>
      <c r="V66" s="934"/>
      <c r="W66" s="934">
        <v>1</v>
      </c>
      <c r="X66" s="934"/>
      <c r="Y66" s="58">
        <v>1</v>
      </c>
      <c r="Z66" s="53"/>
      <c r="AA66" s="53">
        <v>1</v>
      </c>
      <c r="AH66" s="707">
        <v>300</v>
      </c>
      <c r="AI66" s="934">
        <v>1100</v>
      </c>
      <c r="AJ66" s="708"/>
      <c r="AK66" s="708"/>
      <c r="AL66" s="708">
        <v>1</v>
      </c>
      <c r="AM66" s="738">
        <v>97.5</v>
      </c>
      <c r="AN66" s="715">
        <v>112.5</v>
      </c>
      <c r="AO66" s="715">
        <v>66.5</v>
      </c>
      <c r="AP66" s="715">
        <v>75</v>
      </c>
      <c r="AQ66" s="715">
        <v>115.5</v>
      </c>
      <c r="AR66" s="718">
        <v>68.5</v>
      </c>
      <c r="AS66" s="714">
        <v>523</v>
      </c>
      <c r="AT66" s="719">
        <v>81</v>
      </c>
      <c r="AU66" s="725">
        <v>8114.5</v>
      </c>
      <c r="AV66" s="936"/>
      <c r="AW66" s="934" t="s">
        <v>692</v>
      </c>
      <c r="AX66" s="934"/>
    </row>
    <row r="67" spans="1:50">
      <c r="A67" s="705" t="s">
        <v>3680</v>
      </c>
      <c r="C67" s="705" t="s">
        <v>3805</v>
      </c>
      <c r="D67" s="707">
        <v>66</v>
      </c>
      <c r="E67" s="954" t="s">
        <v>681</v>
      </c>
      <c r="F67" s="806">
        <v>39946</v>
      </c>
      <c r="G67" s="934"/>
      <c r="H67" s="934">
        <v>1</v>
      </c>
      <c r="I67" s="934"/>
      <c r="J67" s="934">
        <v>1</v>
      </c>
      <c r="K67" s="707"/>
      <c r="L67" s="934">
        <v>155</v>
      </c>
      <c r="M67" s="934">
        <v>69</v>
      </c>
      <c r="N67" s="934">
        <v>197</v>
      </c>
      <c r="O67" s="953">
        <v>486</v>
      </c>
      <c r="P67" s="934"/>
      <c r="Q67" s="707">
        <v>1</v>
      </c>
      <c r="R67" s="934"/>
      <c r="S67" s="707">
        <v>1</v>
      </c>
      <c r="T67" s="934"/>
      <c r="U67" s="707">
        <v>1</v>
      </c>
      <c r="V67" s="934"/>
      <c r="W67" s="934">
        <v>1</v>
      </c>
      <c r="X67" s="934"/>
      <c r="Y67" s="58">
        <v>1</v>
      </c>
      <c r="Z67" s="53">
        <v>1</v>
      </c>
      <c r="AA67" s="53"/>
      <c r="AH67" s="707">
        <v>300</v>
      </c>
      <c r="AI67" s="934">
        <v>1000</v>
      </c>
      <c r="AJ67" s="708"/>
      <c r="AK67" s="708"/>
      <c r="AL67" s="708">
        <v>1</v>
      </c>
      <c r="AM67" s="738">
        <v>430</v>
      </c>
      <c r="AN67" s="715">
        <v>89</v>
      </c>
      <c r="AO67" s="717">
        <v>1132</v>
      </c>
      <c r="AP67" s="715">
        <v>124</v>
      </c>
      <c r="AQ67" s="715">
        <v>538.5</v>
      </c>
      <c r="AR67" s="718">
        <v>654</v>
      </c>
      <c r="AS67" s="714">
        <v>434</v>
      </c>
      <c r="AT67" s="719">
        <v>191</v>
      </c>
      <c r="AU67" s="725">
        <v>6965.5</v>
      </c>
      <c r="AV67" s="801"/>
      <c r="AW67" s="934" t="s">
        <v>693</v>
      </c>
      <c r="AX67" s="934"/>
    </row>
    <row r="68" spans="1:50">
      <c r="A68" s="705" t="s">
        <v>3680</v>
      </c>
      <c r="C68" s="705" t="s">
        <v>3805</v>
      </c>
      <c r="D68" s="707">
        <v>67</v>
      </c>
      <c r="E68" s="954" t="s">
        <v>681</v>
      </c>
      <c r="F68" s="806">
        <v>39946</v>
      </c>
      <c r="G68" s="934">
        <v>1</v>
      </c>
      <c r="H68" s="934"/>
      <c r="I68" s="934"/>
      <c r="J68" s="934"/>
      <c r="K68" s="707">
        <v>1</v>
      </c>
      <c r="L68" s="934">
        <v>166</v>
      </c>
      <c r="M68" s="934">
        <v>70</v>
      </c>
      <c r="N68" s="934">
        <v>210</v>
      </c>
      <c r="O68" s="953">
        <v>520</v>
      </c>
      <c r="P68" s="934"/>
      <c r="Q68" s="707">
        <v>1</v>
      </c>
      <c r="R68" s="934"/>
      <c r="S68" s="707">
        <v>1</v>
      </c>
      <c r="T68" s="934"/>
      <c r="U68" s="707">
        <v>1</v>
      </c>
      <c r="V68" s="934">
        <v>1</v>
      </c>
      <c r="W68" s="934"/>
      <c r="X68" s="934"/>
      <c r="Y68" s="58">
        <v>1</v>
      </c>
      <c r="Z68" s="53"/>
      <c r="AA68" s="53">
        <v>1</v>
      </c>
      <c r="AH68" s="707">
        <v>300</v>
      </c>
      <c r="AI68" s="934">
        <v>700</v>
      </c>
      <c r="AJ68" s="708"/>
      <c r="AK68" s="708">
        <v>1</v>
      </c>
      <c r="AL68" s="708"/>
      <c r="AM68" s="738">
        <v>363</v>
      </c>
      <c r="AN68" s="717">
        <v>1787.5</v>
      </c>
      <c r="AO68" s="715">
        <v>149</v>
      </c>
      <c r="AP68" s="715">
        <v>113</v>
      </c>
      <c r="AQ68" s="715">
        <v>98</v>
      </c>
      <c r="AR68" s="718">
        <v>108</v>
      </c>
      <c r="AS68" s="714">
        <v>285</v>
      </c>
      <c r="AT68" s="719">
        <v>88</v>
      </c>
      <c r="AU68" s="716">
        <v>2639</v>
      </c>
      <c r="AV68" s="801"/>
      <c r="AW68" s="934" t="s">
        <v>694</v>
      </c>
      <c r="AX68" s="934" t="s">
        <v>695</v>
      </c>
    </row>
    <row r="69" spans="1:50">
      <c r="A69" s="705" t="s">
        <v>3680</v>
      </c>
      <c r="C69" s="705" t="s">
        <v>3805</v>
      </c>
      <c r="D69" s="707">
        <v>68</v>
      </c>
      <c r="E69" s="954" t="s">
        <v>681</v>
      </c>
      <c r="F69" s="806">
        <v>39946</v>
      </c>
      <c r="G69" s="934">
        <v>1</v>
      </c>
      <c r="H69" s="934"/>
      <c r="I69" s="934"/>
      <c r="J69" s="934"/>
      <c r="K69" s="707">
        <v>1</v>
      </c>
      <c r="L69" s="934">
        <v>169</v>
      </c>
      <c r="M69" s="934">
        <v>70</v>
      </c>
      <c r="N69" s="934">
        <v>212</v>
      </c>
      <c r="O69" s="953">
        <v>603</v>
      </c>
      <c r="P69" s="934"/>
      <c r="Q69" s="707">
        <v>1</v>
      </c>
      <c r="R69" s="934"/>
      <c r="S69" s="707">
        <v>1</v>
      </c>
      <c r="T69" s="934"/>
      <c r="U69" s="707">
        <v>1</v>
      </c>
      <c r="V69" s="934"/>
      <c r="W69" s="934">
        <v>1</v>
      </c>
      <c r="X69" s="934"/>
      <c r="Y69" s="58">
        <v>1</v>
      </c>
      <c r="Z69" s="53">
        <v>1</v>
      </c>
      <c r="AA69" s="53"/>
      <c r="AH69" s="707">
        <v>300</v>
      </c>
      <c r="AI69" s="934">
        <v>900</v>
      </c>
      <c r="AJ69" s="708"/>
      <c r="AK69" s="708"/>
      <c r="AL69" s="708">
        <v>1</v>
      </c>
      <c r="AM69" s="738">
        <v>142.5</v>
      </c>
      <c r="AN69" s="715">
        <v>79</v>
      </c>
      <c r="AO69" s="715">
        <v>277</v>
      </c>
      <c r="AP69" s="715">
        <v>76.5</v>
      </c>
      <c r="AQ69" s="715">
        <v>107.5</v>
      </c>
      <c r="AR69" s="718">
        <v>186</v>
      </c>
      <c r="AS69" s="714">
        <v>149.5</v>
      </c>
      <c r="AT69" s="719">
        <v>89</v>
      </c>
      <c r="AU69" s="725">
        <v>8340</v>
      </c>
      <c r="AV69" s="936"/>
      <c r="AW69" s="934" t="s">
        <v>696</v>
      </c>
      <c r="AX69" s="934"/>
    </row>
    <row r="70" spans="1:50">
      <c r="A70" s="705" t="s">
        <v>3680</v>
      </c>
      <c r="C70" s="705" t="s">
        <v>3805</v>
      </c>
      <c r="D70" s="707">
        <v>69</v>
      </c>
      <c r="E70" s="954" t="s">
        <v>681</v>
      </c>
      <c r="F70" s="806">
        <v>39946</v>
      </c>
      <c r="G70" s="934">
        <v>1</v>
      </c>
      <c r="H70" s="934"/>
      <c r="I70" s="934"/>
      <c r="J70" s="934"/>
      <c r="K70" s="707">
        <v>1</v>
      </c>
      <c r="L70" s="934">
        <v>165</v>
      </c>
      <c r="M70" s="934">
        <v>72</v>
      </c>
      <c r="N70" s="934">
        <v>208</v>
      </c>
      <c r="O70" s="953">
        <v>513</v>
      </c>
      <c r="P70" s="934"/>
      <c r="Q70" s="707">
        <v>1</v>
      </c>
      <c r="R70" s="934"/>
      <c r="S70" s="707">
        <v>1</v>
      </c>
      <c r="T70" s="934"/>
      <c r="U70" s="707">
        <v>1</v>
      </c>
      <c r="V70" s="934"/>
      <c r="W70" s="934">
        <v>1</v>
      </c>
      <c r="X70" s="934"/>
      <c r="Y70" s="58">
        <v>1</v>
      </c>
      <c r="Z70" s="53"/>
      <c r="AA70" s="53" t="s">
        <v>630</v>
      </c>
      <c r="AH70" s="707">
        <v>300</v>
      </c>
      <c r="AI70" s="934">
        <v>1200</v>
      </c>
      <c r="AJ70" s="708"/>
      <c r="AK70" s="708"/>
      <c r="AL70" s="708">
        <v>1</v>
      </c>
      <c r="AM70" s="740">
        <v>3241</v>
      </c>
      <c r="AN70" s="715">
        <v>265</v>
      </c>
      <c r="AO70" s="717">
        <v>6595</v>
      </c>
      <c r="AP70" s="715">
        <v>628.5</v>
      </c>
      <c r="AQ70" s="715">
        <v>463</v>
      </c>
      <c r="AR70" s="726">
        <v>4377</v>
      </c>
      <c r="AS70" s="714">
        <v>246</v>
      </c>
      <c r="AT70" s="719">
        <v>90</v>
      </c>
      <c r="AU70" s="725">
        <v>8216</v>
      </c>
      <c r="AV70" s="936"/>
      <c r="AW70" s="934" t="s">
        <v>697</v>
      </c>
      <c r="AX70" s="934"/>
    </row>
    <row r="71" spans="1:50">
      <c r="A71" s="705" t="s">
        <v>3680</v>
      </c>
      <c r="C71" s="705" t="s">
        <v>3805</v>
      </c>
      <c r="D71" s="707">
        <v>70</v>
      </c>
      <c r="E71" s="954" t="s">
        <v>681</v>
      </c>
      <c r="F71" s="806">
        <v>39946</v>
      </c>
      <c r="G71" s="934">
        <v>1</v>
      </c>
      <c r="H71" s="934"/>
      <c r="I71" s="934"/>
      <c r="J71" s="934">
        <v>1</v>
      </c>
      <c r="K71" s="707"/>
      <c r="L71" s="934">
        <v>155</v>
      </c>
      <c r="M71" s="934">
        <v>79</v>
      </c>
      <c r="N71" s="934">
        <v>200</v>
      </c>
      <c r="O71" s="953">
        <v>506</v>
      </c>
      <c r="P71" s="934"/>
      <c r="Q71" s="707">
        <v>1</v>
      </c>
      <c r="R71" s="934"/>
      <c r="S71" s="707">
        <v>1</v>
      </c>
      <c r="T71" s="934"/>
      <c r="U71" s="707">
        <v>1</v>
      </c>
      <c r="V71" s="934"/>
      <c r="W71" s="934">
        <v>1</v>
      </c>
      <c r="X71" s="934"/>
      <c r="Y71" s="58">
        <v>1</v>
      </c>
      <c r="Z71" s="53"/>
      <c r="AA71" s="53">
        <v>1</v>
      </c>
      <c r="AH71" s="707">
        <v>300</v>
      </c>
      <c r="AI71" s="934">
        <v>800</v>
      </c>
      <c r="AJ71" s="708"/>
      <c r="AK71" s="708"/>
      <c r="AL71" s="708">
        <v>1</v>
      </c>
      <c r="AM71" s="738">
        <v>957</v>
      </c>
      <c r="AN71" s="715">
        <v>198.5</v>
      </c>
      <c r="AO71" s="717">
        <v>1963</v>
      </c>
      <c r="AP71" s="715">
        <v>344.5</v>
      </c>
      <c r="AQ71" s="715">
        <v>475.5</v>
      </c>
      <c r="AR71" s="726">
        <v>1449</v>
      </c>
      <c r="AS71" s="722">
        <v>6376</v>
      </c>
      <c r="AT71" s="719">
        <v>292</v>
      </c>
      <c r="AU71" s="725">
        <v>8794</v>
      </c>
      <c r="AV71" s="801"/>
      <c r="AW71" s="934" t="s">
        <v>698</v>
      </c>
      <c r="AX71" s="934"/>
    </row>
    <row r="72" spans="1:50">
      <c r="A72" s="705" t="s">
        <v>3680</v>
      </c>
      <c r="C72" s="705" t="s">
        <v>3805</v>
      </c>
      <c r="D72" s="707">
        <v>71</v>
      </c>
      <c r="E72" s="954" t="s">
        <v>681</v>
      </c>
      <c r="F72" s="806">
        <v>39946</v>
      </c>
      <c r="G72" s="934">
        <v>1</v>
      </c>
      <c r="H72" s="934"/>
      <c r="I72" s="934"/>
      <c r="J72" s="934">
        <v>1</v>
      </c>
      <c r="K72" s="707"/>
      <c r="L72" s="934">
        <v>142</v>
      </c>
      <c r="M72" s="934">
        <v>62</v>
      </c>
      <c r="N72" s="934">
        <v>185</v>
      </c>
      <c r="O72" s="953">
        <v>348</v>
      </c>
      <c r="P72" s="934"/>
      <c r="Q72" s="707">
        <v>1</v>
      </c>
      <c r="R72" s="934"/>
      <c r="S72" s="707">
        <v>1</v>
      </c>
      <c r="T72" s="934"/>
      <c r="U72" s="707">
        <v>1</v>
      </c>
      <c r="V72" s="934"/>
      <c r="W72" s="934">
        <v>1</v>
      </c>
      <c r="X72" s="934"/>
      <c r="Y72" s="58">
        <v>1</v>
      </c>
      <c r="Z72" s="53"/>
      <c r="AA72" s="53">
        <v>1</v>
      </c>
      <c r="AH72" s="707">
        <v>300</v>
      </c>
      <c r="AI72" s="934">
        <v>1000</v>
      </c>
      <c r="AJ72" s="708"/>
      <c r="AK72" s="708"/>
      <c r="AL72" s="708">
        <v>1</v>
      </c>
      <c r="AM72" s="738">
        <v>822</v>
      </c>
      <c r="AN72" s="715">
        <v>120.5</v>
      </c>
      <c r="AO72" s="717">
        <v>1926</v>
      </c>
      <c r="AP72" s="715">
        <v>255</v>
      </c>
      <c r="AQ72" s="715">
        <v>177</v>
      </c>
      <c r="AR72" s="726">
        <v>1300</v>
      </c>
      <c r="AS72" s="714">
        <v>463</v>
      </c>
      <c r="AT72" s="719">
        <v>155.5</v>
      </c>
      <c r="AU72" s="725">
        <v>6762</v>
      </c>
      <c r="AV72" s="936"/>
      <c r="AW72" s="934" t="s">
        <v>699</v>
      </c>
      <c r="AX72" s="934"/>
    </row>
    <row r="73" spans="1:50">
      <c r="A73" s="705" t="s">
        <v>3680</v>
      </c>
      <c r="C73" s="705" t="s">
        <v>3805</v>
      </c>
      <c r="D73" s="707">
        <v>72</v>
      </c>
      <c r="E73" s="954" t="s">
        <v>681</v>
      </c>
      <c r="F73" s="806">
        <v>39946</v>
      </c>
      <c r="G73" s="934"/>
      <c r="H73" s="934">
        <v>1</v>
      </c>
      <c r="I73" s="934"/>
      <c r="J73" s="934"/>
      <c r="K73" s="707">
        <v>1</v>
      </c>
      <c r="L73" s="934">
        <v>165</v>
      </c>
      <c r="M73" s="934">
        <v>73</v>
      </c>
      <c r="N73" s="934">
        <v>208</v>
      </c>
      <c r="O73" s="953">
        <v>494</v>
      </c>
      <c r="P73" s="934">
        <v>1</v>
      </c>
      <c r="Q73" s="707"/>
      <c r="R73" s="934"/>
      <c r="S73" s="707">
        <v>1</v>
      </c>
      <c r="T73" s="934"/>
      <c r="U73" s="707">
        <v>1</v>
      </c>
      <c r="V73" s="934"/>
      <c r="W73" s="934">
        <v>1</v>
      </c>
      <c r="X73" s="934"/>
      <c r="Y73" s="58">
        <v>1</v>
      </c>
      <c r="Z73" s="53"/>
      <c r="AA73" s="53">
        <v>1</v>
      </c>
      <c r="AH73" s="707">
        <v>300</v>
      </c>
      <c r="AI73" s="934">
        <v>500</v>
      </c>
      <c r="AJ73" s="708">
        <v>1</v>
      </c>
      <c r="AK73" s="708"/>
      <c r="AL73" s="708"/>
      <c r="AM73" s="738">
        <v>694</v>
      </c>
      <c r="AN73" s="721">
        <v>11684.5</v>
      </c>
      <c r="AO73" s="715">
        <v>318.5</v>
      </c>
      <c r="AP73" s="715">
        <v>262</v>
      </c>
      <c r="AQ73" s="715">
        <v>167</v>
      </c>
      <c r="AR73" s="718">
        <v>304</v>
      </c>
      <c r="AS73" s="722">
        <v>3730</v>
      </c>
      <c r="AT73" s="719">
        <v>972.5</v>
      </c>
      <c r="AU73" s="725">
        <v>6656</v>
      </c>
      <c r="AV73" s="801"/>
      <c r="AW73" s="934" t="s">
        <v>700</v>
      </c>
      <c r="AX73" s="934"/>
    </row>
    <row r="74" spans="1:50">
      <c r="A74" s="705" t="s">
        <v>3680</v>
      </c>
      <c r="C74" s="705" t="s">
        <v>3805</v>
      </c>
      <c r="D74" s="939">
        <v>73</v>
      </c>
      <c r="E74" s="940" t="s">
        <v>701</v>
      </c>
      <c r="F74" s="806">
        <v>39947</v>
      </c>
      <c r="G74" s="939"/>
      <c r="H74" s="939">
        <v>1</v>
      </c>
      <c r="I74" s="939"/>
      <c r="J74" s="939"/>
      <c r="K74" s="939">
        <v>1</v>
      </c>
      <c r="L74" s="939">
        <v>177</v>
      </c>
      <c r="M74" s="939">
        <v>78</v>
      </c>
      <c r="N74" s="939">
        <v>238</v>
      </c>
      <c r="O74" s="956">
        <v>763</v>
      </c>
      <c r="P74" s="939"/>
      <c r="Q74" s="939">
        <v>1</v>
      </c>
      <c r="R74" s="939"/>
      <c r="S74" s="939">
        <v>1</v>
      </c>
      <c r="T74" s="939"/>
      <c r="U74" s="939">
        <v>1</v>
      </c>
      <c r="V74" s="939"/>
      <c r="W74" s="939"/>
      <c r="X74" s="939">
        <v>1</v>
      </c>
      <c r="Y74" s="116">
        <v>1</v>
      </c>
      <c r="Z74" s="116">
        <v>1</v>
      </c>
      <c r="AA74" s="116"/>
      <c r="AH74" s="707">
        <v>300</v>
      </c>
      <c r="AI74" s="934">
        <v>700</v>
      </c>
      <c r="AJ74" s="708"/>
      <c r="AK74" s="708">
        <v>1</v>
      </c>
      <c r="AL74" s="708"/>
      <c r="AM74" s="738">
        <v>751</v>
      </c>
      <c r="AN74" s="717">
        <v>9977.5</v>
      </c>
      <c r="AO74" s="715">
        <v>336.5</v>
      </c>
      <c r="AP74" s="715">
        <v>176</v>
      </c>
      <c r="AQ74" s="715">
        <v>222</v>
      </c>
      <c r="AR74" s="718">
        <v>224</v>
      </c>
      <c r="AS74" s="714">
        <v>363</v>
      </c>
      <c r="AT74" s="719">
        <v>85</v>
      </c>
      <c r="AU74" s="716">
        <v>2616.5</v>
      </c>
      <c r="AV74" s="936"/>
      <c r="AW74" s="939" t="s">
        <v>702</v>
      </c>
      <c r="AX74" s="939" t="s">
        <v>703</v>
      </c>
    </row>
    <row r="75" spans="1:50">
      <c r="A75" s="705" t="s">
        <v>3680</v>
      </c>
      <c r="C75" s="705" t="s">
        <v>3805</v>
      </c>
      <c r="D75" s="707">
        <v>74</v>
      </c>
      <c r="E75" s="954" t="s">
        <v>701</v>
      </c>
      <c r="F75" s="806">
        <v>39947</v>
      </c>
      <c r="G75" s="934"/>
      <c r="H75" s="934">
        <v>1</v>
      </c>
      <c r="I75" s="934"/>
      <c r="J75" s="934">
        <v>1</v>
      </c>
      <c r="K75" s="707"/>
      <c r="L75" s="934">
        <v>162</v>
      </c>
      <c r="M75" s="934">
        <v>70</v>
      </c>
      <c r="N75" s="934">
        <v>212</v>
      </c>
      <c r="O75" s="953">
        <v>455</v>
      </c>
      <c r="P75" s="934"/>
      <c r="Q75" s="707">
        <v>1</v>
      </c>
      <c r="R75" s="934"/>
      <c r="S75" s="707">
        <v>1</v>
      </c>
      <c r="T75" s="934"/>
      <c r="U75" s="707">
        <v>1</v>
      </c>
      <c r="V75" s="934"/>
      <c r="W75" s="934"/>
      <c r="X75" s="934">
        <v>1</v>
      </c>
      <c r="Y75" s="58">
        <v>1</v>
      </c>
      <c r="Z75" s="53">
        <v>1</v>
      </c>
      <c r="AA75" s="53"/>
      <c r="AH75" s="707">
        <v>300</v>
      </c>
      <c r="AI75" s="934">
        <v>700</v>
      </c>
      <c r="AJ75" s="708"/>
      <c r="AK75" s="708"/>
      <c r="AL75" s="708">
        <v>1</v>
      </c>
      <c r="AM75" s="740">
        <v>2328</v>
      </c>
      <c r="AN75" s="715">
        <v>226.5</v>
      </c>
      <c r="AO75" s="717">
        <v>4941</v>
      </c>
      <c r="AP75" s="715">
        <v>492</v>
      </c>
      <c r="AQ75" s="715">
        <v>187</v>
      </c>
      <c r="AR75" s="726">
        <v>3776</v>
      </c>
      <c r="AS75" s="714">
        <v>458.5</v>
      </c>
      <c r="AT75" s="719">
        <v>99</v>
      </c>
      <c r="AU75" s="716">
        <v>1570</v>
      </c>
      <c r="AV75" s="936"/>
      <c r="AW75" s="957" t="s">
        <v>704</v>
      </c>
      <c r="AX75" s="944" t="s">
        <v>705</v>
      </c>
    </row>
    <row r="76" spans="1:50">
      <c r="A76" s="705" t="s">
        <v>3680</v>
      </c>
      <c r="C76" s="705" t="s">
        <v>3805</v>
      </c>
      <c r="D76" s="707">
        <v>75</v>
      </c>
      <c r="E76" s="954" t="s">
        <v>701</v>
      </c>
      <c r="F76" s="806">
        <v>39947</v>
      </c>
      <c r="G76" s="934">
        <v>1</v>
      </c>
      <c r="H76" s="934"/>
      <c r="I76" s="934"/>
      <c r="J76" s="934"/>
      <c r="K76" s="707">
        <v>1</v>
      </c>
      <c r="L76" s="934">
        <v>165</v>
      </c>
      <c r="M76" s="934">
        <v>73</v>
      </c>
      <c r="N76" s="934">
        <v>200</v>
      </c>
      <c r="O76" s="953">
        <v>637</v>
      </c>
      <c r="P76" s="934"/>
      <c r="Q76" s="707">
        <v>1</v>
      </c>
      <c r="R76" s="934"/>
      <c r="S76" s="707">
        <v>1</v>
      </c>
      <c r="T76" s="934"/>
      <c r="U76" s="707">
        <v>1</v>
      </c>
      <c r="V76" s="934"/>
      <c r="W76" s="934"/>
      <c r="X76" s="934">
        <v>1</v>
      </c>
      <c r="Y76" s="58">
        <v>1</v>
      </c>
      <c r="Z76" s="53">
        <v>1</v>
      </c>
      <c r="AA76" s="53"/>
      <c r="AH76" s="707">
        <v>300</v>
      </c>
      <c r="AI76" s="934">
        <v>500</v>
      </c>
      <c r="AJ76" s="708"/>
      <c r="AK76" s="708">
        <v>1</v>
      </c>
      <c r="AL76" s="708"/>
      <c r="AM76" s="738">
        <v>136</v>
      </c>
      <c r="AN76" s="717">
        <v>1224</v>
      </c>
      <c r="AO76" s="715">
        <v>69</v>
      </c>
      <c r="AP76" s="715">
        <v>164</v>
      </c>
      <c r="AQ76" s="715">
        <v>119.5</v>
      </c>
      <c r="AR76" s="718">
        <v>71</v>
      </c>
      <c r="AS76" s="722">
        <v>1046</v>
      </c>
      <c r="AT76" s="719">
        <v>116.5</v>
      </c>
      <c r="AU76" s="725">
        <v>6572</v>
      </c>
      <c r="AV76" s="936"/>
      <c r="AW76" s="934" t="s">
        <v>706</v>
      </c>
      <c r="AX76" s="934"/>
    </row>
    <row r="77" spans="1:50">
      <c r="A77" s="705" t="s">
        <v>3680</v>
      </c>
      <c r="C77" s="705" t="s">
        <v>3805</v>
      </c>
      <c r="D77" s="707">
        <v>76</v>
      </c>
      <c r="E77" s="954" t="s">
        <v>701</v>
      </c>
      <c r="F77" s="806">
        <v>39947</v>
      </c>
      <c r="G77" s="934">
        <v>1</v>
      </c>
      <c r="H77" s="934"/>
      <c r="I77" s="934"/>
      <c r="J77" s="934"/>
      <c r="K77" s="707">
        <v>1</v>
      </c>
      <c r="L77" s="934">
        <v>166</v>
      </c>
      <c r="M77" s="934">
        <v>73</v>
      </c>
      <c r="N77" s="934">
        <v>209</v>
      </c>
      <c r="O77" s="953">
        <v>570</v>
      </c>
      <c r="P77" s="934"/>
      <c r="Q77" s="707">
        <v>1</v>
      </c>
      <c r="R77" s="934"/>
      <c r="S77" s="707">
        <v>1</v>
      </c>
      <c r="T77" s="934"/>
      <c r="U77" s="707">
        <v>1</v>
      </c>
      <c r="V77" s="934"/>
      <c r="W77" s="934"/>
      <c r="X77" s="934">
        <v>1</v>
      </c>
      <c r="Y77" s="58">
        <v>1</v>
      </c>
      <c r="Z77" s="53">
        <v>1</v>
      </c>
      <c r="AA77" s="53"/>
      <c r="AH77" s="707">
        <v>300</v>
      </c>
      <c r="AI77" s="934">
        <v>800</v>
      </c>
      <c r="AJ77" s="708"/>
      <c r="AK77" s="708"/>
      <c r="AL77" s="708">
        <v>1</v>
      </c>
      <c r="AM77" s="738">
        <v>863</v>
      </c>
      <c r="AN77" s="715">
        <v>176</v>
      </c>
      <c r="AO77" s="717">
        <v>2195</v>
      </c>
      <c r="AP77" s="715">
        <v>169.5</v>
      </c>
      <c r="AQ77" s="715">
        <v>182.5</v>
      </c>
      <c r="AR77" s="726">
        <v>1411.5</v>
      </c>
      <c r="AS77" s="722">
        <v>2175</v>
      </c>
      <c r="AT77" s="719">
        <v>78</v>
      </c>
      <c r="AU77" s="716">
        <v>1567</v>
      </c>
      <c r="AV77" s="801"/>
      <c r="AW77" s="934" t="s">
        <v>707</v>
      </c>
      <c r="AX77" s="934"/>
    </row>
    <row r="78" spans="1:50">
      <c r="A78" s="705" t="s">
        <v>3680</v>
      </c>
      <c r="C78" s="705" t="s">
        <v>3805</v>
      </c>
      <c r="D78" s="707">
        <v>77</v>
      </c>
      <c r="E78" s="954" t="s">
        <v>701</v>
      </c>
      <c r="F78" s="806">
        <v>39947</v>
      </c>
      <c r="G78" s="934">
        <v>1</v>
      </c>
      <c r="H78" s="934"/>
      <c r="I78" s="934"/>
      <c r="J78" s="934"/>
      <c r="K78" s="707">
        <v>1</v>
      </c>
      <c r="L78" s="934">
        <v>170</v>
      </c>
      <c r="M78" s="934">
        <v>75</v>
      </c>
      <c r="N78" s="934">
        <v>212</v>
      </c>
      <c r="O78" s="953">
        <v>606</v>
      </c>
      <c r="P78" s="934"/>
      <c r="Q78" s="707">
        <v>1</v>
      </c>
      <c r="R78" s="934"/>
      <c r="S78" s="707">
        <v>1</v>
      </c>
      <c r="T78" s="934"/>
      <c r="U78" s="707">
        <v>1</v>
      </c>
      <c r="V78" s="934"/>
      <c r="W78" s="934"/>
      <c r="X78" s="934">
        <v>1</v>
      </c>
      <c r="Y78" s="58">
        <v>1</v>
      </c>
      <c r="Z78" s="53"/>
      <c r="AA78" s="53">
        <v>1</v>
      </c>
      <c r="AH78" s="707">
        <v>300</v>
      </c>
      <c r="AI78" s="934">
        <v>900</v>
      </c>
      <c r="AJ78" s="708">
        <v>1</v>
      </c>
      <c r="AK78" s="708"/>
      <c r="AL78" s="708"/>
      <c r="AM78" s="740">
        <v>6391</v>
      </c>
      <c r="AN78" s="721">
        <v>26640</v>
      </c>
      <c r="AO78" s="717">
        <v>683</v>
      </c>
      <c r="AP78" s="715">
        <v>179</v>
      </c>
      <c r="AQ78" s="715">
        <v>405</v>
      </c>
      <c r="AR78" s="718">
        <v>419.5</v>
      </c>
      <c r="AS78" s="714">
        <v>270.5</v>
      </c>
      <c r="AT78" s="719">
        <v>87.5</v>
      </c>
      <c r="AU78" s="716">
        <v>3324</v>
      </c>
      <c r="AV78" s="801"/>
      <c r="AW78" s="934" t="s">
        <v>708</v>
      </c>
      <c r="AX78" s="934"/>
    </row>
    <row r="79" spans="1:50">
      <c r="A79" s="705" t="s">
        <v>3680</v>
      </c>
      <c r="C79" s="705" t="s">
        <v>3805</v>
      </c>
      <c r="D79" s="707">
        <v>78</v>
      </c>
      <c r="E79" s="954" t="s">
        <v>701</v>
      </c>
      <c r="F79" s="806">
        <v>39947</v>
      </c>
      <c r="G79" s="934">
        <v>1</v>
      </c>
      <c r="H79" s="934"/>
      <c r="I79" s="934"/>
      <c r="J79" s="934"/>
      <c r="K79" s="707">
        <v>1</v>
      </c>
      <c r="L79" s="934">
        <v>169</v>
      </c>
      <c r="M79" s="934">
        <v>75</v>
      </c>
      <c r="N79" s="934">
        <v>212</v>
      </c>
      <c r="O79" s="953">
        <v>455</v>
      </c>
      <c r="P79" s="934"/>
      <c r="Q79" s="707">
        <v>1</v>
      </c>
      <c r="R79" s="934"/>
      <c r="S79" s="707">
        <v>1</v>
      </c>
      <c r="T79" s="934"/>
      <c r="U79" s="707">
        <v>1</v>
      </c>
      <c r="V79" s="934"/>
      <c r="W79" s="934">
        <v>1</v>
      </c>
      <c r="X79" s="934"/>
      <c r="Y79" s="58">
        <v>1</v>
      </c>
      <c r="Z79" s="53"/>
      <c r="AA79" s="53">
        <v>1</v>
      </c>
      <c r="AH79" s="707">
        <v>300</v>
      </c>
      <c r="AI79" s="934">
        <v>1000</v>
      </c>
      <c r="AJ79" s="708"/>
      <c r="AK79" s="708"/>
      <c r="AL79" s="708">
        <v>1</v>
      </c>
      <c r="AM79" s="738">
        <v>138</v>
      </c>
      <c r="AN79" s="715">
        <v>97.5</v>
      </c>
      <c r="AO79" s="715">
        <v>198.5</v>
      </c>
      <c r="AP79" s="715">
        <v>115</v>
      </c>
      <c r="AQ79" s="715">
        <v>199.5</v>
      </c>
      <c r="AR79" s="718">
        <v>163</v>
      </c>
      <c r="AS79" s="714">
        <v>238.5</v>
      </c>
      <c r="AT79" s="719">
        <v>69</v>
      </c>
      <c r="AU79" s="716">
        <v>3657</v>
      </c>
      <c r="AV79" s="936"/>
      <c r="AW79" s="934" t="s">
        <v>709</v>
      </c>
      <c r="AX79" s="934"/>
    </row>
    <row r="80" spans="1:50">
      <c r="A80" s="705" t="s">
        <v>3680</v>
      </c>
      <c r="C80" s="705" t="s">
        <v>3805</v>
      </c>
      <c r="D80" s="707">
        <v>79</v>
      </c>
      <c r="E80" s="954" t="s">
        <v>701</v>
      </c>
      <c r="F80" s="806">
        <v>39947</v>
      </c>
      <c r="G80" s="934">
        <v>1</v>
      </c>
      <c r="H80" s="934"/>
      <c r="I80" s="934"/>
      <c r="J80" s="934"/>
      <c r="K80" s="707">
        <v>1</v>
      </c>
      <c r="L80" s="934">
        <v>176</v>
      </c>
      <c r="M80" s="934">
        <v>69</v>
      </c>
      <c r="N80" s="934">
        <v>238</v>
      </c>
      <c r="O80" s="953">
        <v>724</v>
      </c>
      <c r="P80" s="934"/>
      <c r="Q80" s="707">
        <v>1</v>
      </c>
      <c r="R80" s="934"/>
      <c r="S80" s="707">
        <v>1</v>
      </c>
      <c r="T80" s="934"/>
      <c r="U80" s="707">
        <v>1</v>
      </c>
      <c r="V80" s="934"/>
      <c r="W80" s="934"/>
      <c r="X80" s="934">
        <v>1</v>
      </c>
      <c r="Y80" s="58">
        <v>1</v>
      </c>
      <c r="Z80" s="53"/>
      <c r="AA80" s="53">
        <v>1</v>
      </c>
      <c r="AH80" s="707">
        <v>300</v>
      </c>
      <c r="AI80" s="934">
        <v>800</v>
      </c>
      <c r="AJ80" s="708"/>
      <c r="AK80" s="708"/>
      <c r="AL80" s="708">
        <v>1</v>
      </c>
      <c r="AM80" s="738">
        <v>60.5</v>
      </c>
      <c r="AN80" s="715">
        <v>123</v>
      </c>
      <c r="AO80" s="715">
        <v>70</v>
      </c>
      <c r="AP80" s="715">
        <v>62.5</v>
      </c>
      <c r="AQ80" s="715">
        <v>166</v>
      </c>
      <c r="AR80" s="718">
        <v>53.5</v>
      </c>
      <c r="AS80" s="714">
        <v>602</v>
      </c>
      <c r="AT80" s="719">
        <v>84</v>
      </c>
      <c r="AU80" s="716">
        <v>2307</v>
      </c>
      <c r="AV80" s="801"/>
      <c r="AW80" s="934" t="s">
        <v>710</v>
      </c>
      <c r="AX80" s="934"/>
    </row>
    <row r="81" spans="1:50">
      <c r="A81" s="705" t="s">
        <v>3680</v>
      </c>
      <c r="C81" s="705" t="s">
        <v>3805</v>
      </c>
      <c r="D81" s="707">
        <v>80</v>
      </c>
      <c r="E81" s="954" t="s">
        <v>701</v>
      </c>
      <c r="F81" s="806">
        <v>39947</v>
      </c>
      <c r="G81" s="934">
        <v>1</v>
      </c>
      <c r="H81" s="934"/>
      <c r="I81" s="934"/>
      <c r="J81" s="934"/>
      <c r="K81" s="707">
        <v>1</v>
      </c>
      <c r="L81" s="934">
        <v>176</v>
      </c>
      <c r="M81" s="934">
        <v>77</v>
      </c>
      <c r="N81" s="934">
        <v>239</v>
      </c>
      <c r="O81" s="953">
        <v>700</v>
      </c>
      <c r="P81" s="934"/>
      <c r="Q81" s="707">
        <v>1</v>
      </c>
      <c r="R81" s="934"/>
      <c r="S81" s="707">
        <v>1</v>
      </c>
      <c r="T81" s="934"/>
      <c r="U81" s="707">
        <v>1</v>
      </c>
      <c r="V81" s="934"/>
      <c r="W81" s="934"/>
      <c r="X81" s="934">
        <v>1</v>
      </c>
      <c r="Y81" s="58">
        <v>1</v>
      </c>
      <c r="Z81" s="53">
        <v>1</v>
      </c>
      <c r="AA81" s="53"/>
      <c r="AH81" s="707">
        <v>300</v>
      </c>
      <c r="AI81" s="934">
        <v>600</v>
      </c>
      <c r="AJ81" s="708"/>
      <c r="AK81" s="708">
        <v>1</v>
      </c>
      <c r="AL81" s="708"/>
      <c r="AM81" s="738">
        <v>664.5</v>
      </c>
      <c r="AN81" s="717">
        <v>8713.5</v>
      </c>
      <c r="AO81" s="715">
        <v>104</v>
      </c>
      <c r="AP81" s="715">
        <v>155</v>
      </c>
      <c r="AQ81" s="717">
        <v>5703</v>
      </c>
      <c r="AR81" s="718">
        <v>75</v>
      </c>
      <c r="AS81" s="714">
        <v>146.5</v>
      </c>
      <c r="AT81" s="719">
        <v>71</v>
      </c>
      <c r="AU81" s="725">
        <v>4117.5</v>
      </c>
      <c r="AV81" s="801"/>
      <c r="AW81" s="934" t="s">
        <v>711</v>
      </c>
      <c r="AX81" s="934"/>
    </row>
    <row r="82" spans="1:50">
      <c r="A82" s="705" t="s">
        <v>3680</v>
      </c>
      <c r="C82" s="705" t="s">
        <v>3805</v>
      </c>
      <c r="D82" s="939">
        <v>81</v>
      </c>
      <c r="E82" s="940" t="s">
        <v>701</v>
      </c>
      <c r="F82" s="806">
        <v>39947</v>
      </c>
      <c r="G82" s="939">
        <v>1</v>
      </c>
      <c r="H82" s="939"/>
      <c r="I82" s="939"/>
      <c r="J82" s="939"/>
      <c r="K82" s="939">
        <v>1</v>
      </c>
      <c r="L82" s="939">
        <v>173</v>
      </c>
      <c r="M82" s="939">
        <v>76</v>
      </c>
      <c r="N82" s="939">
        <v>192</v>
      </c>
      <c r="O82" s="956">
        <v>600</v>
      </c>
      <c r="P82" s="939"/>
      <c r="Q82" s="939">
        <v>1</v>
      </c>
      <c r="R82" s="939"/>
      <c r="S82" s="939">
        <v>1</v>
      </c>
      <c r="T82" s="939"/>
      <c r="U82" s="939">
        <v>1</v>
      </c>
      <c r="V82" s="939">
        <v>1</v>
      </c>
      <c r="W82" s="939"/>
      <c r="X82" s="939"/>
      <c r="Y82" s="116">
        <v>1</v>
      </c>
      <c r="Z82" s="116">
        <v>1</v>
      </c>
      <c r="AA82" s="116"/>
      <c r="AH82" s="939"/>
      <c r="AI82" s="939" t="s">
        <v>712</v>
      </c>
      <c r="AJ82" s="708"/>
      <c r="AK82" s="708"/>
      <c r="AL82" s="708">
        <v>1</v>
      </c>
      <c r="AM82" s="738">
        <v>52</v>
      </c>
      <c r="AN82" s="715">
        <v>47.5</v>
      </c>
      <c r="AO82" s="715">
        <v>35</v>
      </c>
      <c r="AP82" s="715">
        <v>48</v>
      </c>
      <c r="AQ82" s="715">
        <v>91.5</v>
      </c>
      <c r="AR82" s="718">
        <v>29</v>
      </c>
      <c r="AS82" s="714">
        <v>87</v>
      </c>
      <c r="AT82" s="719">
        <v>57</v>
      </c>
      <c r="AU82" s="716">
        <v>243</v>
      </c>
      <c r="AV82" s="936"/>
      <c r="AW82" s="958" t="s">
        <v>713</v>
      </c>
      <c r="AX82" s="939" t="s">
        <v>714</v>
      </c>
    </row>
    <row r="83" spans="1:50">
      <c r="A83" s="705" t="s">
        <v>3680</v>
      </c>
      <c r="C83" s="705" t="s">
        <v>3805</v>
      </c>
      <c r="D83" s="939">
        <v>82</v>
      </c>
      <c r="E83" s="940" t="s">
        <v>715</v>
      </c>
      <c r="F83" s="806">
        <v>39948</v>
      </c>
      <c r="G83" s="939"/>
      <c r="H83" s="939">
        <v>1</v>
      </c>
      <c r="I83" s="939"/>
      <c r="J83" s="939">
        <v>1</v>
      </c>
      <c r="K83" s="939"/>
      <c r="L83" s="939">
        <v>154</v>
      </c>
      <c r="M83" s="939">
        <v>73</v>
      </c>
      <c r="N83" s="939">
        <v>198</v>
      </c>
      <c r="O83" s="956">
        <v>465</v>
      </c>
      <c r="P83" s="939"/>
      <c r="Q83" s="939">
        <v>1</v>
      </c>
      <c r="R83" s="939"/>
      <c r="S83" s="939">
        <v>1</v>
      </c>
      <c r="T83" s="939"/>
      <c r="U83" s="939">
        <v>1</v>
      </c>
      <c r="V83" s="939"/>
      <c r="W83" s="939"/>
      <c r="X83" s="939">
        <v>1</v>
      </c>
      <c r="Y83" s="116">
        <v>1</v>
      </c>
      <c r="Z83" s="116">
        <v>1</v>
      </c>
      <c r="AA83" s="116"/>
      <c r="AH83" s="707">
        <v>300</v>
      </c>
      <c r="AI83" s="934">
        <v>900</v>
      </c>
      <c r="AJ83" s="708">
        <v>1</v>
      </c>
      <c r="AK83" s="708"/>
      <c r="AL83" s="708"/>
      <c r="AM83" s="740">
        <v>3034</v>
      </c>
      <c r="AN83" s="721">
        <v>26661.5</v>
      </c>
      <c r="AO83" s="715">
        <v>337</v>
      </c>
      <c r="AP83" s="715">
        <v>350</v>
      </c>
      <c r="AQ83" s="715">
        <v>809.5</v>
      </c>
      <c r="AR83" s="718">
        <v>289</v>
      </c>
      <c r="AS83" s="722">
        <v>2845</v>
      </c>
      <c r="AT83" s="723">
        <v>1001</v>
      </c>
      <c r="AU83" s="716">
        <v>3308.5</v>
      </c>
      <c r="AW83" s="959"/>
      <c r="AX83" s="959"/>
    </row>
    <row r="84" spans="1:50">
      <c r="A84" s="705" t="s">
        <v>3680</v>
      </c>
      <c r="C84" s="705" t="s">
        <v>3805</v>
      </c>
      <c r="D84" s="707">
        <v>83</v>
      </c>
      <c r="E84" s="954" t="s">
        <v>715</v>
      </c>
      <c r="F84" s="806">
        <v>39948</v>
      </c>
      <c r="G84" s="934">
        <v>1</v>
      </c>
      <c r="H84" s="934"/>
      <c r="I84" s="934"/>
      <c r="J84" s="934"/>
      <c r="K84" s="707">
        <v>1</v>
      </c>
      <c r="L84" s="934">
        <v>175</v>
      </c>
      <c r="M84" s="934">
        <v>78</v>
      </c>
      <c r="N84" s="934">
        <v>225</v>
      </c>
      <c r="O84" s="953">
        <v>715</v>
      </c>
      <c r="P84" s="934"/>
      <c r="Q84" s="707">
        <v>1</v>
      </c>
      <c r="R84" s="934"/>
      <c r="S84" s="707">
        <v>1</v>
      </c>
      <c r="T84" s="934"/>
      <c r="U84" s="707">
        <v>1</v>
      </c>
      <c r="V84" s="934"/>
      <c r="W84" s="934"/>
      <c r="X84" s="934">
        <v>1</v>
      </c>
      <c r="Y84" s="58">
        <v>1</v>
      </c>
      <c r="Z84" s="53">
        <v>1</v>
      </c>
      <c r="AA84" s="53"/>
      <c r="AH84" s="707">
        <v>300</v>
      </c>
      <c r="AI84" s="934">
        <v>900</v>
      </c>
      <c r="AJ84" s="708">
        <v>1</v>
      </c>
      <c r="AK84" s="708"/>
      <c r="AL84" s="708"/>
      <c r="AM84" s="738">
        <v>649</v>
      </c>
      <c r="AN84" s="721">
        <v>11160.5</v>
      </c>
      <c r="AO84" s="715">
        <v>192</v>
      </c>
      <c r="AP84" s="715">
        <v>97.5</v>
      </c>
      <c r="AQ84" s="715">
        <v>111.5</v>
      </c>
      <c r="AR84" s="718">
        <v>148</v>
      </c>
      <c r="AS84" s="714">
        <v>631</v>
      </c>
      <c r="AT84" s="719">
        <v>170</v>
      </c>
      <c r="AU84" s="716">
        <v>3555</v>
      </c>
      <c r="AV84" s="801"/>
      <c r="AW84" s="934" t="s">
        <v>716</v>
      </c>
      <c r="AX84" s="934"/>
    </row>
    <row r="85" spans="1:50">
      <c r="A85" s="705" t="s">
        <v>3680</v>
      </c>
      <c r="C85" s="705" t="s">
        <v>3805</v>
      </c>
      <c r="D85" s="707">
        <v>84</v>
      </c>
      <c r="E85" s="954" t="s">
        <v>715</v>
      </c>
      <c r="F85" s="806">
        <v>39948</v>
      </c>
      <c r="G85" s="934">
        <v>1</v>
      </c>
      <c r="H85" s="934"/>
      <c r="I85" s="934"/>
      <c r="J85" s="934"/>
      <c r="K85" s="707">
        <v>1</v>
      </c>
      <c r="L85" s="934">
        <v>150</v>
      </c>
      <c r="M85" s="934">
        <v>78</v>
      </c>
      <c r="N85" s="934">
        <v>210</v>
      </c>
      <c r="O85" s="953">
        <v>645</v>
      </c>
      <c r="P85" s="934"/>
      <c r="Q85" s="707">
        <v>1</v>
      </c>
      <c r="R85" s="934"/>
      <c r="S85" s="707">
        <v>1</v>
      </c>
      <c r="T85" s="934"/>
      <c r="U85" s="707">
        <v>1</v>
      </c>
      <c r="V85" s="934"/>
      <c r="W85" s="934"/>
      <c r="X85" s="934">
        <v>1</v>
      </c>
      <c r="Y85" s="58">
        <v>1</v>
      </c>
      <c r="Z85" s="53">
        <v>1</v>
      </c>
      <c r="AA85" s="53"/>
      <c r="AH85" s="707">
        <v>300</v>
      </c>
      <c r="AI85" s="934">
        <v>500</v>
      </c>
      <c r="AJ85" s="708"/>
      <c r="AK85" s="708">
        <v>1</v>
      </c>
      <c r="AL85" s="708"/>
      <c r="AM85" s="738">
        <v>752</v>
      </c>
      <c r="AN85" s="717">
        <v>8659.5</v>
      </c>
      <c r="AO85" s="717">
        <v>454</v>
      </c>
      <c r="AP85" s="715">
        <v>278</v>
      </c>
      <c r="AQ85" s="715">
        <v>613</v>
      </c>
      <c r="AR85" s="718">
        <v>228</v>
      </c>
      <c r="AS85" s="722">
        <v>1217.5</v>
      </c>
      <c r="AT85" s="719">
        <v>85</v>
      </c>
      <c r="AU85" s="716">
        <v>1662</v>
      </c>
      <c r="AV85" s="801"/>
      <c r="AW85" s="957">
        <v>17082302</v>
      </c>
      <c r="AX85" s="944" t="s">
        <v>348</v>
      </c>
    </row>
    <row r="86" spans="1:50">
      <c r="A86" s="705" t="s">
        <v>3680</v>
      </c>
      <c r="C86" s="705" t="s">
        <v>3805</v>
      </c>
      <c r="D86" s="707">
        <v>85</v>
      </c>
      <c r="E86" s="954" t="s">
        <v>715</v>
      </c>
      <c r="F86" s="806">
        <v>39948</v>
      </c>
      <c r="G86" s="934">
        <v>1</v>
      </c>
      <c r="H86" s="934"/>
      <c r="I86" s="934"/>
      <c r="J86" s="934"/>
      <c r="K86" s="707">
        <v>1</v>
      </c>
      <c r="L86" s="934">
        <v>175</v>
      </c>
      <c r="M86" s="934">
        <v>78</v>
      </c>
      <c r="N86" s="934">
        <v>220</v>
      </c>
      <c r="O86" s="953">
        <v>730</v>
      </c>
      <c r="P86" s="934"/>
      <c r="Q86" s="707">
        <v>1</v>
      </c>
      <c r="R86" s="934"/>
      <c r="S86" s="707">
        <v>1</v>
      </c>
      <c r="T86" s="934"/>
      <c r="U86" s="707">
        <v>1</v>
      </c>
      <c r="V86" s="934"/>
      <c r="W86" s="934"/>
      <c r="X86" s="934">
        <v>1</v>
      </c>
      <c r="Y86" s="58">
        <v>1</v>
      </c>
      <c r="Z86" s="53">
        <v>1</v>
      </c>
      <c r="AA86" s="53"/>
      <c r="AH86" s="707">
        <v>300</v>
      </c>
      <c r="AI86" s="934">
        <v>800</v>
      </c>
      <c r="AJ86" s="708">
        <v>1</v>
      </c>
      <c r="AK86" s="708"/>
      <c r="AL86" s="708"/>
      <c r="AM86" s="740">
        <v>1291</v>
      </c>
      <c r="AN86" s="721">
        <v>14939</v>
      </c>
      <c r="AO86" s="717">
        <v>474</v>
      </c>
      <c r="AP86" s="717">
        <v>1014.5</v>
      </c>
      <c r="AQ86" s="717">
        <v>1841.5</v>
      </c>
      <c r="AR86" s="718">
        <v>482.5</v>
      </c>
      <c r="AS86" s="714">
        <v>484</v>
      </c>
      <c r="AT86" s="719">
        <v>110.5</v>
      </c>
      <c r="AU86" s="716">
        <v>2942</v>
      </c>
      <c r="AV86" s="801"/>
      <c r="AW86" s="934" t="s">
        <v>717</v>
      </c>
      <c r="AX86" s="934"/>
    </row>
    <row r="87" spans="1:50">
      <c r="A87" s="705" t="s">
        <v>3680</v>
      </c>
      <c r="C87" s="705" t="s">
        <v>3805</v>
      </c>
      <c r="D87" s="707">
        <v>86</v>
      </c>
      <c r="E87" s="954" t="s">
        <v>715</v>
      </c>
      <c r="F87" s="806">
        <v>39948</v>
      </c>
      <c r="G87" s="934">
        <v>1</v>
      </c>
      <c r="H87" s="934"/>
      <c r="I87" s="934"/>
      <c r="J87" s="934"/>
      <c r="K87" s="707">
        <v>1</v>
      </c>
      <c r="L87" s="934">
        <v>178</v>
      </c>
      <c r="M87" s="934">
        <v>81</v>
      </c>
      <c r="N87" s="934">
        <v>230</v>
      </c>
      <c r="O87" s="953">
        <v>830</v>
      </c>
      <c r="P87" s="934"/>
      <c r="Q87" s="707">
        <v>1</v>
      </c>
      <c r="R87" s="934"/>
      <c r="S87" s="707">
        <v>1</v>
      </c>
      <c r="T87" s="934"/>
      <c r="U87" s="707">
        <v>1</v>
      </c>
      <c r="V87" s="934"/>
      <c r="W87" s="934"/>
      <c r="X87" s="934">
        <v>1</v>
      </c>
      <c r="Y87" s="58">
        <v>1</v>
      </c>
      <c r="Z87" s="53">
        <v>1</v>
      </c>
      <c r="AA87" s="53"/>
      <c r="AH87" s="707">
        <v>300</v>
      </c>
      <c r="AI87" s="934">
        <v>900</v>
      </c>
      <c r="AJ87" s="708"/>
      <c r="AK87" s="708"/>
      <c r="AL87" s="708">
        <v>1</v>
      </c>
      <c r="AM87" s="738">
        <v>138.5</v>
      </c>
      <c r="AN87" s="715">
        <v>576.5</v>
      </c>
      <c r="AO87" s="715">
        <v>172</v>
      </c>
      <c r="AP87" s="715">
        <v>149.5</v>
      </c>
      <c r="AQ87" s="715">
        <v>143.5</v>
      </c>
      <c r="AR87" s="718">
        <v>167</v>
      </c>
      <c r="AS87" s="714">
        <v>328.5</v>
      </c>
      <c r="AT87" s="719">
        <v>96.5</v>
      </c>
      <c r="AU87" s="716">
        <v>3236</v>
      </c>
      <c r="AV87" s="801"/>
      <c r="AW87" s="934" t="s">
        <v>718</v>
      </c>
      <c r="AX87" s="934"/>
    </row>
    <row r="88" spans="1:50">
      <c r="A88" s="705" t="s">
        <v>3680</v>
      </c>
      <c r="C88" s="705" t="s">
        <v>3805</v>
      </c>
      <c r="D88" s="707">
        <v>87</v>
      </c>
      <c r="E88" s="954" t="s">
        <v>715</v>
      </c>
      <c r="F88" s="806">
        <v>39948</v>
      </c>
      <c r="G88" s="934">
        <v>1</v>
      </c>
      <c r="H88" s="934"/>
      <c r="I88" s="934"/>
      <c r="J88" s="934"/>
      <c r="K88" s="707">
        <v>1</v>
      </c>
      <c r="L88" s="934">
        <v>178</v>
      </c>
      <c r="M88" s="934">
        <v>81</v>
      </c>
      <c r="N88" s="934">
        <v>230</v>
      </c>
      <c r="O88" s="953">
        <v>724</v>
      </c>
      <c r="P88" s="934"/>
      <c r="Q88" s="707">
        <v>1</v>
      </c>
      <c r="R88" s="934"/>
      <c r="S88" s="707">
        <v>1</v>
      </c>
      <c r="T88" s="934"/>
      <c r="U88" s="707">
        <v>1</v>
      </c>
      <c r="V88" s="934"/>
      <c r="W88" s="934"/>
      <c r="X88" s="934">
        <v>1</v>
      </c>
      <c r="Y88" s="58">
        <v>1</v>
      </c>
      <c r="Z88" s="53"/>
      <c r="AA88" s="1021">
        <v>1</v>
      </c>
      <c r="AH88" s="707">
        <v>300</v>
      </c>
      <c r="AI88" s="934">
        <v>800</v>
      </c>
      <c r="AJ88" s="708"/>
      <c r="AK88" s="708"/>
      <c r="AL88" s="708">
        <v>1</v>
      </c>
      <c r="AM88" s="738">
        <v>737.5</v>
      </c>
      <c r="AN88" s="715">
        <v>112.5</v>
      </c>
      <c r="AO88" s="717">
        <v>1413</v>
      </c>
      <c r="AP88" s="715">
        <v>249.5</v>
      </c>
      <c r="AQ88" s="715">
        <v>153</v>
      </c>
      <c r="AR88" s="726">
        <v>1006</v>
      </c>
      <c r="AS88" s="714">
        <v>530</v>
      </c>
      <c r="AT88" s="719">
        <v>65</v>
      </c>
      <c r="AU88" s="725">
        <v>8481</v>
      </c>
      <c r="AV88" s="936"/>
      <c r="AW88" s="934" t="s">
        <v>719</v>
      </c>
      <c r="AX88" s="934"/>
    </row>
    <row r="89" spans="1:50">
      <c r="A89" s="705" t="s">
        <v>3680</v>
      </c>
      <c r="C89" s="705" t="s">
        <v>3805</v>
      </c>
      <c r="D89" s="707">
        <v>88</v>
      </c>
      <c r="E89" s="954" t="s">
        <v>715</v>
      </c>
      <c r="F89" s="806">
        <v>39948</v>
      </c>
      <c r="G89" s="934">
        <v>1</v>
      </c>
      <c r="H89" s="934"/>
      <c r="I89" s="934"/>
      <c r="J89" s="934"/>
      <c r="K89" s="707">
        <v>1</v>
      </c>
      <c r="L89" s="934">
        <v>167.39</v>
      </c>
      <c r="M89" s="934">
        <v>70.849999999999994</v>
      </c>
      <c r="N89" s="934">
        <v>202</v>
      </c>
      <c r="O89" s="953">
        <v>655</v>
      </c>
      <c r="P89" s="934"/>
      <c r="Q89" s="707">
        <v>1</v>
      </c>
      <c r="R89" s="934"/>
      <c r="S89" s="707">
        <v>1</v>
      </c>
      <c r="T89" s="934"/>
      <c r="U89" s="707">
        <v>1</v>
      </c>
      <c r="V89" s="934"/>
      <c r="W89" s="934"/>
      <c r="X89" s="934">
        <v>1</v>
      </c>
      <c r="Y89" s="58">
        <v>1</v>
      </c>
      <c r="Z89" s="53">
        <v>1</v>
      </c>
      <c r="AA89" s="53"/>
      <c r="AH89" s="707">
        <v>300</v>
      </c>
      <c r="AI89" s="934">
        <v>800</v>
      </c>
      <c r="AJ89" s="708"/>
      <c r="AK89" s="708">
        <v>1</v>
      </c>
      <c r="AL89" s="708"/>
      <c r="AM89" s="740">
        <v>1004</v>
      </c>
      <c r="AN89" s="717">
        <v>4804</v>
      </c>
      <c r="AO89" s="717">
        <v>1786</v>
      </c>
      <c r="AP89" s="715">
        <v>803.5</v>
      </c>
      <c r="AQ89" s="715">
        <v>380</v>
      </c>
      <c r="AR89" s="726">
        <v>1558</v>
      </c>
      <c r="AS89" s="722">
        <v>2718</v>
      </c>
      <c r="AT89" s="719">
        <v>398.5</v>
      </c>
      <c r="AU89" s="716">
        <v>3266</v>
      </c>
      <c r="AV89" s="936"/>
      <c r="AW89" s="934" t="s">
        <v>720</v>
      </c>
      <c r="AX89" s="934"/>
    </row>
    <row r="90" spans="1:50">
      <c r="A90" s="705" t="s">
        <v>3680</v>
      </c>
      <c r="C90" s="705" t="s">
        <v>3805</v>
      </c>
      <c r="D90" s="707">
        <v>89</v>
      </c>
      <c r="E90" s="954" t="s">
        <v>715</v>
      </c>
      <c r="F90" s="806">
        <v>39948</v>
      </c>
      <c r="G90" s="934">
        <v>1</v>
      </c>
      <c r="H90" s="934"/>
      <c r="I90" s="934"/>
      <c r="J90" s="934"/>
      <c r="K90" s="707">
        <v>1</v>
      </c>
      <c r="L90" s="934">
        <v>168.3</v>
      </c>
      <c r="M90" s="934">
        <v>78.7</v>
      </c>
      <c r="N90" s="934">
        <v>200</v>
      </c>
      <c r="O90" s="953">
        <v>490</v>
      </c>
      <c r="P90" s="934"/>
      <c r="Q90" s="707">
        <v>1</v>
      </c>
      <c r="R90" s="934"/>
      <c r="S90" s="707">
        <v>1</v>
      </c>
      <c r="T90" s="934"/>
      <c r="U90" s="707">
        <v>1</v>
      </c>
      <c r="V90" s="934"/>
      <c r="W90" s="934">
        <v>1</v>
      </c>
      <c r="X90" s="934"/>
      <c r="Y90" s="58">
        <v>1</v>
      </c>
      <c r="Z90" s="53">
        <v>1</v>
      </c>
      <c r="AA90" s="53"/>
      <c r="AH90" s="707">
        <v>300</v>
      </c>
      <c r="AI90" s="934">
        <v>1000</v>
      </c>
      <c r="AJ90" s="708"/>
      <c r="AK90" s="708"/>
      <c r="AL90" s="708">
        <v>1</v>
      </c>
      <c r="AM90" s="738">
        <v>68.5</v>
      </c>
      <c r="AN90" s="715">
        <v>199</v>
      </c>
      <c r="AO90" s="715">
        <v>56.5</v>
      </c>
      <c r="AP90" s="715">
        <v>112</v>
      </c>
      <c r="AQ90" s="715">
        <v>223</v>
      </c>
      <c r="AR90" s="718">
        <v>50</v>
      </c>
      <c r="AS90" s="714">
        <v>735.5</v>
      </c>
      <c r="AT90" s="719">
        <v>76.5</v>
      </c>
      <c r="AU90" s="725">
        <v>8323</v>
      </c>
      <c r="AV90" s="936"/>
      <c r="AW90" s="934" t="s">
        <v>721</v>
      </c>
      <c r="AX90" s="934"/>
    </row>
    <row r="91" spans="1:50">
      <c r="A91" s="705" t="s">
        <v>3680</v>
      </c>
      <c r="C91" s="705" t="s">
        <v>3805</v>
      </c>
      <c r="D91" s="707">
        <v>90</v>
      </c>
      <c r="E91" s="954" t="s">
        <v>715</v>
      </c>
      <c r="F91" s="806">
        <v>39948</v>
      </c>
      <c r="G91" s="934"/>
      <c r="H91" s="934">
        <v>1</v>
      </c>
      <c r="I91" s="934"/>
      <c r="J91" s="934"/>
      <c r="K91" s="707">
        <v>1</v>
      </c>
      <c r="L91" s="934">
        <v>170.7</v>
      </c>
      <c r="M91" s="934">
        <v>75.099999999999994</v>
      </c>
      <c r="N91" s="934">
        <v>201.3</v>
      </c>
      <c r="O91" s="953">
        <v>650</v>
      </c>
      <c r="P91" s="934">
        <v>1</v>
      </c>
      <c r="Q91" s="707"/>
      <c r="R91" s="934"/>
      <c r="S91" s="707">
        <v>1</v>
      </c>
      <c r="T91" s="934"/>
      <c r="U91" s="707">
        <v>1</v>
      </c>
      <c r="V91" s="934"/>
      <c r="W91" s="934"/>
      <c r="X91" s="934">
        <v>1</v>
      </c>
      <c r="Y91" s="58">
        <v>1</v>
      </c>
      <c r="Z91" s="53">
        <v>1</v>
      </c>
      <c r="AA91" s="53"/>
      <c r="AH91" s="707">
        <v>300</v>
      </c>
      <c r="AI91" s="934">
        <v>700</v>
      </c>
      <c r="AJ91" s="708"/>
      <c r="AK91" s="708">
        <v>1</v>
      </c>
      <c r="AL91" s="708"/>
      <c r="AM91" s="738">
        <v>442</v>
      </c>
      <c r="AN91" s="717">
        <v>1368</v>
      </c>
      <c r="AO91" s="717">
        <v>705</v>
      </c>
      <c r="AP91" s="715">
        <v>140</v>
      </c>
      <c r="AQ91" s="715">
        <v>193.5</v>
      </c>
      <c r="AR91" s="718">
        <v>694</v>
      </c>
      <c r="AS91" s="714">
        <v>293</v>
      </c>
      <c r="AT91" s="719">
        <v>212</v>
      </c>
      <c r="AU91" s="716">
        <v>3970</v>
      </c>
      <c r="AV91" s="801"/>
      <c r="AW91" s="934" t="s">
        <v>722</v>
      </c>
      <c r="AX91" s="934"/>
    </row>
    <row r="92" spans="1:50">
      <c r="A92" s="705" t="s">
        <v>3680</v>
      </c>
      <c r="C92" s="705" t="s">
        <v>3805</v>
      </c>
      <c r="D92" s="939">
        <v>91</v>
      </c>
      <c r="E92" s="940" t="s">
        <v>715</v>
      </c>
      <c r="F92" s="806">
        <v>39948</v>
      </c>
      <c r="G92" s="939">
        <v>1</v>
      </c>
      <c r="H92" s="939"/>
      <c r="I92" s="939"/>
      <c r="J92" s="939"/>
      <c r="K92" s="939">
        <v>1</v>
      </c>
      <c r="L92" s="939">
        <v>172.2</v>
      </c>
      <c r="M92" s="939">
        <v>76.2</v>
      </c>
      <c r="N92" s="939">
        <v>205.3</v>
      </c>
      <c r="O92" s="956">
        <v>716</v>
      </c>
      <c r="P92" s="939"/>
      <c r="Q92" s="939">
        <v>1</v>
      </c>
      <c r="R92" s="939"/>
      <c r="S92" s="939">
        <v>1</v>
      </c>
      <c r="T92" s="939"/>
      <c r="U92" s="939">
        <v>1</v>
      </c>
      <c r="V92" s="939"/>
      <c r="W92" s="939"/>
      <c r="X92" s="939">
        <v>1</v>
      </c>
      <c r="Y92" s="116">
        <v>1</v>
      </c>
      <c r="Z92" s="116">
        <v>1</v>
      </c>
      <c r="AA92" s="116"/>
      <c r="AH92" s="707">
        <v>300</v>
      </c>
      <c r="AI92" s="934">
        <v>500</v>
      </c>
      <c r="AJ92" s="708"/>
      <c r="AK92" s="708"/>
      <c r="AL92" s="708">
        <v>1</v>
      </c>
      <c r="AM92" s="738">
        <v>107</v>
      </c>
      <c r="AN92" s="715">
        <v>582</v>
      </c>
      <c r="AO92" s="715">
        <v>78</v>
      </c>
      <c r="AP92" s="715">
        <v>90</v>
      </c>
      <c r="AQ92" s="715">
        <v>170.5</v>
      </c>
      <c r="AR92" s="718">
        <v>71</v>
      </c>
      <c r="AS92" s="714">
        <v>551</v>
      </c>
      <c r="AT92" s="719">
        <v>226</v>
      </c>
      <c r="AU92" s="716">
        <v>3338</v>
      </c>
      <c r="AV92" s="936"/>
      <c r="AW92" s="939" t="s">
        <v>723</v>
      </c>
      <c r="AX92" s="934" t="s">
        <v>724</v>
      </c>
    </row>
    <row r="93" spans="1:50">
      <c r="A93" s="705" t="s">
        <v>3680</v>
      </c>
      <c r="C93" s="705" t="s">
        <v>3805</v>
      </c>
      <c r="D93" s="939">
        <v>92</v>
      </c>
      <c r="E93" s="940" t="s">
        <v>725</v>
      </c>
      <c r="F93" s="806">
        <v>39949</v>
      </c>
      <c r="G93" s="939"/>
      <c r="H93" s="939">
        <v>1</v>
      </c>
      <c r="I93" s="939"/>
      <c r="J93" s="939"/>
      <c r="K93" s="939">
        <v>1</v>
      </c>
      <c r="L93" s="939">
        <v>169.2</v>
      </c>
      <c r="M93" s="939">
        <v>75</v>
      </c>
      <c r="N93" s="939">
        <v>212</v>
      </c>
      <c r="O93" s="956">
        <v>614</v>
      </c>
      <c r="P93" s="939"/>
      <c r="Q93" s="939">
        <v>1</v>
      </c>
      <c r="R93" s="939">
        <v>1</v>
      </c>
      <c r="S93" s="939"/>
      <c r="T93" s="939"/>
      <c r="U93" s="939">
        <v>1</v>
      </c>
      <c r="V93" s="939"/>
      <c r="W93" s="939">
        <v>1</v>
      </c>
      <c r="X93" s="939"/>
      <c r="Y93" s="116">
        <v>1</v>
      </c>
      <c r="Z93" s="116">
        <v>1</v>
      </c>
      <c r="AA93" s="116"/>
      <c r="AH93" s="939">
        <v>300</v>
      </c>
      <c r="AI93" s="939">
        <v>900</v>
      </c>
      <c r="AJ93" s="708"/>
      <c r="AK93" s="708">
        <v>1</v>
      </c>
      <c r="AL93" s="708"/>
      <c r="AM93" s="738">
        <v>159</v>
      </c>
      <c r="AN93" s="717">
        <v>1810</v>
      </c>
      <c r="AO93" s="715">
        <v>64</v>
      </c>
      <c r="AP93" s="715">
        <v>86</v>
      </c>
      <c r="AQ93" s="715">
        <v>200.5</v>
      </c>
      <c r="AR93" s="718">
        <v>221</v>
      </c>
      <c r="AS93" s="714">
        <v>526.5</v>
      </c>
      <c r="AT93" s="719">
        <v>260</v>
      </c>
      <c r="AU93" s="716">
        <v>3303</v>
      </c>
      <c r="AV93" s="801"/>
      <c r="AW93" s="939" t="s">
        <v>303</v>
      </c>
      <c r="AX93" s="939" t="s">
        <v>726</v>
      </c>
    </row>
    <row r="94" spans="1:50">
      <c r="A94" s="705" t="s">
        <v>3680</v>
      </c>
      <c r="C94" s="705" t="s">
        <v>3805</v>
      </c>
      <c r="D94" s="707">
        <v>93</v>
      </c>
      <c r="E94" s="954" t="s">
        <v>725</v>
      </c>
      <c r="F94" s="806">
        <v>39949</v>
      </c>
      <c r="G94" s="934">
        <v>1</v>
      </c>
      <c r="H94" s="934"/>
      <c r="I94" s="934"/>
      <c r="J94" s="934"/>
      <c r="K94" s="707">
        <v>1</v>
      </c>
      <c r="L94" s="934">
        <v>172</v>
      </c>
      <c r="M94" s="934">
        <v>82</v>
      </c>
      <c r="N94" s="934">
        <v>230</v>
      </c>
      <c r="O94" s="953">
        <v>815</v>
      </c>
      <c r="P94" s="934"/>
      <c r="Q94" s="707">
        <v>1</v>
      </c>
      <c r="R94" s="934"/>
      <c r="S94" s="707">
        <v>1</v>
      </c>
      <c r="T94" s="934"/>
      <c r="U94" s="707">
        <v>1</v>
      </c>
      <c r="V94" s="934"/>
      <c r="W94" s="934"/>
      <c r="X94" s="934">
        <v>1</v>
      </c>
      <c r="Y94" s="58">
        <v>1</v>
      </c>
      <c r="Z94" s="53">
        <v>1</v>
      </c>
      <c r="AA94" s="53"/>
      <c r="AH94" s="707">
        <v>300</v>
      </c>
      <c r="AI94" s="934">
        <v>800</v>
      </c>
      <c r="AJ94" s="708">
        <v>1</v>
      </c>
      <c r="AK94" s="708"/>
      <c r="AL94" s="708"/>
      <c r="AM94" s="740">
        <v>5643</v>
      </c>
      <c r="AN94" s="721">
        <v>24709</v>
      </c>
      <c r="AO94" s="717">
        <v>1524.5</v>
      </c>
      <c r="AP94" s="717">
        <v>2083</v>
      </c>
      <c r="AQ94" s="715">
        <v>378</v>
      </c>
      <c r="AR94" s="726">
        <v>1563</v>
      </c>
      <c r="AS94" s="714">
        <v>489</v>
      </c>
      <c r="AT94" s="719">
        <v>413</v>
      </c>
      <c r="AU94" s="725">
        <v>4153</v>
      </c>
      <c r="AV94" s="801"/>
      <c r="AW94" s="934" t="s">
        <v>727</v>
      </c>
      <c r="AX94" s="934"/>
    </row>
    <row r="95" spans="1:50">
      <c r="A95" s="705" t="s">
        <v>3680</v>
      </c>
      <c r="C95" s="705" t="s">
        <v>3805</v>
      </c>
      <c r="D95" s="707">
        <v>94</v>
      </c>
      <c r="E95" s="954" t="s">
        <v>725</v>
      </c>
      <c r="F95" s="806">
        <v>39949</v>
      </c>
      <c r="G95" s="934"/>
      <c r="H95" s="934">
        <v>1</v>
      </c>
      <c r="I95" s="934"/>
      <c r="J95" s="934"/>
      <c r="K95" s="707">
        <v>1</v>
      </c>
      <c r="L95" s="934">
        <v>165</v>
      </c>
      <c r="M95" s="934">
        <v>70</v>
      </c>
      <c r="N95" s="934">
        <v>198</v>
      </c>
      <c r="O95" s="953">
        <v>540</v>
      </c>
      <c r="P95" s="934"/>
      <c r="Q95" s="707">
        <v>1</v>
      </c>
      <c r="R95" s="934"/>
      <c r="S95" s="707">
        <v>1</v>
      </c>
      <c r="T95" s="934"/>
      <c r="U95" s="707">
        <v>1</v>
      </c>
      <c r="V95" s="934"/>
      <c r="W95" s="934">
        <v>1</v>
      </c>
      <c r="X95" s="934"/>
      <c r="Y95" s="58">
        <v>1</v>
      </c>
      <c r="Z95" s="53">
        <v>1</v>
      </c>
      <c r="AA95" s="53"/>
      <c r="AH95" s="707">
        <v>300</v>
      </c>
      <c r="AI95" s="934">
        <v>900</v>
      </c>
      <c r="AJ95" s="708"/>
      <c r="AK95" s="708"/>
      <c r="AL95" s="708">
        <v>1</v>
      </c>
      <c r="AM95" s="738">
        <v>140</v>
      </c>
      <c r="AN95" s="715">
        <v>76</v>
      </c>
      <c r="AO95" s="715">
        <v>171</v>
      </c>
      <c r="AP95" s="715">
        <v>99</v>
      </c>
      <c r="AQ95" s="715">
        <v>236.5</v>
      </c>
      <c r="AR95" s="718">
        <v>131</v>
      </c>
      <c r="AS95" s="714">
        <v>677</v>
      </c>
      <c r="AT95" s="719">
        <v>65</v>
      </c>
      <c r="AU95" s="725">
        <v>4109</v>
      </c>
      <c r="AV95" s="801"/>
      <c r="AW95" s="934" t="s">
        <v>728</v>
      </c>
      <c r="AX95" s="959"/>
    </row>
    <row r="96" spans="1:50">
      <c r="A96" s="705" t="s">
        <v>3680</v>
      </c>
      <c r="C96" s="705" t="s">
        <v>3805</v>
      </c>
      <c r="D96" s="707">
        <v>95</v>
      </c>
      <c r="E96" s="954" t="s">
        <v>725</v>
      </c>
      <c r="F96" s="806">
        <v>39949</v>
      </c>
      <c r="G96" s="934"/>
      <c r="H96" s="934">
        <v>1</v>
      </c>
      <c r="I96" s="934"/>
      <c r="J96" s="934"/>
      <c r="K96" s="707">
        <v>1</v>
      </c>
      <c r="L96" s="934">
        <v>175</v>
      </c>
      <c r="M96" s="934">
        <v>70</v>
      </c>
      <c r="N96" s="934">
        <v>212</v>
      </c>
      <c r="O96" s="953">
        <v>545</v>
      </c>
      <c r="P96" s="934"/>
      <c r="Q96" s="707">
        <v>1</v>
      </c>
      <c r="R96" s="934">
        <v>1</v>
      </c>
      <c r="S96" s="707"/>
      <c r="T96" s="934"/>
      <c r="U96" s="707">
        <v>1</v>
      </c>
      <c r="V96" s="934"/>
      <c r="W96" s="934">
        <v>1</v>
      </c>
      <c r="X96" s="934"/>
      <c r="Y96" s="58">
        <v>1</v>
      </c>
      <c r="Z96" s="53">
        <v>1</v>
      </c>
      <c r="AA96" s="53"/>
      <c r="AH96" s="707">
        <v>300</v>
      </c>
      <c r="AI96" s="934">
        <v>900</v>
      </c>
      <c r="AJ96" s="708">
        <v>1</v>
      </c>
      <c r="AK96" s="708"/>
      <c r="AL96" s="708"/>
      <c r="AM96" s="740">
        <v>1299</v>
      </c>
      <c r="AN96" s="721">
        <v>19458</v>
      </c>
      <c r="AO96" s="717">
        <v>490</v>
      </c>
      <c r="AP96" s="715">
        <v>989.5</v>
      </c>
      <c r="AQ96" s="715">
        <v>265.5</v>
      </c>
      <c r="AR96" s="718">
        <v>824.5</v>
      </c>
      <c r="AS96" s="722">
        <v>6172</v>
      </c>
      <c r="AT96" s="723">
        <v>2627</v>
      </c>
      <c r="AU96" s="716">
        <v>3733</v>
      </c>
      <c r="AV96" s="801"/>
      <c r="AW96" s="934" t="s">
        <v>729</v>
      </c>
      <c r="AX96" s="959"/>
    </row>
    <row r="97" spans="1:50">
      <c r="A97" s="705" t="s">
        <v>3680</v>
      </c>
      <c r="C97" s="705" t="s">
        <v>3805</v>
      </c>
      <c r="D97" s="707">
        <v>96</v>
      </c>
      <c r="E97" s="954" t="s">
        <v>725</v>
      </c>
      <c r="F97" s="806">
        <v>39949</v>
      </c>
      <c r="G97" s="934"/>
      <c r="H97" s="934">
        <v>1</v>
      </c>
      <c r="I97" s="934"/>
      <c r="J97" s="934"/>
      <c r="K97" s="707">
        <v>1</v>
      </c>
      <c r="L97" s="934">
        <v>170</v>
      </c>
      <c r="M97" s="934">
        <v>72</v>
      </c>
      <c r="N97" s="934">
        <v>212</v>
      </c>
      <c r="O97" s="953">
        <v>567</v>
      </c>
      <c r="P97" s="934"/>
      <c r="Q97" s="707">
        <v>1</v>
      </c>
      <c r="R97" s="934">
        <v>1</v>
      </c>
      <c r="S97" s="707"/>
      <c r="T97" s="934"/>
      <c r="U97" s="707">
        <v>1</v>
      </c>
      <c r="V97" s="934"/>
      <c r="W97" s="934">
        <v>1</v>
      </c>
      <c r="X97" s="934"/>
      <c r="Y97" s="58">
        <v>1</v>
      </c>
      <c r="Z97" s="53">
        <v>1</v>
      </c>
      <c r="AA97" s="53"/>
      <c r="AH97" s="707">
        <v>300</v>
      </c>
      <c r="AI97" s="934">
        <v>500</v>
      </c>
      <c r="AJ97" s="708">
        <v>1</v>
      </c>
      <c r="AK97" s="708"/>
      <c r="AL97" s="708"/>
      <c r="AM97" s="740">
        <v>4964</v>
      </c>
      <c r="AN97" s="721">
        <v>25843</v>
      </c>
      <c r="AO97" s="715">
        <v>161</v>
      </c>
      <c r="AP97" s="715">
        <v>75</v>
      </c>
      <c r="AQ97" s="715">
        <v>151</v>
      </c>
      <c r="AR97" s="718">
        <v>60</v>
      </c>
      <c r="AS97" s="714">
        <v>292.5</v>
      </c>
      <c r="AT97" s="719">
        <v>88</v>
      </c>
      <c r="AU97" s="725">
        <v>4114</v>
      </c>
      <c r="AV97" s="801"/>
      <c r="AW97" s="934" t="s">
        <v>730</v>
      </c>
      <c r="AX97" s="959"/>
    </row>
    <row r="98" spans="1:50">
      <c r="A98" s="705" t="s">
        <v>3680</v>
      </c>
      <c r="C98" s="705" t="s">
        <v>3805</v>
      </c>
      <c r="D98" s="707">
        <v>97</v>
      </c>
      <c r="E98" s="954" t="s">
        <v>725</v>
      </c>
      <c r="F98" s="806">
        <v>39949</v>
      </c>
      <c r="G98" s="934">
        <v>1</v>
      </c>
      <c r="H98" s="934"/>
      <c r="I98" s="934"/>
      <c r="J98" s="934"/>
      <c r="K98" s="707">
        <v>1</v>
      </c>
      <c r="L98" s="934">
        <v>180</v>
      </c>
      <c r="M98" s="934">
        <v>84</v>
      </c>
      <c r="N98" s="934">
        <v>232</v>
      </c>
      <c r="O98" s="953">
        <v>815</v>
      </c>
      <c r="P98" s="934"/>
      <c r="Q98" s="707">
        <v>1</v>
      </c>
      <c r="R98" s="934"/>
      <c r="S98" s="707">
        <v>1</v>
      </c>
      <c r="T98" s="934"/>
      <c r="U98" s="707">
        <v>1</v>
      </c>
      <c r="V98" s="934"/>
      <c r="W98" s="934"/>
      <c r="X98" s="934">
        <v>1</v>
      </c>
      <c r="Y98" s="58">
        <v>1</v>
      </c>
      <c r="Z98" s="53">
        <v>1</v>
      </c>
      <c r="AA98" s="53"/>
      <c r="AH98" s="707">
        <v>300</v>
      </c>
      <c r="AI98" s="934">
        <v>800</v>
      </c>
      <c r="AJ98" s="708"/>
      <c r="AK98" s="708">
        <v>1</v>
      </c>
      <c r="AL98" s="708"/>
      <c r="AM98" s="738">
        <v>382</v>
      </c>
      <c r="AN98" s="717">
        <v>5604</v>
      </c>
      <c r="AO98" s="715">
        <v>281</v>
      </c>
      <c r="AP98" s="715">
        <v>138</v>
      </c>
      <c r="AQ98" s="717">
        <v>3843.5</v>
      </c>
      <c r="AR98" s="718">
        <v>215</v>
      </c>
      <c r="AS98" s="714">
        <v>295.5</v>
      </c>
      <c r="AT98" s="719">
        <v>174</v>
      </c>
      <c r="AU98" s="725">
        <v>4508.5</v>
      </c>
      <c r="AV98" s="936"/>
      <c r="AW98" s="934" t="s">
        <v>731</v>
      </c>
      <c r="AX98" s="959"/>
    </row>
    <row r="99" spans="1:50">
      <c r="A99" s="705" t="s">
        <v>3680</v>
      </c>
      <c r="C99" s="705" t="s">
        <v>3805</v>
      </c>
      <c r="D99" s="707">
        <v>98</v>
      </c>
      <c r="E99" s="954" t="s">
        <v>725</v>
      </c>
      <c r="F99" s="806">
        <v>39949</v>
      </c>
      <c r="G99" s="934">
        <v>1</v>
      </c>
      <c r="H99" s="934"/>
      <c r="I99" s="934"/>
      <c r="J99" s="934"/>
      <c r="K99" s="707">
        <v>1</v>
      </c>
      <c r="L99" s="934">
        <v>172</v>
      </c>
      <c r="M99" s="934">
        <v>75</v>
      </c>
      <c r="N99" s="934">
        <v>228</v>
      </c>
      <c r="O99" s="953">
        <v>734</v>
      </c>
      <c r="P99" s="934"/>
      <c r="Q99" s="707">
        <v>1</v>
      </c>
      <c r="R99" s="934"/>
      <c r="S99" s="707">
        <v>1</v>
      </c>
      <c r="T99" s="934"/>
      <c r="U99" s="707">
        <v>1</v>
      </c>
      <c r="V99" s="934"/>
      <c r="W99" s="934"/>
      <c r="X99" s="934">
        <v>1</v>
      </c>
      <c r="Y99" s="58">
        <v>1</v>
      </c>
      <c r="Z99" s="53">
        <v>1</v>
      </c>
      <c r="AA99" s="53"/>
      <c r="AH99" s="707">
        <v>300</v>
      </c>
      <c r="AI99" s="934">
        <v>600</v>
      </c>
      <c r="AJ99" s="708">
        <v>1</v>
      </c>
      <c r="AK99" s="708"/>
      <c r="AL99" s="708"/>
      <c r="AM99" s="740">
        <v>8487</v>
      </c>
      <c r="AN99" s="721">
        <v>27704</v>
      </c>
      <c r="AO99" s="715">
        <v>393</v>
      </c>
      <c r="AP99" s="715">
        <v>379</v>
      </c>
      <c r="AQ99" s="717">
        <v>2081.5</v>
      </c>
      <c r="AR99" s="718">
        <v>330</v>
      </c>
      <c r="AS99" s="714">
        <v>259.5</v>
      </c>
      <c r="AT99" s="719">
        <v>182</v>
      </c>
      <c r="AU99" s="716">
        <v>1908</v>
      </c>
      <c r="AV99" s="801"/>
      <c r="AW99" s="939" t="s">
        <v>732</v>
      </c>
      <c r="AX99" s="959" t="s">
        <v>3806</v>
      </c>
    </row>
    <row r="100" spans="1:50">
      <c r="A100" s="705" t="s">
        <v>3680</v>
      </c>
      <c r="C100" s="705" t="s">
        <v>3805</v>
      </c>
      <c r="D100" s="707">
        <v>99</v>
      </c>
      <c r="E100" s="954" t="s">
        <v>725</v>
      </c>
      <c r="F100" s="806">
        <v>39949</v>
      </c>
      <c r="G100" s="934"/>
      <c r="H100" s="934">
        <v>1</v>
      </c>
      <c r="I100" s="934"/>
      <c r="J100" s="934"/>
      <c r="K100" s="707">
        <v>1</v>
      </c>
      <c r="L100" s="934">
        <v>165</v>
      </c>
      <c r="M100" s="934">
        <v>71</v>
      </c>
      <c r="N100" s="934">
        <v>208</v>
      </c>
      <c r="O100" s="953">
        <v>509</v>
      </c>
      <c r="P100" s="934"/>
      <c r="Q100" s="707">
        <v>1</v>
      </c>
      <c r="R100" s="934">
        <v>1</v>
      </c>
      <c r="S100" s="707"/>
      <c r="T100" s="934"/>
      <c r="U100" s="707">
        <v>1</v>
      </c>
      <c r="V100" s="934"/>
      <c r="W100" s="934">
        <v>1</v>
      </c>
      <c r="X100" s="934"/>
      <c r="Y100" s="58">
        <v>1</v>
      </c>
      <c r="Z100" s="53">
        <v>1</v>
      </c>
      <c r="AA100" s="53"/>
      <c r="AH100" s="707">
        <v>300</v>
      </c>
      <c r="AI100" s="934">
        <v>600</v>
      </c>
      <c r="AJ100" s="708"/>
      <c r="AK100" s="708"/>
      <c r="AL100" s="708">
        <v>1</v>
      </c>
      <c r="AM100" s="738">
        <v>106</v>
      </c>
      <c r="AN100" s="715">
        <v>100.5</v>
      </c>
      <c r="AO100" s="715">
        <v>148.5</v>
      </c>
      <c r="AP100" s="715">
        <v>86.5</v>
      </c>
      <c r="AQ100" s="715">
        <v>144</v>
      </c>
      <c r="AR100" s="718">
        <v>127</v>
      </c>
      <c r="AS100" s="714">
        <v>313</v>
      </c>
      <c r="AT100" s="719">
        <v>75.5</v>
      </c>
      <c r="AU100" s="716">
        <v>3310.5</v>
      </c>
      <c r="AV100" s="936"/>
      <c r="AW100" s="939" t="s">
        <v>733</v>
      </c>
      <c r="AX100" s="959" t="s">
        <v>3806</v>
      </c>
    </row>
    <row r="101" spans="1:50">
      <c r="A101" s="705" t="s">
        <v>3680</v>
      </c>
      <c r="C101" s="705" t="s">
        <v>3805</v>
      </c>
      <c r="D101" s="707">
        <v>100</v>
      </c>
      <c r="E101" s="954" t="s">
        <v>725</v>
      </c>
      <c r="F101" s="806">
        <v>39949</v>
      </c>
      <c r="G101" s="934">
        <v>1</v>
      </c>
      <c r="H101" s="934"/>
      <c r="I101" s="934"/>
      <c r="J101" s="934"/>
      <c r="K101" s="707">
        <v>1</v>
      </c>
      <c r="L101" s="934">
        <v>179</v>
      </c>
      <c r="M101" s="934">
        <v>82</v>
      </c>
      <c r="N101" s="934">
        <v>228</v>
      </c>
      <c r="O101" s="953">
        <v>540</v>
      </c>
      <c r="P101" s="934"/>
      <c r="Q101" s="707">
        <v>1</v>
      </c>
      <c r="R101" s="934"/>
      <c r="S101" s="707">
        <v>1</v>
      </c>
      <c r="T101" s="934"/>
      <c r="U101" s="707">
        <v>1</v>
      </c>
      <c r="V101" s="934"/>
      <c r="W101" s="934"/>
      <c r="X101" s="934">
        <v>1</v>
      </c>
      <c r="Y101" s="58">
        <v>1</v>
      </c>
      <c r="Z101" s="53">
        <v>1</v>
      </c>
      <c r="AA101" s="53"/>
      <c r="AH101" s="707">
        <v>300</v>
      </c>
      <c r="AI101" s="934">
        <v>900</v>
      </c>
      <c r="AJ101" s="708"/>
      <c r="AK101" s="708">
        <v>1</v>
      </c>
      <c r="AL101" s="708"/>
      <c r="AM101" s="740">
        <v>1013.5</v>
      </c>
      <c r="AN101" s="717">
        <v>4232</v>
      </c>
      <c r="AO101" s="717">
        <v>1434</v>
      </c>
      <c r="AP101" s="715">
        <v>163</v>
      </c>
      <c r="AQ101" s="715">
        <v>128</v>
      </c>
      <c r="AR101" s="726">
        <v>1001</v>
      </c>
      <c r="AS101" s="714">
        <v>253</v>
      </c>
      <c r="AT101" s="719">
        <v>110</v>
      </c>
      <c r="AU101" s="716">
        <v>2209</v>
      </c>
      <c r="AV101" s="801"/>
      <c r="AW101" s="960" t="s">
        <v>734</v>
      </c>
      <c r="AX101" s="959"/>
    </row>
    <row r="102" spans="1:50">
      <c r="A102" s="705" t="s">
        <v>3680</v>
      </c>
      <c r="C102" s="705" t="s">
        <v>3805</v>
      </c>
      <c r="D102" s="707">
        <v>101</v>
      </c>
      <c r="E102" s="706" t="s">
        <v>725</v>
      </c>
      <c r="F102" s="806">
        <v>39949</v>
      </c>
      <c r="G102" s="707">
        <v>1</v>
      </c>
      <c r="H102" s="707"/>
      <c r="I102" s="707"/>
      <c r="J102" s="707"/>
      <c r="K102" s="707">
        <v>1</v>
      </c>
      <c r="L102" s="951">
        <v>170</v>
      </c>
      <c r="M102" s="951">
        <v>78</v>
      </c>
      <c r="N102" s="951">
        <v>227</v>
      </c>
      <c r="O102" s="953">
        <v>712</v>
      </c>
      <c r="P102" s="707"/>
      <c r="Q102" s="707">
        <v>1</v>
      </c>
      <c r="R102" s="707"/>
      <c r="S102" s="707">
        <v>1</v>
      </c>
      <c r="T102" s="707"/>
      <c r="U102" s="707">
        <v>1</v>
      </c>
      <c r="V102" s="707"/>
      <c r="W102" s="707"/>
      <c r="X102" s="707">
        <v>1</v>
      </c>
      <c r="Y102" s="58">
        <v>1</v>
      </c>
      <c r="Z102" s="58"/>
      <c r="AA102" s="58">
        <v>1</v>
      </c>
      <c r="AH102" s="707">
        <v>300</v>
      </c>
      <c r="AI102" s="707">
        <v>700</v>
      </c>
      <c r="AJ102" s="708"/>
      <c r="AK102" s="708"/>
      <c r="AL102" s="708"/>
      <c r="AW102" s="804" t="s">
        <v>735</v>
      </c>
      <c r="AX102" s="961"/>
    </row>
    <row r="103" spans="1:50">
      <c r="F103" s="806"/>
      <c r="AJ103" s="708">
        <f>SUM(AJ2:AJ102)</f>
        <v>24</v>
      </c>
      <c r="AK103" s="708">
        <f>SUM(AK2:AK102)</f>
        <v>22</v>
      </c>
      <c r="AL103" s="708">
        <f>SUM(AL2:AL102)</f>
        <v>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1"/>
  <sheetViews>
    <sheetView topLeftCell="O1" workbookViewId="0">
      <selection activeCell="Y2" sqref="Y2"/>
    </sheetView>
  </sheetViews>
  <sheetFormatPr baseColWidth="10" defaultRowHeight="15" x14ac:dyDescent="0"/>
  <cols>
    <col min="1" max="16384" width="10.83203125" style="705"/>
  </cols>
  <sheetData>
    <row r="1" spans="1:50" s="695" customFormat="1" ht="16" thickBot="1">
      <c r="A1" s="695" t="s">
        <v>3679</v>
      </c>
      <c r="B1" s="696" t="s">
        <v>3728</v>
      </c>
      <c r="C1" s="696" t="s">
        <v>3681</v>
      </c>
      <c r="D1" s="696" t="s">
        <v>3800</v>
      </c>
      <c r="E1" s="695" t="s">
        <v>3648</v>
      </c>
      <c r="F1" s="695" t="s">
        <v>3729</v>
      </c>
      <c r="G1" s="695" t="s">
        <v>3649</v>
      </c>
      <c r="H1" s="695" t="s">
        <v>3650</v>
      </c>
      <c r="I1" s="695" t="s">
        <v>3734</v>
      </c>
      <c r="J1" s="695" t="s">
        <v>3651</v>
      </c>
      <c r="K1" s="695" t="s">
        <v>3652</v>
      </c>
      <c r="L1" s="695" t="s">
        <v>3653</v>
      </c>
      <c r="M1" s="695" t="s">
        <v>3735</v>
      </c>
      <c r="N1" s="695" t="s">
        <v>3736</v>
      </c>
      <c r="O1" s="697" t="s">
        <v>3654</v>
      </c>
      <c r="P1" s="695" t="s">
        <v>3655</v>
      </c>
      <c r="Q1" s="695" t="s">
        <v>3656</v>
      </c>
      <c r="R1" s="695" t="s">
        <v>3657</v>
      </c>
      <c r="S1" s="695" t="s">
        <v>3658</v>
      </c>
      <c r="T1" s="695" t="s">
        <v>3659</v>
      </c>
      <c r="U1" s="695" t="s">
        <v>3660</v>
      </c>
      <c r="V1" s="695" t="s">
        <v>3661</v>
      </c>
      <c r="W1" s="695" t="s">
        <v>3733</v>
      </c>
      <c r="X1" s="695" t="s">
        <v>3690</v>
      </c>
      <c r="Y1" s="695" t="s">
        <v>3817</v>
      </c>
      <c r="Z1" s="695" t="s">
        <v>3809</v>
      </c>
      <c r="AA1" s="695" t="s">
        <v>3810</v>
      </c>
      <c r="AB1" s="695" t="s">
        <v>3816</v>
      </c>
      <c r="AC1" s="695" t="s">
        <v>3813</v>
      </c>
      <c r="AD1" s="695" t="s">
        <v>3739</v>
      </c>
      <c r="AE1" s="695" t="s">
        <v>3740</v>
      </c>
      <c r="AF1" s="695" t="s">
        <v>3745</v>
      </c>
      <c r="AG1" s="695" t="s">
        <v>3741</v>
      </c>
      <c r="AH1" s="698" t="s">
        <v>3708</v>
      </c>
      <c r="AI1" s="698" t="s">
        <v>3709</v>
      </c>
      <c r="AJ1" s="699" t="s">
        <v>79</v>
      </c>
      <c r="AK1" s="699" t="s">
        <v>80</v>
      </c>
      <c r="AL1" s="699" t="s">
        <v>81</v>
      </c>
      <c r="AM1" s="700" t="s">
        <v>3760</v>
      </c>
      <c r="AN1" s="701" t="s">
        <v>82</v>
      </c>
      <c r="AO1" s="701" t="s">
        <v>84</v>
      </c>
      <c r="AP1" s="701" t="s">
        <v>3752</v>
      </c>
      <c r="AQ1" s="701" t="s">
        <v>3753</v>
      </c>
      <c r="AR1" s="702" t="s">
        <v>87</v>
      </c>
      <c r="AS1" s="701" t="s">
        <v>88</v>
      </c>
      <c r="AT1" s="703" t="s">
        <v>89</v>
      </c>
      <c r="AU1" s="700" t="s">
        <v>90</v>
      </c>
      <c r="AV1" s="695" t="s">
        <v>3797</v>
      </c>
      <c r="AW1" s="695" t="s">
        <v>3783</v>
      </c>
      <c r="AX1" s="695" t="s">
        <v>25</v>
      </c>
    </row>
    <row r="2" spans="1:50">
      <c r="A2" s="705" t="s">
        <v>3680</v>
      </c>
      <c r="C2" s="705" t="s">
        <v>3807</v>
      </c>
      <c r="D2" s="966">
        <v>1</v>
      </c>
      <c r="E2" s="974" t="s">
        <v>736</v>
      </c>
      <c r="F2" s="806">
        <v>40051</v>
      </c>
      <c r="G2" s="913">
        <v>1</v>
      </c>
      <c r="H2" s="913"/>
      <c r="I2" s="913"/>
      <c r="J2" s="913"/>
      <c r="K2" s="913">
        <v>1</v>
      </c>
      <c r="L2" s="966">
        <v>168</v>
      </c>
      <c r="M2" s="966">
        <v>72</v>
      </c>
      <c r="N2" s="966">
        <v>218</v>
      </c>
      <c r="O2" s="977">
        <v>790</v>
      </c>
      <c r="P2" s="913"/>
      <c r="Q2" s="913">
        <v>1</v>
      </c>
      <c r="R2" s="913"/>
      <c r="S2" s="913">
        <v>1</v>
      </c>
      <c r="T2" s="913"/>
      <c r="U2" s="913">
        <v>1</v>
      </c>
      <c r="V2" s="913"/>
      <c r="W2" s="913"/>
      <c r="X2" s="913">
        <v>1</v>
      </c>
      <c r="Y2" s="5">
        <v>1</v>
      </c>
      <c r="Z2" s="5"/>
      <c r="AA2" s="5">
        <v>1</v>
      </c>
      <c r="AH2" s="966">
        <v>300</v>
      </c>
      <c r="AI2" s="966">
        <v>800</v>
      </c>
      <c r="AJ2" s="760"/>
      <c r="AK2" s="760"/>
      <c r="AL2" s="760">
        <v>1</v>
      </c>
      <c r="AM2" s="738">
        <v>82</v>
      </c>
      <c r="AN2" s="715">
        <v>484</v>
      </c>
      <c r="AO2" s="715">
        <v>70.5</v>
      </c>
      <c r="AP2" s="715">
        <v>78</v>
      </c>
      <c r="AQ2" s="715">
        <v>204</v>
      </c>
      <c r="AR2" s="718">
        <v>51</v>
      </c>
      <c r="AS2" s="714">
        <v>122</v>
      </c>
      <c r="AT2" s="719">
        <v>82</v>
      </c>
      <c r="AU2" s="716">
        <v>1293.5</v>
      </c>
      <c r="AV2" s="801"/>
      <c r="AW2" s="913" t="s">
        <v>737</v>
      </c>
      <c r="AX2" s="913"/>
    </row>
    <row r="3" spans="1:50">
      <c r="A3" s="705" t="s">
        <v>3680</v>
      </c>
      <c r="C3" s="705" t="s">
        <v>3807</v>
      </c>
      <c r="D3" s="966">
        <v>2</v>
      </c>
      <c r="E3" s="974" t="s">
        <v>736</v>
      </c>
      <c r="F3" s="806">
        <v>40051</v>
      </c>
      <c r="G3" s="913">
        <v>1</v>
      </c>
      <c r="H3" s="913"/>
      <c r="I3" s="913"/>
      <c r="J3" s="913"/>
      <c r="K3" s="913">
        <v>1</v>
      </c>
      <c r="L3" s="966">
        <v>172</v>
      </c>
      <c r="M3" s="966">
        <v>75</v>
      </c>
      <c r="N3" s="966">
        <v>224</v>
      </c>
      <c r="O3" s="975">
        <v>830</v>
      </c>
      <c r="P3" s="913"/>
      <c r="Q3" s="913">
        <v>1</v>
      </c>
      <c r="R3" s="913"/>
      <c r="S3" s="913">
        <v>1</v>
      </c>
      <c r="T3" s="913"/>
      <c r="U3" s="913">
        <v>1</v>
      </c>
      <c r="V3" s="913"/>
      <c r="W3" s="913"/>
      <c r="X3" s="913">
        <v>1</v>
      </c>
      <c r="Y3" s="5">
        <v>1</v>
      </c>
      <c r="Z3" s="5"/>
      <c r="AA3" s="5">
        <v>1</v>
      </c>
      <c r="AH3" s="966">
        <v>300</v>
      </c>
      <c r="AI3" s="966">
        <v>700</v>
      </c>
      <c r="AJ3" s="760">
        <v>1</v>
      </c>
      <c r="AK3" s="760"/>
      <c r="AL3" s="760"/>
      <c r="AM3" s="740">
        <v>1044.5</v>
      </c>
      <c r="AN3" s="721">
        <v>23287</v>
      </c>
      <c r="AO3" s="715">
        <v>193</v>
      </c>
      <c r="AP3" s="715">
        <v>79</v>
      </c>
      <c r="AQ3" s="715">
        <v>191</v>
      </c>
      <c r="AR3" s="718">
        <v>684.5</v>
      </c>
      <c r="AS3" s="714">
        <v>760</v>
      </c>
      <c r="AT3" s="719">
        <v>136.5</v>
      </c>
      <c r="AU3" s="716">
        <v>3011</v>
      </c>
      <c r="AV3" s="801"/>
      <c r="AW3" s="913" t="s">
        <v>738</v>
      </c>
      <c r="AX3" s="913"/>
    </row>
    <row r="4" spans="1:50">
      <c r="A4" s="705" t="s">
        <v>3680</v>
      </c>
      <c r="C4" s="705" t="s">
        <v>3807</v>
      </c>
      <c r="D4" s="966">
        <v>3</v>
      </c>
      <c r="E4" s="974" t="s">
        <v>736</v>
      </c>
      <c r="F4" s="806">
        <v>40051</v>
      </c>
      <c r="G4" s="913">
        <v>1</v>
      </c>
      <c r="H4" s="913"/>
      <c r="I4" s="913"/>
      <c r="J4" s="913"/>
      <c r="K4" s="913">
        <v>1</v>
      </c>
      <c r="L4" s="966">
        <v>169</v>
      </c>
      <c r="M4" s="966">
        <v>74</v>
      </c>
      <c r="N4" s="966">
        <v>220</v>
      </c>
      <c r="O4" s="977">
        <v>730</v>
      </c>
      <c r="P4" s="913"/>
      <c r="Q4" s="913">
        <v>1</v>
      </c>
      <c r="R4" s="913"/>
      <c r="S4" s="913">
        <v>1</v>
      </c>
      <c r="T4" s="913"/>
      <c r="U4" s="913">
        <v>1</v>
      </c>
      <c r="V4" s="913"/>
      <c r="W4" s="913"/>
      <c r="X4" s="913">
        <v>1</v>
      </c>
      <c r="Y4" s="5">
        <v>1</v>
      </c>
      <c r="Z4" s="5"/>
      <c r="AA4" s="5">
        <v>1</v>
      </c>
      <c r="AH4" s="966">
        <v>300</v>
      </c>
      <c r="AI4" s="966">
        <v>900</v>
      </c>
      <c r="AJ4" s="760"/>
      <c r="AK4" s="760"/>
      <c r="AL4" s="760">
        <v>1</v>
      </c>
      <c r="AM4" s="738">
        <v>325</v>
      </c>
      <c r="AN4" s="715">
        <v>444</v>
      </c>
      <c r="AO4" s="715">
        <v>258</v>
      </c>
      <c r="AP4" s="715">
        <v>327</v>
      </c>
      <c r="AQ4" s="715">
        <v>132.5</v>
      </c>
      <c r="AR4" s="718">
        <v>271</v>
      </c>
      <c r="AS4" s="714">
        <v>597</v>
      </c>
      <c r="AT4" s="719">
        <v>139</v>
      </c>
      <c r="AU4" s="716">
        <v>3780</v>
      </c>
      <c r="AV4" s="801"/>
      <c r="AW4" s="913" t="s">
        <v>739</v>
      </c>
      <c r="AX4" s="913" t="s">
        <v>740</v>
      </c>
    </row>
    <row r="5" spans="1:50">
      <c r="A5" s="705" t="s">
        <v>3680</v>
      </c>
      <c r="C5" s="705" t="s">
        <v>3807</v>
      </c>
      <c r="D5" s="966">
        <v>4</v>
      </c>
      <c r="E5" s="974" t="s">
        <v>736</v>
      </c>
      <c r="F5" s="806">
        <v>40051</v>
      </c>
      <c r="G5" s="913">
        <v>1</v>
      </c>
      <c r="H5" s="913"/>
      <c r="I5" s="913"/>
      <c r="J5" s="913"/>
      <c r="K5" s="913">
        <v>1</v>
      </c>
      <c r="L5" s="966">
        <v>163</v>
      </c>
      <c r="M5" s="966">
        <v>72</v>
      </c>
      <c r="N5" s="966">
        <v>220</v>
      </c>
      <c r="O5" s="977">
        <v>600</v>
      </c>
      <c r="P5" s="913"/>
      <c r="Q5" s="913">
        <v>1</v>
      </c>
      <c r="R5" s="913"/>
      <c r="S5" s="913">
        <v>1</v>
      </c>
      <c r="T5" s="913"/>
      <c r="U5" s="913">
        <v>1</v>
      </c>
      <c r="V5" s="913"/>
      <c r="W5" s="913">
        <v>1</v>
      </c>
      <c r="X5" s="913"/>
      <c r="Y5" s="5">
        <v>1</v>
      </c>
      <c r="Z5" s="5">
        <v>1</v>
      </c>
      <c r="AA5" s="5"/>
      <c r="AH5" s="966">
        <v>300</v>
      </c>
      <c r="AI5" s="966">
        <v>700</v>
      </c>
      <c r="AJ5" s="760"/>
      <c r="AK5" s="760">
        <v>1</v>
      </c>
      <c r="AL5" s="760"/>
      <c r="AM5" s="738">
        <v>697</v>
      </c>
      <c r="AN5" s="717">
        <v>2081</v>
      </c>
      <c r="AO5" s="717">
        <v>620</v>
      </c>
      <c r="AP5" s="715">
        <v>313</v>
      </c>
      <c r="AQ5" s="715">
        <v>264.5</v>
      </c>
      <c r="AR5" s="718">
        <v>501.5</v>
      </c>
      <c r="AS5" s="714">
        <v>634</v>
      </c>
      <c r="AT5" s="719">
        <v>239</v>
      </c>
      <c r="AU5" s="716">
        <v>3113</v>
      </c>
      <c r="AV5" s="801"/>
      <c r="AW5" s="913" t="s">
        <v>741</v>
      </c>
      <c r="AX5" s="913"/>
    </row>
    <row r="6" spans="1:50">
      <c r="A6" s="705" t="s">
        <v>3680</v>
      </c>
      <c r="C6" s="705" t="s">
        <v>3807</v>
      </c>
      <c r="D6" s="966">
        <v>5</v>
      </c>
      <c r="E6" s="974" t="s">
        <v>736</v>
      </c>
      <c r="F6" s="806">
        <v>40051</v>
      </c>
      <c r="G6" s="913">
        <v>1</v>
      </c>
      <c r="H6" s="913"/>
      <c r="I6" s="913"/>
      <c r="J6" s="913"/>
      <c r="K6" s="913">
        <v>1</v>
      </c>
      <c r="L6" s="966">
        <v>178</v>
      </c>
      <c r="M6" s="966">
        <v>78</v>
      </c>
      <c r="N6" s="966">
        <v>228</v>
      </c>
      <c r="O6" s="975">
        <v>748</v>
      </c>
      <c r="P6" s="913"/>
      <c r="Q6" s="913">
        <v>1</v>
      </c>
      <c r="R6" s="913"/>
      <c r="S6" s="913">
        <v>1</v>
      </c>
      <c r="T6" s="913"/>
      <c r="U6" s="913">
        <v>1</v>
      </c>
      <c r="V6" s="913"/>
      <c r="W6" s="913"/>
      <c r="X6" s="913">
        <v>1</v>
      </c>
      <c r="Y6" s="5">
        <v>1</v>
      </c>
      <c r="Z6" s="5">
        <v>1</v>
      </c>
      <c r="AA6" s="5"/>
      <c r="AH6" s="966">
        <v>300</v>
      </c>
      <c r="AI6" s="966">
        <v>800</v>
      </c>
      <c r="AJ6" s="760">
        <v>1</v>
      </c>
      <c r="AK6" s="760"/>
      <c r="AL6" s="760"/>
      <c r="AM6" s="740">
        <v>8676</v>
      </c>
      <c r="AN6" s="721">
        <v>28049</v>
      </c>
      <c r="AO6" s="717">
        <v>759</v>
      </c>
      <c r="AP6" s="715">
        <v>604.5</v>
      </c>
      <c r="AQ6" s="717">
        <v>2956</v>
      </c>
      <c r="AR6" s="718">
        <v>451</v>
      </c>
      <c r="AS6" s="722">
        <v>4173</v>
      </c>
      <c r="AT6" s="723">
        <v>1773</v>
      </c>
      <c r="AU6" s="716">
        <v>2957.5</v>
      </c>
      <c r="AV6" s="801"/>
      <c r="AW6" s="913" t="s">
        <v>742</v>
      </c>
      <c r="AX6" s="913"/>
    </row>
    <row r="7" spans="1:50">
      <c r="A7" s="705" t="s">
        <v>3680</v>
      </c>
      <c r="C7" s="705" t="s">
        <v>3807</v>
      </c>
      <c r="D7" s="966">
        <v>6</v>
      </c>
      <c r="E7" s="974" t="s">
        <v>736</v>
      </c>
      <c r="F7" s="806">
        <v>40051</v>
      </c>
      <c r="G7" s="913"/>
      <c r="H7" s="913">
        <v>1</v>
      </c>
      <c r="I7" s="913"/>
      <c r="J7" s="913"/>
      <c r="K7" s="913">
        <v>1</v>
      </c>
      <c r="L7" s="966">
        <v>168</v>
      </c>
      <c r="M7" s="966">
        <v>74</v>
      </c>
      <c r="N7" s="966">
        <v>218</v>
      </c>
      <c r="O7" s="975">
        <v>548</v>
      </c>
      <c r="P7" s="913"/>
      <c r="Q7" s="913">
        <v>1</v>
      </c>
      <c r="R7" s="913">
        <v>1</v>
      </c>
      <c r="S7" s="913"/>
      <c r="T7" s="913"/>
      <c r="U7" s="913">
        <v>1</v>
      </c>
      <c r="V7" s="913"/>
      <c r="W7" s="913">
        <v>1</v>
      </c>
      <c r="X7" s="913"/>
      <c r="Y7" s="5">
        <v>1</v>
      </c>
      <c r="Z7" s="5">
        <v>1</v>
      </c>
      <c r="AA7" s="5"/>
      <c r="AH7" s="966">
        <v>300</v>
      </c>
      <c r="AI7" s="966">
        <v>700</v>
      </c>
      <c r="AJ7" s="760"/>
      <c r="AK7" s="760"/>
      <c r="AL7" s="760">
        <v>1</v>
      </c>
      <c r="AM7" s="738">
        <v>98</v>
      </c>
      <c r="AN7" s="715">
        <v>92</v>
      </c>
      <c r="AO7" s="715">
        <v>91</v>
      </c>
      <c r="AP7" s="715">
        <v>91</v>
      </c>
      <c r="AQ7" s="715">
        <v>158.5</v>
      </c>
      <c r="AR7" s="718">
        <v>77</v>
      </c>
      <c r="AS7" s="714">
        <v>321.5</v>
      </c>
      <c r="AT7" s="719">
        <v>82</v>
      </c>
      <c r="AU7" s="716">
        <v>3818</v>
      </c>
      <c r="AV7" s="801"/>
      <c r="AW7" s="913" t="s">
        <v>743</v>
      </c>
      <c r="AX7" s="913"/>
    </row>
    <row r="8" spans="1:50">
      <c r="A8" s="705" t="s">
        <v>3680</v>
      </c>
      <c r="C8" s="705" t="s">
        <v>3807</v>
      </c>
      <c r="D8" s="966">
        <v>7</v>
      </c>
      <c r="E8" s="974" t="s">
        <v>736</v>
      </c>
      <c r="F8" s="806">
        <v>40051</v>
      </c>
      <c r="G8" s="913"/>
      <c r="H8" s="913">
        <v>1</v>
      </c>
      <c r="I8" s="913"/>
      <c r="J8" s="913">
        <v>1</v>
      </c>
      <c r="K8" s="913"/>
      <c r="L8" s="966">
        <v>149</v>
      </c>
      <c r="M8" s="966">
        <v>64</v>
      </c>
      <c r="N8" s="966">
        <v>175</v>
      </c>
      <c r="O8" s="975">
        <v>262</v>
      </c>
      <c r="P8" s="913"/>
      <c r="Q8" s="913">
        <v>1</v>
      </c>
      <c r="R8" s="913"/>
      <c r="S8" s="913">
        <v>1</v>
      </c>
      <c r="T8" s="913"/>
      <c r="U8" s="913">
        <v>1</v>
      </c>
      <c r="V8" s="913"/>
      <c r="W8" s="913">
        <v>1</v>
      </c>
      <c r="X8" s="913"/>
      <c r="Y8" s="5">
        <v>1</v>
      </c>
      <c r="Z8" s="5"/>
      <c r="AA8" s="5">
        <v>1</v>
      </c>
      <c r="AH8" s="966">
        <v>300</v>
      </c>
      <c r="AI8" s="966">
        <v>900</v>
      </c>
      <c r="AJ8" s="760"/>
      <c r="AK8" s="760"/>
      <c r="AL8" s="760">
        <v>1</v>
      </c>
      <c r="AM8" s="738">
        <v>108</v>
      </c>
      <c r="AN8" s="715">
        <v>74</v>
      </c>
      <c r="AO8" s="715">
        <v>177</v>
      </c>
      <c r="AP8" s="715">
        <v>63</v>
      </c>
      <c r="AQ8" s="715">
        <v>116</v>
      </c>
      <c r="AR8" s="718">
        <v>91.5</v>
      </c>
      <c r="AS8" s="714">
        <v>150</v>
      </c>
      <c r="AT8" s="719">
        <v>64</v>
      </c>
      <c r="AU8" s="716">
        <v>1050.5</v>
      </c>
      <c r="AV8" s="936"/>
      <c r="AW8" s="913" t="s">
        <v>744</v>
      </c>
      <c r="AX8" s="913"/>
    </row>
    <row r="9" spans="1:50">
      <c r="A9" s="705" t="s">
        <v>3680</v>
      </c>
      <c r="C9" s="705" t="s">
        <v>3807</v>
      </c>
      <c r="D9" s="966">
        <v>8</v>
      </c>
      <c r="E9" s="974" t="s">
        <v>736</v>
      </c>
      <c r="F9" s="806">
        <v>40051</v>
      </c>
      <c r="G9" s="913"/>
      <c r="H9" s="913">
        <v>1</v>
      </c>
      <c r="I9" s="913"/>
      <c r="J9" s="913">
        <v>1</v>
      </c>
      <c r="K9" s="913"/>
      <c r="L9" s="966">
        <v>142</v>
      </c>
      <c r="M9" s="966">
        <v>62</v>
      </c>
      <c r="N9" s="966">
        <v>172</v>
      </c>
      <c r="O9" s="975">
        <v>289</v>
      </c>
      <c r="P9" s="913"/>
      <c r="Q9" s="913">
        <v>1</v>
      </c>
      <c r="R9" s="913"/>
      <c r="S9" s="913">
        <v>1</v>
      </c>
      <c r="T9" s="913"/>
      <c r="U9" s="913">
        <v>1</v>
      </c>
      <c r="V9" s="913"/>
      <c r="W9" s="913">
        <v>1</v>
      </c>
      <c r="X9" s="913"/>
      <c r="Y9" s="5">
        <v>1</v>
      </c>
      <c r="Z9" s="5">
        <v>1</v>
      </c>
      <c r="AA9" s="5"/>
      <c r="AH9" s="966">
        <v>300</v>
      </c>
      <c r="AI9" s="966">
        <v>900</v>
      </c>
      <c r="AJ9" s="760"/>
      <c r="AK9" s="760"/>
      <c r="AL9" s="760">
        <v>1</v>
      </c>
      <c r="AM9" s="738">
        <v>83</v>
      </c>
      <c r="AN9" s="715">
        <v>307.5</v>
      </c>
      <c r="AO9" s="715">
        <v>81</v>
      </c>
      <c r="AP9" s="715">
        <v>54</v>
      </c>
      <c r="AQ9" s="715">
        <v>102</v>
      </c>
      <c r="AR9" s="718">
        <v>58</v>
      </c>
      <c r="AS9" s="714">
        <v>232.5</v>
      </c>
      <c r="AT9" s="719">
        <v>70</v>
      </c>
      <c r="AU9" s="716">
        <v>1388</v>
      </c>
      <c r="AV9" s="801"/>
      <c r="AW9" s="913" t="s">
        <v>745</v>
      </c>
      <c r="AX9" s="913"/>
    </row>
    <row r="10" spans="1:50">
      <c r="A10" s="705" t="s">
        <v>3680</v>
      </c>
      <c r="C10" s="705" t="s">
        <v>3807</v>
      </c>
      <c r="D10" s="966">
        <v>9</v>
      </c>
      <c r="E10" s="974" t="s">
        <v>736</v>
      </c>
      <c r="F10" s="806">
        <v>40051</v>
      </c>
      <c r="G10" s="913"/>
      <c r="H10" s="913">
        <v>1</v>
      </c>
      <c r="I10" s="913"/>
      <c r="J10" s="913"/>
      <c r="K10" s="913">
        <v>1</v>
      </c>
      <c r="L10" s="966">
        <v>175</v>
      </c>
      <c r="M10" s="966">
        <v>78</v>
      </c>
      <c r="N10" s="966">
        <v>212</v>
      </c>
      <c r="O10" s="975">
        <v>590</v>
      </c>
      <c r="P10" s="913"/>
      <c r="Q10" s="913">
        <v>1</v>
      </c>
      <c r="R10" s="913">
        <v>1</v>
      </c>
      <c r="S10" s="913"/>
      <c r="T10" s="913"/>
      <c r="U10" s="913">
        <v>1</v>
      </c>
      <c r="V10" s="913"/>
      <c r="W10" s="913">
        <v>1</v>
      </c>
      <c r="X10" s="913"/>
      <c r="Y10" s="5">
        <v>1</v>
      </c>
      <c r="Z10" s="5">
        <v>1</v>
      </c>
      <c r="AA10" s="5"/>
      <c r="AH10" s="966">
        <v>300</v>
      </c>
      <c r="AI10" s="966">
        <v>800</v>
      </c>
      <c r="AJ10" s="760">
        <v>1</v>
      </c>
      <c r="AK10" s="760"/>
      <c r="AL10" s="760"/>
      <c r="AM10" s="740">
        <v>6735.5</v>
      </c>
      <c r="AN10" s="721">
        <v>28563</v>
      </c>
      <c r="AO10" s="715">
        <v>358</v>
      </c>
      <c r="AP10" s="715">
        <v>233</v>
      </c>
      <c r="AQ10" s="717">
        <v>8225.5</v>
      </c>
      <c r="AR10" s="718">
        <v>133</v>
      </c>
      <c r="AS10" s="714">
        <v>346</v>
      </c>
      <c r="AT10" s="719">
        <v>85</v>
      </c>
      <c r="AU10" s="716">
        <v>3099.5</v>
      </c>
      <c r="AV10" s="936"/>
      <c r="AW10" s="913" t="s">
        <v>746</v>
      </c>
      <c r="AX10" s="913"/>
    </row>
    <row r="11" spans="1:50">
      <c r="A11" s="705" t="s">
        <v>3680</v>
      </c>
      <c r="C11" s="705" t="s">
        <v>3807</v>
      </c>
      <c r="D11" s="966">
        <v>10</v>
      </c>
      <c r="E11" s="974" t="s">
        <v>736</v>
      </c>
      <c r="F11" s="806">
        <v>40051</v>
      </c>
      <c r="G11" s="913"/>
      <c r="H11" s="913">
        <v>1</v>
      </c>
      <c r="I11" s="913"/>
      <c r="J11" s="913"/>
      <c r="K11" s="913">
        <v>1</v>
      </c>
      <c r="L11" s="966">
        <v>171</v>
      </c>
      <c r="M11" s="966">
        <v>75</v>
      </c>
      <c r="N11" s="966">
        <v>218</v>
      </c>
      <c r="O11" s="975">
        <v>563</v>
      </c>
      <c r="P11" s="913"/>
      <c r="Q11" s="913">
        <v>1</v>
      </c>
      <c r="R11" s="913">
        <v>1</v>
      </c>
      <c r="S11" s="913"/>
      <c r="T11" s="913"/>
      <c r="U11" s="913">
        <v>1</v>
      </c>
      <c r="V11" s="913"/>
      <c r="W11" s="913">
        <v>1</v>
      </c>
      <c r="X11" s="913"/>
      <c r="Y11" s="5">
        <v>1</v>
      </c>
      <c r="Z11" s="5"/>
      <c r="AA11" s="5">
        <v>1</v>
      </c>
      <c r="AH11" s="966">
        <v>300</v>
      </c>
      <c r="AI11" s="966">
        <v>1000</v>
      </c>
      <c r="AJ11" s="760"/>
      <c r="AK11" s="760"/>
      <c r="AL11" s="760">
        <v>1</v>
      </c>
      <c r="AM11" s="740">
        <v>1530</v>
      </c>
      <c r="AN11" s="715">
        <v>290.5</v>
      </c>
      <c r="AO11" s="717">
        <v>3323.5</v>
      </c>
      <c r="AP11" s="715">
        <v>948</v>
      </c>
      <c r="AQ11" s="715">
        <v>246.5</v>
      </c>
      <c r="AR11" s="726">
        <v>2622</v>
      </c>
      <c r="AS11" s="714">
        <v>518</v>
      </c>
      <c r="AT11" s="719">
        <v>128.5</v>
      </c>
      <c r="AU11" s="716">
        <v>3098</v>
      </c>
      <c r="AV11" s="936"/>
      <c r="AW11" s="913" t="s">
        <v>747</v>
      </c>
      <c r="AX11" s="913"/>
    </row>
    <row r="12" spans="1:50">
      <c r="A12" s="705" t="s">
        <v>3680</v>
      </c>
      <c r="C12" s="705" t="s">
        <v>3807</v>
      </c>
      <c r="D12" s="985">
        <v>11</v>
      </c>
      <c r="E12" s="986" t="s">
        <v>736</v>
      </c>
      <c r="F12" s="806">
        <v>40051</v>
      </c>
      <c r="G12" s="981"/>
      <c r="H12" s="981">
        <v>1</v>
      </c>
      <c r="I12" s="981"/>
      <c r="J12" s="981"/>
      <c r="K12" s="981">
        <v>1</v>
      </c>
      <c r="L12" s="985">
        <v>168</v>
      </c>
      <c r="M12" s="985">
        <v>71</v>
      </c>
      <c r="N12" s="985">
        <v>220</v>
      </c>
      <c r="O12" s="984">
        <v>525</v>
      </c>
      <c r="P12" s="981"/>
      <c r="Q12" s="981">
        <v>1</v>
      </c>
      <c r="R12" s="981"/>
      <c r="S12" s="981">
        <v>1</v>
      </c>
      <c r="T12" s="981"/>
      <c r="U12" s="981">
        <v>1</v>
      </c>
      <c r="V12" s="981"/>
      <c r="W12" s="981"/>
      <c r="X12" s="981">
        <v>1</v>
      </c>
      <c r="Y12" s="10">
        <v>1</v>
      </c>
      <c r="Z12" s="10">
        <v>1</v>
      </c>
      <c r="AA12" s="10"/>
      <c r="AH12" s="983">
        <v>300</v>
      </c>
      <c r="AI12" s="983">
        <v>1200</v>
      </c>
      <c r="AJ12" s="760"/>
      <c r="AK12" s="760"/>
      <c r="AL12" s="760">
        <v>1</v>
      </c>
      <c r="AM12" s="738">
        <v>107</v>
      </c>
      <c r="AN12" s="715">
        <v>93</v>
      </c>
      <c r="AO12" s="715">
        <v>138</v>
      </c>
      <c r="AP12" s="715">
        <v>74</v>
      </c>
      <c r="AQ12" s="715">
        <v>123.5</v>
      </c>
      <c r="AR12" s="718">
        <v>113</v>
      </c>
      <c r="AS12" s="714">
        <v>154</v>
      </c>
      <c r="AT12" s="719">
        <v>70</v>
      </c>
      <c r="AU12" s="716">
        <v>3650</v>
      </c>
      <c r="AV12" s="801"/>
      <c r="AW12" s="982" t="s">
        <v>673</v>
      </c>
      <c r="AX12" s="981" t="s">
        <v>748</v>
      </c>
    </row>
    <row r="13" spans="1:50">
      <c r="A13" s="705" t="s">
        <v>3680</v>
      </c>
      <c r="C13" s="705" t="s">
        <v>3807</v>
      </c>
      <c r="D13" s="966">
        <v>12</v>
      </c>
      <c r="E13" s="974" t="s">
        <v>749</v>
      </c>
      <c r="F13" s="806">
        <v>40053</v>
      </c>
      <c r="G13" s="913">
        <v>1</v>
      </c>
      <c r="H13" s="913"/>
      <c r="I13" s="913"/>
      <c r="J13" s="913">
        <v>1</v>
      </c>
      <c r="K13" s="913"/>
      <c r="L13" s="966">
        <v>149</v>
      </c>
      <c r="M13" s="966">
        <v>65</v>
      </c>
      <c r="N13" s="966">
        <v>168</v>
      </c>
      <c r="O13" s="975">
        <v>312</v>
      </c>
      <c r="P13" s="913"/>
      <c r="Q13" s="913">
        <v>1</v>
      </c>
      <c r="R13" s="913"/>
      <c r="S13" s="913">
        <v>1</v>
      </c>
      <c r="T13" s="913"/>
      <c r="U13" s="913">
        <v>1</v>
      </c>
      <c r="V13" s="913"/>
      <c r="W13" s="913"/>
      <c r="X13" s="913">
        <v>1</v>
      </c>
      <c r="Y13" s="5">
        <v>1</v>
      </c>
      <c r="Z13" s="5">
        <v>1</v>
      </c>
      <c r="AA13" s="5"/>
      <c r="AH13" s="966">
        <v>300</v>
      </c>
      <c r="AI13" s="966">
        <v>900</v>
      </c>
      <c r="AJ13" s="760"/>
      <c r="AK13" s="760">
        <v>1</v>
      </c>
      <c r="AL13" s="760"/>
      <c r="AM13" s="738">
        <v>249</v>
      </c>
      <c r="AN13" s="717">
        <v>3725</v>
      </c>
      <c r="AO13" s="715">
        <v>98.5</v>
      </c>
      <c r="AP13" s="715">
        <v>106</v>
      </c>
      <c r="AQ13" s="715">
        <v>120</v>
      </c>
      <c r="AR13" s="718">
        <v>81</v>
      </c>
      <c r="AS13" s="714">
        <v>803</v>
      </c>
      <c r="AT13" s="719">
        <v>69</v>
      </c>
      <c r="AU13" s="716">
        <v>1921</v>
      </c>
      <c r="AV13" s="936"/>
      <c r="AW13" s="913" t="s">
        <v>750</v>
      </c>
      <c r="AX13" s="913"/>
    </row>
    <row r="14" spans="1:50">
      <c r="A14" s="705" t="s">
        <v>3680</v>
      </c>
      <c r="C14" s="705" t="s">
        <v>3807</v>
      </c>
      <c r="D14" s="966">
        <v>13</v>
      </c>
      <c r="E14" s="974" t="s">
        <v>749</v>
      </c>
      <c r="F14" s="806">
        <v>40053</v>
      </c>
      <c r="G14" s="913">
        <v>1</v>
      </c>
      <c r="H14" s="913"/>
      <c r="I14" s="913"/>
      <c r="J14" s="913"/>
      <c r="K14" s="913">
        <v>1</v>
      </c>
      <c r="L14" s="966">
        <v>175</v>
      </c>
      <c r="M14" s="966">
        <v>82</v>
      </c>
      <c r="N14" s="966">
        <v>232</v>
      </c>
      <c r="O14" s="975">
        <v>840</v>
      </c>
      <c r="P14" s="913"/>
      <c r="Q14" s="913">
        <v>1</v>
      </c>
      <c r="R14" s="913"/>
      <c r="S14" s="913">
        <v>1</v>
      </c>
      <c r="T14" s="913"/>
      <c r="U14" s="913">
        <v>1</v>
      </c>
      <c r="V14" s="913"/>
      <c r="W14" s="913"/>
      <c r="X14" s="913">
        <v>1</v>
      </c>
      <c r="Y14" s="5">
        <v>1</v>
      </c>
      <c r="Z14" s="5"/>
      <c r="AA14" s="5">
        <v>1</v>
      </c>
      <c r="AH14" s="966">
        <v>300</v>
      </c>
      <c r="AI14" s="966">
        <v>800</v>
      </c>
      <c r="AJ14" s="760">
        <v>1</v>
      </c>
      <c r="AK14" s="760"/>
      <c r="AL14" s="760"/>
      <c r="AM14" s="738">
        <v>486</v>
      </c>
      <c r="AN14" s="721">
        <v>19515.5</v>
      </c>
      <c r="AO14" s="715">
        <v>73</v>
      </c>
      <c r="AP14" s="715">
        <v>112</v>
      </c>
      <c r="AQ14" s="715">
        <v>267</v>
      </c>
      <c r="AR14" s="718">
        <v>96.5</v>
      </c>
      <c r="AS14" s="714">
        <v>247</v>
      </c>
      <c r="AT14" s="719">
        <v>110.5</v>
      </c>
      <c r="AU14" s="716">
        <v>2034</v>
      </c>
      <c r="AV14" s="801"/>
      <c r="AW14" s="913" t="s">
        <v>751</v>
      </c>
      <c r="AX14" s="913"/>
    </row>
    <row r="15" spans="1:50">
      <c r="A15" s="705" t="s">
        <v>3680</v>
      </c>
      <c r="C15" s="705" t="s">
        <v>3807</v>
      </c>
      <c r="D15" s="966">
        <v>14</v>
      </c>
      <c r="E15" s="974" t="s">
        <v>752</v>
      </c>
      <c r="F15" s="806">
        <v>40054</v>
      </c>
      <c r="G15" s="913">
        <v>1</v>
      </c>
      <c r="H15" s="913"/>
      <c r="I15" s="913"/>
      <c r="J15" s="913">
        <v>1</v>
      </c>
      <c r="K15" s="913"/>
      <c r="L15" s="966">
        <v>149</v>
      </c>
      <c r="M15" s="966">
        <v>60</v>
      </c>
      <c r="N15" s="966">
        <v>175</v>
      </c>
      <c r="O15" s="975">
        <v>380</v>
      </c>
      <c r="P15" s="913"/>
      <c r="Q15" s="913">
        <v>1</v>
      </c>
      <c r="R15" s="913"/>
      <c r="S15" s="913">
        <v>1</v>
      </c>
      <c r="T15" s="913"/>
      <c r="U15" s="913">
        <v>1</v>
      </c>
      <c r="V15" s="913"/>
      <c r="W15" s="913"/>
      <c r="X15" s="913">
        <v>1</v>
      </c>
      <c r="Y15" s="5">
        <v>1</v>
      </c>
      <c r="Z15" s="5">
        <v>1</v>
      </c>
      <c r="AA15" s="5"/>
      <c r="AH15" s="966">
        <v>300</v>
      </c>
      <c r="AI15" s="966">
        <v>1000</v>
      </c>
      <c r="AJ15" s="760"/>
      <c r="AK15" s="760">
        <v>1</v>
      </c>
      <c r="AL15" s="760"/>
      <c r="AM15" s="738">
        <v>79</v>
      </c>
      <c r="AN15" s="717">
        <v>7742</v>
      </c>
      <c r="AO15" s="715">
        <v>61</v>
      </c>
      <c r="AP15" s="715">
        <v>62</v>
      </c>
      <c r="AQ15" s="715">
        <v>112.5</v>
      </c>
      <c r="AR15" s="718">
        <v>46</v>
      </c>
      <c r="AS15" s="714">
        <v>181</v>
      </c>
      <c r="AT15" s="719">
        <v>63.5</v>
      </c>
      <c r="AU15" s="716">
        <v>901</v>
      </c>
      <c r="AV15" s="936"/>
      <c r="AW15" s="913" t="s">
        <v>753</v>
      </c>
      <c r="AX15" s="913"/>
    </row>
    <row r="16" spans="1:50">
      <c r="A16" s="705" t="s">
        <v>3680</v>
      </c>
      <c r="C16" s="705" t="s">
        <v>3807</v>
      </c>
      <c r="D16" s="966">
        <v>15</v>
      </c>
      <c r="E16" s="974" t="s">
        <v>752</v>
      </c>
      <c r="F16" s="806">
        <v>40054</v>
      </c>
      <c r="G16" s="913">
        <v>1</v>
      </c>
      <c r="H16" s="913"/>
      <c r="I16" s="913"/>
      <c r="J16" s="913"/>
      <c r="K16" s="913">
        <v>1</v>
      </c>
      <c r="L16" s="966">
        <v>178</v>
      </c>
      <c r="M16" s="966">
        <v>82</v>
      </c>
      <c r="N16" s="966">
        <v>240</v>
      </c>
      <c r="O16" s="975">
        <v>838</v>
      </c>
      <c r="P16" s="913"/>
      <c r="Q16" s="913">
        <v>1</v>
      </c>
      <c r="R16" s="913"/>
      <c r="S16" s="913">
        <v>1</v>
      </c>
      <c r="T16" s="913"/>
      <c r="U16" s="913">
        <v>1</v>
      </c>
      <c r="V16" s="913"/>
      <c r="W16" s="913"/>
      <c r="X16" s="913">
        <v>1</v>
      </c>
      <c r="Y16" s="5">
        <v>1</v>
      </c>
      <c r="Z16" s="5">
        <v>1</v>
      </c>
      <c r="AA16" s="5"/>
      <c r="AH16" s="966">
        <v>300</v>
      </c>
      <c r="AI16" s="966">
        <v>900</v>
      </c>
      <c r="AJ16" s="760">
        <v>1</v>
      </c>
      <c r="AK16" s="760"/>
      <c r="AL16" s="760"/>
      <c r="AM16" s="740">
        <v>3280</v>
      </c>
      <c r="AN16" s="721">
        <v>16196</v>
      </c>
      <c r="AO16" s="715">
        <v>120</v>
      </c>
      <c r="AP16" s="715">
        <v>86</v>
      </c>
      <c r="AQ16" s="715">
        <v>120</v>
      </c>
      <c r="AR16" s="718">
        <v>75</v>
      </c>
      <c r="AS16" s="714">
        <v>210</v>
      </c>
      <c r="AT16" s="719">
        <v>71.5</v>
      </c>
      <c r="AU16" s="716">
        <v>3676.5</v>
      </c>
      <c r="AV16" s="936"/>
      <c r="AW16" s="913" t="s">
        <v>754</v>
      </c>
      <c r="AX16" s="913"/>
    </row>
    <row r="17" spans="1:50" ht="16" thickBot="1">
      <c r="A17" s="705" t="s">
        <v>3680</v>
      </c>
      <c r="C17" s="705" t="s">
        <v>3807</v>
      </c>
      <c r="D17" s="966">
        <v>16</v>
      </c>
      <c r="E17" s="974" t="s">
        <v>752</v>
      </c>
      <c r="F17" s="806">
        <v>40054</v>
      </c>
      <c r="G17" s="913">
        <v>1</v>
      </c>
      <c r="H17" s="913"/>
      <c r="I17" s="913"/>
      <c r="J17" s="913">
        <v>1</v>
      </c>
      <c r="K17" s="913"/>
      <c r="L17" s="966">
        <v>152</v>
      </c>
      <c r="M17" s="966">
        <v>70</v>
      </c>
      <c r="N17" s="966">
        <v>208</v>
      </c>
      <c r="O17" s="975">
        <v>420</v>
      </c>
      <c r="P17" s="913"/>
      <c r="Q17" s="913">
        <v>1</v>
      </c>
      <c r="R17" s="913"/>
      <c r="S17" s="913">
        <v>1</v>
      </c>
      <c r="T17" s="913"/>
      <c r="U17" s="913">
        <v>1</v>
      </c>
      <c r="V17" s="913"/>
      <c r="W17" s="913"/>
      <c r="X17" s="913">
        <v>1</v>
      </c>
      <c r="Y17" s="5">
        <v>1</v>
      </c>
      <c r="Z17" s="5">
        <v>1</v>
      </c>
      <c r="AA17" s="5"/>
      <c r="AH17" s="966">
        <v>300</v>
      </c>
      <c r="AI17" s="966">
        <v>1100</v>
      </c>
      <c r="AJ17" s="760"/>
      <c r="AK17" s="760"/>
      <c r="AL17" s="760">
        <v>1</v>
      </c>
      <c r="AM17" s="980">
        <v>82</v>
      </c>
      <c r="AN17" s="730">
        <v>91</v>
      </c>
      <c r="AO17" s="730">
        <v>91</v>
      </c>
      <c r="AP17" s="730">
        <v>73.5</v>
      </c>
      <c r="AQ17" s="730">
        <v>347.5</v>
      </c>
      <c r="AR17" s="732">
        <v>70.5</v>
      </c>
      <c r="AS17" s="752">
        <v>1500</v>
      </c>
      <c r="AT17" s="733">
        <v>68.5</v>
      </c>
      <c r="AU17" s="731">
        <v>621</v>
      </c>
      <c r="AV17" s="936"/>
      <c r="AW17" s="913" t="s">
        <v>755</v>
      </c>
      <c r="AX17" s="913"/>
    </row>
    <row r="18" spans="1:50">
      <c r="A18" s="705" t="s">
        <v>3680</v>
      </c>
      <c r="C18" s="705" t="s">
        <v>3807</v>
      </c>
      <c r="D18" s="966">
        <v>17</v>
      </c>
      <c r="E18" s="974" t="s">
        <v>752</v>
      </c>
      <c r="F18" s="806">
        <v>40054</v>
      </c>
      <c r="G18" s="913">
        <v>1</v>
      </c>
      <c r="H18" s="913"/>
      <c r="I18" s="913"/>
      <c r="J18" s="913">
        <v>1</v>
      </c>
      <c r="K18" s="913"/>
      <c r="L18" s="966">
        <v>148</v>
      </c>
      <c r="M18" s="966">
        <v>68</v>
      </c>
      <c r="N18" s="966">
        <v>180</v>
      </c>
      <c r="O18" s="975">
        <v>353</v>
      </c>
      <c r="P18" s="913"/>
      <c r="Q18" s="913">
        <v>1</v>
      </c>
      <c r="R18" s="913"/>
      <c r="S18" s="913">
        <v>1</v>
      </c>
      <c r="T18" s="913"/>
      <c r="U18" s="913">
        <v>1</v>
      </c>
      <c r="V18" s="913"/>
      <c r="W18" s="913"/>
      <c r="X18" s="913">
        <v>1</v>
      </c>
      <c r="Y18" s="5">
        <v>1</v>
      </c>
      <c r="Z18" s="5">
        <v>1</v>
      </c>
      <c r="AA18" s="5"/>
      <c r="AH18" s="966">
        <v>300</v>
      </c>
      <c r="AI18" s="966">
        <v>900</v>
      </c>
      <c r="AJ18" s="760"/>
      <c r="AK18" s="760"/>
      <c r="AL18" s="760">
        <v>1</v>
      </c>
      <c r="AM18" s="709">
        <v>143.5</v>
      </c>
      <c r="AN18" s="710">
        <v>105.5</v>
      </c>
      <c r="AO18" s="710">
        <v>93</v>
      </c>
      <c r="AP18" s="710">
        <v>165</v>
      </c>
      <c r="AQ18" s="710">
        <v>197</v>
      </c>
      <c r="AR18" s="713">
        <v>97</v>
      </c>
      <c r="AS18" s="737">
        <v>381.5</v>
      </c>
      <c r="AT18" s="712">
        <v>332.5</v>
      </c>
      <c r="AU18" s="979">
        <v>412</v>
      </c>
      <c r="AV18" s="801"/>
      <c r="AW18" s="913" t="s">
        <v>756</v>
      </c>
      <c r="AX18" s="913"/>
    </row>
    <row r="19" spans="1:50">
      <c r="A19" s="705" t="s">
        <v>3680</v>
      </c>
      <c r="C19" s="705" t="s">
        <v>3807</v>
      </c>
      <c r="D19" s="966">
        <v>18</v>
      </c>
      <c r="E19" s="974" t="s">
        <v>752</v>
      </c>
      <c r="F19" s="806">
        <v>40054</v>
      </c>
      <c r="G19" s="913"/>
      <c r="H19" s="913">
        <v>1</v>
      </c>
      <c r="I19" s="913"/>
      <c r="J19" s="913">
        <v>1</v>
      </c>
      <c r="K19" s="913"/>
      <c r="L19" s="966">
        <v>136</v>
      </c>
      <c r="M19" s="966">
        <v>55</v>
      </c>
      <c r="N19" s="966">
        <v>160</v>
      </c>
      <c r="O19" s="975">
        <v>250</v>
      </c>
      <c r="P19" s="913"/>
      <c r="Q19" s="913">
        <v>1</v>
      </c>
      <c r="R19" s="913"/>
      <c r="S19" s="913">
        <v>1</v>
      </c>
      <c r="T19" s="913"/>
      <c r="U19" s="913">
        <v>1</v>
      </c>
      <c r="V19" s="913"/>
      <c r="W19" s="913">
        <v>1</v>
      </c>
      <c r="X19" s="913"/>
      <c r="Y19" s="5">
        <v>1</v>
      </c>
      <c r="Z19" s="5">
        <v>1</v>
      </c>
      <c r="AA19" s="5"/>
      <c r="AH19" s="966">
        <v>300</v>
      </c>
      <c r="AI19" s="966">
        <v>900</v>
      </c>
      <c r="AJ19" s="760"/>
      <c r="AK19" s="760"/>
      <c r="AL19" s="760">
        <v>1</v>
      </c>
      <c r="AM19" s="714">
        <v>134</v>
      </c>
      <c r="AN19" s="715">
        <v>80.5</v>
      </c>
      <c r="AO19" s="715">
        <v>138.5</v>
      </c>
      <c r="AP19" s="715">
        <v>92</v>
      </c>
      <c r="AQ19" s="715">
        <v>105</v>
      </c>
      <c r="AR19" s="719">
        <v>92.5</v>
      </c>
      <c r="AS19" s="738">
        <v>114</v>
      </c>
      <c r="AT19" s="718">
        <v>95</v>
      </c>
      <c r="AU19" s="964">
        <v>822.5</v>
      </c>
      <c r="AV19" s="801"/>
      <c r="AW19" s="913" t="s">
        <v>757</v>
      </c>
      <c r="AX19" s="913"/>
    </row>
    <row r="20" spans="1:50">
      <c r="A20" s="705" t="s">
        <v>3680</v>
      </c>
      <c r="C20" s="705" t="s">
        <v>3807</v>
      </c>
      <c r="D20" s="966">
        <v>19</v>
      </c>
      <c r="E20" s="974" t="s">
        <v>752</v>
      </c>
      <c r="F20" s="806">
        <v>40054</v>
      </c>
      <c r="G20" s="913">
        <v>1</v>
      </c>
      <c r="H20" s="913"/>
      <c r="I20" s="913"/>
      <c r="J20" s="913"/>
      <c r="K20" s="913">
        <v>1</v>
      </c>
      <c r="L20" s="966">
        <v>172</v>
      </c>
      <c r="M20" s="966">
        <v>77</v>
      </c>
      <c r="N20" s="966">
        <v>235</v>
      </c>
      <c r="O20" s="977">
        <v>721</v>
      </c>
      <c r="P20" s="913"/>
      <c r="Q20" s="913">
        <v>1</v>
      </c>
      <c r="R20" s="913"/>
      <c r="S20" s="913">
        <v>1</v>
      </c>
      <c r="T20" s="913"/>
      <c r="U20" s="913">
        <v>1</v>
      </c>
      <c r="V20" s="913"/>
      <c r="W20" s="913"/>
      <c r="X20" s="913">
        <v>1</v>
      </c>
      <c r="Y20" s="5">
        <v>1</v>
      </c>
      <c r="Z20" s="5"/>
      <c r="AA20" s="5">
        <v>1</v>
      </c>
      <c r="AH20" s="966">
        <v>300</v>
      </c>
      <c r="AI20" s="966">
        <v>800</v>
      </c>
      <c r="AJ20" s="760"/>
      <c r="AK20" s="760">
        <v>1</v>
      </c>
      <c r="AL20" s="760"/>
      <c r="AM20" s="714">
        <v>513</v>
      </c>
      <c r="AN20" s="717">
        <v>1188</v>
      </c>
      <c r="AO20" s="715">
        <v>130</v>
      </c>
      <c r="AP20" s="715">
        <v>88</v>
      </c>
      <c r="AQ20" s="715">
        <v>115.5</v>
      </c>
      <c r="AR20" s="719">
        <v>85</v>
      </c>
      <c r="AS20" s="738">
        <v>178.5</v>
      </c>
      <c r="AT20" s="718">
        <v>120</v>
      </c>
      <c r="AU20" s="964">
        <v>2739</v>
      </c>
      <c r="AV20" s="936"/>
      <c r="AW20" s="913" t="s">
        <v>758</v>
      </c>
      <c r="AX20" s="913"/>
    </row>
    <row r="21" spans="1:50">
      <c r="A21" s="705" t="s">
        <v>3680</v>
      </c>
      <c r="C21" s="705" t="s">
        <v>3807</v>
      </c>
      <c r="D21" s="966">
        <v>20</v>
      </c>
      <c r="E21" s="974" t="s">
        <v>752</v>
      </c>
      <c r="F21" s="806">
        <v>40054</v>
      </c>
      <c r="G21" s="913"/>
      <c r="H21" s="913">
        <v>1</v>
      </c>
      <c r="I21" s="913"/>
      <c r="J21" s="913">
        <v>1</v>
      </c>
      <c r="K21" s="913"/>
      <c r="L21" s="966">
        <v>148</v>
      </c>
      <c r="M21" s="966">
        <v>61</v>
      </c>
      <c r="N21" s="966">
        <v>177</v>
      </c>
      <c r="O21" s="975">
        <v>304</v>
      </c>
      <c r="P21" s="913"/>
      <c r="Q21" s="913">
        <v>1</v>
      </c>
      <c r="R21" s="913"/>
      <c r="S21" s="913">
        <v>1</v>
      </c>
      <c r="T21" s="913"/>
      <c r="U21" s="913">
        <v>1</v>
      </c>
      <c r="V21" s="913"/>
      <c r="W21" s="913">
        <v>1</v>
      </c>
      <c r="X21" s="913"/>
      <c r="Y21" s="5">
        <v>1</v>
      </c>
      <c r="Z21" s="5">
        <v>1</v>
      </c>
      <c r="AA21" s="5"/>
      <c r="AH21" s="966">
        <v>300</v>
      </c>
      <c r="AI21" s="966">
        <v>1000</v>
      </c>
      <c r="AJ21" s="760"/>
      <c r="AK21" s="760"/>
      <c r="AL21" s="760">
        <v>1</v>
      </c>
      <c r="AM21" s="714">
        <v>129.5</v>
      </c>
      <c r="AN21" s="715">
        <v>95.5</v>
      </c>
      <c r="AO21" s="715">
        <v>149</v>
      </c>
      <c r="AP21" s="715">
        <v>124</v>
      </c>
      <c r="AQ21" s="715">
        <v>127</v>
      </c>
      <c r="AR21" s="719">
        <v>135</v>
      </c>
      <c r="AS21" s="738">
        <v>162.5</v>
      </c>
      <c r="AT21" s="718">
        <v>114</v>
      </c>
      <c r="AU21" s="964">
        <v>911</v>
      </c>
      <c r="AV21" s="801"/>
      <c r="AW21" s="913" t="s">
        <v>759</v>
      </c>
      <c r="AX21" s="913"/>
    </row>
    <row r="22" spans="1:50">
      <c r="A22" s="705" t="s">
        <v>3680</v>
      </c>
      <c r="C22" s="705" t="s">
        <v>3807</v>
      </c>
      <c r="D22" s="966">
        <v>21</v>
      </c>
      <c r="E22" s="974" t="s">
        <v>752</v>
      </c>
      <c r="F22" s="806">
        <v>40054</v>
      </c>
      <c r="G22" s="913"/>
      <c r="H22" s="913">
        <v>1</v>
      </c>
      <c r="I22" s="913"/>
      <c r="J22" s="913">
        <v>1</v>
      </c>
      <c r="K22" s="913"/>
      <c r="L22" s="966">
        <v>140</v>
      </c>
      <c r="M22" s="966">
        <v>61</v>
      </c>
      <c r="N22" s="966">
        <v>178</v>
      </c>
      <c r="O22" s="975">
        <v>320</v>
      </c>
      <c r="P22" s="913"/>
      <c r="Q22" s="913">
        <v>1</v>
      </c>
      <c r="R22" s="913"/>
      <c r="S22" s="913">
        <v>1</v>
      </c>
      <c r="T22" s="913"/>
      <c r="U22" s="913">
        <v>1</v>
      </c>
      <c r="V22" s="913"/>
      <c r="W22" s="913">
        <v>1</v>
      </c>
      <c r="X22" s="913"/>
      <c r="Y22" s="5">
        <v>1</v>
      </c>
      <c r="Z22" s="5"/>
      <c r="AA22" s="5">
        <v>1</v>
      </c>
      <c r="AH22" s="966">
        <v>300</v>
      </c>
      <c r="AI22" s="966">
        <v>700</v>
      </c>
      <c r="AJ22" s="760"/>
      <c r="AK22" s="760"/>
      <c r="AL22" s="760">
        <v>1</v>
      </c>
      <c r="AM22" s="714">
        <v>118</v>
      </c>
      <c r="AN22" s="715">
        <v>332</v>
      </c>
      <c r="AO22" s="715">
        <v>103</v>
      </c>
      <c r="AP22" s="715">
        <v>134</v>
      </c>
      <c r="AQ22" s="715">
        <v>168.5</v>
      </c>
      <c r="AR22" s="719">
        <v>114</v>
      </c>
      <c r="AS22" s="738">
        <v>234.5</v>
      </c>
      <c r="AT22" s="718">
        <v>215</v>
      </c>
      <c r="AU22" s="964">
        <v>495</v>
      </c>
      <c r="AV22" s="801"/>
      <c r="AW22" s="913" t="s">
        <v>760</v>
      </c>
      <c r="AX22" s="913"/>
    </row>
    <row r="23" spans="1:50">
      <c r="A23" s="705" t="s">
        <v>3680</v>
      </c>
      <c r="C23" s="705" t="s">
        <v>3807</v>
      </c>
      <c r="D23" s="966">
        <v>22</v>
      </c>
      <c r="E23" s="974" t="s">
        <v>752</v>
      </c>
      <c r="F23" s="806">
        <v>40054</v>
      </c>
      <c r="G23" s="913">
        <v>1</v>
      </c>
      <c r="H23" s="913"/>
      <c r="I23" s="913"/>
      <c r="J23" s="913"/>
      <c r="K23" s="913">
        <v>1</v>
      </c>
      <c r="L23" s="966">
        <v>155</v>
      </c>
      <c r="M23" s="966">
        <v>70</v>
      </c>
      <c r="N23" s="966">
        <v>205</v>
      </c>
      <c r="O23" s="977">
        <v>466</v>
      </c>
      <c r="P23" s="913"/>
      <c r="Q23" s="913">
        <v>1</v>
      </c>
      <c r="R23" s="913"/>
      <c r="S23" s="913">
        <v>1</v>
      </c>
      <c r="T23" s="913"/>
      <c r="U23" s="913">
        <v>1</v>
      </c>
      <c r="V23" s="913"/>
      <c r="W23" s="913"/>
      <c r="X23" s="913">
        <v>1</v>
      </c>
      <c r="Y23" s="5">
        <v>1</v>
      </c>
      <c r="Z23" s="5">
        <v>1</v>
      </c>
      <c r="AA23" s="5"/>
      <c r="AH23" s="966">
        <v>300</v>
      </c>
      <c r="AI23" s="966">
        <v>900</v>
      </c>
      <c r="AJ23" s="760"/>
      <c r="AK23" s="760"/>
      <c r="AL23" s="760">
        <v>1</v>
      </c>
      <c r="AM23" s="714">
        <v>98</v>
      </c>
      <c r="AN23" s="715">
        <v>103.5</v>
      </c>
      <c r="AO23" s="715">
        <v>90</v>
      </c>
      <c r="AP23" s="715">
        <v>115.5</v>
      </c>
      <c r="AQ23" s="715">
        <v>140</v>
      </c>
      <c r="AR23" s="719">
        <v>81</v>
      </c>
      <c r="AS23" s="738">
        <v>124</v>
      </c>
      <c r="AT23" s="718">
        <v>107</v>
      </c>
      <c r="AU23" s="964">
        <v>841.5</v>
      </c>
      <c r="AV23" s="936"/>
      <c r="AW23" s="913" t="s">
        <v>761</v>
      </c>
      <c r="AX23" s="913"/>
    </row>
    <row r="24" spans="1:50">
      <c r="A24" s="705" t="s">
        <v>3680</v>
      </c>
      <c r="C24" s="705" t="s">
        <v>3807</v>
      </c>
      <c r="D24" s="966">
        <v>23</v>
      </c>
      <c r="E24" s="974" t="s">
        <v>762</v>
      </c>
      <c r="F24" s="806">
        <v>40055</v>
      </c>
      <c r="G24" s="913"/>
      <c r="H24" s="913">
        <v>1</v>
      </c>
      <c r="I24" s="913"/>
      <c r="J24" s="913">
        <v>1</v>
      </c>
      <c r="K24" s="913"/>
      <c r="L24" s="966">
        <v>146</v>
      </c>
      <c r="M24" s="966">
        <v>68</v>
      </c>
      <c r="N24" s="966">
        <v>182</v>
      </c>
      <c r="O24" s="975">
        <v>367</v>
      </c>
      <c r="P24" s="913"/>
      <c r="Q24" s="913">
        <v>1</v>
      </c>
      <c r="R24" s="913"/>
      <c r="S24" s="913">
        <v>1</v>
      </c>
      <c r="T24" s="913"/>
      <c r="U24" s="913">
        <v>1</v>
      </c>
      <c r="V24" s="913"/>
      <c r="W24" s="913">
        <v>1</v>
      </c>
      <c r="X24" s="913"/>
      <c r="Y24" s="5">
        <v>1</v>
      </c>
      <c r="Z24" s="5">
        <v>1</v>
      </c>
      <c r="AA24" s="5"/>
      <c r="AH24" s="966">
        <v>300</v>
      </c>
      <c r="AI24" s="966">
        <v>1000</v>
      </c>
      <c r="AJ24" s="760"/>
      <c r="AK24" s="760"/>
      <c r="AL24" s="760">
        <v>1</v>
      </c>
      <c r="AM24" s="714">
        <v>95.5</v>
      </c>
      <c r="AN24" s="715">
        <v>286.5</v>
      </c>
      <c r="AO24" s="715">
        <v>106.5</v>
      </c>
      <c r="AP24" s="715">
        <v>122</v>
      </c>
      <c r="AQ24" s="715">
        <v>135.5</v>
      </c>
      <c r="AR24" s="719">
        <v>84.5</v>
      </c>
      <c r="AS24" s="738">
        <v>217</v>
      </c>
      <c r="AT24" s="718">
        <v>88</v>
      </c>
      <c r="AU24" s="964">
        <v>1966</v>
      </c>
      <c r="AV24" s="801"/>
      <c r="AW24" s="913" t="s">
        <v>763</v>
      </c>
      <c r="AX24" s="913"/>
    </row>
    <row r="25" spans="1:50">
      <c r="A25" s="705" t="s">
        <v>3680</v>
      </c>
      <c r="C25" s="705" t="s">
        <v>3807</v>
      </c>
      <c r="D25" s="966">
        <v>24</v>
      </c>
      <c r="E25" s="974" t="s">
        <v>762</v>
      </c>
      <c r="F25" s="806">
        <v>40055</v>
      </c>
      <c r="G25" s="913">
        <v>1</v>
      </c>
      <c r="H25" s="913"/>
      <c r="I25" s="913"/>
      <c r="J25" s="913"/>
      <c r="K25" s="913">
        <v>1</v>
      </c>
      <c r="L25" s="966">
        <v>172</v>
      </c>
      <c r="M25" s="966">
        <v>74</v>
      </c>
      <c r="N25" s="966">
        <v>232</v>
      </c>
      <c r="O25" s="977">
        <v>682</v>
      </c>
      <c r="P25" s="913"/>
      <c r="Q25" s="913">
        <v>1</v>
      </c>
      <c r="R25" s="913"/>
      <c r="S25" s="913">
        <v>1</v>
      </c>
      <c r="T25" s="913"/>
      <c r="U25" s="913">
        <v>1</v>
      </c>
      <c r="V25" s="913"/>
      <c r="W25" s="913"/>
      <c r="X25" s="913">
        <v>1</v>
      </c>
      <c r="Y25" s="5">
        <v>1</v>
      </c>
      <c r="Z25" s="5"/>
      <c r="AA25" s="5">
        <v>1</v>
      </c>
      <c r="AH25" s="966">
        <v>300</v>
      </c>
      <c r="AI25" s="966">
        <v>900</v>
      </c>
      <c r="AJ25" s="760"/>
      <c r="AK25" s="760"/>
      <c r="AL25" s="760">
        <v>1</v>
      </c>
      <c r="AM25" s="714">
        <v>196.5</v>
      </c>
      <c r="AN25" s="715">
        <v>302</v>
      </c>
      <c r="AO25" s="715">
        <v>182</v>
      </c>
      <c r="AP25" s="715">
        <v>185</v>
      </c>
      <c r="AQ25" s="715">
        <v>155</v>
      </c>
      <c r="AR25" s="719">
        <v>203.5</v>
      </c>
      <c r="AS25" s="738">
        <v>232</v>
      </c>
      <c r="AT25" s="718">
        <v>121</v>
      </c>
      <c r="AU25" s="964">
        <v>1745.5</v>
      </c>
      <c r="AV25" s="801"/>
      <c r="AW25" s="913" t="s">
        <v>764</v>
      </c>
      <c r="AX25" s="913"/>
    </row>
    <row r="26" spans="1:50">
      <c r="A26" s="705" t="s">
        <v>3680</v>
      </c>
      <c r="C26" s="705" t="s">
        <v>3807</v>
      </c>
      <c r="D26" s="966">
        <v>25</v>
      </c>
      <c r="E26" s="974" t="s">
        <v>765</v>
      </c>
      <c r="F26" s="806">
        <v>40056</v>
      </c>
      <c r="G26" s="913"/>
      <c r="H26" s="913">
        <v>1</v>
      </c>
      <c r="I26" s="913"/>
      <c r="J26" s="913">
        <v>1</v>
      </c>
      <c r="K26" s="913"/>
      <c r="L26" s="966">
        <v>143</v>
      </c>
      <c r="M26" s="966">
        <v>66</v>
      </c>
      <c r="N26" s="966">
        <v>176</v>
      </c>
      <c r="O26" s="975">
        <v>296</v>
      </c>
      <c r="P26" s="913"/>
      <c r="Q26" s="913">
        <v>1</v>
      </c>
      <c r="R26" s="913"/>
      <c r="S26" s="913">
        <v>1</v>
      </c>
      <c r="T26" s="913"/>
      <c r="U26" s="913">
        <v>1</v>
      </c>
      <c r="V26" s="913"/>
      <c r="W26" s="913">
        <v>1</v>
      </c>
      <c r="X26" s="913"/>
      <c r="Y26" s="5">
        <v>1</v>
      </c>
      <c r="Z26" s="5">
        <v>1</v>
      </c>
      <c r="AA26" s="5"/>
      <c r="AH26" s="966">
        <v>300</v>
      </c>
      <c r="AI26" s="966">
        <v>900</v>
      </c>
      <c r="AJ26" s="760"/>
      <c r="AK26" s="760"/>
      <c r="AL26" s="760">
        <v>1</v>
      </c>
      <c r="AM26" s="714">
        <v>94</v>
      </c>
      <c r="AN26" s="715">
        <v>115.5</v>
      </c>
      <c r="AO26" s="715">
        <v>102</v>
      </c>
      <c r="AP26" s="715">
        <v>106</v>
      </c>
      <c r="AQ26" s="715">
        <v>141</v>
      </c>
      <c r="AR26" s="719">
        <v>90.5</v>
      </c>
      <c r="AS26" s="738">
        <v>212</v>
      </c>
      <c r="AT26" s="718">
        <v>110</v>
      </c>
      <c r="AU26" s="964">
        <v>638</v>
      </c>
      <c r="AV26" s="801"/>
      <c r="AW26" s="978" t="s">
        <v>766</v>
      </c>
      <c r="AX26" s="913" t="s">
        <v>767</v>
      </c>
    </row>
    <row r="27" spans="1:50">
      <c r="A27" s="705" t="s">
        <v>3680</v>
      </c>
      <c r="C27" s="705" t="s">
        <v>3807</v>
      </c>
      <c r="D27" s="966">
        <v>26</v>
      </c>
      <c r="E27" s="974" t="s">
        <v>765</v>
      </c>
      <c r="F27" s="806">
        <v>40056</v>
      </c>
      <c r="G27" s="913">
        <v>1</v>
      </c>
      <c r="H27" s="913"/>
      <c r="I27" s="913"/>
      <c r="J27" s="913">
        <v>1</v>
      </c>
      <c r="K27" s="913"/>
      <c r="L27" s="966">
        <v>146</v>
      </c>
      <c r="M27" s="966">
        <v>66</v>
      </c>
      <c r="N27" s="966">
        <v>171</v>
      </c>
      <c r="O27" s="975">
        <v>310</v>
      </c>
      <c r="P27" s="913"/>
      <c r="Q27" s="913">
        <v>1</v>
      </c>
      <c r="R27" s="913"/>
      <c r="S27" s="913">
        <v>1</v>
      </c>
      <c r="T27" s="913"/>
      <c r="U27" s="913">
        <v>1</v>
      </c>
      <c r="V27" s="913"/>
      <c r="W27" s="913">
        <v>1</v>
      </c>
      <c r="X27" s="913"/>
      <c r="Y27" s="5">
        <v>1</v>
      </c>
      <c r="Z27" s="5">
        <v>1</v>
      </c>
      <c r="AA27" s="5"/>
      <c r="AH27" s="966">
        <v>300</v>
      </c>
      <c r="AI27" s="966">
        <v>700</v>
      </c>
      <c r="AJ27" s="760"/>
      <c r="AK27" s="760"/>
      <c r="AL27" s="760">
        <v>1</v>
      </c>
      <c r="AM27" s="714">
        <v>106</v>
      </c>
      <c r="AN27" s="715">
        <v>143</v>
      </c>
      <c r="AO27" s="715">
        <v>93</v>
      </c>
      <c r="AP27" s="715">
        <v>121</v>
      </c>
      <c r="AQ27" s="715">
        <v>165</v>
      </c>
      <c r="AR27" s="719">
        <v>100</v>
      </c>
      <c r="AS27" s="738">
        <v>272.5</v>
      </c>
      <c r="AT27" s="718">
        <v>83</v>
      </c>
      <c r="AU27" s="964">
        <v>515</v>
      </c>
      <c r="AV27" s="801"/>
      <c r="AW27" s="913" t="s">
        <v>768</v>
      </c>
      <c r="AX27" s="913"/>
    </row>
    <row r="28" spans="1:50">
      <c r="A28" s="705" t="s">
        <v>3680</v>
      </c>
      <c r="C28" s="705" t="s">
        <v>3807</v>
      </c>
      <c r="D28" s="966">
        <v>27</v>
      </c>
      <c r="E28" s="974" t="s">
        <v>765</v>
      </c>
      <c r="F28" s="806">
        <v>40056</v>
      </c>
      <c r="G28" s="913">
        <v>1</v>
      </c>
      <c r="H28" s="913"/>
      <c r="I28" s="913"/>
      <c r="J28" s="913"/>
      <c r="K28" s="913">
        <v>1</v>
      </c>
      <c r="L28" s="966">
        <v>175</v>
      </c>
      <c r="M28" s="966">
        <v>79</v>
      </c>
      <c r="N28" s="966">
        <v>135</v>
      </c>
      <c r="O28" s="975">
        <v>760</v>
      </c>
      <c r="P28" s="913"/>
      <c r="Q28" s="913">
        <v>1</v>
      </c>
      <c r="R28" s="913"/>
      <c r="S28" s="913">
        <v>1</v>
      </c>
      <c r="T28" s="913"/>
      <c r="U28" s="913">
        <v>1</v>
      </c>
      <c r="V28" s="913"/>
      <c r="W28" s="913"/>
      <c r="X28" s="913">
        <v>1</v>
      </c>
      <c r="Y28" s="5">
        <v>1</v>
      </c>
      <c r="Z28" s="5">
        <v>1</v>
      </c>
      <c r="AA28" s="5"/>
      <c r="AH28" s="966">
        <v>300</v>
      </c>
      <c r="AI28" s="966">
        <v>900</v>
      </c>
      <c r="AJ28" s="760"/>
      <c r="AK28" s="760">
        <v>1</v>
      </c>
      <c r="AL28" s="760"/>
      <c r="AM28" s="714">
        <v>496</v>
      </c>
      <c r="AN28" s="717">
        <v>7666</v>
      </c>
      <c r="AO28" s="715">
        <v>125</v>
      </c>
      <c r="AP28" s="715">
        <v>133.5</v>
      </c>
      <c r="AQ28" s="715">
        <v>138</v>
      </c>
      <c r="AR28" s="719">
        <v>105.5</v>
      </c>
      <c r="AS28" s="738">
        <v>316</v>
      </c>
      <c r="AT28" s="718">
        <v>119.5</v>
      </c>
      <c r="AU28" s="964">
        <v>2526</v>
      </c>
      <c r="AV28" s="801"/>
      <c r="AW28" s="978" t="s">
        <v>769</v>
      </c>
      <c r="AX28" s="913" t="s">
        <v>770</v>
      </c>
    </row>
    <row r="29" spans="1:50">
      <c r="A29" s="705" t="s">
        <v>3680</v>
      </c>
      <c r="C29" s="705" t="s">
        <v>3807</v>
      </c>
      <c r="D29" s="966">
        <v>28</v>
      </c>
      <c r="E29" s="974" t="s">
        <v>765</v>
      </c>
      <c r="F29" s="806">
        <v>40056</v>
      </c>
      <c r="G29" s="913">
        <v>1</v>
      </c>
      <c r="H29" s="913"/>
      <c r="I29" s="913"/>
      <c r="J29" s="913"/>
      <c r="K29" s="913">
        <v>1</v>
      </c>
      <c r="L29" s="966">
        <v>178</v>
      </c>
      <c r="M29" s="966">
        <v>81</v>
      </c>
      <c r="N29" s="966">
        <v>238</v>
      </c>
      <c r="O29" s="975">
        <v>873</v>
      </c>
      <c r="P29" s="913"/>
      <c r="Q29" s="913">
        <v>1</v>
      </c>
      <c r="R29" s="913"/>
      <c r="S29" s="913">
        <v>1</v>
      </c>
      <c r="T29" s="913"/>
      <c r="U29" s="913">
        <v>1</v>
      </c>
      <c r="V29" s="913"/>
      <c r="W29" s="913"/>
      <c r="X29" s="913">
        <v>1</v>
      </c>
      <c r="Y29" s="5">
        <v>1</v>
      </c>
      <c r="Z29" s="5">
        <v>1</v>
      </c>
      <c r="AA29" s="5"/>
      <c r="AH29" s="966">
        <v>300</v>
      </c>
      <c r="AI29" s="966">
        <v>800</v>
      </c>
      <c r="AJ29" s="760"/>
      <c r="AK29" s="760"/>
      <c r="AL29" s="760">
        <v>1</v>
      </c>
      <c r="AM29" s="714">
        <v>109</v>
      </c>
      <c r="AN29" s="715">
        <v>125</v>
      </c>
      <c r="AO29" s="715">
        <v>94</v>
      </c>
      <c r="AP29" s="715">
        <v>135.5</v>
      </c>
      <c r="AQ29" s="715">
        <v>172</v>
      </c>
      <c r="AR29" s="719">
        <v>88</v>
      </c>
      <c r="AS29" s="738">
        <v>305</v>
      </c>
      <c r="AT29" s="718">
        <v>128</v>
      </c>
      <c r="AU29" s="964">
        <v>2729</v>
      </c>
      <c r="AV29" s="936"/>
      <c r="AW29" s="913" t="s">
        <v>771</v>
      </c>
      <c r="AX29" s="913"/>
    </row>
    <row r="30" spans="1:50">
      <c r="A30" s="705" t="s">
        <v>3680</v>
      </c>
      <c r="C30" s="705" t="s">
        <v>3807</v>
      </c>
      <c r="D30" s="966">
        <v>29</v>
      </c>
      <c r="E30" s="974" t="s">
        <v>765</v>
      </c>
      <c r="F30" s="806">
        <v>40056</v>
      </c>
      <c r="G30" s="913">
        <v>1</v>
      </c>
      <c r="H30" s="913"/>
      <c r="I30" s="913"/>
      <c r="J30" s="913"/>
      <c r="K30" s="913">
        <v>1</v>
      </c>
      <c r="L30" s="966">
        <v>175</v>
      </c>
      <c r="M30" s="966">
        <v>78</v>
      </c>
      <c r="N30" s="966">
        <v>236</v>
      </c>
      <c r="O30" s="975">
        <v>745</v>
      </c>
      <c r="P30" s="913"/>
      <c r="Q30" s="913">
        <v>1</v>
      </c>
      <c r="R30" s="913"/>
      <c r="S30" s="913">
        <v>1</v>
      </c>
      <c r="T30" s="913"/>
      <c r="U30" s="913">
        <v>1</v>
      </c>
      <c r="V30" s="913"/>
      <c r="W30" s="913"/>
      <c r="X30" s="913">
        <v>1</v>
      </c>
      <c r="Y30" s="5">
        <v>1</v>
      </c>
      <c r="Z30" s="5">
        <v>1</v>
      </c>
      <c r="AA30" s="5"/>
      <c r="AH30" s="966">
        <v>300</v>
      </c>
      <c r="AI30" s="966">
        <v>700</v>
      </c>
      <c r="AJ30" s="760"/>
      <c r="AK30" s="760">
        <v>1</v>
      </c>
      <c r="AL30" s="760"/>
      <c r="AM30" s="722">
        <v>3607</v>
      </c>
      <c r="AN30" s="717">
        <v>7094.5</v>
      </c>
      <c r="AO30" s="717">
        <v>3015.5</v>
      </c>
      <c r="AP30" s="717">
        <v>5351.5</v>
      </c>
      <c r="AQ30" s="715">
        <v>957</v>
      </c>
      <c r="AR30" s="723">
        <v>3639</v>
      </c>
      <c r="AS30" s="740">
        <v>2359</v>
      </c>
      <c r="AT30" s="726">
        <v>1640</v>
      </c>
      <c r="AU30" s="971">
        <v>4890.5</v>
      </c>
      <c r="AV30" s="936"/>
      <c r="AW30" s="913" t="s">
        <v>772</v>
      </c>
      <c r="AX30" s="913"/>
    </row>
    <row r="31" spans="1:50">
      <c r="A31" s="705" t="s">
        <v>3680</v>
      </c>
      <c r="C31" s="705" t="s">
        <v>3807</v>
      </c>
      <c r="D31" s="966">
        <v>30</v>
      </c>
      <c r="E31" s="974" t="s">
        <v>765</v>
      </c>
      <c r="F31" s="806">
        <v>40056</v>
      </c>
      <c r="G31" s="913">
        <v>1</v>
      </c>
      <c r="H31" s="913"/>
      <c r="I31" s="913"/>
      <c r="J31" s="913"/>
      <c r="K31" s="913">
        <v>1</v>
      </c>
      <c r="L31" s="966">
        <v>178</v>
      </c>
      <c r="M31" s="966">
        <v>76</v>
      </c>
      <c r="N31" s="966">
        <v>232</v>
      </c>
      <c r="O31" s="977">
        <v>638</v>
      </c>
      <c r="P31" s="913"/>
      <c r="Q31" s="913">
        <v>1</v>
      </c>
      <c r="R31" s="913"/>
      <c r="S31" s="913">
        <v>1</v>
      </c>
      <c r="T31" s="913"/>
      <c r="U31" s="913">
        <v>1</v>
      </c>
      <c r="V31" s="913"/>
      <c r="W31" s="913"/>
      <c r="X31" s="913">
        <v>1</v>
      </c>
      <c r="Y31" s="5">
        <v>1</v>
      </c>
      <c r="Z31" s="5"/>
      <c r="AA31" s="5">
        <v>1</v>
      </c>
      <c r="AH31" s="966">
        <v>300</v>
      </c>
      <c r="AI31" s="966">
        <v>1000</v>
      </c>
      <c r="AJ31" s="760"/>
      <c r="AK31" s="760"/>
      <c r="AL31" s="760">
        <v>1</v>
      </c>
      <c r="AM31" s="714">
        <v>164</v>
      </c>
      <c r="AN31" s="715">
        <v>316</v>
      </c>
      <c r="AO31" s="715">
        <v>215.5</v>
      </c>
      <c r="AP31" s="715">
        <v>214</v>
      </c>
      <c r="AQ31" s="715">
        <v>155.5</v>
      </c>
      <c r="AR31" s="719">
        <v>214</v>
      </c>
      <c r="AS31" s="738">
        <v>259.5</v>
      </c>
      <c r="AT31" s="718">
        <v>132</v>
      </c>
      <c r="AU31" s="971">
        <v>6937.5</v>
      </c>
      <c r="AV31" s="936"/>
      <c r="AW31" s="913" t="s">
        <v>773</v>
      </c>
      <c r="AX31" s="913"/>
    </row>
    <row r="32" spans="1:50">
      <c r="A32" s="705" t="s">
        <v>3680</v>
      </c>
      <c r="C32" s="705" t="s">
        <v>3807</v>
      </c>
      <c r="D32" s="966">
        <v>31</v>
      </c>
      <c r="E32" s="974" t="s">
        <v>765</v>
      </c>
      <c r="F32" s="806">
        <v>40056</v>
      </c>
      <c r="G32" s="913">
        <v>1</v>
      </c>
      <c r="H32" s="913"/>
      <c r="I32" s="913"/>
      <c r="J32" s="913"/>
      <c r="K32" s="913">
        <v>1</v>
      </c>
      <c r="L32" s="966">
        <v>176</v>
      </c>
      <c r="M32" s="966">
        <v>79</v>
      </c>
      <c r="N32" s="966">
        <v>235</v>
      </c>
      <c r="O32" s="975">
        <v>710</v>
      </c>
      <c r="P32" s="913"/>
      <c r="Q32" s="913">
        <v>1</v>
      </c>
      <c r="R32" s="913"/>
      <c r="S32" s="913">
        <v>1</v>
      </c>
      <c r="T32" s="913"/>
      <c r="U32" s="913">
        <v>1</v>
      </c>
      <c r="V32" s="913"/>
      <c r="W32" s="913"/>
      <c r="X32" s="913">
        <v>1</v>
      </c>
      <c r="Y32" s="5">
        <v>1</v>
      </c>
      <c r="Z32" s="5">
        <v>1</v>
      </c>
      <c r="AA32" s="5"/>
      <c r="AH32" s="966">
        <v>300</v>
      </c>
      <c r="AI32" s="966">
        <v>700</v>
      </c>
      <c r="AJ32" s="760"/>
      <c r="AK32" s="760">
        <v>1</v>
      </c>
      <c r="AL32" s="760"/>
      <c r="AM32" s="714">
        <v>184</v>
      </c>
      <c r="AN32" s="717">
        <v>1514.5</v>
      </c>
      <c r="AO32" s="715">
        <v>282</v>
      </c>
      <c r="AP32" s="715">
        <v>152.5</v>
      </c>
      <c r="AQ32" s="715">
        <v>336.5</v>
      </c>
      <c r="AR32" s="719">
        <v>302.5</v>
      </c>
      <c r="AS32" s="740">
        <v>5074</v>
      </c>
      <c r="AT32" s="718">
        <v>141</v>
      </c>
      <c r="AU32" s="964">
        <v>3058</v>
      </c>
      <c r="AV32" s="801"/>
      <c r="AW32" s="913" t="s">
        <v>774</v>
      </c>
      <c r="AX32" s="913"/>
    </row>
    <row r="33" spans="1:50">
      <c r="A33" s="705" t="s">
        <v>3680</v>
      </c>
      <c r="C33" s="705" t="s">
        <v>3807</v>
      </c>
      <c r="D33" s="966">
        <v>32</v>
      </c>
      <c r="E33" s="974" t="s">
        <v>765</v>
      </c>
      <c r="F33" s="806">
        <v>40056</v>
      </c>
      <c r="G33" s="913">
        <v>1</v>
      </c>
      <c r="H33" s="913"/>
      <c r="I33" s="913"/>
      <c r="J33" s="913"/>
      <c r="K33" s="913">
        <v>1</v>
      </c>
      <c r="L33" s="966">
        <v>176</v>
      </c>
      <c r="M33" s="966">
        <v>78</v>
      </c>
      <c r="N33" s="966">
        <v>236</v>
      </c>
      <c r="O33" s="975">
        <v>830</v>
      </c>
      <c r="P33" s="913"/>
      <c r="Q33" s="913">
        <v>1</v>
      </c>
      <c r="R33" s="913"/>
      <c r="S33" s="913">
        <v>1</v>
      </c>
      <c r="T33" s="913"/>
      <c r="U33" s="913">
        <v>1</v>
      </c>
      <c r="V33" s="913"/>
      <c r="W33" s="913"/>
      <c r="X33" s="913">
        <v>1</v>
      </c>
      <c r="Y33" s="5">
        <v>1</v>
      </c>
      <c r="Z33" s="5">
        <v>1</v>
      </c>
      <c r="AA33" s="5"/>
      <c r="AH33" s="966">
        <v>300</v>
      </c>
      <c r="AI33" s="966">
        <v>1000</v>
      </c>
      <c r="AJ33" s="760">
        <v>1</v>
      </c>
      <c r="AK33" s="760"/>
      <c r="AL33" s="760"/>
      <c r="AM33" s="714">
        <v>307.5</v>
      </c>
      <c r="AN33" s="788">
        <v>15138</v>
      </c>
      <c r="AO33" s="715">
        <v>159</v>
      </c>
      <c r="AP33" s="715">
        <v>138.5</v>
      </c>
      <c r="AQ33" s="715">
        <v>156</v>
      </c>
      <c r="AR33" s="719">
        <v>128</v>
      </c>
      <c r="AS33" s="738">
        <v>441</v>
      </c>
      <c r="AT33" s="718">
        <v>170.5</v>
      </c>
      <c r="AU33" s="964">
        <v>2115.5</v>
      </c>
      <c r="AV33" s="936"/>
      <c r="AW33" s="913" t="s">
        <v>775</v>
      </c>
      <c r="AX33" s="913"/>
    </row>
    <row r="34" spans="1:50">
      <c r="A34" s="705" t="s">
        <v>3680</v>
      </c>
      <c r="C34" s="705" t="s">
        <v>3807</v>
      </c>
      <c r="D34" s="966">
        <v>33</v>
      </c>
      <c r="E34" s="974" t="s">
        <v>765</v>
      </c>
      <c r="F34" s="806">
        <v>40056</v>
      </c>
      <c r="G34" s="913"/>
      <c r="H34" s="913">
        <v>1</v>
      </c>
      <c r="I34" s="913"/>
      <c r="J34" s="913">
        <v>1</v>
      </c>
      <c r="K34" s="913"/>
      <c r="L34" s="966">
        <v>147</v>
      </c>
      <c r="M34" s="966">
        <v>64</v>
      </c>
      <c r="N34" s="966">
        <v>164</v>
      </c>
      <c r="O34" s="975">
        <v>315</v>
      </c>
      <c r="P34" s="913"/>
      <c r="Q34" s="913">
        <v>1</v>
      </c>
      <c r="R34" s="913"/>
      <c r="S34" s="913">
        <v>1</v>
      </c>
      <c r="T34" s="913"/>
      <c r="U34" s="913">
        <v>1</v>
      </c>
      <c r="V34" s="913"/>
      <c r="W34" s="913">
        <v>1</v>
      </c>
      <c r="X34" s="913"/>
      <c r="Y34" s="5">
        <v>1</v>
      </c>
      <c r="Z34" s="5">
        <v>1</v>
      </c>
      <c r="AA34" s="5"/>
      <c r="AH34" s="966">
        <v>300</v>
      </c>
      <c r="AI34" s="966">
        <v>1300</v>
      </c>
      <c r="AJ34" s="760">
        <v>1</v>
      </c>
      <c r="AK34" s="760"/>
      <c r="AL34" s="760"/>
      <c r="AM34" s="722">
        <v>5734</v>
      </c>
      <c r="AN34" s="788">
        <v>24614.5</v>
      </c>
      <c r="AO34" s="715">
        <v>262</v>
      </c>
      <c r="AP34" s="715">
        <v>139</v>
      </c>
      <c r="AQ34" s="715">
        <v>209.5</v>
      </c>
      <c r="AR34" s="719">
        <v>127</v>
      </c>
      <c r="AS34" s="738">
        <v>658.5</v>
      </c>
      <c r="AT34" s="718">
        <v>263.5</v>
      </c>
      <c r="AU34" s="964">
        <v>2155</v>
      </c>
      <c r="AV34" s="936"/>
      <c r="AW34" s="913" t="s">
        <v>776</v>
      </c>
      <c r="AX34" s="913"/>
    </row>
    <row r="35" spans="1:50">
      <c r="A35" s="705" t="s">
        <v>3680</v>
      </c>
      <c r="C35" s="705" t="s">
        <v>3807</v>
      </c>
      <c r="D35" s="966">
        <v>34</v>
      </c>
      <c r="E35" s="974" t="s">
        <v>765</v>
      </c>
      <c r="F35" s="806">
        <v>40056</v>
      </c>
      <c r="G35" s="913">
        <v>1</v>
      </c>
      <c r="H35" s="913"/>
      <c r="I35" s="913"/>
      <c r="J35" s="913"/>
      <c r="K35" s="913">
        <v>1</v>
      </c>
      <c r="L35" s="966">
        <v>174</v>
      </c>
      <c r="M35" s="966">
        <v>77</v>
      </c>
      <c r="N35" s="966">
        <v>230</v>
      </c>
      <c r="O35" s="975">
        <v>733</v>
      </c>
      <c r="P35" s="913"/>
      <c r="Q35" s="913">
        <v>1</v>
      </c>
      <c r="R35" s="913"/>
      <c r="S35" s="913">
        <v>1</v>
      </c>
      <c r="T35" s="913"/>
      <c r="U35" s="913">
        <v>1</v>
      </c>
      <c r="V35" s="913"/>
      <c r="W35" s="913"/>
      <c r="X35" s="913">
        <v>1</v>
      </c>
      <c r="Y35" s="5">
        <v>1</v>
      </c>
      <c r="Z35" s="5">
        <v>1</v>
      </c>
      <c r="AA35" s="5"/>
      <c r="AH35" s="966">
        <v>300</v>
      </c>
      <c r="AI35" s="966">
        <v>1100</v>
      </c>
      <c r="AJ35" s="760"/>
      <c r="AK35" s="760">
        <v>1</v>
      </c>
      <c r="AL35" s="760"/>
      <c r="AM35" s="722">
        <v>1222</v>
      </c>
      <c r="AN35" s="717">
        <v>6182</v>
      </c>
      <c r="AO35" s="715">
        <v>149</v>
      </c>
      <c r="AP35" s="715">
        <v>152</v>
      </c>
      <c r="AQ35" s="715">
        <v>185</v>
      </c>
      <c r="AR35" s="719">
        <v>153.5</v>
      </c>
      <c r="AS35" s="738">
        <v>287</v>
      </c>
      <c r="AT35" s="718">
        <v>134.5</v>
      </c>
      <c r="AU35" s="971">
        <v>4176</v>
      </c>
      <c r="AV35" s="801"/>
      <c r="AW35" s="913" t="s">
        <v>777</v>
      </c>
      <c r="AX35" s="913"/>
    </row>
    <row r="36" spans="1:50">
      <c r="A36" s="705" t="s">
        <v>3680</v>
      </c>
      <c r="C36" s="705" t="s">
        <v>3807</v>
      </c>
      <c r="D36" s="966">
        <v>35</v>
      </c>
      <c r="E36" s="974" t="s">
        <v>765</v>
      </c>
      <c r="F36" s="806">
        <v>40056</v>
      </c>
      <c r="G36" s="913">
        <v>1</v>
      </c>
      <c r="H36" s="913"/>
      <c r="I36" s="913"/>
      <c r="J36" s="913"/>
      <c r="K36" s="913">
        <v>1</v>
      </c>
      <c r="L36" s="966">
        <v>177</v>
      </c>
      <c r="M36" s="966">
        <v>75</v>
      </c>
      <c r="N36" s="966">
        <v>232</v>
      </c>
      <c r="O36" s="975">
        <v>772</v>
      </c>
      <c r="P36" s="913"/>
      <c r="Q36" s="913">
        <v>1</v>
      </c>
      <c r="R36" s="913"/>
      <c r="S36" s="913">
        <v>1</v>
      </c>
      <c r="T36" s="913"/>
      <c r="U36" s="913">
        <v>1</v>
      </c>
      <c r="V36" s="913"/>
      <c r="W36" s="913"/>
      <c r="X36" s="913">
        <v>1</v>
      </c>
      <c r="Y36" s="5">
        <v>1</v>
      </c>
      <c r="Z36" s="5">
        <v>1</v>
      </c>
      <c r="AA36" s="5"/>
      <c r="AH36" s="966">
        <v>300</v>
      </c>
      <c r="AI36" s="966">
        <v>900</v>
      </c>
      <c r="AJ36" s="760">
        <v>1</v>
      </c>
      <c r="AK36" s="760"/>
      <c r="AL36" s="760"/>
      <c r="AM36" s="714">
        <v>792</v>
      </c>
      <c r="AN36" s="788">
        <v>12086</v>
      </c>
      <c r="AO36" s="715">
        <v>169</v>
      </c>
      <c r="AP36" s="715">
        <v>113</v>
      </c>
      <c r="AQ36" s="715">
        <v>183</v>
      </c>
      <c r="AR36" s="719">
        <v>213</v>
      </c>
      <c r="AS36" s="738">
        <v>316</v>
      </c>
      <c r="AT36" s="718">
        <v>158</v>
      </c>
      <c r="AU36" s="964">
        <v>2332</v>
      </c>
      <c r="AV36" s="936"/>
      <c r="AW36" s="913" t="s">
        <v>778</v>
      </c>
      <c r="AX36" s="913"/>
    </row>
    <row r="37" spans="1:50">
      <c r="A37" s="705" t="s">
        <v>3680</v>
      </c>
      <c r="C37" s="705" t="s">
        <v>3807</v>
      </c>
      <c r="D37" s="966">
        <v>36</v>
      </c>
      <c r="E37" s="974" t="s">
        <v>765</v>
      </c>
      <c r="F37" s="806">
        <v>40056</v>
      </c>
      <c r="G37" s="913">
        <v>1</v>
      </c>
      <c r="H37" s="913"/>
      <c r="I37" s="913"/>
      <c r="J37" s="913"/>
      <c r="K37" s="913">
        <v>1</v>
      </c>
      <c r="L37" s="966">
        <v>176</v>
      </c>
      <c r="M37" s="966">
        <v>76</v>
      </c>
      <c r="N37" s="966">
        <v>231</v>
      </c>
      <c r="O37" s="975">
        <v>665</v>
      </c>
      <c r="P37" s="913"/>
      <c r="Q37" s="913">
        <v>1</v>
      </c>
      <c r="R37" s="913"/>
      <c r="S37" s="913">
        <v>1</v>
      </c>
      <c r="T37" s="913"/>
      <c r="U37" s="913">
        <v>1</v>
      </c>
      <c r="V37" s="913"/>
      <c r="W37" s="913"/>
      <c r="X37" s="913">
        <v>1</v>
      </c>
      <c r="Y37" s="5">
        <v>1</v>
      </c>
      <c r="Z37" s="5"/>
      <c r="AA37" s="5">
        <v>1</v>
      </c>
      <c r="AH37" s="966">
        <v>300</v>
      </c>
      <c r="AI37" s="966">
        <v>800</v>
      </c>
      <c r="AJ37" s="760"/>
      <c r="AK37" s="760">
        <v>1</v>
      </c>
      <c r="AL37" s="760"/>
      <c r="AM37" s="714">
        <v>249</v>
      </c>
      <c r="AN37" s="717">
        <v>6950.5</v>
      </c>
      <c r="AO37" s="715">
        <v>252</v>
      </c>
      <c r="AP37" s="715">
        <v>129.5</v>
      </c>
      <c r="AQ37" s="715">
        <v>173.5</v>
      </c>
      <c r="AR37" s="719">
        <v>151</v>
      </c>
      <c r="AS37" s="738">
        <v>356</v>
      </c>
      <c r="AT37" s="718">
        <v>285</v>
      </c>
      <c r="AU37" s="964">
        <v>2998.5</v>
      </c>
      <c r="AV37" s="936"/>
      <c r="AW37" s="913" t="s">
        <v>779</v>
      </c>
      <c r="AX37" s="913"/>
    </row>
    <row r="38" spans="1:50">
      <c r="A38" s="705" t="s">
        <v>3680</v>
      </c>
      <c r="C38" s="705" t="s">
        <v>3807</v>
      </c>
      <c r="D38" s="966">
        <v>37</v>
      </c>
      <c r="E38" s="974" t="s">
        <v>765</v>
      </c>
      <c r="F38" s="806">
        <v>40056</v>
      </c>
      <c r="G38" s="913">
        <v>1</v>
      </c>
      <c r="H38" s="913"/>
      <c r="I38" s="913"/>
      <c r="J38" s="913"/>
      <c r="K38" s="913">
        <v>1</v>
      </c>
      <c r="L38" s="976">
        <v>176</v>
      </c>
      <c r="M38" s="966">
        <v>78</v>
      </c>
      <c r="N38" s="966">
        <v>237</v>
      </c>
      <c r="O38" s="975">
        <v>788</v>
      </c>
      <c r="P38" s="913"/>
      <c r="Q38" s="913">
        <v>1</v>
      </c>
      <c r="R38" s="913"/>
      <c r="S38" s="913">
        <v>1</v>
      </c>
      <c r="T38" s="913"/>
      <c r="U38" s="913">
        <v>1</v>
      </c>
      <c r="V38" s="913"/>
      <c r="W38" s="913"/>
      <c r="X38" s="913">
        <v>1</v>
      </c>
      <c r="Y38" s="5">
        <v>1</v>
      </c>
      <c r="Z38" s="5"/>
      <c r="AA38" s="5">
        <v>1</v>
      </c>
      <c r="AH38" s="966">
        <v>300</v>
      </c>
      <c r="AI38" s="966">
        <v>800</v>
      </c>
      <c r="AJ38" s="760">
        <v>1</v>
      </c>
      <c r="AK38" s="760"/>
      <c r="AL38" s="760"/>
      <c r="AM38" s="714">
        <v>364.5</v>
      </c>
      <c r="AN38" s="788">
        <v>15084</v>
      </c>
      <c r="AO38" s="715">
        <v>201</v>
      </c>
      <c r="AP38" s="715">
        <v>157.5</v>
      </c>
      <c r="AQ38" s="715">
        <v>247</v>
      </c>
      <c r="AR38" s="719">
        <v>131.5</v>
      </c>
      <c r="AS38" s="740">
        <v>2759.5</v>
      </c>
      <c r="AT38" s="718">
        <v>154</v>
      </c>
      <c r="AU38" s="964">
        <v>3712</v>
      </c>
      <c r="AV38" s="936"/>
      <c r="AW38" s="913" t="s">
        <v>780</v>
      </c>
      <c r="AX38" s="913"/>
    </row>
    <row r="39" spans="1:50">
      <c r="A39" s="705" t="s">
        <v>3680</v>
      </c>
      <c r="C39" s="705" t="s">
        <v>3807</v>
      </c>
      <c r="D39" s="966">
        <v>38</v>
      </c>
      <c r="E39" s="974" t="s">
        <v>765</v>
      </c>
      <c r="F39" s="806">
        <v>40056</v>
      </c>
      <c r="G39" s="913">
        <v>1</v>
      </c>
      <c r="H39" s="913"/>
      <c r="I39" s="913"/>
      <c r="J39" s="913">
        <v>1</v>
      </c>
      <c r="K39" s="913"/>
      <c r="L39" s="976">
        <v>146</v>
      </c>
      <c r="M39" s="966">
        <v>68</v>
      </c>
      <c r="N39" s="966">
        <v>175</v>
      </c>
      <c r="O39" s="975">
        <v>334</v>
      </c>
      <c r="P39" s="913"/>
      <c r="Q39" s="913">
        <v>1</v>
      </c>
      <c r="R39" s="913"/>
      <c r="S39" s="913">
        <v>1</v>
      </c>
      <c r="T39" s="913"/>
      <c r="U39" s="913">
        <v>1</v>
      </c>
      <c r="V39" s="913"/>
      <c r="W39" s="913">
        <v>1</v>
      </c>
      <c r="X39" s="913"/>
      <c r="Y39" s="5">
        <v>1</v>
      </c>
      <c r="Z39" s="5">
        <v>1</v>
      </c>
      <c r="AA39" s="5"/>
      <c r="AH39" s="966">
        <v>300</v>
      </c>
      <c r="AI39" s="966">
        <v>700</v>
      </c>
      <c r="AJ39" s="760"/>
      <c r="AK39" s="760"/>
      <c r="AL39" s="760">
        <v>1</v>
      </c>
      <c r="AM39" s="714">
        <v>102</v>
      </c>
      <c r="AN39" s="715">
        <v>280.5</v>
      </c>
      <c r="AO39" s="715">
        <v>65</v>
      </c>
      <c r="AP39" s="715">
        <v>98.5</v>
      </c>
      <c r="AQ39" s="715">
        <v>116</v>
      </c>
      <c r="AR39" s="719">
        <v>82.5</v>
      </c>
      <c r="AS39" s="738">
        <v>263</v>
      </c>
      <c r="AT39" s="718">
        <v>87</v>
      </c>
      <c r="AU39" s="964">
        <v>698.5</v>
      </c>
      <c r="AV39" s="801"/>
      <c r="AW39" s="913" t="s">
        <v>781</v>
      </c>
      <c r="AX39" s="913"/>
    </row>
    <row r="40" spans="1:50">
      <c r="A40" s="705" t="s">
        <v>3680</v>
      </c>
      <c r="C40" s="705" t="s">
        <v>3807</v>
      </c>
      <c r="D40" s="966">
        <v>39</v>
      </c>
      <c r="E40" s="974" t="s">
        <v>765</v>
      </c>
      <c r="F40" s="806">
        <v>40056</v>
      </c>
      <c r="G40" s="913"/>
      <c r="H40" s="913">
        <v>1</v>
      </c>
      <c r="I40" s="913"/>
      <c r="J40" s="913">
        <v>1</v>
      </c>
      <c r="K40" s="913"/>
      <c r="L40" s="976">
        <v>144</v>
      </c>
      <c r="M40" s="966">
        <v>65</v>
      </c>
      <c r="N40" s="966">
        <v>165</v>
      </c>
      <c r="O40" s="975">
        <v>331</v>
      </c>
      <c r="P40" s="913"/>
      <c r="Q40" s="913">
        <v>1</v>
      </c>
      <c r="R40" s="913"/>
      <c r="S40" s="913">
        <v>1</v>
      </c>
      <c r="T40" s="913"/>
      <c r="U40" s="913">
        <v>1</v>
      </c>
      <c r="V40" s="913"/>
      <c r="W40" s="913">
        <v>1</v>
      </c>
      <c r="X40" s="913"/>
      <c r="Y40" s="5">
        <v>1</v>
      </c>
      <c r="Z40" s="5">
        <v>1</v>
      </c>
      <c r="AA40" s="5"/>
      <c r="AH40" s="966">
        <v>300</v>
      </c>
      <c r="AI40" s="966">
        <v>1000</v>
      </c>
      <c r="AJ40" s="760"/>
      <c r="AK40" s="760"/>
      <c r="AL40" s="760">
        <v>1</v>
      </c>
      <c r="AM40" s="714">
        <v>111</v>
      </c>
      <c r="AN40" s="715">
        <v>110</v>
      </c>
      <c r="AO40" s="715">
        <v>101</v>
      </c>
      <c r="AP40" s="715">
        <v>113</v>
      </c>
      <c r="AQ40" s="715">
        <v>143</v>
      </c>
      <c r="AR40" s="719">
        <v>78</v>
      </c>
      <c r="AS40" s="738">
        <v>264</v>
      </c>
      <c r="AT40" s="718">
        <v>111</v>
      </c>
      <c r="AU40" s="964">
        <v>609</v>
      </c>
      <c r="AV40" s="936"/>
      <c r="AW40" s="913" t="s">
        <v>782</v>
      </c>
      <c r="AX40" s="913"/>
    </row>
    <row r="41" spans="1:50">
      <c r="A41" s="705" t="s">
        <v>3680</v>
      </c>
      <c r="C41" s="705" t="s">
        <v>3807</v>
      </c>
      <c r="D41" s="966">
        <v>40</v>
      </c>
      <c r="E41" s="974" t="s">
        <v>765</v>
      </c>
      <c r="F41" s="806">
        <v>40056</v>
      </c>
      <c r="G41" s="913">
        <v>1</v>
      </c>
      <c r="H41" s="913"/>
      <c r="I41" s="913"/>
      <c r="J41" s="913"/>
      <c r="K41" s="913">
        <v>1</v>
      </c>
      <c r="L41" s="976">
        <v>176</v>
      </c>
      <c r="M41" s="966">
        <v>80</v>
      </c>
      <c r="N41" s="966">
        <v>228</v>
      </c>
      <c r="O41" s="975">
        <v>703</v>
      </c>
      <c r="P41" s="913"/>
      <c r="Q41" s="913">
        <v>1</v>
      </c>
      <c r="R41" s="913"/>
      <c r="S41" s="913">
        <v>1</v>
      </c>
      <c r="T41" s="913"/>
      <c r="U41" s="913">
        <v>1</v>
      </c>
      <c r="V41" s="913"/>
      <c r="W41" s="913"/>
      <c r="X41" s="913">
        <v>1</v>
      </c>
      <c r="Y41" s="5">
        <v>1</v>
      </c>
      <c r="Z41" s="5"/>
      <c r="AA41" s="5">
        <v>1</v>
      </c>
      <c r="AH41" s="966">
        <v>300</v>
      </c>
      <c r="AI41" s="966">
        <v>1000</v>
      </c>
      <c r="AJ41" s="760">
        <v>1</v>
      </c>
      <c r="AK41" s="760"/>
      <c r="AL41" s="760"/>
      <c r="AM41" s="722">
        <v>2187.5</v>
      </c>
      <c r="AN41" s="788">
        <v>23518</v>
      </c>
      <c r="AO41" s="715">
        <v>209</v>
      </c>
      <c r="AP41" s="715">
        <v>181</v>
      </c>
      <c r="AQ41" s="715">
        <v>310</v>
      </c>
      <c r="AR41" s="719">
        <v>111</v>
      </c>
      <c r="AS41" s="738">
        <v>149</v>
      </c>
      <c r="AT41" s="718">
        <v>96</v>
      </c>
      <c r="AU41" s="964">
        <v>3726</v>
      </c>
      <c r="AV41" s="936"/>
      <c r="AW41" s="913" t="s">
        <v>783</v>
      </c>
      <c r="AX41" s="913"/>
    </row>
    <row r="42" spans="1:50">
      <c r="A42" s="705" t="s">
        <v>3680</v>
      </c>
      <c r="C42" s="705" t="s">
        <v>3807</v>
      </c>
      <c r="D42" s="966">
        <v>41</v>
      </c>
      <c r="E42" s="974" t="s">
        <v>765</v>
      </c>
      <c r="F42" s="806">
        <v>40056</v>
      </c>
      <c r="G42" s="913">
        <v>1</v>
      </c>
      <c r="H42" s="913"/>
      <c r="I42" s="913"/>
      <c r="J42" s="913"/>
      <c r="K42" s="913">
        <v>1</v>
      </c>
      <c r="L42" s="976">
        <v>175</v>
      </c>
      <c r="M42" s="966">
        <v>76</v>
      </c>
      <c r="N42" s="966">
        <v>231</v>
      </c>
      <c r="O42" s="975">
        <v>822</v>
      </c>
      <c r="P42" s="913"/>
      <c r="Q42" s="913">
        <v>1</v>
      </c>
      <c r="R42" s="913"/>
      <c r="S42" s="913">
        <v>1</v>
      </c>
      <c r="T42" s="913"/>
      <c r="U42" s="913">
        <v>1</v>
      </c>
      <c r="V42" s="913"/>
      <c r="W42" s="913"/>
      <c r="X42" s="913">
        <v>1</v>
      </c>
      <c r="Y42" s="5">
        <v>1</v>
      </c>
      <c r="Z42" s="5"/>
      <c r="AA42" s="5">
        <v>1</v>
      </c>
      <c r="AH42" s="966">
        <v>300</v>
      </c>
      <c r="AI42" s="966">
        <v>800</v>
      </c>
      <c r="AJ42" s="760"/>
      <c r="AK42" s="760">
        <v>1</v>
      </c>
      <c r="AL42" s="760"/>
      <c r="AM42" s="714">
        <v>165</v>
      </c>
      <c r="AN42" s="717">
        <v>5117.5</v>
      </c>
      <c r="AO42" s="715">
        <v>83.5</v>
      </c>
      <c r="AP42" s="715">
        <v>125</v>
      </c>
      <c r="AQ42" s="715">
        <v>136</v>
      </c>
      <c r="AR42" s="719">
        <v>86</v>
      </c>
      <c r="AS42" s="738">
        <v>213</v>
      </c>
      <c r="AT42" s="718">
        <v>113.5</v>
      </c>
      <c r="AU42" s="964">
        <v>1500.5</v>
      </c>
      <c r="AV42" s="936"/>
      <c r="AW42" s="913" t="s">
        <v>784</v>
      </c>
      <c r="AX42" s="913"/>
    </row>
    <row r="43" spans="1:50">
      <c r="A43" s="705" t="s">
        <v>3680</v>
      </c>
      <c r="C43" s="705" t="s">
        <v>3807</v>
      </c>
      <c r="D43" s="966">
        <v>42</v>
      </c>
      <c r="E43" s="974" t="s">
        <v>765</v>
      </c>
      <c r="F43" s="806">
        <v>40056</v>
      </c>
      <c r="G43" s="913">
        <v>1</v>
      </c>
      <c r="H43" s="913"/>
      <c r="I43" s="913"/>
      <c r="J43" s="913"/>
      <c r="K43" s="913">
        <v>1</v>
      </c>
      <c r="L43" s="976">
        <v>168</v>
      </c>
      <c r="M43" s="966">
        <v>70</v>
      </c>
      <c r="N43" s="966">
        <v>212</v>
      </c>
      <c r="O43" s="975">
        <v>635</v>
      </c>
      <c r="P43" s="913"/>
      <c r="Q43" s="913">
        <v>1</v>
      </c>
      <c r="R43" s="913"/>
      <c r="S43" s="913">
        <v>1</v>
      </c>
      <c r="T43" s="913"/>
      <c r="U43" s="913">
        <v>1</v>
      </c>
      <c r="V43" s="913"/>
      <c r="W43" s="913"/>
      <c r="X43" s="913">
        <v>1</v>
      </c>
      <c r="Y43" s="5">
        <v>1</v>
      </c>
      <c r="Z43" s="5">
        <v>1</v>
      </c>
      <c r="AA43" s="5"/>
      <c r="AH43" s="966">
        <v>300</v>
      </c>
      <c r="AI43" s="966">
        <v>1000</v>
      </c>
      <c r="AJ43" s="760"/>
      <c r="AK43" s="760"/>
      <c r="AL43" s="760">
        <v>1</v>
      </c>
      <c r="AM43" s="714">
        <v>223</v>
      </c>
      <c r="AN43" s="715">
        <v>249.5</v>
      </c>
      <c r="AO43" s="715">
        <v>409</v>
      </c>
      <c r="AP43" s="715">
        <v>270</v>
      </c>
      <c r="AQ43" s="715">
        <v>156</v>
      </c>
      <c r="AR43" s="719">
        <v>319</v>
      </c>
      <c r="AS43" s="738">
        <v>171</v>
      </c>
      <c r="AT43" s="718">
        <v>139</v>
      </c>
      <c r="AU43" s="964">
        <v>1862</v>
      </c>
      <c r="AV43" s="936"/>
      <c r="AW43" s="913" t="s">
        <v>785</v>
      </c>
      <c r="AX43" s="913"/>
    </row>
    <row r="44" spans="1:50">
      <c r="A44" s="705" t="s">
        <v>3680</v>
      </c>
      <c r="C44" s="705" t="s">
        <v>3807</v>
      </c>
      <c r="D44" s="966">
        <v>43</v>
      </c>
      <c r="E44" s="974" t="s">
        <v>765</v>
      </c>
      <c r="F44" s="806">
        <v>40056</v>
      </c>
      <c r="G44" s="913">
        <v>1</v>
      </c>
      <c r="H44" s="913"/>
      <c r="I44" s="913"/>
      <c r="J44" s="913"/>
      <c r="K44" s="913">
        <v>1</v>
      </c>
      <c r="L44" s="976">
        <v>174</v>
      </c>
      <c r="M44" s="966">
        <v>80</v>
      </c>
      <c r="N44" s="966">
        <v>232</v>
      </c>
      <c r="O44" s="975">
        <v>821</v>
      </c>
      <c r="P44" s="913"/>
      <c r="Q44" s="913">
        <v>1</v>
      </c>
      <c r="R44" s="913"/>
      <c r="S44" s="913">
        <v>1</v>
      </c>
      <c r="T44" s="913"/>
      <c r="U44" s="913">
        <v>1</v>
      </c>
      <c r="V44" s="913"/>
      <c r="W44" s="913"/>
      <c r="X44" s="913">
        <v>1</v>
      </c>
      <c r="Y44" s="5">
        <v>1</v>
      </c>
      <c r="Z44" s="5">
        <v>1</v>
      </c>
      <c r="AA44" s="5"/>
      <c r="AH44" s="966">
        <v>300</v>
      </c>
      <c r="AI44" s="966">
        <v>700</v>
      </c>
      <c r="AJ44" s="760">
        <v>1</v>
      </c>
      <c r="AK44" s="760"/>
      <c r="AL44" s="760"/>
      <c r="AM44" s="714">
        <v>416</v>
      </c>
      <c r="AN44" s="788">
        <v>10144</v>
      </c>
      <c r="AO44" s="715">
        <v>127.5</v>
      </c>
      <c r="AP44" s="715">
        <v>118</v>
      </c>
      <c r="AQ44" s="715">
        <v>392.5</v>
      </c>
      <c r="AR44" s="719">
        <v>110</v>
      </c>
      <c r="AS44" s="738">
        <v>211</v>
      </c>
      <c r="AT44" s="718">
        <v>118</v>
      </c>
      <c r="AU44" s="964">
        <v>831</v>
      </c>
      <c r="AV44" s="936"/>
      <c r="AW44" s="978" t="s">
        <v>786</v>
      </c>
      <c r="AX44" s="913" t="s">
        <v>787</v>
      </c>
    </row>
    <row r="45" spans="1:50">
      <c r="A45" s="705" t="s">
        <v>3680</v>
      </c>
      <c r="C45" s="705" t="s">
        <v>3807</v>
      </c>
      <c r="D45" s="966">
        <v>44</v>
      </c>
      <c r="E45" s="974" t="s">
        <v>765</v>
      </c>
      <c r="F45" s="806">
        <v>40056</v>
      </c>
      <c r="G45" s="913"/>
      <c r="H45" s="913">
        <v>1</v>
      </c>
      <c r="I45" s="913"/>
      <c r="J45" s="913"/>
      <c r="K45" s="913">
        <v>1</v>
      </c>
      <c r="L45" s="976">
        <v>174</v>
      </c>
      <c r="M45" s="966">
        <v>67</v>
      </c>
      <c r="N45" s="966">
        <v>220</v>
      </c>
      <c r="O45" s="975">
        <v>529</v>
      </c>
      <c r="P45" s="913"/>
      <c r="Q45" s="913">
        <v>1</v>
      </c>
      <c r="R45" s="913"/>
      <c r="S45" s="913">
        <v>1</v>
      </c>
      <c r="T45" s="913"/>
      <c r="U45" s="913">
        <v>1</v>
      </c>
      <c r="V45" s="913"/>
      <c r="W45" s="913">
        <v>1</v>
      </c>
      <c r="X45" s="913"/>
      <c r="Y45" s="5">
        <v>1</v>
      </c>
      <c r="Z45" s="5">
        <v>1</v>
      </c>
      <c r="AA45" s="5"/>
      <c r="AH45" s="966">
        <v>300</v>
      </c>
      <c r="AI45" s="966">
        <v>800</v>
      </c>
      <c r="AJ45" s="760"/>
      <c r="AK45" s="760">
        <v>1</v>
      </c>
      <c r="AL45" s="760"/>
      <c r="AM45" s="714">
        <v>209</v>
      </c>
      <c r="AN45" s="717">
        <v>7995</v>
      </c>
      <c r="AO45" s="715">
        <v>219</v>
      </c>
      <c r="AP45" s="715">
        <v>205</v>
      </c>
      <c r="AQ45" s="715">
        <v>150</v>
      </c>
      <c r="AR45" s="719">
        <v>173</v>
      </c>
      <c r="AS45" s="738">
        <v>501</v>
      </c>
      <c r="AT45" s="718">
        <v>161.5</v>
      </c>
      <c r="AU45" s="971">
        <v>4319.5</v>
      </c>
      <c r="AV45" s="936"/>
      <c r="AW45" s="913" t="s">
        <v>788</v>
      </c>
      <c r="AX45" s="913"/>
    </row>
    <row r="46" spans="1:50">
      <c r="A46" s="705" t="s">
        <v>3680</v>
      </c>
      <c r="C46" s="705" t="s">
        <v>3807</v>
      </c>
      <c r="D46" s="966">
        <v>45</v>
      </c>
      <c r="E46" s="974" t="s">
        <v>765</v>
      </c>
      <c r="F46" s="806">
        <v>40056</v>
      </c>
      <c r="G46" s="913">
        <v>1</v>
      </c>
      <c r="H46" s="913"/>
      <c r="I46" s="913"/>
      <c r="J46" s="913"/>
      <c r="K46" s="913">
        <v>1</v>
      </c>
      <c r="L46" s="966">
        <v>178</v>
      </c>
      <c r="M46" s="966">
        <v>78</v>
      </c>
      <c r="N46" s="966">
        <v>238</v>
      </c>
      <c r="O46" s="975">
        <v>868</v>
      </c>
      <c r="P46" s="913"/>
      <c r="Q46" s="913">
        <v>1</v>
      </c>
      <c r="R46" s="913"/>
      <c r="S46" s="913">
        <v>1</v>
      </c>
      <c r="T46" s="913"/>
      <c r="U46" s="913">
        <v>1</v>
      </c>
      <c r="V46" s="913"/>
      <c r="W46" s="913"/>
      <c r="X46" s="913">
        <v>1</v>
      </c>
      <c r="Y46" s="5">
        <v>1</v>
      </c>
      <c r="Z46" s="5"/>
      <c r="AA46" s="5">
        <v>1</v>
      </c>
      <c r="AH46" s="966">
        <v>300</v>
      </c>
      <c r="AI46" s="966">
        <v>800</v>
      </c>
      <c r="AJ46" s="760"/>
      <c r="AK46" s="760">
        <v>1</v>
      </c>
      <c r="AL46" s="760"/>
      <c r="AM46" s="714">
        <v>587</v>
      </c>
      <c r="AN46" s="717">
        <v>4502</v>
      </c>
      <c r="AO46" s="715">
        <v>151</v>
      </c>
      <c r="AP46" s="715">
        <v>112</v>
      </c>
      <c r="AQ46" s="715">
        <v>132.5</v>
      </c>
      <c r="AR46" s="719">
        <v>92</v>
      </c>
      <c r="AS46" s="738">
        <v>174</v>
      </c>
      <c r="AT46" s="718">
        <v>109</v>
      </c>
      <c r="AU46" s="964">
        <v>2488</v>
      </c>
      <c r="AV46" s="936"/>
      <c r="AW46" s="913" t="s">
        <v>789</v>
      </c>
      <c r="AX46" s="913"/>
    </row>
    <row r="47" spans="1:50">
      <c r="A47" s="705" t="s">
        <v>3680</v>
      </c>
      <c r="C47" s="705" t="s">
        <v>3807</v>
      </c>
      <c r="D47" s="966">
        <v>46</v>
      </c>
      <c r="E47" s="974" t="s">
        <v>765</v>
      </c>
      <c r="F47" s="806">
        <v>40056</v>
      </c>
      <c r="G47" s="913"/>
      <c r="H47" s="913">
        <v>1</v>
      </c>
      <c r="I47" s="913"/>
      <c r="J47" s="913"/>
      <c r="K47" s="913">
        <v>1</v>
      </c>
      <c r="L47" s="966">
        <v>168</v>
      </c>
      <c r="M47" s="966">
        <v>72</v>
      </c>
      <c r="N47" s="966">
        <v>218</v>
      </c>
      <c r="O47" s="975">
        <v>541</v>
      </c>
      <c r="P47" s="913"/>
      <c r="Q47" s="913">
        <v>1</v>
      </c>
      <c r="R47" s="913">
        <v>1</v>
      </c>
      <c r="S47" s="913"/>
      <c r="T47" s="913"/>
      <c r="U47" s="913">
        <v>1</v>
      </c>
      <c r="V47" s="913"/>
      <c r="W47" s="913">
        <v>1</v>
      </c>
      <c r="X47" s="913"/>
      <c r="Y47" s="5">
        <v>1</v>
      </c>
      <c r="Z47" s="5"/>
      <c r="AA47" s="5">
        <v>1</v>
      </c>
      <c r="AH47" s="966">
        <v>300</v>
      </c>
      <c r="AI47" s="966">
        <v>1000</v>
      </c>
      <c r="AJ47" s="760"/>
      <c r="AK47" s="760"/>
      <c r="AL47" s="760">
        <v>1</v>
      </c>
      <c r="AM47" s="714">
        <v>165</v>
      </c>
      <c r="AN47" s="715">
        <v>117</v>
      </c>
      <c r="AO47" s="715">
        <v>198</v>
      </c>
      <c r="AP47" s="715">
        <v>131</v>
      </c>
      <c r="AQ47" s="715">
        <v>201</v>
      </c>
      <c r="AR47" s="719">
        <v>163</v>
      </c>
      <c r="AS47" s="738">
        <v>262</v>
      </c>
      <c r="AT47" s="718">
        <v>106</v>
      </c>
      <c r="AU47" s="964">
        <v>1439</v>
      </c>
      <c r="AV47" s="801"/>
      <c r="AW47" s="913" t="s">
        <v>790</v>
      </c>
      <c r="AX47" s="913"/>
    </row>
    <row r="48" spans="1:50">
      <c r="A48" s="705" t="s">
        <v>3680</v>
      </c>
      <c r="C48" s="705" t="s">
        <v>3807</v>
      </c>
      <c r="D48" s="966">
        <v>47</v>
      </c>
      <c r="E48" s="974" t="s">
        <v>765</v>
      </c>
      <c r="F48" s="806">
        <v>40056</v>
      </c>
      <c r="G48" s="913">
        <v>1</v>
      </c>
      <c r="H48" s="913"/>
      <c r="I48" s="913"/>
      <c r="J48" s="913"/>
      <c r="K48" s="913">
        <v>1</v>
      </c>
      <c r="L48" s="966">
        <v>175</v>
      </c>
      <c r="M48" s="966">
        <v>75</v>
      </c>
      <c r="N48" s="966">
        <v>231</v>
      </c>
      <c r="O48" s="977">
        <v>822</v>
      </c>
      <c r="P48" s="913"/>
      <c r="Q48" s="913">
        <v>1</v>
      </c>
      <c r="R48" s="913"/>
      <c r="S48" s="913">
        <v>1</v>
      </c>
      <c r="T48" s="913"/>
      <c r="U48" s="913">
        <v>1</v>
      </c>
      <c r="V48" s="913"/>
      <c r="W48" s="913"/>
      <c r="X48" s="913">
        <v>1</v>
      </c>
      <c r="Y48" s="5">
        <v>1</v>
      </c>
      <c r="Z48" s="5"/>
      <c r="AA48" s="5">
        <v>1</v>
      </c>
      <c r="AH48" s="966">
        <v>300</v>
      </c>
      <c r="AI48" s="966">
        <v>800</v>
      </c>
      <c r="AJ48" s="760"/>
      <c r="AK48" s="760">
        <v>1</v>
      </c>
      <c r="AL48" s="760"/>
      <c r="AM48" s="714">
        <v>134</v>
      </c>
      <c r="AN48" s="717">
        <v>1826</v>
      </c>
      <c r="AO48" s="715">
        <v>89</v>
      </c>
      <c r="AP48" s="715">
        <v>103</v>
      </c>
      <c r="AQ48" s="715">
        <v>256</v>
      </c>
      <c r="AR48" s="719">
        <v>153.5</v>
      </c>
      <c r="AS48" s="738">
        <v>520</v>
      </c>
      <c r="AT48" s="718">
        <v>163</v>
      </c>
      <c r="AU48" s="971">
        <v>4341.5</v>
      </c>
      <c r="AV48" s="936"/>
      <c r="AW48" s="913" t="s">
        <v>791</v>
      </c>
      <c r="AX48" s="913"/>
    </row>
    <row r="49" spans="1:50">
      <c r="A49" s="705" t="s">
        <v>3680</v>
      </c>
      <c r="C49" s="705" t="s">
        <v>3807</v>
      </c>
      <c r="D49" s="966">
        <v>48</v>
      </c>
      <c r="E49" s="974" t="s">
        <v>765</v>
      </c>
      <c r="F49" s="806">
        <v>40056</v>
      </c>
      <c r="G49" s="913">
        <v>1</v>
      </c>
      <c r="H49" s="913"/>
      <c r="I49" s="913"/>
      <c r="J49" s="913"/>
      <c r="K49" s="913">
        <v>1</v>
      </c>
      <c r="L49" s="966">
        <v>178</v>
      </c>
      <c r="M49" s="966">
        <v>72</v>
      </c>
      <c r="N49" s="966">
        <v>230</v>
      </c>
      <c r="O49" s="977">
        <v>812</v>
      </c>
      <c r="P49" s="913"/>
      <c r="Q49" s="913">
        <v>1</v>
      </c>
      <c r="R49" s="913"/>
      <c r="S49" s="913">
        <v>1</v>
      </c>
      <c r="T49" s="913"/>
      <c r="U49" s="913">
        <v>1</v>
      </c>
      <c r="V49" s="913"/>
      <c r="W49" s="913"/>
      <c r="X49" s="913">
        <v>1</v>
      </c>
      <c r="Y49" s="5">
        <v>1</v>
      </c>
      <c r="Z49" s="5"/>
      <c r="AA49" s="5">
        <v>1</v>
      </c>
      <c r="AH49" s="966">
        <v>300</v>
      </c>
      <c r="AI49" s="966">
        <v>900</v>
      </c>
      <c r="AJ49" s="760"/>
      <c r="AK49" s="760"/>
      <c r="AL49" s="760">
        <v>1</v>
      </c>
      <c r="AM49" s="714">
        <v>157</v>
      </c>
      <c r="AN49" s="715">
        <v>609.5</v>
      </c>
      <c r="AO49" s="715">
        <v>117.5</v>
      </c>
      <c r="AP49" s="715">
        <v>122.5</v>
      </c>
      <c r="AQ49" s="715">
        <v>370.5</v>
      </c>
      <c r="AR49" s="719">
        <v>116.5</v>
      </c>
      <c r="AS49" s="738">
        <v>190.5</v>
      </c>
      <c r="AT49" s="718">
        <v>127.5</v>
      </c>
      <c r="AU49" s="964">
        <v>2818</v>
      </c>
      <c r="AV49" s="936"/>
      <c r="AW49" s="913" t="s">
        <v>792</v>
      </c>
      <c r="AX49" s="913"/>
    </row>
    <row r="50" spans="1:50">
      <c r="A50" s="705" t="s">
        <v>3680</v>
      </c>
      <c r="C50" s="705" t="s">
        <v>3807</v>
      </c>
      <c r="D50" s="966">
        <v>49</v>
      </c>
      <c r="E50" s="974" t="s">
        <v>793</v>
      </c>
      <c r="F50" s="806">
        <v>40057</v>
      </c>
      <c r="G50" s="913">
        <v>1</v>
      </c>
      <c r="H50" s="913"/>
      <c r="I50" s="913"/>
      <c r="J50" s="913">
        <v>1</v>
      </c>
      <c r="K50" s="913"/>
      <c r="L50" s="966">
        <v>148</v>
      </c>
      <c r="M50" s="966">
        <v>65</v>
      </c>
      <c r="N50" s="966">
        <v>180</v>
      </c>
      <c r="O50" s="975">
        <v>395</v>
      </c>
      <c r="P50" s="913"/>
      <c r="Q50" s="913">
        <v>1</v>
      </c>
      <c r="R50" s="913"/>
      <c r="S50" s="913">
        <v>1</v>
      </c>
      <c r="T50" s="913"/>
      <c r="U50" s="913">
        <v>1</v>
      </c>
      <c r="V50" s="913"/>
      <c r="W50" s="913">
        <v>1</v>
      </c>
      <c r="X50" s="913"/>
      <c r="Y50" s="5">
        <v>1</v>
      </c>
      <c r="Z50" s="5">
        <v>1</v>
      </c>
      <c r="AA50" s="5"/>
      <c r="AH50" s="966">
        <v>300</v>
      </c>
      <c r="AI50" s="976">
        <v>800</v>
      </c>
      <c r="AJ50" s="760"/>
      <c r="AK50" s="760">
        <v>1</v>
      </c>
      <c r="AL50" s="760"/>
      <c r="AM50" s="714">
        <v>351.5</v>
      </c>
      <c r="AN50" s="717">
        <v>7475</v>
      </c>
      <c r="AO50" s="715">
        <v>199</v>
      </c>
      <c r="AP50" s="715">
        <v>394.5</v>
      </c>
      <c r="AQ50" s="715">
        <v>358</v>
      </c>
      <c r="AR50" s="719">
        <v>202.5</v>
      </c>
      <c r="AS50" s="740">
        <v>1027</v>
      </c>
      <c r="AT50" s="718">
        <v>509</v>
      </c>
      <c r="AU50" s="964">
        <v>719.5</v>
      </c>
      <c r="AV50" s="801"/>
      <c r="AW50" s="913" t="s">
        <v>794</v>
      </c>
      <c r="AX50" s="913"/>
    </row>
    <row r="51" spans="1:50">
      <c r="A51" s="705" t="s">
        <v>3680</v>
      </c>
      <c r="C51" s="705" t="s">
        <v>3807</v>
      </c>
      <c r="D51" s="966">
        <v>50</v>
      </c>
      <c r="E51" s="974" t="s">
        <v>793</v>
      </c>
      <c r="F51" s="806">
        <v>40057</v>
      </c>
      <c r="G51" s="913">
        <v>1</v>
      </c>
      <c r="H51" s="913"/>
      <c r="I51" s="913"/>
      <c r="J51" s="913"/>
      <c r="K51" s="913">
        <v>1</v>
      </c>
      <c r="L51" s="966">
        <v>172</v>
      </c>
      <c r="M51" s="966">
        <v>78</v>
      </c>
      <c r="N51" s="966">
        <v>236</v>
      </c>
      <c r="O51" s="975">
        <v>882</v>
      </c>
      <c r="P51" s="913"/>
      <c r="Q51" s="913">
        <v>1</v>
      </c>
      <c r="R51" s="913"/>
      <c r="S51" s="913">
        <v>1</v>
      </c>
      <c r="T51" s="913"/>
      <c r="U51" s="913">
        <v>1</v>
      </c>
      <c r="V51" s="913"/>
      <c r="W51" s="913"/>
      <c r="X51" s="913">
        <v>1</v>
      </c>
      <c r="Y51" s="5">
        <v>1</v>
      </c>
      <c r="Z51" s="5">
        <v>1</v>
      </c>
      <c r="AA51" s="5"/>
      <c r="AH51" s="966">
        <v>300</v>
      </c>
      <c r="AI51" s="966">
        <v>900</v>
      </c>
      <c r="AJ51" s="760"/>
      <c r="AK51" s="760"/>
      <c r="AL51" s="760">
        <v>1</v>
      </c>
      <c r="AM51" s="714">
        <v>322</v>
      </c>
      <c r="AN51" s="715">
        <v>526.5</v>
      </c>
      <c r="AO51" s="715">
        <v>366</v>
      </c>
      <c r="AP51" s="715">
        <v>409</v>
      </c>
      <c r="AQ51" s="715">
        <v>744.5</v>
      </c>
      <c r="AR51" s="719">
        <v>334</v>
      </c>
      <c r="AS51" s="738">
        <v>239</v>
      </c>
      <c r="AT51" s="718">
        <v>325</v>
      </c>
      <c r="AU51" s="964">
        <v>3218</v>
      </c>
      <c r="AV51" s="936"/>
      <c r="AW51" s="913" t="s">
        <v>795</v>
      </c>
      <c r="AX51" s="913"/>
    </row>
    <row r="52" spans="1:50">
      <c r="A52" s="705" t="s">
        <v>3680</v>
      </c>
      <c r="C52" s="705" t="s">
        <v>3807</v>
      </c>
      <c r="D52" s="966">
        <v>51</v>
      </c>
      <c r="E52" s="974" t="s">
        <v>793</v>
      </c>
      <c r="F52" s="806">
        <v>40057</v>
      </c>
      <c r="G52" s="913">
        <v>1</v>
      </c>
      <c r="H52" s="913"/>
      <c r="I52" s="913"/>
      <c r="J52" s="913"/>
      <c r="K52" s="913">
        <v>1</v>
      </c>
      <c r="L52" s="966">
        <v>180</v>
      </c>
      <c r="M52" s="966">
        <v>75</v>
      </c>
      <c r="N52" s="966">
        <v>228</v>
      </c>
      <c r="O52" s="967">
        <v>854</v>
      </c>
      <c r="P52" s="913"/>
      <c r="Q52" s="913">
        <v>1</v>
      </c>
      <c r="R52" s="913"/>
      <c r="S52" s="913">
        <v>1</v>
      </c>
      <c r="T52" s="913"/>
      <c r="U52" s="913">
        <v>1</v>
      </c>
      <c r="V52" s="913"/>
      <c r="W52" s="913"/>
      <c r="X52" s="913">
        <v>1</v>
      </c>
      <c r="Y52" s="5">
        <v>1</v>
      </c>
      <c r="Z52" s="5">
        <v>1</v>
      </c>
      <c r="AA52" s="5"/>
      <c r="AH52" s="966">
        <v>300</v>
      </c>
      <c r="AI52" s="966">
        <v>900</v>
      </c>
      <c r="AJ52" s="760"/>
      <c r="AK52" s="760">
        <v>1</v>
      </c>
      <c r="AL52" s="760"/>
      <c r="AM52" s="714">
        <v>361.5</v>
      </c>
      <c r="AN52" s="717">
        <v>5340.5</v>
      </c>
      <c r="AO52" s="715">
        <v>74</v>
      </c>
      <c r="AP52" s="715">
        <v>115</v>
      </c>
      <c r="AQ52" s="715">
        <v>140</v>
      </c>
      <c r="AR52" s="719">
        <v>101</v>
      </c>
      <c r="AS52" s="740">
        <v>2086</v>
      </c>
      <c r="AT52" s="718">
        <v>362</v>
      </c>
      <c r="AU52" s="964">
        <v>1457</v>
      </c>
      <c r="AV52" s="936"/>
      <c r="AW52" s="913" t="s">
        <v>796</v>
      </c>
      <c r="AX52" s="913"/>
    </row>
    <row r="53" spans="1:50">
      <c r="A53" s="705" t="s">
        <v>3680</v>
      </c>
      <c r="C53" s="705" t="s">
        <v>3807</v>
      </c>
      <c r="D53" s="966">
        <v>52</v>
      </c>
      <c r="E53" s="974" t="s">
        <v>793</v>
      </c>
      <c r="F53" s="806">
        <v>40057</v>
      </c>
      <c r="G53" s="919"/>
      <c r="H53" s="919">
        <v>1</v>
      </c>
      <c r="I53" s="919"/>
      <c r="J53" s="919"/>
      <c r="K53" s="913">
        <v>1</v>
      </c>
      <c r="L53" s="965">
        <v>152</v>
      </c>
      <c r="M53" s="965">
        <v>68</v>
      </c>
      <c r="N53" s="965">
        <v>205</v>
      </c>
      <c r="O53" s="967">
        <v>501</v>
      </c>
      <c r="P53" s="919"/>
      <c r="Q53" s="913">
        <v>1</v>
      </c>
      <c r="R53" s="919"/>
      <c r="S53" s="913">
        <v>1</v>
      </c>
      <c r="T53" s="919"/>
      <c r="U53" s="913">
        <v>1</v>
      </c>
      <c r="V53" s="919"/>
      <c r="W53" s="913">
        <v>1</v>
      </c>
      <c r="X53" s="919"/>
      <c r="Y53" s="5">
        <v>1</v>
      </c>
      <c r="Z53" s="666"/>
      <c r="AA53" s="666">
        <v>1</v>
      </c>
      <c r="AH53" s="966">
        <v>300</v>
      </c>
      <c r="AI53" s="965">
        <v>800</v>
      </c>
      <c r="AJ53" s="760"/>
      <c r="AK53" s="760">
        <v>1</v>
      </c>
      <c r="AL53" s="760"/>
      <c r="AM53" s="722">
        <v>3998.5</v>
      </c>
      <c r="AN53" s="717">
        <v>2849.5</v>
      </c>
      <c r="AO53" s="717">
        <v>5349</v>
      </c>
      <c r="AP53" s="717">
        <v>5392</v>
      </c>
      <c r="AQ53" s="715">
        <v>857.5</v>
      </c>
      <c r="AR53" s="723">
        <v>5892.5</v>
      </c>
      <c r="AS53" s="740">
        <v>1786</v>
      </c>
      <c r="AT53" s="726">
        <v>3330</v>
      </c>
      <c r="AU53" s="971">
        <v>9295</v>
      </c>
      <c r="AV53" s="936"/>
      <c r="AW53" s="919" t="s">
        <v>797</v>
      </c>
      <c r="AX53" s="919"/>
    </row>
    <row r="54" spans="1:50">
      <c r="A54" s="705" t="s">
        <v>3680</v>
      </c>
      <c r="C54" s="705" t="s">
        <v>3807</v>
      </c>
      <c r="D54" s="966">
        <v>53</v>
      </c>
      <c r="E54" s="974" t="s">
        <v>793</v>
      </c>
      <c r="F54" s="806">
        <v>40057</v>
      </c>
      <c r="G54" s="919"/>
      <c r="H54" s="919">
        <v>1</v>
      </c>
      <c r="I54" s="919"/>
      <c r="J54" s="919">
        <v>1</v>
      </c>
      <c r="K54" s="913"/>
      <c r="L54" s="965">
        <v>148</v>
      </c>
      <c r="M54" s="965">
        <v>64</v>
      </c>
      <c r="N54" s="965">
        <v>170</v>
      </c>
      <c r="O54" s="967">
        <v>330</v>
      </c>
      <c r="P54" s="919"/>
      <c r="Q54" s="913">
        <v>1</v>
      </c>
      <c r="R54" s="919"/>
      <c r="S54" s="913">
        <v>1</v>
      </c>
      <c r="T54" s="919"/>
      <c r="U54" s="913">
        <v>1</v>
      </c>
      <c r="V54" s="919"/>
      <c r="W54" s="913">
        <v>1</v>
      </c>
      <c r="X54" s="919"/>
      <c r="Y54" s="5">
        <v>1</v>
      </c>
      <c r="Z54" s="666">
        <v>1</v>
      </c>
      <c r="AA54" s="666"/>
      <c r="AH54" s="966">
        <v>300</v>
      </c>
      <c r="AI54" s="965">
        <v>700</v>
      </c>
      <c r="AJ54" s="760"/>
      <c r="AK54" s="760">
        <v>1</v>
      </c>
      <c r="AL54" s="760"/>
      <c r="AM54" s="714">
        <v>128</v>
      </c>
      <c r="AN54" s="717">
        <v>1036.5</v>
      </c>
      <c r="AO54" s="715">
        <v>118</v>
      </c>
      <c r="AP54" s="715">
        <v>101</v>
      </c>
      <c r="AQ54" s="715">
        <v>152</v>
      </c>
      <c r="AR54" s="719">
        <v>70</v>
      </c>
      <c r="AS54" s="738">
        <v>287</v>
      </c>
      <c r="AT54" s="718">
        <v>107</v>
      </c>
      <c r="AU54" s="964">
        <v>1863</v>
      </c>
      <c r="AV54" s="936"/>
      <c r="AW54" s="919" t="s">
        <v>798</v>
      </c>
      <c r="AX54" s="919"/>
    </row>
    <row r="55" spans="1:50">
      <c r="A55" s="705" t="s">
        <v>3680</v>
      </c>
      <c r="C55" s="705" t="s">
        <v>3807</v>
      </c>
      <c r="D55" s="966">
        <v>54</v>
      </c>
      <c r="E55" s="974" t="s">
        <v>793</v>
      </c>
      <c r="F55" s="806">
        <v>40057</v>
      </c>
      <c r="G55" s="919"/>
      <c r="H55" s="919">
        <v>1</v>
      </c>
      <c r="I55" s="919"/>
      <c r="J55" s="919"/>
      <c r="K55" s="913">
        <v>1</v>
      </c>
      <c r="L55" s="965">
        <v>170</v>
      </c>
      <c r="M55" s="965">
        <v>70</v>
      </c>
      <c r="N55" s="965">
        <v>212</v>
      </c>
      <c r="O55" s="967">
        <v>606</v>
      </c>
      <c r="P55" s="919"/>
      <c r="Q55" s="913">
        <v>1</v>
      </c>
      <c r="R55" s="919">
        <v>1</v>
      </c>
      <c r="S55" s="913"/>
      <c r="T55" s="919"/>
      <c r="U55" s="913">
        <v>1</v>
      </c>
      <c r="V55" s="919"/>
      <c r="W55" s="913">
        <v>1</v>
      </c>
      <c r="X55" s="919"/>
      <c r="Y55" s="5">
        <v>1</v>
      </c>
      <c r="Z55" s="666">
        <v>1</v>
      </c>
      <c r="AA55" s="666"/>
      <c r="AH55" s="966">
        <v>300</v>
      </c>
      <c r="AI55" s="965">
        <v>900</v>
      </c>
      <c r="AJ55" s="760">
        <v>1</v>
      </c>
      <c r="AK55" s="760"/>
      <c r="AL55" s="760"/>
      <c r="AM55" s="722">
        <v>2016.5</v>
      </c>
      <c r="AN55" s="788">
        <v>23966</v>
      </c>
      <c r="AO55" s="715">
        <v>493</v>
      </c>
      <c r="AP55" s="715">
        <v>115</v>
      </c>
      <c r="AQ55" s="717">
        <v>1079.5</v>
      </c>
      <c r="AR55" s="719">
        <v>335.5</v>
      </c>
      <c r="AS55" s="740">
        <v>2265</v>
      </c>
      <c r="AT55" s="718">
        <v>715</v>
      </c>
      <c r="AU55" s="964">
        <v>3340.5</v>
      </c>
      <c r="AV55" s="936"/>
      <c r="AW55" s="919" t="s">
        <v>799</v>
      </c>
      <c r="AX55" s="919"/>
    </row>
    <row r="56" spans="1:50">
      <c r="A56" s="705" t="s">
        <v>3680</v>
      </c>
      <c r="C56" s="705" t="s">
        <v>3807</v>
      </c>
      <c r="D56" s="966">
        <v>55</v>
      </c>
      <c r="E56" s="974" t="s">
        <v>793</v>
      </c>
      <c r="F56" s="806">
        <v>40057</v>
      </c>
      <c r="G56" s="919">
        <v>1</v>
      </c>
      <c r="H56" s="919"/>
      <c r="I56" s="919"/>
      <c r="J56" s="919"/>
      <c r="K56" s="913">
        <v>1</v>
      </c>
      <c r="L56" s="965">
        <v>170</v>
      </c>
      <c r="M56" s="965">
        <v>75</v>
      </c>
      <c r="N56" s="965">
        <v>230</v>
      </c>
      <c r="O56" s="967">
        <v>765</v>
      </c>
      <c r="P56" s="919"/>
      <c r="Q56" s="913">
        <v>1</v>
      </c>
      <c r="R56" s="919"/>
      <c r="S56" s="913">
        <v>1</v>
      </c>
      <c r="T56" s="919"/>
      <c r="U56" s="913">
        <v>1</v>
      </c>
      <c r="V56" s="919"/>
      <c r="W56" s="913"/>
      <c r="X56" s="919">
        <v>1</v>
      </c>
      <c r="Y56" s="5">
        <v>1</v>
      </c>
      <c r="Z56" s="666"/>
      <c r="AA56" s="666">
        <v>1</v>
      </c>
      <c r="AH56" s="966">
        <v>300</v>
      </c>
      <c r="AI56" s="965">
        <v>800</v>
      </c>
      <c r="AJ56" s="760">
        <v>1</v>
      </c>
      <c r="AK56" s="760"/>
      <c r="AL56" s="760"/>
      <c r="AM56" s="722">
        <v>1704</v>
      </c>
      <c r="AN56" s="788">
        <v>12521</v>
      </c>
      <c r="AO56" s="715">
        <v>195</v>
      </c>
      <c r="AP56" s="715">
        <v>139</v>
      </c>
      <c r="AQ56" s="715">
        <v>219</v>
      </c>
      <c r="AR56" s="719">
        <v>174</v>
      </c>
      <c r="AS56" s="738">
        <v>678.5</v>
      </c>
      <c r="AT56" s="718">
        <v>276.5</v>
      </c>
      <c r="AU56" s="971">
        <v>8359.5</v>
      </c>
      <c r="AV56" s="936"/>
      <c r="AW56" s="919" t="s">
        <v>800</v>
      </c>
      <c r="AX56" s="919"/>
    </row>
    <row r="57" spans="1:50">
      <c r="A57" s="705" t="s">
        <v>3680</v>
      </c>
      <c r="C57" s="705" t="s">
        <v>3807</v>
      </c>
      <c r="D57" s="966">
        <v>56</v>
      </c>
      <c r="E57" s="974" t="s">
        <v>793</v>
      </c>
      <c r="F57" s="806">
        <v>40057</v>
      </c>
      <c r="G57" s="919">
        <v>1</v>
      </c>
      <c r="H57" s="919"/>
      <c r="I57" s="919"/>
      <c r="J57" s="919"/>
      <c r="K57" s="913">
        <v>1</v>
      </c>
      <c r="L57" s="965">
        <v>171</v>
      </c>
      <c r="M57" s="965">
        <v>74</v>
      </c>
      <c r="N57" s="965">
        <v>231</v>
      </c>
      <c r="O57" s="967">
        <v>810</v>
      </c>
      <c r="P57" s="919"/>
      <c r="Q57" s="913">
        <v>1</v>
      </c>
      <c r="R57" s="919"/>
      <c r="S57" s="913">
        <v>1</v>
      </c>
      <c r="T57" s="919"/>
      <c r="U57" s="913">
        <v>1</v>
      </c>
      <c r="V57" s="919"/>
      <c r="W57" s="913"/>
      <c r="X57" s="919">
        <v>1</v>
      </c>
      <c r="Y57" s="5">
        <v>1</v>
      </c>
      <c r="Z57" s="666"/>
      <c r="AA57" s="666">
        <v>1</v>
      </c>
      <c r="AH57" s="966">
        <v>300</v>
      </c>
      <c r="AI57" s="965">
        <v>1000</v>
      </c>
      <c r="AJ57" s="760"/>
      <c r="AK57" s="760">
        <v>1</v>
      </c>
      <c r="AL57" s="760"/>
      <c r="AM57" s="714">
        <v>315</v>
      </c>
      <c r="AN57" s="717">
        <v>4004</v>
      </c>
      <c r="AO57" s="715">
        <v>159</v>
      </c>
      <c r="AP57" s="715">
        <v>194</v>
      </c>
      <c r="AQ57" s="715">
        <v>220</v>
      </c>
      <c r="AR57" s="719">
        <v>135</v>
      </c>
      <c r="AS57" s="738">
        <v>932</v>
      </c>
      <c r="AT57" s="718">
        <v>506</v>
      </c>
      <c r="AU57" s="964">
        <v>2455.5</v>
      </c>
      <c r="AV57" s="801"/>
      <c r="AW57" s="919" t="s">
        <v>801</v>
      </c>
      <c r="AX57" s="919"/>
    </row>
    <row r="58" spans="1:50">
      <c r="A58" s="705" t="s">
        <v>3680</v>
      </c>
      <c r="C58" s="705" t="s">
        <v>3807</v>
      </c>
      <c r="D58" s="966">
        <v>57</v>
      </c>
      <c r="E58" s="974" t="s">
        <v>793</v>
      </c>
      <c r="F58" s="806">
        <v>40057</v>
      </c>
      <c r="G58" s="919">
        <v>1</v>
      </c>
      <c r="H58" s="919"/>
      <c r="I58" s="919"/>
      <c r="J58" s="919">
        <v>1</v>
      </c>
      <c r="K58" s="913"/>
      <c r="L58" s="965">
        <v>146</v>
      </c>
      <c r="M58" s="965">
        <v>63</v>
      </c>
      <c r="N58" s="965">
        <v>175</v>
      </c>
      <c r="O58" s="967">
        <v>345</v>
      </c>
      <c r="P58" s="919"/>
      <c r="Q58" s="913">
        <v>1</v>
      </c>
      <c r="R58" s="919"/>
      <c r="S58" s="913">
        <v>1</v>
      </c>
      <c r="T58" s="919"/>
      <c r="U58" s="913">
        <v>1</v>
      </c>
      <c r="V58" s="919"/>
      <c r="W58" s="919">
        <v>1</v>
      </c>
      <c r="X58" s="919"/>
      <c r="Y58" s="5">
        <v>1</v>
      </c>
      <c r="Z58" s="666">
        <v>1</v>
      </c>
      <c r="AA58" s="666"/>
      <c r="AH58" s="966">
        <v>300</v>
      </c>
      <c r="AI58" s="965">
        <v>900</v>
      </c>
      <c r="AJ58" s="760"/>
      <c r="AK58" s="760"/>
      <c r="AL58" s="760">
        <v>1</v>
      </c>
      <c r="AM58" s="714">
        <v>116</v>
      </c>
      <c r="AN58" s="715">
        <v>163</v>
      </c>
      <c r="AO58" s="715">
        <v>74</v>
      </c>
      <c r="AP58" s="715">
        <v>119.5</v>
      </c>
      <c r="AQ58" s="715">
        <v>144</v>
      </c>
      <c r="AR58" s="719">
        <v>94</v>
      </c>
      <c r="AS58" s="738">
        <v>183</v>
      </c>
      <c r="AT58" s="718">
        <v>89</v>
      </c>
      <c r="AU58" s="964">
        <v>885</v>
      </c>
      <c r="AV58" s="936"/>
      <c r="AW58" s="919" t="s">
        <v>802</v>
      </c>
      <c r="AX58" s="919"/>
    </row>
    <row r="59" spans="1:50">
      <c r="A59" s="705" t="s">
        <v>3680</v>
      </c>
      <c r="C59" s="705" t="s">
        <v>3807</v>
      </c>
      <c r="D59" s="966">
        <v>58</v>
      </c>
      <c r="E59" s="974" t="s">
        <v>793</v>
      </c>
      <c r="F59" s="806">
        <v>40057</v>
      </c>
      <c r="G59" s="919">
        <v>1</v>
      </c>
      <c r="H59" s="919"/>
      <c r="I59" s="919"/>
      <c r="J59" s="919"/>
      <c r="K59" s="913">
        <v>1</v>
      </c>
      <c r="L59" s="965">
        <v>171</v>
      </c>
      <c r="M59" s="965">
        <v>76</v>
      </c>
      <c r="N59" s="965">
        <v>228</v>
      </c>
      <c r="O59" s="967">
        <v>741</v>
      </c>
      <c r="P59" s="919"/>
      <c r="Q59" s="913">
        <v>1</v>
      </c>
      <c r="R59" s="919"/>
      <c r="S59" s="913">
        <v>1</v>
      </c>
      <c r="T59" s="919"/>
      <c r="U59" s="913">
        <v>1</v>
      </c>
      <c r="V59" s="919"/>
      <c r="W59" s="919"/>
      <c r="X59" s="919">
        <v>1</v>
      </c>
      <c r="Y59" s="5">
        <v>1</v>
      </c>
      <c r="Z59" s="666">
        <v>1</v>
      </c>
      <c r="AA59" s="666"/>
      <c r="AH59" s="966">
        <v>300</v>
      </c>
      <c r="AI59" s="965">
        <v>900</v>
      </c>
      <c r="AJ59" s="760"/>
      <c r="AK59" s="760">
        <v>1</v>
      </c>
      <c r="AL59" s="760"/>
      <c r="AM59" s="714">
        <v>792</v>
      </c>
      <c r="AN59" s="717">
        <v>4575</v>
      </c>
      <c r="AO59" s="717">
        <v>1361</v>
      </c>
      <c r="AP59" s="715">
        <v>316.5</v>
      </c>
      <c r="AQ59" s="715">
        <v>944.5</v>
      </c>
      <c r="AR59" s="719">
        <v>765</v>
      </c>
      <c r="AS59" s="740">
        <v>1183</v>
      </c>
      <c r="AT59" s="718">
        <v>167</v>
      </c>
      <c r="AU59" s="971">
        <v>5503.5</v>
      </c>
      <c r="AV59" s="936"/>
      <c r="AW59" s="919" t="s">
        <v>803</v>
      </c>
      <c r="AX59" s="919"/>
    </row>
    <row r="60" spans="1:50">
      <c r="A60" s="705" t="s">
        <v>3680</v>
      </c>
      <c r="C60" s="705" t="s">
        <v>3807</v>
      </c>
      <c r="D60" s="966">
        <v>59</v>
      </c>
      <c r="E60" s="968" t="s">
        <v>804</v>
      </c>
      <c r="F60" s="806">
        <v>40058</v>
      </c>
      <c r="G60" s="919">
        <v>1</v>
      </c>
      <c r="H60" s="919"/>
      <c r="I60" s="919"/>
      <c r="J60" s="919"/>
      <c r="K60" s="913">
        <v>1</v>
      </c>
      <c r="L60" s="965">
        <v>168</v>
      </c>
      <c r="M60" s="965">
        <v>70</v>
      </c>
      <c r="N60" s="965">
        <v>215</v>
      </c>
      <c r="O60" s="967">
        <v>595</v>
      </c>
      <c r="P60" s="919"/>
      <c r="Q60" s="913">
        <v>1</v>
      </c>
      <c r="R60" s="919"/>
      <c r="S60" s="913">
        <v>1</v>
      </c>
      <c r="T60" s="919"/>
      <c r="U60" s="913">
        <v>1</v>
      </c>
      <c r="V60" s="919"/>
      <c r="W60" s="919">
        <v>1</v>
      </c>
      <c r="X60" s="919"/>
      <c r="Y60" s="5">
        <v>1</v>
      </c>
      <c r="Z60" s="666">
        <v>1</v>
      </c>
      <c r="AA60" s="666"/>
      <c r="AH60" s="966">
        <v>300</v>
      </c>
      <c r="AI60" s="965">
        <v>1000</v>
      </c>
      <c r="AJ60" s="760">
        <v>1</v>
      </c>
      <c r="AK60" s="760"/>
      <c r="AL60" s="760"/>
      <c r="AM60" s="722">
        <v>5021</v>
      </c>
      <c r="AN60" s="788">
        <v>27396</v>
      </c>
      <c r="AO60" s="715">
        <v>498.5</v>
      </c>
      <c r="AP60" s="715">
        <v>184.5</v>
      </c>
      <c r="AQ60" s="715">
        <v>337</v>
      </c>
      <c r="AR60" s="719">
        <v>312.5</v>
      </c>
      <c r="AS60" s="738">
        <v>195</v>
      </c>
      <c r="AT60" s="718">
        <v>118.5</v>
      </c>
      <c r="AU60" s="971">
        <v>4949</v>
      </c>
      <c r="AV60" s="801"/>
      <c r="AW60" s="919" t="s">
        <v>805</v>
      </c>
      <c r="AX60" s="919"/>
    </row>
    <row r="61" spans="1:50">
      <c r="A61" s="705" t="s">
        <v>3680</v>
      </c>
      <c r="C61" s="705" t="s">
        <v>3807</v>
      </c>
      <c r="D61" s="966">
        <v>60</v>
      </c>
      <c r="E61" s="968" t="s">
        <v>804</v>
      </c>
      <c r="F61" s="806">
        <v>40058</v>
      </c>
      <c r="G61" s="919">
        <v>1</v>
      </c>
      <c r="H61" s="919"/>
      <c r="I61" s="919"/>
      <c r="J61" s="919"/>
      <c r="K61" s="913">
        <v>1</v>
      </c>
      <c r="L61" s="965">
        <v>173.52</v>
      </c>
      <c r="M61" s="965">
        <v>72.3</v>
      </c>
      <c r="N61" s="965">
        <v>215.62</v>
      </c>
      <c r="O61" s="967">
        <v>703</v>
      </c>
      <c r="P61" s="919"/>
      <c r="Q61" s="913">
        <v>1</v>
      </c>
      <c r="R61" s="919"/>
      <c r="S61" s="913">
        <v>1</v>
      </c>
      <c r="T61" s="919"/>
      <c r="U61" s="913">
        <v>1</v>
      </c>
      <c r="V61" s="919"/>
      <c r="W61" s="919"/>
      <c r="X61" s="919">
        <v>1</v>
      </c>
      <c r="Y61" s="5">
        <v>1</v>
      </c>
      <c r="Z61" s="666">
        <v>1</v>
      </c>
      <c r="AA61" s="666"/>
      <c r="AH61" s="966">
        <v>300</v>
      </c>
      <c r="AI61" s="965">
        <v>800</v>
      </c>
      <c r="AJ61" s="760">
        <v>1</v>
      </c>
      <c r="AK61" s="760"/>
      <c r="AL61" s="760"/>
      <c r="AM61" s="714">
        <v>607</v>
      </c>
      <c r="AN61" s="788">
        <v>18284.5</v>
      </c>
      <c r="AO61" s="715">
        <v>126.5</v>
      </c>
      <c r="AP61" s="715">
        <v>112</v>
      </c>
      <c r="AQ61" s="715">
        <v>206.5</v>
      </c>
      <c r="AR61" s="719">
        <v>83</v>
      </c>
      <c r="AS61" s="738">
        <v>397</v>
      </c>
      <c r="AT61" s="718">
        <v>127</v>
      </c>
      <c r="AU61" s="964">
        <v>2853</v>
      </c>
      <c r="AV61" s="936"/>
      <c r="AW61" s="919" t="s">
        <v>806</v>
      </c>
      <c r="AX61" s="919"/>
    </row>
    <row r="62" spans="1:50">
      <c r="A62" s="705" t="s">
        <v>3680</v>
      </c>
      <c r="C62" s="705" t="s">
        <v>3807</v>
      </c>
      <c r="D62" s="966">
        <v>61</v>
      </c>
      <c r="E62" s="968" t="s">
        <v>804</v>
      </c>
      <c r="F62" s="806">
        <v>40058</v>
      </c>
      <c r="G62" s="919">
        <v>1</v>
      </c>
      <c r="H62" s="919"/>
      <c r="I62" s="919"/>
      <c r="J62" s="919"/>
      <c r="K62" s="913">
        <v>1</v>
      </c>
      <c r="L62" s="965">
        <v>171.4</v>
      </c>
      <c r="M62" s="965">
        <v>73.41</v>
      </c>
      <c r="N62" s="965">
        <v>218.6</v>
      </c>
      <c r="O62" s="967">
        <v>634</v>
      </c>
      <c r="P62" s="919"/>
      <c r="Q62" s="913">
        <v>1</v>
      </c>
      <c r="R62" s="919"/>
      <c r="S62" s="913">
        <v>1</v>
      </c>
      <c r="T62" s="919"/>
      <c r="U62" s="913">
        <v>1</v>
      </c>
      <c r="V62" s="919"/>
      <c r="W62" s="919">
        <v>1</v>
      </c>
      <c r="X62" s="919"/>
      <c r="Y62" s="5">
        <v>1</v>
      </c>
      <c r="Z62" s="666">
        <v>1</v>
      </c>
      <c r="AA62" s="666"/>
      <c r="AH62" s="966">
        <v>300</v>
      </c>
      <c r="AI62" s="965">
        <v>1100</v>
      </c>
      <c r="AJ62" s="760"/>
      <c r="AK62" s="760"/>
      <c r="AL62" s="760">
        <v>1</v>
      </c>
      <c r="AM62" s="714">
        <v>139</v>
      </c>
      <c r="AN62" s="715">
        <v>102</v>
      </c>
      <c r="AO62" s="715">
        <v>114</v>
      </c>
      <c r="AP62" s="715">
        <v>97.5</v>
      </c>
      <c r="AQ62" s="715">
        <v>101</v>
      </c>
      <c r="AR62" s="719">
        <v>91</v>
      </c>
      <c r="AS62" s="738">
        <v>332</v>
      </c>
      <c r="AT62" s="718">
        <v>73</v>
      </c>
      <c r="AU62" s="964">
        <v>2617.5</v>
      </c>
      <c r="AV62" s="936"/>
      <c r="AW62" s="919" t="s">
        <v>807</v>
      </c>
      <c r="AX62" s="919"/>
    </row>
    <row r="63" spans="1:50">
      <c r="A63" s="705" t="s">
        <v>3680</v>
      </c>
      <c r="C63" s="705" t="s">
        <v>3807</v>
      </c>
      <c r="D63" s="966">
        <v>62</v>
      </c>
      <c r="E63" s="968" t="s">
        <v>804</v>
      </c>
      <c r="F63" s="806">
        <v>40058</v>
      </c>
      <c r="G63" s="919"/>
      <c r="H63" s="919">
        <v>1</v>
      </c>
      <c r="I63" s="919"/>
      <c r="J63" s="919"/>
      <c r="K63" s="913">
        <v>1</v>
      </c>
      <c r="L63" s="965">
        <v>162.61000000000001</v>
      </c>
      <c r="M63" s="965">
        <v>71.34</v>
      </c>
      <c r="N63" s="965">
        <v>216.52</v>
      </c>
      <c r="O63" s="967">
        <v>522</v>
      </c>
      <c r="P63" s="919"/>
      <c r="Q63" s="913">
        <v>1</v>
      </c>
      <c r="R63" s="919">
        <v>1</v>
      </c>
      <c r="S63" s="913"/>
      <c r="T63" s="919"/>
      <c r="U63" s="913">
        <v>1</v>
      </c>
      <c r="V63" s="919"/>
      <c r="W63" s="919">
        <v>1</v>
      </c>
      <c r="X63" s="919"/>
      <c r="Y63" s="5">
        <v>1</v>
      </c>
      <c r="Z63" s="666">
        <v>1</v>
      </c>
      <c r="AA63" s="666"/>
      <c r="AH63" s="966">
        <v>300</v>
      </c>
      <c r="AI63" s="965">
        <v>1200</v>
      </c>
      <c r="AJ63" s="760"/>
      <c r="AK63" s="760">
        <v>1</v>
      </c>
      <c r="AL63" s="760"/>
      <c r="AM63" s="714">
        <v>863</v>
      </c>
      <c r="AN63" s="717">
        <v>1411</v>
      </c>
      <c r="AO63" s="717">
        <v>902.5</v>
      </c>
      <c r="AP63" s="717">
        <v>1690.5</v>
      </c>
      <c r="AQ63" s="715">
        <v>275.5</v>
      </c>
      <c r="AR63" s="723">
        <v>1269</v>
      </c>
      <c r="AS63" s="740">
        <v>1379</v>
      </c>
      <c r="AT63" s="718">
        <v>354</v>
      </c>
      <c r="AU63" s="971">
        <v>7162</v>
      </c>
      <c r="AV63" s="936"/>
      <c r="AW63" s="919" t="s">
        <v>808</v>
      </c>
      <c r="AX63" s="919"/>
    </row>
    <row r="64" spans="1:50">
      <c r="A64" s="705" t="s">
        <v>3680</v>
      </c>
      <c r="C64" s="705" t="s">
        <v>3807</v>
      </c>
      <c r="D64" s="966">
        <v>63</v>
      </c>
      <c r="E64" s="968" t="s">
        <v>804</v>
      </c>
      <c r="F64" s="806">
        <v>40058</v>
      </c>
      <c r="G64" s="919">
        <v>1</v>
      </c>
      <c r="H64" s="919"/>
      <c r="I64" s="919"/>
      <c r="J64" s="919"/>
      <c r="K64" s="913">
        <v>1</v>
      </c>
      <c r="L64" s="965">
        <v>170.74</v>
      </c>
      <c r="M64" s="965">
        <v>72.599999999999994</v>
      </c>
      <c r="N64" s="965">
        <v>217.73</v>
      </c>
      <c r="O64" s="967">
        <v>634</v>
      </c>
      <c r="P64" s="919"/>
      <c r="Q64" s="913">
        <v>1</v>
      </c>
      <c r="R64" s="919"/>
      <c r="S64" s="913">
        <v>1</v>
      </c>
      <c r="T64" s="919"/>
      <c r="U64" s="913">
        <v>1</v>
      </c>
      <c r="V64" s="919"/>
      <c r="W64" s="919">
        <v>1</v>
      </c>
      <c r="X64" s="919"/>
      <c r="Y64" s="5">
        <v>1</v>
      </c>
      <c r="Z64" s="666">
        <v>1</v>
      </c>
      <c r="AA64" s="666"/>
      <c r="AH64" s="966">
        <v>300</v>
      </c>
      <c r="AI64" s="965">
        <v>700</v>
      </c>
      <c r="AJ64" s="760"/>
      <c r="AK64" s="760">
        <v>1</v>
      </c>
      <c r="AL64" s="760"/>
      <c r="AM64" s="714">
        <v>382.5</v>
      </c>
      <c r="AN64" s="717">
        <v>1169</v>
      </c>
      <c r="AO64" s="717">
        <v>669</v>
      </c>
      <c r="AP64" s="715">
        <v>140.5</v>
      </c>
      <c r="AQ64" s="715">
        <v>225</v>
      </c>
      <c r="AR64" s="719">
        <v>438</v>
      </c>
      <c r="AS64" s="787">
        <v>14668</v>
      </c>
      <c r="AT64" s="718">
        <v>236.5</v>
      </c>
      <c r="AU64" s="971">
        <v>6732</v>
      </c>
      <c r="AV64" s="936"/>
      <c r="AW64" s="919" t="s">
        <v>809</v>
      </c>
      <c r="AX64" s="919"/>
    </row>
    <row r="65" spans="1:50">
      <c r="A65" s="705" t="s">
        <v>3680</v>
      </c>
      <c r="C65" s="705" t="s">
        <v>3807</v>
      </c>
      <c r="D65" s="966">
        <v>64</v>
      </c>
      <c r="E65" s="968" t="s">
        <v>804</v>
      </c>
      <c r="F65" s="806">
        <v>40058</v>
      </c>
      <c r="G65" s="919">
        <v>1</v>
      </c>
      <c r="H65" s="919"/>
      <c r="I65" s="919"/>
      <c r="J65" s="919"/>
      <c r="K65" s="913">
        <v>1</v>
      </c>
      <c r="L65" s="965">
        <v>165.79</v>
      </c>
      <c r="M65" s="965">
        <v>74.599999999999994</v>
      </c>
      <c r="N65" s="965">
        <v>218.7</v>
      </c>
      <c r="O65" s="967">
        <v>687</v>
      </c>
      <c r="P65" s="919"/>
      <c r="Q65" s="913">
        <v>1</v>
      </c>
      <c r="R65" s="919"/>
      <c r="S65" s="913">
        <v>1</v>
      </c>
      <c r="T65" s="919"/>
      <c r="U65" s="913">
        <v>1</v>
      </c>
      <c r="V65" s="919"/>
      <c r="W65" s="919">
        <v>1</v>
      </c>
      <c r="X65" s="919"/>
      <c r="Y65" s="5">
        <v>1</v>
      </c>
      <c r="Z65" s="666">
        <v>1</v>
      </c>
      <c r="AA65" s="666"/>
      <c r="AH65" s="966">
        <v>300</v>
      </c>
      <c r="AI65" s="965">
        <v>800</v>
      </c>
      <c r="AJ65" s="760"/>
      <c r="AK65" s="760">
        <v>1</v>
      </c>
      <c r="AL65" s="760"/>
      <c r="AM65" s="714">
        <v>345</v>
      </c>
      <c r="AN65" s="717">
        <v>7566.5</v>
      </c>
      <c r="AO65" s="715">
        <v>74</v>
      </c>
      <c r="AP65" s="715">
        <v>170</v>
      </c>
      <c r="AQ65" s="715">
        <v>149.5</v>
      </c>
      <c r="AR65" s="719">
        <v>103</v>
      </c>
      <c r="AS65" s="740">
        <v>1607</v>
      </c>
      <c r="AT65" s="718">
        <v>484</v>
      </c>
      <c r="AU65" s="971">
        <v>4125</v>
      </c>
      <c r="AV65" s="801"/>
      <c r="AW65" s="919" t="s">
        <v>810</v>
      </c>
      <c r="AX65" s="919"/>
    </row>
    <row r="66" spans="1:50">
      <c r="A66" s="705" t="s">
        <v>3680</v>
      </c>
      <c r="C66" s="705" t="s">
        <v>3807</v>
      </c>
      <c r="D66" s="966">
        <v>65</v>
      </c>
      <c r="E66" s="968" t="s">
        <v>804</v>
      </c>
      <c r="F66" s="806">
        <v>40058</v>
      </c>
      <c r="G66" s="919">
        <v>1</v>
      </c>
      <c r="H66" s="919"/>
      <c r="I66" s="919"/>
      <c r="J66" s="919"/>
      <c r="K66" s="913">
        <v>1</v>
      </c>
      <c r="L66" s="965">
        <v>172.8</v>
      </c>
      <c r="M66" s="965">
        <v>75.67</v>
      </c>
      <c r="N66" s="965">
        <v>218.6</v>
      </c>
      <c r="O66" s="967">
        <v>808</v>
      </c>
      <c r="P66" s="919"/>
      <c r="Q66" s="913">
        <v>1</v>
      </c>
      <c r="R66" s="919"/>
      <c r="S66" s="913">
        <v>1</v>
      </c>
      <c r="T66" s="919"/>
      <c r="U66" s="913">
        <v>1</v>
      </c>
      <c r="V66" s="919"/>
      <c r="W66" s="919"/>
      <c r="X66" s="919">
        <v>1</v>
      </c>
      <c r="Y66" s="5">
        <v>1</v>
      </c>
      <c r="Z66" s="666">
        <v>1</v>
      </c>
      <c r="AA66" s="666"/>
      <c r="AH66" s="966">
        <v>300</v>
      </c>
      <c r="AI66" s="965">
        <v>900</v>
      </c>
      <c r="AJ66" s="760"/>
      <c r="AK66" s="760">
        <v>1</v>
      </c>
      <c r="AL66" s="760"/>
      <c r="AM66" s="714">
        <v>260</v>
      </c>
      <c r="AN66" s="717">
        <v>1922</v>
      </c>
      <c r="AO66" s="715">
        <v>457</v>
      </c>
      <c r="AP66" s="715">
        <v>421.5</v>
      </c>
      <c r="AQ66" s="715">
        <v>338.5</v>
      </c>
      <c r="AR66" s="719">
        <v>404</v>
      </c>
      <c r="AS66" s="738">
        <v>197.5</v>
      </c>
      <c r="AT66" s="718">
        <v>107</v>
      </c>
      <c r="AU66" s="964">
        <v>2675.5</v>
      </c>
      <c r="AV66" s="801"/>
      <c r="AW66" s="919" t="s">
        <v>811</v>
      </c>
      <c r="AX66" s="919"/>
    </row>
    <row r="67" spans="1:50">
      <c r="A67" s="705" t="s">
        <v>3680</v>
      </c>
      <c r="C67" s="705" t="s">
        <v>3807</v>
      </c>
      <c r="D67" s="966">
        <v>66</v>
      </c>
      <c r="E67" s="968" t="s">
        <v>804</v>
      </c>
      <c r="F67" s="806">
        <v>40058</v>
      </c>
      <c r="G67" s="919">
        <v>1</v>
      </c>
      <c r="H67" s="919"/>
      <c r="I67" s="919"/>
      <c r="J67" s="919"/>
      <c r="K67" s="913">
        <v>1</v>
      </c>
      <c r="L67" s="965">
        <v>171.6</v>
      </c>
      <c r="M67" s="965">
        <v>75.42</v>
      </c>
      <c r="N67" s="965">
        <v>217.82</v>
      </c>
      <c r="O67" s="967">
        <v>702</v>
      </c>
      <c r="P67" s="919"/>
      <c r="Q67" s="913">
        <v>1</v>
      </c>
      <c r="R67" s="919"/>
      <c r="S67" s="913">
        <v>1</v>
      </c>
      <c r="T67" s="919"/>
      <c r="U67" s="913">
        <v>1</v>
      </c>
      <c r="V67" s="919"/>
      <c r="W67" s="919"/>
      <c r="X67" s="919">
        <v>1</v>
      </c>
      <c r="Y67" s="5">
        <v>1</v>
      </c>
      <c r="Z67" s="666">
        <v>1</v>
      </c>
      <c r="AA67" s="666"/>
      <c r="AH67" s="966">
        <v>300</v>
      </c>
      <c r="AI67" s="965">
        <v>1000</v>
      </c>
      <c r="AJ67" s="760">
        <v>1</v>
      </c>
      <c r="AK67" s="760"/>
      <c r="AL67" s="760"/>
      <c r="AM67" s="714">
        <v>421</v>
      </c>
      <c r="AN67" s="788">
        <v>18004.5</v>
      </c>
      <c r="AO67" s="715">
        <v>179</v>
      </c>
      <c r="AP67" s="715">
        <v>274.5</v>
      </c>
      <c r="AQ67" s="717">
        <v>1120</v>
      </c>
      <c r="AR67" s="719">
        <v>89.5</v>
      </c>
      <c r="AS67" s="738">
        <v>207</v>
      </c>
      <c r="AT67" s="718">
        <v>86</v>
      </c>
      <c r="AU67" s="964">
        <v>1052.5</v>
      </c>
      <c r="AV67" s="936"/>
      <c r="AW67" s="919" t="s">
        <v>812</v>
      </c>
      <c r="AX67" s="919"/>
    </row>
    <row r="68" spans="1:50">
      <c r="A68" s="705" t="s">
        <v>3680</v>
      </c>
      <c r="C68" s="705" t="s">
        <v>3807</v>
      </c>
      <c r="D68" s="966">
        <v>67</v>
      </c>
      <c r="E68" s="968" t="s">
        <v>804</v>
      </c>
      <c r="F68" s="806">
        <v>40058</v>
      </c>
      <c r="G68" s="919">
        <v>1</v>
      </c>
      <c r="H68" s="919"/>
      <c r="I68" s="919"/>
      <c r="J68" s="919"/>
      <c r="K68" s="913">
        <v>1</v>
      </c>
      <c r="L68" s="965">
        <v>176.4</v>
      </c>
      <c r="M68" s="965">
        <v>76.900000000000006</v>
      </c>
      <c r="N68" s="965">
        <v>228.84</v>
      </c>
      <c r="O68" s="967">
        <v>752</v>
      </c>
      <c r="P68" s="919"/>
      <c r="Q68" s="913">
        <v>1</v>
      </c>
      <c r="R68" s="919"/>
      <c r="S68" s="913">
        <v>1</v>
      </c>
      <c r="T68" s="919"/>
      <c r="U68" s="913">
        <v>1</v>
      </c>
      <c r="V68" s="919"/>
      <c r="W68" s="919"/>
      <c r="X68" s="919">
        <v>1</v>
      </c>
      <c r="Y68" s="5">
        <v>1</v>
      </c>
      <c r="Z68" s="666">
        <v>1</v>
      </c>
      <c r="AA68" s="666"/>
      <c r="AH68" s="966">
        <v>300</v>
      </c>
      <c r="AI68" s="965">
        <v>700</v>
      </c>
      <c r="AJ68" s="760">
        <v>1</v>
      </c>
      <c r="AK68" s="760"/>
      <c r="AL68" s="760"/>
      <c r="AM68" s="722">
        <v>2171</v>
      </c>
      <c r="AN68" s="788">
        <v>24621.5</v>
      </c>
      <c r="AO68" s="717">
        <v>859</v>
      </c>
      <c r="AP68" s="715">
        <v>232</v>
      </c>
      <c r="AQ68" s="715">
        <v>313.5</v>
      </c>
      <c r="AR68" s="719">
        <v>518</v>
      </c>
      <c r="AS68" s="738">
        <v>485</v>
      </c>
      <c r="AT68" s="718">
        <v>120.5</v>
      </c>
      <c r="AU68" s="964">
        <v>3464</v>
      </c>
      <c r="AV68" s="801"/>
      <c r="AW68" s="919" t="s">
        <v>813</v>
      </c>
      <c r="AX68" s="919"/>
    </row>
    <row r="69" spans="1:50">
      <c r="A69" s="705" t="s">
        <v>3680</v>
      </c>
      <c r="C69" s="705" t="s">
        <v>3807</v>
      </c>
      <c r="D69" s="966">
        <v>68</v>
      </c>
      <c r="E69" s="968" t="s">
        <v>804</v>
      </c>
      <c r="F69" s="806">
        <v>40058</v>
      </c>
      <c r="G69" s="919">
        <v>1</v>
      </c>
      <c r="H69" s="919"/>
      <c r="I69" s="919"/>
      <c r="J69" s="919">
        <v>1</v>
      </c>
      <c r="K69" s="913"/>
      <c r="L69" s="965">
        <v>122.7</v>
      </c>
      <c r="M69" s="965">
        <v>55.92</v>
      </c>
      <c r="N69" s="965">
        <v>149.80000000000001</v>
      </c>
      <c r="O69" s="967">
        <v>181</v>
      </c>
      <c r="P69" s="919"/>
      <c r="Q69" s="913">
        <v>1</v>
      </c>
      <c r="R69" s="919"/>
      <c r="S69" s="913">
        <v>1</v>
      </c>
      <c r="T69" s="919"/>
      <c r="U69" s="913">
        <v>1</v>
      </c>
      <c r="V69" s="919"/>
      <c r="W69" s="919">
        <v>1</v>
      </c>
      <c r="X69" s="919"/>
      <c r="Y69" s="5">
        <v>1</v>
      </c>
      <c r="Z69" s="666">
        <v>1</v>
      </c>
      <c r="AA69" s="666"/>
      <c r="AH69" s="966">
        <v>300</v>
      </c>
      <c r="AI69" s="965">
        <v>700</v>
      </c>
      <c r="AJ69" s="760"/>
      <c r="AK69" s="760"/>
      <c r="AL69" s="760">
        <v>1</v>
      </c>
      <c r="AM69" s="714">
        <v>110</v>
      </c>
      <c r="AN69" s="715">
        <v>131.5</v>
      </c>
      <c r="AO69" s="715">
        <v>84</v>
      </c>
      <c r="AP69" s="715">
        <v>94</v>
      </c>
      <c r="AQ69" s="715">
        <v>116.5</v>
      </c>
      <c r="AR69" s="719">
        <v>114</v>
      </c>
      <c r="AS69" s="738">
        <v>164</v>
      </c>
      <c r="AT69" s="718">
        <v>71</v>
      </c>
      <c r="AU69" s="964">
        <v>2093.5</v>
      </c>
      <c r="AV69" s="936"/>
      <c r="AW69" s="919" t="s">
        <v>814</v>
      </c>
      <c r="AX69" s="919"/>
    </row>
    <row r="70" spans="1:50">
      <c r="A70" s="705" t="s">
        <v>3680</v>
      </c>
      <c r="C70" s="705" t="s">
        <v>3807</v>
      </c>
      <c r="D70" s="966">
        <v>69</v>
      </c>
      <c r="E70" s="968" t="s">
        <v>804</v>
      </c>
      <c r="F70" s="806">
        <v>40058</v>
      </c>
      <c r="G70" s="919"/>
      <c r="H70" s="919">
        <v>1</v>
      </c>
      <c r="I70" s="919"/>
      <c r="J70" s="919">
        <v>1</v>
      </c>
      <c r="K70" s="913"/>
      <c r="L70" s="965">
        <v>155.56</v>
      </c>
      <c r="M70" s="965">
        <v>62.7</v>
      </c>
      <c r="N70" s="965">
        <v>185.82</v>
      </c>
      <c r="O70" s="967">
        <v>365</v>
      </c>
      <c r="P70" s="919"/>
      <c r="Q70" s="913">
        <v>1</v>
      </c>
      <c r="R70" s="919"/>
      <c r="S70" s="913">
        <v>1</v>
      </c>
      <c r="T70" s="919"/>
      <c r="U70" s="913">
        <v>1</v>
      </c>
      <c r="V70" s="919"/>
      <c r="W70" s="919">
        <v>1</v>
      </c>
      <c r="X70" s="919"/>
      <c r="Y70" s="5">
        <v>1</v>
      </c>
      <c r="Z70" s="666"/>
      <c r="AA70" s="666">
        <v>1</v>
      </c>
      <c r="AH70" s="966">
        <v>300</v>
      </c>
      <c r="AI70" s="965">
        <v>900</v>
      </c>
      <c r="AJ70" s="760"/>
      <c r="AK70" s="760">
        <v>1</v>
      </c>
      <c r="AL70" s="760"/>
      <c r="AM70" s="714">
        <v>120.5</v>
      </c>
      <c r="AN70" s="717">
        <v>2007</v>
      </c>
      <c r="AO70" s="715">
        <v>95</v>
      </c>
      <c r="AP70" s="715">
        <v>143</v>
      </c>
      <c r="AQ70" s="715">
        <v>307</v>
      </c>
      <c r="AR70" s="719">
        <v>98</v>
      </c>
      <c r="AS70" s="738">
        <v>181.5</v>
      </c>
      <c r="AT70" s="718">
        <v>101</v>
      </c>
      <c r="AU70" s="964">
        <v>629</v>
      </c>
      <c r="AV70" s="936"/>
      <c r="AW70" s="919" t="s">
        <v>815</v>
      </c>
      <c r="AX70" s="919"/>
    </row>
    <row r="71" spans="1:50">
      <c r="A71" s="705" t="s">
        <v>3680</v>
      </c>
      <c r="C71" s="705" t="s">
        <v>3807</v>
      </c>
      <c r="D71" s="966">
        <v>70</v>
      </c>
      <c r="E71" s="968" t="s">
        <v>804</v>
      </c>
      <c r="F71" s="806">
        <v>40058</v>
      </c>
      <c r="G71" s="919">
        <v>1</v>
      </c>
      <c r="H71" s="919"/>
      <c r="I71" s="919"/>
      <c r="J71" s="919">
        <v>1</v>
      </c>
      <c r="K71" s="913"/>
      <c r="L71" s="965">
        <v>145.82</v>
      </c>
      <c r="M71" s="965">
        <v>65.2</v>
      </c>
      <c r="N71" s="965">
        <v>179.84</v>
      </c>
      <c r="O71" s="967">
        <v>322</v>
      </c>
      <c r="P71" s="919"/>
      <c r="Q71" s="913">
        <v>1</v>
      </c>
      <c r="R71" s="919"/>
      <c r="S71" s="913">
        <v>1</v>
      </c>
      <c r="T71" s="919"/>
      <c r="U71" s="913">
        <v>1</v>
      </c>
      <c r="V71" s="919"/>
      <c r="W71" s="919">
        <v>1</v>
      </c>
      <c r="X71" s="919"/>
      <c r="Y71" s="5">
        <v>1</v>
      </c>
      <c r="Z71" s="666"/>
      <c r="AA71" s="666">
        <v>1</v>
      </c>
      <c r="AH71" s="966">
        <v>300</v>
      </c>
      <c r="AI71" s="965">
        <v>900</v>
      </c>
      <c r="AJ71" s="760"/>
      <c r="AK71" s="760"/>
      <c r="AL71" s="760">
        <v>1</v>
      </c>
      <c r="AM71" s="714">
        <v>120</v>
      </c>
      <c r="AN71" s="715">
        <v>116.5</v>
      </c>
      <c r="AO71" s="715">
        <v>97</v>
      </c>
      <c r="AP71" s="715">
        <v>176</v>
      </c>
      <c r="AQ71" s="715">
        <v>206.5</v>
      </c>
      <c r="AR71" s="719">
        <v>77</v>
      </c>
      <c r="AS71" s="738">
        <v>450</v>
      </c>
      <c r="AT71" s="718">
        <v>137.5</v>
      </c>
      <c r="AU71" s="964">
        <v>1738</v>
      </c>
      <c r="AV71" s="801"/>
      <c r="AW71" s="919" t="s">
        <v>816</v>
      </c>
      <c r="AX71" s="919"/>
    </row>
    <row r="72" spans="1:50">
      <c r="A72" s="705" t="s">
        <v>3680</v>
      </c>
      <c r="C72" s="705" t="s">
        <v>3807</v>
      </c>
      <c r="D72" s="966">
        <v>71</v>
      </c>
      <c r="E72" s="968" t="s">
        <v>804</v>
      </c>
      <c r="F72" s="806">
        <v>40058</v>
      </c>
      <c r="G72" s="919">
        <v>1</v>
      </c>
      <c r="H72" s="919"/>
      <c r="I72" s="919"/>
      <c r="J72" s="919"/>
      <c r="K72" s="913">
        <v>1</v>
      </c>
      <c r="L72" s="965">
        <v>173.8</v>
      </c>
      <c r="M72" s="965">
        <v>76.599999999999994</v>
      </c>
      <c r="N72" s="965">
        <v>236.84</v>
      </c>
      <c r="O72" s="967">
        <v>793</v>
      </c>
      <c r="P72" s="919"/>
      <c r="Q72" s="913">
        <v>1</v>
      </c>
      <c r="R72" s="919"/>
      <c r="S72" s="913">
        <v>1</v>
      </c>
      <c r="T72" s="919"/>
      <c r="U72" s="913">
        <v>1</v>
      </c>
      <c r="V72" s="919"/>
      <c r="W72" s="919"/>
      <c r="X72" s="919">
        <v>1</v>
      </c>
      <c r="Y72" s="5">
        <v>1</v>
      </c>
      <c r="Z72" s="666">
        <v>1</v>
      </c>
      <c r="AA72" s="666"/>
      <c r="AH72" s="966">
        <v>300</v>
      </c>
      <c r="AI72" s="965">
        <v>1000</v>
      </c>
      <c r="AJ72" s="760"/>
      <c r="AK72" s="760">
        <v>1</v>
      </c>
      <c r="AL72" s="760"/>
      <c r="AM72" s="714">
        <v>520</v>
      </c>
      <c r="AN72" s="717">
        <v>6262</v>
      </c>
      <c r="AO72" s="717">
        <v>1118.5</v>
      </c>
      <c r="AP72" s="715">
        <v>183.5</v>
      </c>
      <c r="AQ72" s="715">
        <v>172</v>
      </c>
      <c r="AR72" s="719">
        <v>761</v>
      </c>
      <c r="AS72" s="738">
        <v>343.5</v>
      </c>
      <c r="AT72" s="718">
        <v>114.5</v>
      </c>
      <c r="AU72" s="971">
        <v>5743</v>
      </c>
      <c r="AV72" s="801"/>
      <c r="AW72" s="919" t="s">
        <v>817</v>
      </c>
      <c r="AX72" s="919"/>
    </row>
    <row r="73" spans="1:50">
      <c r="A73" s="705" t="s">
        <v>3680</v>
      </c>
      <c r="C73" s="705" t="s">
        <v>3807</v>
      </c>
      <c r="D73" s="966">
        <v>72</v>
      </c>
      <c r="E73" s="968" t="s">
        <v>804</v>
      </c>
      <c r="F73" s="806">
        <v>40058</v>
      </c>
      <c r="G73" s="919"/>
      <c r="H73" s="919">
        <v>1</v>
      </c>
      <c r="I73" s="919"/>
      <c r="J73" s="919">
        <v>1</v>
      </c>
      <c r="K73" s="913"/>
      <c r="L73" s="965">
        <v>152.4</v>
      </c>
      <c r="M73" s="965">
        <v>64.5</v>
      </c>
      <c r="N73" s="965">
        <v>184.7</v>
      </c>
      <c r="O73" s="967">
        <v>305</v>
      </c>
      <c r="P73" s="919"/>
      <c r="Q73" s="913">
        <v>1</v>
      </c>
      <c r="R73" s="919"/>
      <c r="S73" s="913">
        <v>1</v>
      </c>
      <c r="T73" s="919"/>
      <c r="U73" s="913">
        <v>1</v>
      </c>
      <c r="V73" s="919"/>
      <c r="W73" s="919">
        <v>1</v>
      </c>
      <c r="X73" s="919"/>
      <c r="Y73" s="5">
        <v>1</v>
      </c>
      <c r="Z73" s="666">
        <v>1</v>
      </c>
      <c r="AA73" s="666"/>
      <c r="AH73" s="966">
        <v>300</v>
      </c>
      <c r="AI73" s="965">
        <v>700</v>
      </c>
      <c r="AJ73" s="760"/>
      <c r="AK73" s="760">
        <v>1</v>
      </c>
      <c r="AL73" s="760"/>
      <c r="AM73" s="714">
        <v>161</v>
      </c>
      <c r="AN73" s="717">
        <v>5290</v>
      </c>
      <c r="AO73" s="715">
        <v>88</v>
      </c>
      <c r="AP73" s="715">
        <v>105</v>
      </c>
      <c r="AQ73" s="715">
        <v>126</v>
      </c>
      <c r="AR73" s="719">
        <v>106</v>
      </c>
      <c r="AS73" s="738">
        <v>244.5</v>
      </c>
      <c r="AT73" s="718">
        <v>108</v>
      </c>
      <c r="AU73" s="964">
        <v>905</v>
      </c>
      <c r="AV73" s="801"/>
      <c r="AW73" s="919" t="s">
        <v>818</v>
      </c>
      <c r="AX73" s="919"/>
    </row>
    <row r="74" spans="1:50">
      <c r="A74" s="705" t="s">
        <v>3680</v>
      </c>
      <c r="C74" s="705" t="s">
        <v>3807</v>
      </c>
      <c r="D74" s="966">
        <v>73</v>
      </c>
      <c r="E74" s="968" t="s">
        <v>804</v>
      </c>
      <c r="F74" s="806">
        <v>40058</v>
      </c>
      <c r="G74" s="919"/>
      <c r="H74" s="919">
        <v>1</v>
      </c>
      <c r="I74" s="919"/>
      <c r="J74" s="919"/>
      <c r="K74" s="913">
        <v>1</v>
      </c>
      <c r="L74" s="965">
        <v>168.74</v>
      </c>
      <c r="M74" s="965">
        <v>70.2</v>
      </c>
      <c r="N74" s="965">
        <v>217.8</v>
      </c>
      <c r="O74" s="967">
        <v>499</v>
      </c>
      <c r="P74" s="919"/>
      <c r="Q74" s="913">
        <v>1</v>
      </c>
      <c r="R74" s="919"/>
      <c r="S74" s="913">
        <v>1</v>
      </c>
      <c r="T74" s="919"/>
      <c r="U74" s="913">
        <v>1</v>
      </c>
      <c r="V74" s="919"/>
      <c r="W74" s="919">
        <v>1</v>
      </c>
      <c r="X74" s="919"/>
      <c r="Y74" s="5">
        <v>1</v>
      </c>
      <c r="Z74" s="666">
        <v>1</v>
      </c>
      <c r="AA74" s="666"/>
      <c r="AH74" s="966">
        <v>300</v>
      </c>
      <c r="AI74" s="965">
        <v>700</v>
      </c>
      <c r="AJ74" s="760">
        <v>1</v>
      </c>
      <c r="AK74" s="760"/>
      <c r="AL74" s="760"/>
      <c r="AM74" s="722">
        <v>2086</v>
      </c>
      <c r="AN74" s="788">
        <v>12459</v>
      </c>
      <c r="AO74" s="717">
        <v>3177</v>
      </c>
      <c r="AP74" s="715">
        <v>264</v>
      </c>
      <c r="AQ74" s="715">
        <v>456.5</v>
      </c>
      <c r="AR74" s="723">
        <v>2154.5</v>
      </c>
      <c r="AS74" s="740">
        <v>1842.5</v>
      </c>
      <c r="AT74" s="718">
        <v>418.5</v>
      </c>
      <c r="AU74" s="964">
        <v>1998.5</v>
      </c>
      <c r="AV74" s="936"/>
      <c r="AW74" s="919" t="s">
        <v>819</v>
      </c>
      <c r="AX74" s="919"/>
    </row>
    <row r="75" spans="1:50">
      <c r="A75" s="705" t="s">
        <v>3680</v>
      </c>
      <c r="C75" s="705" t="s">
        <v>3807</v>
      </c>
      <c r="D75" s="966">
        <v>74</v>
      </c>
      <c r="E75" s="968" t="s">
        <v>804</v>
      </c>
      <c r="F75" s="806">
        <v>40058</v>
      </c>
      <c r="G75" s="919"/>
      <c r="H75" s="919">
        <v>1</v>
      </c>
      <c r="I75" s="919"/>
      <c r="J75" s="919">
        <v>1</v>
      </c>
      <c r="K75" s="913"/>
      <c r="L75" s="965">
        <v>134.69999999999999</v>
      </c>
      <c r="M75" s="965">
        <v>57.8</v>
      </c>
      <c r="N75" s="965">
        <v>182.6</v>
      </c>
      <c r="O75" s="967">
        <v>241</v>
      </c>
      <c r="P75" s="919"/>
      <c r="Q75" s="913">
        <v>1</v>
      </c>
      <c r="R75" s="919"/>
      <c r="S75" s="913">
        <v>1</v>
      </c>
      <c r="T75" s="919"/>
      <c r="U75" s="913">
        <v>1</v>
      </c>
      <c r="V75" s="919"/>
      <c r="W75" s="919">
        <v>1</v>
      </c>
      <c r="X75" s="919"/>
      <c r="Y75" s="5">
        <v>1</v>
      </c>
      <c r="Z75" s="666">
        <v>1</v>
      </c>
      <c r="AA75" s="666"/>
      <c r="AH75" s="966">
        <v>300</v>
      </c>
      <c r="AI75" s="965">
        <v>700</v>
      </c>
      <c r="AJ75" s="760"/>
      <c r="AK75" s="760">
        <v>1</v>
      </c>
      <c r="AL75" s="760"/>
      <c r="AM75" s="714">
        <v>325.5</v>
      </c>
      <c r="AN75" s="717">
        <v>6736.5</v>
      </c>
      <c r="AO75" s="715">
        <v>94</v>
      </c>
      <c r="AP75" s="715">
        <v>110</v>
      </c>
      <c r="AQ75" s="715">
        <v>102.5</v>
      </c>
      <c r="AR75" s="719">
        <v>71</v>
      </c>
      <c r="AS75" s="738">
        <v>235</v>
      </c>
      <c r="AT75" s="718">
        <v>106</v>
      </c>
      <c r="AU75" s="964">
        <v>859</v>
      </c>
      <c r="AV75" s="801"/>
      <c r="AW75" s="972" t="s">
        <v>820</v>
      </c>
      <c r="AX75" s="919" t="s">
        <v>821</v>
      </c>
    </row>
    <row r="76" spans="1:50">
      <c r="A76" s="705" t="s">
        <v>3680</v>
      </c>
      <c r="C76" s="705" t="s">
        <v>3807</v>
      </c>
      <c r="D76" s="966">
        <v>75</v>
      </c>
      <c r="E76" s="968" t="s">
        <v>804</v>
      </c>
      <c r="F76" s="806">
        <v>40058</v>
      </c>
      <c r="G76" s="919">
        <v>1</v>
      </c>
      <c r="H76" s="919"/>
      <c r="I76" s="919"/>
      <c r="J76" s="919"/>
      <c r="K76" s="913">
        <v>1</v>
      </c>
      <c r="L76" s="965">
        <v>164.6</v>
      </c>
      <c r="M76" s="965">
        <v>76.7</v>
      </c>
      <c r="N76" s="965">
        <v>228.62</v>
      </c>
      <c r="O76" s="967">
        <v>736</v>
      </c>
      <c r="P76" s="919"/>
      <c r="Q76" s="913">
        <v>1</v>
      </c>
      <c r="R76" s="919"/>
      <c r="S76" s="913">
        <v>1</v>
      </c>
      <c r="T76" s="919"/>
      <c r="U76" s="913">
        <v>1</v>
      </c>
      <c r="V76" s="919"/>
      <c r="W76" s="919">
        <v>1</v>
      </c>
      <c r="X76" s="919"/>
      <c r="Y76" s="5">
        <v>1</v>
      </c>
      <c r="Z76" s="666">
        <v>1</v>
      </c>
      <c r="AA76" s="666"/>
      <c r="AH76" s="966">
        <v>300</v>
      </c>
      <c r="AI76" s="965">
        <v>700</v>
      </c>
      <c r="AJ76" s="760">
        <v>1</v>
      </c>
      <c r="AK76" s="760"/>
      <c r="AL76" s="760"/>
      <c r="AM76" s="722">
        <v>2868</v>
      </c>
      <c r="AN76" s="788">
        <v>20017</v>
      </c>
      <c r="AO76" s="715">
        <v>160</v>
      </c>
      <c r="AP76" s="717">
        <v>6940</v>
      </c>
      <c r="AQ76" s="717">
        <v>11878</v>
      </c>
      <c r="AR76" s="719">
        <v>137</v>
      </c>
      <c r="AS76" s="740">
        <v>1873</v>
      </c>
      <c r="AT76" s="718">
        <v>278</v>
      </c>
      <c r="AU76" s="971">
        <v>4431</v>
      </c>
      <c r="AV76" s="936"/>
      <c r="AW76" s="919" t="s">
        <v>822</v>
      </c>
      <c r="AX76" s="919"/>
    </row>
    <row r="77" spans="1:50">
      <c r="A77" s="705" t="s">
        <v>3680</v>
      </c>
      <c r="C77" s="705" t="s">
        <v>3807</v>
      </c>
      <c r="D77" s="966">
        <v>76</v>
      </c>
      <c r="E77" s="968" t="s">
        <v>804</v>
      </c>
      <c r="F77" s="806">
        <v>40058</v>
      </c>
      <c r="G77" s="919">
        <v>1</v>
      </c>
      <c r="H77" s="919"/>
      <c r="I77" s="919"/>
      <c r="J77" s="919"/>
      <c r="K77" s="913">
        <v>1</v>
      </c>
      <c r="L77" s="965">
        <v>172.41</v>
      </c>
      <c r="M77" s="965">
        <v>71.7</v>
      </c>
      <c r="N77" s="965">
        <v>230.64</v>
      </c>
      <c r="O77" s="967">
        <v>725</v>
      </c>
      <c r="P77" s="919"/>
      <c r="Q77" s="913">
        <v>1</v>
      </c>
      <c r="R77" s="919"/>
      <c r="S77" s="913">
        <v>1</v>
      </c>
      <c r="T77" s="919"/>
      <c r="U77" s="913">
        <v>1</v>
      </c>
      <c r="V77" s="919"/>
      <c r="W77" s="919"/>
      <c r="X77" s="919">
        <v>1</v>
      </c>
      <c r="Y77" s="5">
        <v>1</v>
      </c>
      <c r="Z77" s="666">
        <v>1</v>
      </c>
      <c r="AA77" s="666"/>
      <c r="AH77" s="966">
        <v>300</v>
      </c>
      <c r="AI77" s="965">
        <v>800</v>
      </c>
      <c r="AJ77" s="760"/>
      <c r="AK77" s="760">
        <v>1</v>
      </c>
      <c r="AL77" s="760"/>
      <c r="AM77" s="722">
        <v>1518</v>
      </c>
      <c r="AN77" s="717">
        <v>3640.5</v>
      </c>
      <c r="AO77" s="717">
        <v>1954</v>
      </c>
      <c r="AP77" s="717">
        <v>1348</v>
      </c>
      <c r="AQ77" s="715">
        <v>310</v>
      </c>
      <c r="AR77" s="723">
        <v>1697</v>
      </c>
      <c r="AS77" s="740">
        <v>1701</v>
      </c>
      <c r="AT77" s="718">
        <v>573</v>
      </c>
      <c r="AU77" s="964">
        <v>3478</v>
      </c>
      <c r="AV77" s="801"/>
      <c r="AW77" s="919" t="s">
        <v>823</v>
      </c>
      <c r="AX77" s="919"/>
    </row>
    <row r="78" spans="1:50">
      <c r="A78" s="705" t="s">
        <v>3680</v>
      </c>
      <c r="C78" s="705" t="s">
        <v>3807</v>
      </c>
      <c r="D78" s="966">
        <v>77</v>
      </c>
      <c r="E78" s="968" t="s">
        <v>804</v>
      </c>
      <c r="F78" s="806">
        <v>40058</v>
      </c>
      <c r="G78" s="919">
        <v>1</v>
      </c>
      <c r="H78" s="919"/>
      <c r="I78" s="919"/>
      <c r="J78" s="919"/>
      <c r="K78" s="913">
        <v>1</v>
      </c>
      <c r="L78" s="965">
        <v>174.6</v>
      </c>
      <c r="M78" s="965">
        <v>75.599999999999994</v>
      </c>
      <c r="N78" s="965">
        <v>230.42</v>
      </c>
      <c r="O78" s="967">
        <v>788</v>
      </c>
      <c r="P78" s="919"/>
      <c r="Q78" s="913">
        <v>1</v>
      </c>
      <c r="R78" s="919"/>
      <c r="S78" s="913">
        <v>1</v>
      </c>
      <c r="T78" s="919"/>
      <c r="U78" s="913">
        <v>1</v>
      </c>
      <c r="V78" s="919"/>
      <c r="W78" s="919"/>
      <c r="X78" s="919">
        <v>1</v>
      </c>
      <c r="Y78" s="5">
        <v>1</v>
      </c>
      <c r="Z78" s="666"/>
      <c r="AA78" s="666">
        <v>1</v>
      </c>
      <c r="AH78" s="966">
        <v>300</v>
      </c>
      <c r="AI78" s="965">
        <v>800</v>
      </c>
      <c r="AJ78" s="760"/>
      <c r="AK78" s="760">
        <v>1</v>
      </c>
      <c r="AL78" s="760"/>
      <c r="AM78" s="714">
        <v>172</v>
      </c>
      <c r="AN78" s="717">
        <v>2798</v>
      </c>
      <c r="AO78" s="715">
        <v>110</v>
      </c>
      <c r="AP78" s="715">
        <v>139.5</v>
      </c>
      <c r="AQ78" s="715">
        <v>192.5</v>
      </c>
      <c r="AR78" s="719">
        <v>85.5</v>
      </c>
      <c r="AS78" s="738">
        <v>310</v>
      </c>
      <c r="AT78" s="718">
        <v>94.5</v>
      </c>
      <c r="AU78" s="964">
        <v>3204</v>
      </c>
      <c r="AV78" s="801"/>
      <c r="AW78" s="919" t="s">
        <v>824</v>
      </c>
      <c r="AX78" s="919"/>
    </row>
    <row r="79" spans="1:50">
      <c r="A79" s="705" t="s">
        <v>3680</v>
      </c>
      <c r="C79" s="705" t="s">
        <v>3807</v>
      </c>
      <c r="D79" s="966">
        <v>78</v>
      </c>
      <c r="E79" s="968" t="s">
        <v>825</v>
      </c>
      <c r="F79" s="806">
        <v>40059</v>
      </c>
      <c r="G79" s="919">
        <v>1</v>
      </c>
      <c r="H79" s="919"/>
      <c r="I79" s="919"/>
      <c r="J79" s="919"/>
      <c r="K79" s="913">
        <v>1</v>
      </c>
      <c r="L79" s="965">
        <v>171.61</v>
      </c>
      <c r="M79" s="965">
        <v>73.52</v>
      </c>
      <c r="N79" s="965">
        <v>220.21</v>
      </c>
      <c r="O79" s="967">
        <v>728</v>
      </c>
      <c r="P79" s="919"/>
      <c r="Q79" s="913">
        <v>1</v>
      </c>
      <c r="R79" s="919"/>
      <c r="S79" s="913">
        <v>1</v>
      </c>
      <c r="T79" s="919"/>
      <c r="U79" s="913">
        <v>1</v>
      </c>
      <c r="V79" s="919"/>
      <c r="W79" s="919"/>
      <c r="X79" s="919">
        <v>1</v>
      </c>
      <c r="Y79" s="5">
        <v>1</v>
      </c>
      <c r="Z79" s="666">
        <v>1</v>
      </c>
      <c r="AA79" s="666"/>
      <c r="AH79" s="966">
        <v>300</v>
      </c>
      <c r="AI79" s="965">
        <v>700</v>
      </c>
      <c r="AJ79" s="760"/>
      <c r="AK79" s="760">
        <v>1</v>
      </c>
      <c r="AL79" s="760"/>
      <c r="AM79" s="714">
        <v>293</v>
      </c>
      <c r="AN79" s="717">
        <v>4085</v>
      </c>
      <c r="AO79" s="715">
        <v>280.5</v>
      </c>
      <c r="AP79" s="715">
        <v>97.5</v>
      </c>
      <c r="AQ79" s="715">
        <v>220</v>
      </c>
      <c r="AR79" s="719">
        <v>183</v>
      </c>
      <c r="AS79" s="738">
        <v>421</v>
      </c>
      <c r="AT79" s="718">
        <v>104.5</v>
      </c>
      <c r="AU79" s="964">
        <v>3693</v>
      </c>
      <c r="AV79" s="801"/>
      <c r="AW79" s="919" t="s">
        <v>826</v>
      </c>
      <c r="AX79" s="919"/>
    </row>
    <row r="80" spans="1:50">
      <c r="A80" s="705" t="s">
        <v>3680</v>
      </c>
      <c r="C80" s="705" t="s">
        <v>3807</v>
      </c>
      <c r="D80" s="966">
        <v>79</v>
      </c>
      <c r="E80" s="968" t="s">
        <v>825</v>
      </c>
      <c r="F80" s="806">
        <v>40059</v>
      </c>
      <c r="G80" s="919">
        <v>1</v>
      </c>
      <c r="H80" s="919"/>
      <c r="I80" s="919"/>
      <c r="J80" s="919"/>
      <c r="K80" s="913">
        <v>1</v>
      </c>
      <c r="L80" s="965">
        <v>169.4</v>
      </c>
      <c r="M80" s="965">
        <v>75.599999999999994</v>
      </c>
      <c r="N80" s="965">
        <v>228.74</v>
      </c>
      <c r="O80" s="967">
        <v>783</v>
      </c>
      <c r="P80" s="919"/>
      <c r="Q80" s="913">
        <v>1</v>
      </c>
      <c r="R80" s="919"/>
      <c r="S80" s="913">
        <v>1</v>
      </c>
      <c r="T80" s="919"/>
      <c r="U80" s="913">
        <v>1</v>
      </c>
      <c r="V80" s="919"/>
      <c r="W80" s="919"/>
      <c r="X80" s="919">
        <v>1</v>
      </c>
      <c r="Y80" s="5">
        <v>1</v>
      </c>
      <c r="Z80" s="666"/>
      <c r="AA80" s="666">
        <v>1</v>
      </c>
      <c r="AH80" s="966">
        <v>300</v>
      </c>
      <c r="AI80" s="965">
        <v>500</v>
      </c>
      <c r="AJ80" s="760">
        <v>1</v>
      </c>
      <c r="AK80" s="760"/>
      <c r="AL80" s="760"/>
      <c r="AM80" s="714">
        <v>634</v>
      </c>
      <c r="AN80" s="788">
        <v>22677.5</v>
      </c>
      <c r="AO80" s="715">
        <v>141</v>
      </c>
      <c r="AP80" s="715">
        <v>133.5</v>
      </c>
      <c r="AQ80" s="715">
        <v>94.5</v>
      </c>
      <c r="AR80" s="719">
        <v>107</v>
      </c>
      <c r="AS80" s="738">
        <v>370</v>
      </c>
      <c r="AT80" s="718">
        <v>114</v>
      </c>
      <c r="AU80" s="964">
        <v>2138.5</v>
      </c>
      <c r="AV80" s="801"/>
      <c r="AW80" s="919" t="s">
        <v>827</v>
      </c>
      <c r="AX80" s="919"/>
    </row>
    <row r="81" spans="1:50">
      <c r="A81" s="705" t="s">
        <v>3680</v>
      </c>
      <c r="C81" s="705" t="s">
        <v>3807</v>
      </c>
      <c r="D81" s="966">
        <v>80</v>
      </c>
      <c r="E81" s="968" t="s">
        <v>825</v>
      </c>
      <c r="F81" s="806">
        <v>40059</v>
      </c>
      <c r="G81" s="919">
        <v>1</v>
      </c>
      <c r="H81" s="919"/>
      <c r="I81" s="919"/>
      <c r="J81" s="919">
        <v>1</v>
      </c>
      <c r="K81" s="913"/>
      <c r="L81" s="965">
        <v>134.52000000000001</v>
      </c>
      <c r="M81" s="965">
        <v>60.67</v>
      </c>
      <c r="N81" s="965">
        <v>149.87</v>
      </c>
      <c r="O81" s="967">
        <v>220</v>
      </c>
      <c r="P81" s="919"/>
      <c r="Q81" s="913">
        <v>1</v>
      </c>
      <c r="R81" s="919"/>
      <c r="S81" s="913">
        <v>1</v>
      </c>
      <c r="T81" s="919"/>
      <c r="U81" s="913">
        <v>1</v>
      </c>
      <c r="V81" s="919"/>
      <c r="W81" s="919">
        <v>1</v>
      </c>
      <c r="X81" s="919"/>
      <c r="Y81" s="5">
        <v>1</v>
      </c>
      <c r="Z81" s="666">
        <v>1</v>
      </c>
      <c r="AA81" s="666"/>
      <c r="AH81" s="966">
        <v>300</v>
      </c>
      <c r="AI81" s="965">
        <v>1200</v>
      </c>
      <c r="AJ81" s="760">
        <v>1</v>
      </c>
      <c r="AK81" s="760"/>
      <c r="AL81" s="760"/>
      <c r="AM81" s="714">
        <v>549.5</v>
      </c>
      <c r="AN81" s="788">
        <v>13713</v>
      </c>
      <c r="AO81" s="715">
        <v>154</v>
      </c>
      <c r="AP81" s="715">
        <v>130</v>
      </c>
      <c r="AQ81" s="715">
        <v>167</v>
      </c>
      <c r="AR81" s="719">
        <v>109</v>
      </c>
      <c r="AS81" s="738">
        <v>171.5</v>
      </c>
      <c r="AT81" s="718">
        <v>98</v>
      </c>
      <c r="AU81" s="964">
        <v>2649</v>
      </c>
      <c r="AV81" s="936"/>
      <c r="AW81" s="919" t="s">
        <v>828</v>
      </c>
      <c r="AX81" s="919"/>
    </row>
    <row r="82" spans="1:50">
      <c r="A82" s="705" t="s">
        <v>3680</v>
      </c>
      <c r="C82" s="705" t="s">
        <v>3807</v>
      </c>
      <c r="D82" s="966">
        <v>81</v>
      </c>
      <c r="E82" s="968" t="s">
        <v>825</v>
      </c>
      <c r="F82" s="806">
        <v>40059</v>
      </c>
      <c r="G82" s="919"/>
      <c r="H82" s="919">
        <v>1</v>
      </c>
      <c r="I82" s="919"/>
      <c r="J82" s="919"/>
      <c r="K82" s="913">
        <v>1</v>
      </c>
      <c r="L82" s="965">
        <v>172.47</v>
      </c>
      <c r="M82" s="965">
        <v>77.67</v>
      </c>
      <c r="N82" s="965">
        <v>228.85</v>
      </c>
      <c r="O82" s="967">
        <v>596</v>
      </c>
      <c r="P82" s="919"/>
      <c r="Q82" s="913">
        <v>1</v>
      </c>
      <c r="R82" s="919">
        <v>1</v>
      </c>
      <c r="S82" s="913"/>
      <c r="T82" s="919"/>
      <c r="U82" s="913">
        <v>1</v>
      </c>
      <c r="V82" s="919"/>
      <c r="W82" s="919">
        <v>1</v>
      </c>
      <c r="X82" s="919"/>
      <c r="Y82" s="5">
        <v>1</v>
      </c>
      <c r="Z82" s="666"/>
      <c r="AA82" s="666">
        <v>1</v>
      </c>
      <c r="AH82" s="966">
        <v>300</v>
      </c>
      <c r="AI82" s="965">
        <v>1000</v>
      </c>
      <c r="AJ82" s="760"/>
      <c r="AK82" s="760"/>
      <c r="AL82" s="760">
        <v>1</v>
      </c>
      <c r="AM82" s="714">
        <v>155.5</v>
      </c>
      <c r="AN82" s="715">
        <v>651</v>
      </c>
      <c r="AO82" s="715">
        <v>181</v>
      </c>
      <c r="AP82" s="715">
        <v>141</v>
      </c>
      <c r="AQ82" s="715">
        <v>182</v>
      </c>
      <c r="AR82" s="719">
        <v>156</v>
      </c>
      <c r="AS82" s="740">
        <v>1576</v>
      </c>
      <c r="AT82" s="718">
        <v>153</v>
      </c>
      <c r="AU82" s="971">
        <v>6628.5</v>
      </c>
      <c r="AV82" s="801"/>
      <c r="AW82" s="973" t="s">
        <v>829</v>
      </c>
      <c r="AX82" s="919" t="s">
        <v>830</v>
      </c>
    </row>
    <row r="83" spans="1:50">
      <c r="A83" s="705" t="s">
        <v>3680</v>
      </c>
      <c r="C83" s="705" t="s">
        <v>3807</v>
      </c>
      <c r="D83" s="966">
        <v>82</v>
      </c>
      <c r="E83" s="968" t="s">
        <v>825</v>
      </c>
      <c r="F83" s="806">
        <v>40059</v>
      </c>
      <c r="G83" s="919">
        <v>1</v>
      </c>
      <c r="H83" s="919"/>
      <c r="I83" s="919"/>
      <c r="J83" s="919"/>
      <c r="K83" s="913">
        <v>1</v>
      </c>
      <c r="L83" s="965">
        <v>177.62</v>
      </c>
      <c r="M83" s="965">
        <v>78.94</v>
      </c>
      <c r="N83" s="965">
        <v>238.6</v>
      </c>
      <c r="O83" s="967">
        <v>912</v>
      </c>
      <c r="P83" s="919"/>
      <c r="Q83" s="913">
        <v>1</v>
      </c>
      <c r="R83" s="919"/>
      <c r="S83" s="913">
        <v>1</v>
      </c>
      <c r="T83" s="919"/>
      <c r="U83" s="913">
        <v>1</v>
      </c>
      <c r="V83" s="919"/>
      <c r="W83" s="919"/>
      <c r="X83" s="919">
        <v>1</v>
      </c>
      <c r="Y83" s="5">
        <v>1</v>
      </c>
      <c r="Z83" s="666">
        <v>1</v>
      </c>
      <c r="AA83" s="666"/>
      <c r="AH83" s="966">
        <v>300</v>
      </c>
      <c r="AI83" s="965">
        <v>800</v>
      </c>
      <c r="AJ83" s="760">
        <v>1</v>
      </c>
      <c r="AK83" s="760"/>
      <c r="AL83" s="760"/>
      <c r="AM83" s="714">
        <v>610</v>
      </c>
      <c r="AN83" s="788">
        <v>23922</v>
      </c>
      <c r="AO83" s="715">
        <v>147</v>
      </c>
      <c r="AP83" s="715">
        <v>119</v>
      </c>
      <c r="AQ83" s="715">
        <v>256.5</v>
      </c>
      <c r="AR83" s="719">
        <v>77</v>
      </c>
      <c r="AS83" s="738">
        <v>188</v>
      </c>
      <c r="AT83" s="718">
        <v>113.5</v>
      </c>
      <c r="AU83" s="964">
        <v>2652.5</v>
      </c>
      <c r="AV83" s="936"/>
      <c r="AW83" s="919" t="s">
        <v>831</v>
      </c>
      <c r="AX83" s="919"/>
    </row>
    <row r="84" spans="1:50">
      <c r="A84" s="705" t="s">
        <v>3680</v>
      </c>
      <c r="C84" s="705" t="s">
        <v>3807</v>
      </c>
      <c r="D84" s="966">
        <v>83</v>
      </c>
      <c r="E84" s="968" t="s">
        <v>832</v>
      </c>
      <c r="F84" s="806">
        <v>40060</v>
      </c>
      <c r="G84" s="919"/>
      <c r="H84" s="919">
        <v>1</v>
      </c>
      <c r="I84" s="919"/>
      <c r="J84" s="919"/>
      <c r="K84" s="913">
        <v>1</v>
      </c>
      <c r="L84" s="965">
        <v>164.72</v>
      </c>
      <c r="M84" s="965">
        <v>70.86</v>
      </c>
      <c r="N84" s="965">
        <v>218.62</v>
      </c>
      <c r="O84" s="967">
        <v>508</v>
      </c>
      <c r="P84" s="919"/>
      <c r="Q84" s="913">
        <v>1</v>
      </c>
      <c r="R84" s="919">
        <v>1</v>
      </c>
      <c r="S84" s="913"/>
      <c r="T84" s="919"/>
      <c r="U84" s="913">
        <v>1</v>
      </c>
      <c r="V84" s="919"/>
      <c r="W84" s="919">
        <v>1</v>
      </c>
      <c r="X84" s="919"/>
      <c r="Y84" s="5">
        <v>1</v>
      </c>
      <c r="Z84" s="666"/>
      <c r="AA84" s="666">
        <v>1</v>
      </c>
      <c r="AH84" s="966">
        <v>300</v>
      </c>
      <c r="AI84" s="965">
        <v>900</v>
      </c>
      <c r="AJ84" s="760">
        <v>1</v>
      </c>
      <c r="AK84" s="760"/>
      <c r="AL84" s="760"/>
      <c r="AM84" s="714">
        <v>246</v>
      </c>
      <c r="AN84" s="788">
        <v>11532</v>
      </c>
      <c r="AO84" s="715">
        <v>124.5</v>
      </c>
      <c r="AP84" s="715">
        <v>106</v>
      </c>
      <c r="AQ84" s="715">
        <v>108.5</v>
      </c>
      <c r="AR84" s="719">
        <v>103.5</v>
      </c>
      <c r="AS84" s="738">
        <v>200.5</v>
      </c>
      <c r="AT84" s="718">
        <v>113</v>
      </c>
      <c r="AU84" s="964">
        <v>3294.5</v>
      </c>
      <c r="AV84" s="801"/>
      <c r="AW84" s="919" t="s">
        <v>833</v>
      </c>
      <c r="AX84" s="919"/>
    </row>
    <row r="85" spans="1:50">
      <c r="A85" s="705" t="s">
        <v>3680</v>
      </c>
      <c r="C85" s="705" t="s">
        <v>3807</v>
      </c>
      <c r="D85" s="966">
        <v>84</v>
      </c>
      <c r="E85" s="968" t="s">
        <v>832</v>
      </c>
      <c r="F85" s="806">
        <v>40060</v>
      </c>
      <c r="G85" s="919"/>
      <c r="H85" s="919">
        <v>1</v>
      </c>
      <c r="I85" s="919"/>
      <c r="J85" s="919">
        <v>1</v>
      </c>
      <c r="K85" s="913"/>
      <c r="L85" s="965">
        <v>152.49</v>
      </c>
      <c r="M85" s="965">
        <v>67.7</v>
      </c>
      <c r="N85" s="965">
        <v>168.94</v>
      </c>
      <c r="O85" s="967">
        <v>319</v>
      </c>
      <c r="P85" s="919"/>
      <c r="Q85" s="913">
        <v>1</v>
      </c>
      <c r="R85" s="919"/>
      <c r="S85" s="913">
        <v>1</v>
      </c>
      <c r="T85" s="919"/>
      <c r="U85" s="913">
        <v>1</v>
      </c>
      <c r="V85" s="919"/>
      <c r="W85" s="919">
        <v>1</v>
      </c>
      <c r="X85" s="919"/>
      <c r="Y85" s="5">
        <v>1</v>
      </c>
      <c r="Z85" s="666">
        <v>1</v>
      </c>
      <c r="AA85" s="666"/>
      <c r="AH85" s="966">
        <v>300</v>
      </c>
      <c r="AI85" s="965">
        <v>900</v>
      </c>
      <c r="AJ85" s="760"/>
      <c r="AK85" s="760">
        <v>1</v>
      </c>
      <c r="AL85" s="760"/>
      <c r="AM85" s="714">
        <v>242</v>
      </c>
      <c r="AN85" s="717">
        <v>5966</v>
      </c>
      <c r="AO85" s="715">
        <v>432.5</v>
      </c>
      <c r="AP85" s="715">
        <v>117</v>
      </c>
      <c r="AQ85" s="715">
        <v>188</v>
      </c>
      <c r="AR85" s="719">
        <v>282</v>
      </c>
      <c r="AS85" s="738">
        <v>438</v>
      </c>
      <c r="AT85" s="718">
        <v>88</v>
      </c>
      <c r="AU85" s="964">
        <v>1188</v>
      </c>
      <c r="AV85" s="936"/>
      <c r="AW85" s="972" t="s">
        <v>834</v>
      </c>
      <c r="AX85" s="919" t="s">
        <v>835</v>
      </c>
    </row>
    <row r="86" spans="1:50">
      <c r="A86" s="705" t="s">
        <v>3680</v>
      </c>
      <c r="C86" s="705" t="s">
        <v>3807</v>
      </c>
      <c r="D86" s="966">
        <v>85</v>
      </c>
      <c r="E86" s="968" t="s">
        <v>832</v>
      </c>
      <c r="F86" s="806">
        <v>40060</v>
      </c>
      <c r="G86" s="919">
        <v>1</v>
      </c>
      <c r="H86" s="919"/>
      <c r="I86" s="919"/>
      <c r="J86" s="919"/>
      <c r="K86" s="913">
        <v>1</v>
      </c>
      <c r="L86" s="965">
        <v>172.68</v>
      </c>
      <c r="M86" s="965">
        <v>75.47</v>
      </c>
      <c r="N86" s="965">
        <v>218.21</v>
      </c>
      <c r="O86" s="967">
        <v>684</v>
      </c>
      <c r="P86" s="919"/>
      <c r="Q86" s="913">
        <v>1</v>
      </c>
      <c r="R86" s="919"/>
      <c r="S86" s="913">
        <v>1</v>
      </c>
      <c r="T86" s="919"/>
      <c r="U86" s="913">
        <v>1</v>
      </c>
      <c r="V86" s="919"/>
      <c r="W86" s="919"/>
      <c r="X86" s="919">
        <v>1</v>
      </c>
      <c r="Y86" s="5">
        <v>1</v>
      </c>
      <c r="Z86" s="666"/>
      <c r="AA86" s="666">
        <v>1</v>
      </c>
      <c r="AH86" s="966">
        <v>300</v>
      </c>
      <c r="AI86" s="965">
        <v>1000</v>
      </c>
      <c r="AJ86" s="760">
        <v>1</v>
      </c>
      <c r="AK86" s="760"/>
      <c r="AL86" s="760"/>
      <c r="AM86" s="722">
        <v>5380</v>
      </c>
      <c r="AN86" s="788">
        <v>24117</v>
      </c>
      <c r="AO86" s="717">
        <v>2221</v>
      </c>
      <c r="AP86" s="715">
        <v>360.5</v>
      </c>
      <c r="AQ86" s="717">
        <v>1583.5</v>
      </c>
      <c r="AR86" s="723">
        <v>1253</v>
      </c>
      <c r="AS86" s="738">
        <v>666</v>
      </c>
      <c r="AT86" s="718">
        <v>122.5</v>
      </c>
      <c r="AU86" s="971">
        <v>5945.5</v>
      </c>
      <c r="AV86" s="936"/>
      <c r="AW86" s="919" t="s">
        <v>836</v>
      </c>
      <c r="AX86" s="919"/>
    </row>
    <row r="87" spans="1:50">
      <c r="A87" s="705" t="s">
        <v>3680</v>
      </c>
      <c r="C87" s="705" t="s">
        <v>3807</v>
      </c>
      <c r="D87" s="966">
        <v>86</v>
      </c>
      <c r="E87" s="968" t="s">
        <v>832</v>
      </c>
      <c r="F87" s="806">
        <v>40060</v>
      </c>
      <c r="G87" s="919">
        <v>1</v>
      </c>
      <c r="H87" s="919"/>
      <c r="I87" s="919"/>
      <c r="J87" s="919">
        <v>1</v>
      </c>
      <c r="K87" s="913"/>
      <c r="L87" s="965">
        <v>145.57</v>
      </c>
      <c r="M87" s="965">
        <v>58.87</v>
      </c>
      <c r="N87" s="965">
        <v>178.74</v>
      </c>
      <c r="O87" s="967">
        <v>360</v>
      </c>
      <c r="P87" s="919"/>
      <c r="Q87" s="913">
        <v>1</v>
      </c>
      <c r="R87" s="919"/>
      <c r="S87" s="913">
        <v>1</v>
      </c>
      <c r="T87" s="919"/>
      <c r="U87" s="913">
        <v>1</v>
      </c>
      <c r="V87" s="919"/>
      <c r="W87" s="919">
        <v>1</v>
      </c>
      <c r="X87" s="919"/>
      <c r="Y87" s="5">
        <v>1</v>
      </c>
      <c r="Z87" s="666"/>
      <c r="AA87" s="666">
        <v>1</v>
      </c>
      <c r="AH87" s="966">
        <v>300</v>
      </c>
      <c r="AI87" s="965">
        <v>700</v>
      </c>
      <c r="AJ87" s="760">
        <v>1</v>
      </c>
      <c r="AK87" s="760"/>
      <c r="AL87" s="760"/>
      <c r="AM87" s="722">
        <v>1154</v>
      </c>
      <c r="AN87" s="788">
        <v>15406</v>
      </c>
      <c r="AO87" s="715">
        <v>118</v>
      </c>
      <c r="AP87" s="715">
        <v>108.5</v>
      </c>
      <c r="AQ87" s="715">
        <v>102</v>
      </c>
      <c r="AR87" s="719">
        <v>65</v>
      </c>
      <c r="AS87" s="738">
        <v>159</v>
      </c>
      <c r="AT87" s="718">
        <v>99</v>
      </c>
      <c r="AU87" s="964">
        <v>645</v>
      </c>
      <c r="AV87" s="936"/>
      <c r="AW87" s="919" t="s">
        <v>837</v>
      </c>
      <c r="AX87" s="919"/>
    </row>
    <row r="88" spans="1:50">
      <c r="A88" s="705" t="s">
        <v>3680</v>
      </c>
      <c r="C88" s="705" t="s">
        <v>3807</v>
      </c>
      <c r="D88" s="966">
        <v>87</v>
      </c>
      <c r="E88" s="968" t="s">
        <v>832</v>
      </c>
      <c r="F88" s="806">
        <v>40060</v>
      </c>
      <c r="G88" s="919"/>
      <c r="H88" s="919">
        <v>1</v>
      </c>
      <c r="I88" s="919"/>
      <c r="J88" s="919"/>
      <c r="K88" s="913">
        <v>1</v>
      </c>
      <c r="L88" s="965">
        <v>165.67</v>
      </c>
      <c r="M88" s="965">
        <v>75.47</v>
      </c>
      <c r="N88" s="965">
        <v>219.67</v>
      </c>
      <c r="O88" s="967">
        <v>490</v>
      </c>
      <c r="P88" s="919"/>
      <c r="Q88" s="913">
        <v>1</v>
      </c>
      <c r="R88" s="919">
        <v>1</v>
      </c>
      <c r="S88" s="913"/>
      <c r="T88" s="919"/>
      <c r="U88" s="913">
        <v>1</v>
      </c>
      <c r="V88" s="919">
        <v>1</v>
      </c>
      <c r="W88" s="919"/>
      <c r="X88" s="919"/>
      <c r="Y88" s="5">
        <v>1</v>
      </c>
      <c r="Z88" s="666"/>
      <c r="AA88" s="666">
        <v>1</v>
      </c>
      <c r="AH88" s="966">
        <v>300</v>
      </c>
      <c r="AI88" s="965">
        <v>1000</v>
      </c>
      <c r="AJ88" s="760">
        <v>1</v>
      </c>
      <c r="AK88" s="760"/>
      <c r="AL88" s="760"/>
      <c r="AM88" s="722">
        <v>1582</v>
      </c>
      <c r="AN88" s="788">
        <v>24730.5</v>
      </c>
      <c r="AO88" s="715">
        <v>210</v>
      </c>
      <c r="AP88" s="715">
        <v>406</v>
      </c>
      <c r="AQ88" s="717">
        <v>1067</v>
      </c>
      <c r="AR88" s="719">
        <v>121</v>
      </c>
      <c r="AS88" s="738">
        <v>839</v>
      </c>
      <c r="AT88" s="718">
        <v>129.5</v>
      </c>
      <c r="AU88" s="971">
        <v>5630</v>
      </c>
      <c r="AV88" s="801"/>
      <c r="AW88" s="919" t="s">
        <v>838</v>
      </c>
      <c r="AX88" s="919"/>
    </row>
    <row r="89" spans="1:50">
      <c r="A89" s="705" t="s">
        <v>3680</v>
      </c>
      <c r="C89" s="705" t="s">
        <v>3807</v>
      </c>
      <c r="D89" s="966">
        <v>88</v>
      </c>
      <c r="E89" s="968" t="s">
        <v>832</v>
      </c>
      <c r="F89" s="806">
        <v>40060</v>
      </c>
      <c r="G89" s="919">
        <v>1</v>
      </c>
      <c r="H89" s="919"/>
      <c r="I89" s="919"/>
      <c r="J89" s="919"/>
      <c r="K89" s="913">
        <v>1</v>
      </c>
      <c r="L89" s="965">
        <v>177.74</v>
      </c>
      <c r="M89" s="965">
        <v>72.61</v>
      </c>
      <c r="N89" s="965">
        <v>227.67</v>
      </c>
      <c r="O89" s="967">
        <v>793</v>
      </c>
      <c r="P89" s="919"/>
      <c r="Q89" s="913">
        <v>1</v>
      </c>
      <c r="R89" s="919"/>
      <c r="S89" s="913">
        <v>1</v>
      </c>
      <c r="T89" s="919"/>
      <c r="U89" s="913">
        <v>1</v>
      </c>
      <c r="V89" s="919"/>
      <c r="W89" s="919"/>
      <c r="X89" s="919">
        <v>1</v>
      </c>
      <c r="Y89" s="5">
        <v>1</v>
      </c>
      <c r="Z89" s="666"/>
      <c r="AA89" s="666">
        <v>1</v>
      </c>
      <c r="AH89" s="966">
        <v>300</v>
      </c>
      <c r="AI89" s="965">
        <v>900</v>
      </c>
      <c r="AJ89" s="760">
        <v>1</v>
      </c>
      <c r="AK89" s="760"/>
      <c r="AL89" s="760"/>
      <c r="AM89" s="714">
        <v>729.5</v>
      </c>
      <c r="AN89" s="788">
        <v>10580</v>
      </c>
      <c r="AO89" s="715">
        <v>156.5</v>
      </c>
      <c r="AP89" s="715">
        <v>157</v>
      </c>
      <c r="AQ89" s="715">
        <v>290.5</v>
      </c>
      <c r="AR89" s="719">
        <v>80</v>
      </c>
      <c r="AS89" s="740">
        <v>1680.5</v>
      </c>
      <c r="AT89" s="718">
        <v>220</v>
      </c>
      <c r="AU89" s="964">
        <v>2462</v>
      </c>
      <c r="AV89" s="936"/>
      <c r="AW89" s="919" t="s">
        <v>839</v>
      </c>
      <c r="AX89" s="919" t="s">
        <v>770</v>
      </c>
    </row>
    <row r="90" spans="1:50">
      <c r="A90" s="705" t="s">
        <v>3680</v>
      </c>
      <c r="C90" s="705" t="s">
        <v>3807</v>
      </c>
      <c r="D90" s="966">
        <v>89</v>
      </c>
      <c r="E90" s="968" t="s">
        <v>832</v>
      </c>
      <c r="F90" s="806">
        <v>40060</v>
      </c>
      <c r="G90" s="919">
        <v>1</v>
      </c>
      <c r="H90" s="919"/>
      <c r="I90" s="919"/>
      <c r="J90" s="919"/>
      <c r="K90" s="913">
        <v>1</v>
      </c>
      <c r="L90" s="965">
        <v>173.37</v>
      </c>
      <c r="M90" s="965">
        <v>76.23</v>
      </c>
      <c r="N90" s="965">
        <v>231.81</v>
      </c>
      <c r="O90" s="967">
        <v>731</v>
      </c>
      <c r="P90" s="919"/>
      <c r="Q90" s="913">
        <v>1</v>
      </c>
      <c r="R90" s="919"/>
      <c r="S90" s="913">
        <v>1</v>
      </c>
      <c r="T90" s="919"/>
      <c r="U90" s="913">
        <v>1</v>
      </c>
      <c r="V90" s="919"/>
      <c r="W90" s="919"/>
      <c r="X90" s="919">
        <v>1</v>
      </c>
      <c r="Y90" s="5">
        <v>1</v>
      </c>
      <c r="Z90" s="666"/>
      <c r="AA90" s="666">
        <v>1</v>
      </c>
      <c r="AH90" s="966">
        <v>300</v>
      </c>
      <c r="AI90" s="965">
        <v>900</v>
      </c>
      <c r="AJ90" s="760"/>
      <c r="AK90" s="760">
        <v>1</v>
      </c>
      <c r="AL90" s="760"/>
      <c r="AM90" s="714">
        <v>145.5</v>
      </c>
      <c r="AN90" s="717">
        <v>7557.5</v>
      </c>
      <c r="AO90" s="715">
        <v>118.5</v>
      </c>
      <c r="AP90" s="715">
        <v>120</v>
      </c>
      <c r="AQ90" s="715">
        <v>176.5</v>
      </c>
      <c r="AR90" s="719">
        <v>111</v>
      </c>
      <c r="AS90" s="738">
        <v>409</v>
      </c>
      <c r="AT90" s="718">
        <v>139.5</v>
      </c>
      <c r="AU90" s="964">
        <v>2625</v>
      </c>
      <c r="AV90" s="936"/>
      <c r="AW90" s="919" t="s">
        <v>840</v>
      </c>
      <c r="AX90" s="919"/>
    </row>
    <row r="91" spans="1:50">
      <c r="A91" s="705" t="s">
        <v>3680</v>
      </c>
      <c r="C91" s="705" t="s">
        <v>3807</v>
      </c>
      <c r="D91" s="966">
        <v>90</v>
      </c>
      <c r="E91" s="968" t="s">
        <v>841</v>
      </c>
      <c r="F91" s="806">
        <v>40061</v>
      </c>
      <c r="G91" s="919"/>
      <c r="H91" s="919">
        <v>1</v>
      </c>
      <c r="I91" s="919"/>
      <c r="J91" s="919"/>
      <c r="K91" s="913">
        <v>1</v>
      </c>
      <c r="L91" s="965">
        <v>169.82</v>
      </c>
      <c r="M91" s="965">
        <v>70.72</v>
      </c>
      <c r="N91" s="965">
        <v>216.77</v>
      </c>
      <c r="O91" s="967">
        <v>485</v>
      </c>
      <c r="P91" s="919"/>
      <c r="Q91" s="913">
        <v>1</v>
      </c>
      <c r="R91" s="919">
        <v>1</v>
      </c>
      <c r="S91" s="913"/>
      <c r="T91" s="919"/>
      <c r="U91" s="913">
        <v>1</v>
      </c>
      <c r="V91" s="919">
        <v>1</v>
      </c>
      <c r="W91" s="919"/>
      <c r="X91" s="919"/>
      <c r="Y91" s="5">
        <v>1</v>
      </c>
      <c r="Z91" s="666">
        <v>1</v>
      </c>
      <c r="AA91" s="666"/>
      <c r="AH91" s="966">
        <v>300</v>
      </c>
      <c r="AI91" s="965">
        <v>900</v>
      </c>
      <c r="AJ91" s="760"/>
      <c r="AK91" s="760"/>
      <c r="AL91" s="760">
        <v>1</v>
      </c>
      <c r="AM91" s="714">
        <v>227</v>
      </c>
      <c r="AN91" s="715">
        <v>298</v>
      </c>
      <c r="AO91" s="715">
        <v>312</v>
      </c>
      <c r="AP91" s="715">
        <v>268</v>
      </c>
      <c r="AQ91" s="715">
        <v>183</v>
      </c>
      <c r="AR91" s="719">
        <v>268</v>
      </c>
      <c r="AS91" s="740">
        <v>1079</v>
      </c>
      <c r="AT91" s="718">
        <v>137</v>
      </c>
      <c r="AU91" s="971">
        <v>4612</v>
      </c>
      <c r="AV91" s="801"/>
      <c r="AW91" s="919" t="s">
        <v>842</v>
      </c>
      <c r="AX91" s="919"/>
    </row>
    <row r="92" spans="1:50">
      <c r="A92" s="705" t="s">
        <v>3680</v>
      </c>
      <c r="C92" s="705" t="s">
        <v>3807</v>
      </c>
      <c r="D92" s="966">
        <v>91</v>
      </c>
      <c r="E92" s="968" t="s">
        <v>841</v>
      </c>
      <c r="F92" s="806">
        <v>40061</v>
      </c>
      <c r="G92" s="919">
        <v>1</v>
      </c>
      <c r="H92" s="919"/>
      <c r="I92" s="919"/>
      <c r="J92" s="919"/>
      <c r="K92" s="913">
        <v>1</v>
      </c>
      <c r="L92" s="965">
        <v>172.95</v>
      </c>
      <c r="M92" s="965">
        <v>72.7</v>
      </c>
      <c r="N92" s="965">
        <v>228.4</v>
      </c>
      <c r="O92" s="967">
        <v>824</v>
      </c>
      <c r="P92" s="919"/>
      <c r="Q92" s="913">
        <v>1</v>
      </c>
      <c r="R92" s="919"/>
      <c r="S92" s="913">
        <v>1</v>
      </c>
      <c r="T92" s="919"/>
      <c r="U92" s="913">
        <v>1</v>
      </c>
      <c r="V92" s="919"/>
      <c r="W92" s="919"/>
      <c r="X92" s="919">
        <v>1</v>
      </c>
      <c r="Y92" s="5">
        <v>1</v>
      </c>
      <c r="Z92" s="666">
        <v>1</v>
      </c>
      <c r="AA92" s="666"/>
      <c r="AH92" s="966">
        <v>300</v>
      </c>
      <c r="AI92" s="965">
        <v>700</v>
      </c>
      <c r="AJ92" s="760"/>
      <c r="AK92" s="760">
        <v>1</v>
      </c>
      <c r="AL92" s="760"/>
      <c r="AM92" s="714">
        <v>395.5</v>
      </c>
      <c r="AN92" s="717">
        <v>2880.5</v>
      </c>
      <c r="AO92" s="717">
        <v>521</v>
      </c>
      <c r="AP92" s="715">
        <v>293</v>
      </c>
      <c r="AQ92" s="715">
        <v>220.5</v>
      </c>
      <c r="AR92" s="719">
        <v>397</v>
      </c>
      <c r="AS92" s="970">
        <v>169</v>
      </c>
      <c r="AT92" s="718">
        <v>271.5</v>
      </c>
      <c r="AU92" s="964">
        <v>2524</v>
      </c>
      <c r="AV92" s="801"/>
      <c r="AW92" s="919" t="s">
        <v>843</v>
      </c>
      <c r="AX92" s="919"/>
    </row>
    <row r="93" spans="1:50">
      <c r="A93" s="705" t="s">
        <v>3680</v>
      </c>
      <c r="C93" s="705" t="s">
        <v>3807</v>
      </c>
      <c r="D93" s="966">
        <v>92</v>
      </c>
      <c r="E93" s="968" t="s">
        <v>841</v>
      </c>
      <c r="F93" s="806">
        <v>40061</v>
      </c>
      <c r="G93" s="919">
        <v>1</v>
      </c>
      <c r="H93" s="919"/>
      <c r="I93" s="919"/>
      <c r="J93" s="919"/>
      <c r="K93" s="913">
        <v>1</v>
      </c>
      <c r="L93" s="965">
        <v>170.35</v>
      </c>
      <c r="M93" s="965">
        <v>70.400000000000006</v>
      </c>
      <c r="N93" s="965">
        <v>219.4</v>
      </c>
      <c r="O93" s="967">
        <v>735</v>
      </c>
      <c r="P93" s="919"/>
      <c r="Q93" s="913">
        <v>1</v>
      </c>
      <c r="R93" s="919"/>
      <c r="S93" s="913">
        <v>1</v>
      </c>
      <c r="T93" s="919"/>
      <c r="U93" s="913">
        <v>1</v>
      </c>
      <c r="V93" s="919"/>
      <c r="W93" s="919"/>
      <c r="X93" s="919">
        <v>1</v>
      </c>
      <c r="Y93" s="5">
        <v>1</v>
      </c>
      <c r="Z93" s="666">
        <v>1</v>
      </c>
      <c r="AA93" s="666"/>
      <c r="AH93" s="966">
        <v>300</v>
      </c>
      <c r="AI93" s="965">
        <v>1000</v>
      </c>
      <c r="AJ93" s="760"/>
      <c r="AK93" s="760">
        <v>1</v>
      </c>
      <c r="AL93" s="760"/>
      <c r="AM93" s="714">
        <v>364.5</v>
      </c>
      <c r="AN93" s="717">
        <v>4852</v>
      </c>
      <c r="AO93" s="715">
        <v>246</v>
      </c>
      <c r="AP93" s="715">
        <v>242</v>
      </c>
      <c r="AQ93" s="715">
        <v>168</v>
      </c>
      <c r="AR93" s="719">
        <v>204</v>
      </c>
      <c r="AS93" s="740">
        <v>1002.5</v>
      </c>
      <c r="AT93" s="718">
        <v>379</v>
      </c>
      <c r="AU93" s="964">
        <v>923</v>
      </c>
      <c r="AV93" s="936"/>
      <c r="AW93" s="969" t="s">
        <v>844</v>
      </c>
      <c r="AX93" s="919" t="s">
        <v>845</v>
      </c>
    </row>
    <row r="94" spans="1:50">
      <c r="A94" s="705" t="s">
        <v>3680</v>
      </c>
      <c r="C94" s="705" t="s">
        <v>3807</v>
      </c>
      <c r="D94" s="966">
        <v>93</v>
      </c>
      <c r="E94" s="968" t="s">
        <v>841</v>
      </c>
      <c r="F94" s="806">
        <v>40061</v>
      </c>
      <c r="G94" s="919">
        <v>1</v>
      </c>
      <c r="H94" s="919"/>
      <c r="I94" s="919"/>
      <c r="J94" s="919"/>
      <c r="K94" s="913">
        <v>1</v>
      </c>
      <c r="L94" s="965">
        <v>173.43</v>
      </c>
      <c r="M94" s="965">
        <v>73.2</v>
      </c>
      <c r="N94" s="965">
        <v>228.5</v>
      </c>
      <c r="O94" s="967">
        <v>760</v>
      </c>
      <c r="P94" s="919"/>
      <c r="Q94" s="913">
        <v>1</v>
      </c>
      <c r="R94" s="919"/>
      <c r="S94" s="913">
        <v>1</v>
      </c>
      <c r="T94" s="919"/>
      <c r="U94" s="913">
        <v>1</v>
      </c>
      <c r="V94" s="919"/>
      <c r="W94" s="919"/>
      <c r="X94" s="919">
        <v>1</v>
      </c>
      <c r="Y94" s="5">
        <v>1</v>
      </c>
      <c r="Z94" s="666">
        <v>1</v>
      </c>
      <c r="AA94" s="666"/>
      <c r="AH94" s="966">
        <v>300</v>
      </c>
      <c r="AI94" s="965">
        <v>800</v>
      </c>
      <c r="AJ94" s="760"/>
      <c r="AK94" s="760"/>
      <c r="AL94" s="760">
        <v>1</v>
      </c>
      <c r="AM94" s="714">
        <v>160</v>
      </c>
      <c r="AN94" s="715">
        <v>158</v>
      </c>
      <c r="AO94" s="715">
        <v>136</v>
      </c>
      <c r="AP94" s="715">
        <v>176</v>
      </c>
      <c r="AQ94" s="715">
        <v>131.5</v>
      </c>
      <c r="AR94" s="719">
        <v>176</v>
      </c>
      <c r="AS94" s="738">
        <v>557</v>
      </c>
      <c r="AT94" s="718">
        <v>129</v>
      </c>
      <c r="AU94" s="964">
        <v>3210.5</v>
      </c>
      <c r="AV94" s="801"/>
      <c r="AW94" s="919" t="s">
        <v>846</v>
      </c>
      <c r="AX94" s="919" t="s">
        <v>767</v>
      </c>
    </row>
    <row r="95" spans="1:50">
      <c r="A95" s="705" t="s">
        <v>3680</v>
      </c>
      <c r="C95" s="705" t="s">
        <v>3807</v>
      </c>
      <c r="D95" s="966">
        <v>94</v>
      </c>
      <c r="E95" s="968" t="s">
        <v>841</v>
      </c>
      <c r="F95" s="806">
        <v>40061</v>
      </c>
      <c r="G95" s="919">
        <v>1</v>
      </c>
      <c r="H95" s="919"/>
      <c r="I95" s="919"/>
      <c r="J95" s="919"/>
      <c r="K95" s="913">
        <v>1</v>
      </c>
      <c r="L95" s="965">
        <v>172.4</v>
      </c>
      <c r="M95" s="965">
        <v>70.62</v>
      </c>
      <c r="N95" s="965">
        <v>220.85</v>
      </c>
      <c r="O95" s="967">
        <v>606</v>
      </c>
      <c r="P95" s="919"/>
      <c r="Q95" s="913">
        <v>1</v>
      </c>
      <c r="R95" s="919"/>
      <c r="S95" s="913">
        <v>1</v>
      </c>
      <c r="T95" s="919"/>
      <c r="U95" s="913">
        <v>1</v>
      </c>
      <c r="V95" s="919"/>
      <c r="W95" s="919">
        <v>1</v>
      </c>
      <c r="X95" s="919"/>
      <c r="Y95" s="5">
        <v>1</v>
      </c>
      <c r="Z95" s="666">
        <v>1</v>
      </c>
      <c r="AA95" s="666"/>
      <c r="AH95" s="966">
        <v>300</v>
      </c>
      <c r="AI95" s="965">
        <v>1100</v>
      </c>
      <c r="AJ95" s="760">
        <v>1</v>
      </c>
      <c r="AK95" s="760"/>
      <c r="AL95" s="760"/>
      <c r="AM95" s="714">
        <v>639.5</v>
      </c>
      <c r="AN95" s="788">
        <v>19442</v>
      </c>
      <c r="AO95" s="715">
        <v>463.5</v>
      </c>
      <c r="AP95" s="715">
        <v>162</v>
      </c>
      <c r="AQ95" s="715">
        <v>207</v>
      </c>
      <c r="AR95" s="719">
        <v>289</v>
      </c>
      <c r="AS95" s="738">
        <v>403</v>
      </c>
      <c r="AT95" s="718">
        <v>129.5</v>
      </c>
      <c r="AU95" s="964">
        <v>3562</v>
      </c>
      <c r="AV95" s="801"/>
      <c r="AW95" s="919" t="s">
        <v>847</v>
      </c>
      <c r="AX95" s="962"/>
    </row>
    <row r="96" spans="1:50">
      <c r="A96" s="705" t="s">
        <v>3680</v>
      </c>
      <c r="C96" s="705" t="s">
        <v>3807</v>
      </c>
      <c r="D96" s="966">
        <v>95</v>
      </c>
      <c r="E96" s="968" t="s">
        <v>841</v>
      </c>
      <c r="F96" s="806">
        <v>40061</v>
      </c>
      <c r="G96" s="919"/>
      <c r="H96" s="919">
        <v>1</v>
      </c>
      <c r="I96" s="919"/>
      <c r="J96" s="919">
        <v>1</v>
      </c>
      <c r="K96" s="913"/>
      <c r="L96" s="965">
        <v>145.6</v>
      </c>
      <c r="M96" s="965">
        <v>64.77</v>
      </c>
      <c r="N96" s="965">
        <v>201.3</v>
      </c>
      <c r="O96" s="967">
        <v>366</v>
      </c>
      <c r="P96" s="919"/>
      <c r="Q96" s="913">
        <v>1</v>
      </c>
      <c r="R96" s="919"/>
      <c r="S96" s="913">
        <v>1</v>
      </c>
      <c r="T96" s="919"/>
      <c r="U96" s="913">
        <v>1</v>
      </c>
      <c r="V96" s="919"/>
      <c r="W96" s="919">
        <v>1</v>
      </c>
      <c r="X96" s="919"/>
      <c r="Y96" s="5">
        <v>1</v>
      </c>
      <c r="Z96" s="666"/>
      <c r="AA96" s="666">
        <v>1</v>
      </c>
      <c r="AH96" s="966">
        <v>300</v>
      </c>
      <c r="AI96" s="965">
        <v>700</v>
      </c>
      <c r="AJ96" s="760"/>
      <c r="AK96" s="760"/>
      <c r="AL96" s="760">
        <v>1</v>
      </c>
      <c r="AM96" s="714">
        <v>117</v>
      </c>
      <c r="AN96" s="715">
        <v>101</v>
      </c>
      <c r="AO96" s="715">
        <v>103</v>
      </c>
      <c r="AP96" s="715">
        <v>119</v>
      </c>
      <c r="AQ96" s="715">
        <v>233</v>
      </c>
      <c r="AR96" s="719">
        <v>91</v>
      </c>
      <c r="AS96" s="738">
        <v>285</v>
      </c>
      <c r="AT96" s="718">
        <v>61.5</v>
      </c>
      <c r="AU96" s="964">
        <v>837</v>
      </c>
      <c r="AV96" s="801"/>
      <c r="AW96" s="919" t="s">
        <v>848</v>
      </c>
      <c r="AX96" s="962"/>
    </row>
    <row r="97" spans="1:50">
      <c r="A97" s="705" t="s">
        <v>3680</v>
      </c>
      <c r="C97" s="705" t="s">
        <v>3807</v>
      </c>
      <c r="D97" s="966">
        <v>96</v>
      </c>
      <c r="E97" s="968" t="s">
        <v>841</v>
      </c>
      <c r="F97" s="806">
        <v>40061</v>
      </c>
      <c r="G97" s="919"/>
      <c r="H97" s="919">
        <v>1</v>
      </c>
      <c r="I97" s="919"/>
      <c r="J97" s="919">
        <v>1</v>
      </c>
      <c r="K97" s="913"/>
      <c r="L97" s="965">
        <v>145.85</v>
      </c>
      <c r="M97" s="965">
        <v>65.099999999999994</v>
      </c>
      <c r="N97" s="965">
        <v>198.71</v>
      </c>
      <c r="O97" s="967">
        <v>373</v>
      </c>
      <c r="P97" s="919"/>
      <c r="Q97" s="913">
        <v>1</v>
      </c>
      <c r="R97" s="919"/>
      <c r="S97" s="913">
        <v>1</v>
      </c>
      <c r="T97" s="919"/>
      <c r="U97" s="913">
        <v>1</v>
      </c>
      <c r="V97" s="919"/>
      <c r="W97" s="919">
        <v>1</v>
      </c>
      <c r="X97" s="919"/>
      <c r="Y97" s="5">
        <v>1</v>
      </c>
      <c r="Z97" s="666">
        <v>1</v>
      </c>
      <c r="AA97" s="666"/>
      <c r="AH97" s="966">
        <v>300</v>
      </c>
      <c r="AI97" s="965">
        <v>800</v>
      </c>
      <c r="AJ97" s="760"/>
      <c r="AK97" s="760"/>
      <c r="AL97" s="760">
        <v>1</v>
      </c>
      <c r="AM97" s="714">
        <v>89</v>
      </c>
      <c r="AN97" s="715">
        <v>120</v>
      </c>
      <c r="AO97" s="715">
        <v>92</v>
      </c>
      <c r="AP97" s="715">
        <v>114</v>
      </c>
      <c r="AQ97" s="715">
        <v>752</v>
      </c>
      <c r="AR97" s="719">
        <v>81</v>
      </c>
      <c r="AS97" s="738">
        <v>170</v>
      </c>
      <c r="AT97" s="718">
        <v>116</v>
      </c>
      <c r="AU97" s="964">
        <v>443.5</v>
      </c>
      <c r="AV97" s="936"/>
      <c r="AW97" s="919" t="s">
        <v>849</v>
      </c>
      <c r="AX97" s="962"/>
    </row>
    <row r="98" spans="1:50">
      <c r="A98" s="705" t="s">
        <v>3680</v>
      </c>
      <c r="C98" s="705" t="s">
        <v>3807</v>
      </c>
      <c r="D98" s="966">
        <v>97</v>
      </c>
      <c r="E98" s="968" t="s">
        <v>841</v>
      </c>
      <c r="F98" s="806">
        <v>40061</v>
      </c>
      <c r="G98" s="919">
        <v>1</v>
      </c>
      <c r="H98" s="919"/>
      <c r="I98" s="919"/>
      <c r="J98" s="919"/>
      <c r="K98" s="913">
        <v>1</v>
      </c>
      <c r="L98" s="965">
        <v>168.68</v>
      </c>
      <c r="M98" s="965">
        <v>70.2</v>
      </c>
      <c r="N98" s="965">
        <v>215.6</v>
      </c>
      <c r="O98" s="967">
        <v>515</v>
      </c>
      <c r="P98" s="919"/>
      <c r="Q98" s="913">
        <v>1</v>
      </c>
      <c r="R98" s="919"/>
      <c r="S98" s="913">
        <v>1</v>
      </c>
      <c r="T98" s="919"/>
      <c r="U98" s="913">
        <v>1</v>
      </c>
      <c r="V98" s="919"/>
      <c r="W98" s="919">
        <v>1</v>
      </c>
      <c r="X98" s="919"/>
      <c r="Y98" s="5">
        <v>1</v>
      </c>
      <c r="Z98" s="666">
        <v>1</v>
      </c>
      <c r="AA98" s="666"/>
      <c r="AH98" s="966">
        <v>300</v>
      </c>
      <c r="AI98" s="965">
        <v>1000</v>
      </c>
      <c r="AJ98" s="760">
        <v>1</v>
      </c>
      <c r="AK98" s="760"/>
      <c r="AL98" s="760"/>
      <c r="AM98" s="722">
        <v>1282</v>
      </c>
      <c r="AN98" s="788">
        <v>18004</v>
      </c>
      <c r="AO98" s="717">
        <v>1177</v>
      </c>
      <c r="AP98" s="715">
        <v>900</v>
      </c>
      <c r="AQ98" s="715">
        <v>187</v>
      </c>
      <c r="AR98" s="719">
        <v>963</v>
      </c>
      <c r="AS98" s="740">
        <v>2252.5</v>
      </c>
      <c r="AT98" s="718">
        <v>542</v>
      </c>
      <c r="AU98" s="964">
        <v>1271</v>
      </c>
      <c r="AV98" s="801"/>
      <c r="AW98" s="919" t="s">
        <v>850</v>
      </c>
      <c r="AX98" s="962"/>
    </row>
    <row r="99" spans="1:50">
      <c r="A99" s="705" t="s">
        <v>3680</v>
      </c>
      <c r="C99" s="705" t="s">
        <v>3807</v>
      </c>
      <c r="D99" s="966">
        <v>98</v>
      </c>
      <c r="E99" s="968" t="s">
        <v>841</v>
      </c>
      <c r="F99" s="806">
        <v>40061</v>
      </c>
      <c r="G99" s="919">
        <v>1</v>
      </c>
      <c r="H99" s="919"/>
      <c r="I99" s="919"/>
      <c r="J99" s="919"/>
      <c r="K99" s="913">
        <v>1</v>
      </c>
      <c r="L99" s="965">
        <v>170</v>
      </c>
      <c r="M99" s="965">
        <v>76.86</v>
      </c>
      <c r="N99" s="965">
        <v>228.32</v>
      </c>
      <c r="O99" s="967">
        <v>706</v>
      </c>
      <c r="P99" s="919"/>
      <c r="Q99" s="913">
        <v>1</v>
      </c>
      <c r="R99" s="919"/>
      <c r="S99" s="913">
        <v>1</v>
      </c>
      <c r="T99" s="919"/>
      <c r="U99" s="913">
        <v>1</v>
      </c>
      <c r="V99" s="919"/>
      <c r="W99" s="919"/>
      <c r="X99" s="919">
        <v>1</v>
      </c>
      <c r="Y99" s="5">
        <v>1</v>
      </c>
      <c r="Z99" s="666">
        <v>1</v>
      </c>
      <c r="AA99" s="666"/>
      <c r="AH99" s="966">
        <v>300</v>
      </c>
      <c r="AI99" s="965">
        <v>800</v>
      </c>
      <c r="AJ99" s="760"/>
      <c r="AK99" s="760"/>
      <c r="AL99" s="760">
        <v>1</v>
      </c>
      <c r="AM99" s="714">
        <v>116</v>
      </c>
      <c r="AN99" s="715">
        <v>141.5</v>
      </c>
      <c r="AO99" s="715">
        <v>113.5</v>
      </c>
      <c r="AP99" s="715">
        <v>135.5</v>
      </c>
      <c r="AQ99" s="715">
        <v>172.5</v>
      </c>
      <c r="AR99" s="719">
        <v>59</v>
      </c>
      <c r="AS99" s="738">
        <v>137</v>
      </c>
      <c r="AT99" s="718">
        <v>102</v>
      </c>
      <c r="AU99" s="964">
        <v>3066</v>
      </c>
      <c r="AV99" s="801"/>
      <c r="AW99" s="919" t="s">
        <v>851</v>
      </c>
      <c r="AX99" s="962"/>
    </row>
    <row r="100" spans="1:50">
      <c r="A100" s="705" t="s">
        <v>3680</v>
      </c>
      <c r="C100" s="705" t="s">
        <v>3807</v>
      </c>
      <c r="D100" s="966">
        <v>99</v>
      </c>
      <c r="E100" s="968" t="s">
        <v>841</v>
      </c>
      <c r="F100" s="806">
        <v>40061</v>
      </c>
      <c r="G100" s="919">
        <v>1</v>
      </c>
      <c r="H100" s="919"/>
      <c r="I100" s="919"/>
      <c r="J100" s="919"/>
      <c r="K100" s="913">
        <v>1</v>
      </c>
      <c r="L100" s="965">
        <v>174.31</v>
      </c>
      <c r="M100" s="965">
        <v>75.400000000000006</v>
      </c>
      <c r="N100" s="965">
        <v>230.1</v>
      </c>
      <c r="O100" s="967">
        <v>786</v>
      </c>
      <c r="P100" s="919"/>
      <c r="Q100" s="913">
        <v>1</v>
      </c>
      <c r="R100" s="919"/>
      <c r="S100" s="913">
        <v>1</v>
      </c>
      <c r="T100" s="919"/>
      <c r="U100" s="913">
        <v>1</v>
      </c>
      <c r="V100" s="919"/>
      <c r="W100" s="919"/>
      <c r="X100" s="919">
        <v>1</v>
      </c>
      <c r="Y100" s="5">
        <v>1</v>
      </c>
      <c r="Z100" s="666"/>
      <c r="AA100" s="666">
        <v>1</v>
      </c>
      <c r="AH100" s="966">
        <v>300</v>
      </c>
      <c r="AI100" s="965">
        <v>800</v>
      </c>
      <c r="AJ100" s="760"/>
      <c r="AK100" s="760">
        <v>1</v>
      </c>
      <c r="AL100" s="760"/>
      <c r="AM100" s="714">
        <v>166</v>
      </c>
      <c r="AN100" s="717">
        <v>3912.5</v>
      </c>
      <c r="AO100" s="715">
        <v>120.5</v>
      </c>
      <c r="AP100" s="715">
        <v>99.5</v>
      </c>
      <c r="AQ100" s="715">
        <v>204.5</v>
      </c>
      <c r="AR100" s="719">
        <v>38.5</v>
      </c>
      <c r="AS100" s="738">
        <v>599.5</v>
      </c>
      <c r="AT100" s="718">
        <v>118.5</v>
      </c>
      <c r="AU100" s="964">
        <v>3565.5</v>
      </c>
      <c r="AV100" s="801"/>
      <c r="AW100" s="919" t="s">
        <v>852</v>
      </c>
      <c r="AX100" s="962"/>
    </row>
    <row r="101" spans="1:50">
      <c r="A101" s="705" t="s">
        <v>3680</v>
      </c>
      <c r="C101" s="705" t="s">
        <v>3807</v>
      </c>
      <c r="D101" s="966">
        <v>100</v>
      </c>
      <c r="E101" s="968" t="s">
        <v>853</v>
      </c>
      <c r="F101" s="806">
        <v>40062</v>
      </c>
      <c r="G101" s="919">
        <v>1</v>
      </c>
      <c r="H101" s="919"/>
      <c r="I101" s="919"/>
      <c r="J101" s="919"/>
      <c r="K101" s="913">
        <v>1</v>
      </c>
      <c r="L101" s="965">
        <v>175.14</v>
      </c>
      <c r="M101" s="965">
        <v>74.819999999999993</v>
      </c>
      <c r="N101" s="965">
        <v>231.23</v>
      </c>
      <c r="O101" s="967">
        <v>848</v>
      </c>
      <c r="P101" s="919"/>
      <c r="Q101" s="913">
        <v>1</v>
      </c>
      <c r="R101" s="919"/>
      <c r="S101" s="913">
        <v>1</v>
      </c>
      <c r="T101" s="919"/>
      <c r="U101" s="913">
        <v>1</v>
      </c>
      <c r="V101" s="919"/>
      <c r="W101" s="919"/>
      <c r="X101" s="919">
        <v>1</v>
      </c>
      <c r="Y101" s="5">
        <v>1</v>
      </c>
      <c r="Z101" s="666">
        <v>1</v>
      </c>
      <c r="AA101" s="666"/>
      <c r="AH101" s="966">
        <v>300</v>
      </c>
      <c r="AI101" s="965">
        <v>1000</v>
      </c>
      <c r="AJ101" s="760"/>
      <c r="AK101" s="760">
        <v>1</v>
      </c>
      <c r="AL101" s="760"/>
      <c r="AM101" s="714">
        <v>241</v>
      </c>
      <c r="AN101" s="717">
        <v>5499</v>
      </c>
      <c r="AO101" s="715">
        <v>121</v>
      </c>
      <c r="AP101" s="715">
        <v>175</v>
      </c>
      <c r="AQ101" s="715">
        <v>196.5</v>
      </c>
      <c r="AR101" s="719">
        <v>133</v>
      </c>
      <c r="AS101" s="738">
        <v>584.5</v>
      </c>
      <c r="AT101" s="718">
        <v>263.5</v>
      </c>
      <c r="AU101" s="964">
        <v>2776</v>
      </c>
      <c r="AV101" s="801"/>
      <c r="AW101" s="963" t="s">
        <v>854</v>
      </c>
      <c r="AX101" s="96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1"/>
  <sheetViews>
    <sheetView topLeftCell="V1" workbookViewId="0">
      <selection activeCell="AC9" sqref="AC9"/>
    </sheetView>
  </sheetViews>
  <sheetFormatPr baseColWidth="10" defaultRowHeight="15" x14ac:dyDescent="0"/>
  <cols>
    <col min="1" max="16384" width="10.83203125" style="705"/>
  </cols>
  <sheetData>
    <row r="1" spans="1:50" s="695" customFormat="1" ht="16" thickBot="1">
      <c r="A1" s="695" t="s">
        <v>3679</v>
      </c>
      <c r="B1" s="696" t="s">
        <v>3728</v>
      </c>
      <c r="C1" s="696" t="s">
        <v>3681</v>
      </c>
      <c r="D1" s="696" t="s">
        <v>3800</v>
      </c>
      <c r="E1" s="695" t="s">
        <v>3648</v>
      </c>
      <c r="F1" s="695" t="s">
        <v>3729</v>
      </c>
      <c r="G1" s="695" t="s">
        <v>3649</v>
      </c>
      <c r="H1" s="695" t="s">
        <v>3650</v>
      </c>
      <c r="I1" s="695" t="s">
        <v>3734</v>
      </c>
      <c r="J1" s="695" t="s">
        <v>3651</v>
      </c>
      <c r="K1" s="695" t="s">
        <v>3652</v>
      </c>
      <c r="L1" s="695" t="s">
        <v>3653</v>
      </c>
      <c r="M1" s="695" t="s">
        <v>3735</v>
      </c>
      <c r="N1" s="695" t="s">
        <v>3736</v>
      </c>
      <c r="O1" s="697" t="s">
        <v>3654</v>
      </c>
      <c r="P1" s="695" t="s">
        <v>3655</v>
      </c>
      <c r="Q1" s="695" t="s">
        <v>3656</v>
      </c>
      <c r="R1" s="695" t="s">
        <v>3657</v>
      </c>
      <c r="S1" s="695" t="s">
        <v>3658</v>
      </c>
      <c r="T1" s="695" t="s">
        <v>3659</v>
      </c>
      <c r="U1" s="695" t="s">
        <v>3660</v>
      </c>
      <c r="V1" s="695" t="s">
        <v>3661</v>
      </c>
      <c r="W1" s="695" t="s">
        <v>3733</v>
      </c>
      <c r="X1" s="695" t="s">
        <v>3690</v>
      </c>
      <c r="Y1" s="695" t="s">
        <v>3817</v>
      </c>
      <c r="Z1" s="695" t="s">
        <v>3809</v>
      </c>
      <c r="AA1" s="695" t="s">
        <v>3810</v>
      </c>
      <c r="AB1" s="695" t="s">
        <v>3816</v>
      </c>
      <c r="AC1" s="695" t="s">
        <v>3813</v>
      </c>
      <c r="AD1" s="695" t="s">
        <v>3739</v>
      </c>
      <c r="AE1" s="695" t="s">
        <v>3740</v>
      </c>
      <c r="AF1" s="695" t="s">
        <v>3745</v>
      </c>
      <c r="AG1" s="695" t="s">
        <v>3741</v>
      </c>
      <c r="AH1" s="698" t="s">
        <v>3708</v>
      </c>
      <c r="AI1" s="698" t="s">
        <v>3709</v>
      </c>
      <c r="AJ1" s="699" t="s">
        <v>79</v>
      </c>
      <c r="AK1" s="699" t="s">
        <v>80</v>
      </c>
      <c r="AL1" s="699" t="s">
        <v>81</v>
      </c>
      <c r="AM1" s="700" t="s">
        <v>3760</v>
      </c>
      <c r="AN1" s="701" t="s">
        <v>82</v>
      </c>
      <c r="AO1" s="701" t="s">
        <v>84</v>
      </c>
      <c r="AP1" s="701" t="s">
        <v>3752</v>
      </c>
      <c r="AQ1" s="701" t="s">
        <v>3753</v>
      </c>
      <c r="AR1" s="702" t="s">
        <v>87</v>
      </c>
      <c r="AS1" s="701" t="s">
        <v>88</v>
      </c>
      <c r="AT1" s="703" t="s">
        <v>89</v>
      </c>
      <c r="AU1" s="700" t="s">
        <v>90</v>
      </c>
      <c r="AV1" s="695" t="s">
        <v>3797</v>
      </c>
      <c r="AW1" s="695" t="s">
        <v>3783</v>
      </c>
      <c r="AX1" s="695" t="s">
        <v>25</v>
      </c>
    </row>
    <row r="2" spans="1:50" ht="16" thickBot="1">
      <c r="A2" s="705" t="s">
        <v>3680</v>
      </c>
      <c r="C2" s="987" t="s">
        <v>615</v>
      </c>
      <c r="D2" s="890">
        <v>1</v>
      </c>
      <c r="E2" s="988" t="s">
        <v>855</v>
      </c>
      <c r="F2" s="806">
        <v>40129</v>
      </c>
      <c r="G2" s="989">
        <v>1</v>
      </c>
      <c r="H2" s="989"/>
      <c r="I2" s="707"/>
      <c r="J2" s="989"/>
      <c r="K2" s="990">
        <v>1</v>
      </c>
      <c r="L2" s="991">
        <v>164.78</v>
      </c>
      <c r="M2" s="991">
        <v>72.400000000000006</v>
      </c>
      <c r="N2" s="991">
        <v>201.4</v>
      </c>
      <c r="O2" s="992">
        <v>730</v>
      </c>
      <c r="P2" s="707"/>
      <c r="Q2" s="989">
        <v>1</v>
      </c>
      <c r="R2" s="707"/>
      <c r="S2" s="989">
        <v>1</v>
      </c>
      <c r="T2" s="707"/>
      <c r="U2" s="989">
        <v>1</v>
      </c>
      <c r="V2" s="707"/>
      <c r="W2" s="707"/>
      <c r="X2" s="707">
        <v>1</v>
      </c>
      <c r="Y2" s="134">
        <v>1</v>
      </c>
      <c r="Z2" s="134"/>
      <c r="AA2" s="134">
        <v>1</v>
      </c>
      <c r="AH2" s="993">
        <v>300</v>
      </c>
      <c r="AI2" s="993">
        <v>1000</v>
      </c>
      <c r="AJ2" s="708"/>
      <c r="AK2" s="708">
        <v>1</v>
      </c>
      <c r="AL2" s="708"/>
      <c r="AM2" s="714">
        <v>289</v>
      </c>
      <c r="AN2" s="717">
        <v>5785.5</v>
      </c>
      <c r="AO2" s="715">
        <v>317</v>
      </c>
      <c r="AP2" s="715">
        <v>256.5</v>
      </c>
      <c r="AQ2" s="715">
        <v>283</v>
      </c>
      <c r="AR2" s="719">
        <v>265</v>
      </c>
      <c r="AS2" s="740">
        <v>1788</v>
      </c>
      <c r="AT2" s="718">
        <v>190</v>
      </c>
      <c r="AU2" s="964">
        <v>3306</v>
      </c>
      <c r="AV2" s="801"/>
      <c r="AW2" s="994" t="s">
        <v>856</v>
      </c>
      <c r="AX2" s="995"/>
    </row>
    <row r="3" spans="1:50" ht="16" thickBot="1">
      <c r="A3" s="705" t="s">
        <v>3680</v>
      </c>
      <c r="C3" s="987" t="s">
        <v>615</v>
      </c>
      <c r="D3" s="890">
        <v>2</v>
      </c>
      <c r="E3" s="988" t="s">
        <v>855</v>
      </c>
      <c r="F3" s="806">
        <v>40129</v>
      </c>
      <c r="G3" s="989">
        <v>1</v>
      </c>
      <c r="H3" s="989"/>
      <c r="I3" s="707"/>
      <c r="J3" s="989"/>
      <c r="K3" s="990">
        <v>1</v>
      </c>
      <c r="L3" s="991">
        <v>168.46</v>
      </c>
      <c r="M3" s="991">
        <v>74.25</v>
      </c>
      <c r="N3" s="991">
        <v>203.5</v>
      </c>
      <c r="O3" s="992">
        <v>734</v>
      </c>
      <c r="P3" s="707"/>
      <c r="Q3" s="989">
        <v>1</v>
      </c>
      <c r="R3" s="707"/>
      <c r="S3" s="989">
        <v>1</v>
      </c>
      <c r="T3" s="707"/>
      <c r="U3" s="989">
        <v>1</v>
      </c>
      <c r="V3" s="707"/>
      <c r="W3" s="707"/>
      <c r="X3" s="707">
        <v>1</v>
      </c>
      <c r="Y3" s="134">
        <v>1</v>
      </c>
      <c r="Z3" s="134">
        <v>1</v>
      </c>
      <c r="AA3" s="134"/>
      <c r="AH3" s="993">
        <v>300</v>
      </c>
      <c r="AI3" s="993">
        <v>800</v>
      </c>
      <c r="AJ3" s="708">
        <v>1</v>
      </c>
      <c r="AK3" s="708"/>
      <c r="AL3" s="708"/>
      <c r="AM3" s="722">
        <v>1368</v>
      </c>
      <c r="AN3" s="788">
        <v>25573</v>
      </c>
      <c r="AO3" s="715">
        <v>219.5</v>
      </c>
      <c r="AP3" s="715">
        <v>217</v>
      </c>
      <c r="AQ3" s="715">
        <v>744</v>
      </c>
      <c r="AR3" s="719">
        <v>141</v>
      </c>
      <c r="AS3" s="740">
        <v>2704</v>
      </c>
      <c r="AT3" s="718">
        <v>357</v>
      </c>
      <c r="AU3" s="971">
        <v>5638.5</v>
      </c>
      <c r="AV3" s="801"/>
      <c r="AW3" s="996" t="s">
        <v>857</v>
      </c>
      <c r="AX3" s="997" t="s">
        <v>348</v>
      </c>
    </row>
    <row r="4" spans="1:50" ht="16" thickBot="1">
      <c r="A4" s="705" t="s">
        <v>3680</v>
      </c>
      <c r="C4" s="987" t="s">
        <v>615</v>
      </c>
      <c r="D4" s="890">
        <v>3</v>
      </c>
      <c r="E4" s="988" t="s">
        <v>855</v>
      </c>
      <c r="F4" s="806">
        <v>40129</v>
      </c>
      <c r="G4" s="989">
        <v>1</v>
      </c>
      <c r="H4" s="989"/>
      <c r="I4" s="707"/>
      <c r="J4" s="989"/>
      <c r="K4" s="990">
        <v>1</v>
      </c>
      <c r="L4" s="991">
        <v>166.72</v>
      </c>
      <c r="M4" s="991">
        <v>73.400000000000006</v>
      </c>
      <c r="N4" s="991">
        <v>202.48</v>
      </c>
      <c r="O4" s="992">
        <v>685</v>
      </c>
      <c r="P4" s="707"/>
      <c r="Q4" s="989">
        <v>1</v>
      </c>
      <c r="R4" s="707"/>
      <c r="S4" s="989">
        <v>1</v>
      </c>
      <c r="T4" s="707"/>
      <c r="U4" s="989">
        <v>1</v>
      </c>
      <c r="V4" s="707"/>
      <c r="W4" s="707"/>
      <c r="X4" s="707">
        <v>1</v>
      </c>
      <c r="Y4" s="134">
        <v>1</v>
      </c>
      <c r="Z4" s="134"/>
      <c r="AA4" s="134">
        <v>1</v>
      </c>
      <c r="AH4" s="993">
        <v>300</v>
      </c>
      <c r="AI4" s="993">
        <v>600</v>
      </c>
      <c r="AJ4" s="708"/>
      <c r="AK4" s="708">
        <v>1</v>
      </c>
      <c r="AL4" s="708"/>
      <c r="AM4" s="714">
        <v>277.5</v>
      </c>
      <c r="AN4" s="717">
        <v>3377</v>
      </c>
      <c r="AO4" s="715">
        <v>265</v>
      </c>
      <c r="AP4" s="715">
        <v>133</v>
      </c>
      <c r="AQ4" s="715">
        <v>185</v>
      </c>
      <c r="AR4" s="719">
        <v>239</v>
      </c>
      <c r="AS4" s="740">
        <v>3575</v>
      </c>
      <c r="AT4" s="718">
        <v>143</v>
      </c>
      <c r="AU4" s="964">
        <v>2066</v>
      </c>
      <c r="AV4" s="801"/>
      <c r="AW4" s="989" t="s">
        <v>858</v>
      </c>
      <c r="AX4" s="707"/>
    </row>
    <row r="5" spans="1:50" ht="16" thickBot="1">
      <c r="A5" s="705" t="s">
        <v>3680</v>
      </c>
      <c r="C5" s="987" t="s">
        <v>615</v>
      </c>
      <c r="D5" s="890">
        <v>4</v>
      </c>
      <c r="E5" s="988" t="s">
        <v>855</v>
      </c>
      <c r="F5" s="806">
        <v>40129</v>
      </c>
      <c r="G5" s="989"/>
      <c r="H5" s="989">
        <v>1</v>
      </c>
      <c r="I5" s="707"/>
      <c r="J5" s="989">
        <v>1</v>
      </c>
      <c r="K5" s="990"/>
      <c r="L5" s="991">
        <v>145.61000000000001</v>
      </c>
      <c r="M5" s="991">
        <v>61.38</v>
      </c>
      <c r="N5" s="991">
        <v>162.04</v>
      </c>
      <c r="O5" s="992">
        <v>364</v>
      </c>
      <c r="P5" s="707"/>
      <c r="Q5" s="989">
        <v>1</v>
      </c>
      <c r="R5" s="707"/>
      <c r="S5" s="989">
        <v>1</v>
      </c>
      <c r="T5" s="707"/>
      <c r="U5" s="989">
        <v>1</v>
      </c>
      <c r="V5" s="707"/>
      <c r="W5" s="707">
        <v>1</v>
      </c>
      <c r="X5" s="707"/>
      <c r="Y5" s="134">
        <v>1</v>
      </c>
      <c r="Z5" s="134">
        <v>1</v>
      </c>
      <c r="AA5" s="134"/>
      <c r="AH5" s="993">
        <v>300</v>
      </c>
      <c r="AI5" s="993">
        <v>800</v>
      </c>
      <c r="AJ5" s="708"/>
      <c r="AK5" s="708"/>
      <c r="AL5" s="708">
        <v>1</v>
      </c>
      <c r="AM5" s="980">
        <v>248</v>
      </c>
      <c r="AN5" s="730">
        <v>643</v>
      </c>
      <c r="AO5" s="730">
        <v>485.5</v>
      </c>
      <c r="AP5" s="730">
        <v>108</v>
      </c>
      <c r="AQ5" s="730">
        <v>174.5</v>
      </c>
      <c r="AR5" s="733">
        <v>342.5</v>
      </c>
      <c r="AS5" s="753">
        <v>714</v>
      </c>
      <c r="AT5" s="732">
        <v>109.5</v>
      </c>
      <c r="AU5" s="998">
        <v>584</v>
      </c>
      <c r="AV5" s="801"/>
      <c r="AW5" s="989" t="s">
        <v>859</v>
      </c>
      <c r="AX5" s="707"/>
    </row>
    <row r="6" spans="1:50" ht="16" thickBot="1">
      <c r="A6" s="705" t="s">
        <v>3680</v>
      </c>
      <c r="C6" s="987" t="s">
        <v>615</v>
      </c>
      <c r="D6" s="890">
        <v>5</v>
      </c>
      <c r="E6" s="988" t="s">
        <v>855</v>
      </c>
      <c r="F6" s="806">
        <v>40129</v>
      </c>
      <c r="G6" s="989">
        <v>1</v>
      </c>
      <c r="H6" s="989"/>
      <c r="I6" s="707"/>
      <c r="J6" s="989">
        <v>1</v>
      </c>
      <c r="K6" s="990"/>
      <c r="L6" s="991">
        <v>154.57</v>
      </c>
      <c r="M6" s="991">
        <v>68.5</v>
      </c>
      <c r="N6" s="991">
        <v>187.2</v>
      </c>
      <c r="O6" s="992">
        <v>456</v>
      </c>
      <c r="P6" s="707"/>
      <c r="Q6" s="989">
        <v>1</v>
      </c>
      <c r="R6" s="707"/>
      <c r="S6" s="989">
        <v>1</v>
      </c>
      <c r="T6" s="707"/>
      <c r="U6" s="989">
        <v>1</v>
      </c>
      <c r="V6" s="707"/>
      <c r="W6" s="707">
        <v>1</v>
      </c>
      <c r="X6" s="707"/>
      <c r="Y6" s="134">
        <v>1</v>
      </c>
      <c r="Z6" s="134">
        <v>1</v>
      </c>
      <c r="AA6" s="134"/>
      <c r="AH6" s="993">
        <v>300</v>
      </c>
      <c r="AI6" s="993">
        <v>1000</v>
      </c>
      <c r="AJ6" s="708"/>
      <c r="AK6" s="708"/>
      <c r="AL6" s="708">
        <v>1</v>
      </c>
      <c r="AM6" s="709">
        <v>208</v>
      </c>
      <c r="AN6" s="710">
        <v>569.5</v>
      </c>
      <c r="AO6" s="710">
        <v>127</v>
      </c>
      <c r="AP6" s="710">
        <v>113</v>
      </c>
      <c r="AQ6" s="710">
        <v>147</v>
      </c>
      <c r="AR6" s="713">
        <v>48.5</v>
      </c>
      <c r="AS6" s="763">
        <v>2868</v>
      </c>
      <c r="AT6" s="712">
        <v>119</v>
      </c>
      <c r="AU6" s="979">
        <v>603</v>
      </c>
      <c r="AV6" s="936"/>
      <c r="AW6" s="989" t="s">
        <v>860</v>
      </c>
      <c r="AX6" s="707"/>
    </row>
    <row r="7" spans="1:50" ht="16" thickBot="1">
      <c r="A7" s="705" t="s">
        <v>3680</v>
      </c>
      <c r="C7" s="987" t="s">
        <v>615</v>
      </c>
      <c r="D7" s="890">
        <v>6</v>
      </c>
      <c r="E7" s="988" t="s">
        <v>855</v>
      </c>
      <c r="F7" s="806">
        <v>40129</v>
      </c>
      <c r="G7" s="989">
        <v>1</v>
      </c>
      <c r="H7" s="989"/>
      <c r="I7" s="707"/>
      <c r="J7" s="989">
        <v>1</v>
      </c>
      <c r="K7" s="990"/>
      <c r="L7" s="991">
        <v>151.6</v>
      </c>
      <c r="M7" s="991">
        <v>69.599999999999994</v>
      </c>
      <c r="N7" s="991">
        <v>182.71</v>
      </c>
      <c r="O7" s="992">
        <v>361</v>
      </c>
      <c r="P7" s="707"/>
      <c r="Q7" s="989">
        <v>1</v>
      </c>
      <c r="R7" s="707"/>
      <c r="S7" s="989">
        <v>1</v>
      </c>
      <c r="T7" s="707"/>
      <c r="U7" s="989">
        <v>1</v>
      </c>
      <c r="V7" s="707"/>
      <c r="W7" s="707">
        <v>1</v>
      </c>
      <c r="X7" s="707"/>
      <c r="Y7" s="134">
        <v>1</v>
      </c>
      <c r="Z7" s="134"/>
      <c r="AA7" s="134">
        <v>1</v>
      </c>
      <c r="AH7" s="993">
        <v>300</v>
      </c>
      <c r="AI7" s="993">
        <v>600</v>
      </c>
      <c r="AJ7" s="708"/>
      <c r="AK7" s="708"/>
      <c r="AL7" s="708">
        <v>1</v>
      </c>
      <c r="AM7" s="714">
        <v>132.5</v>
      </c>
      <c r="AN7" s="715">
        <v>239.5</v>
      </c>
      <c r="AO7" s="715">
        <v>110</v>
      </c>
      <c r="AP7" s="715">
        <v>118</v>
      </c>
      <c r="AQ7" s="715">
        <v>164</v>
      </c>
      <c r="AR7" s="719">
        <v>106</v>
      </c>
      <c r="AS7" s="738">
        <v>929</v>
      </c>
      <c r="AT7" s="718">
        <v>109</v>
      </c>
      <c r="AU7" s="964">
        <v>348.5</v>
      </c>
      <c r="AV7" s="936"/>
      <c r="AW7" s="989" t="s">
        <v>861</v>
      </c>
      <c r="AX7" s="707"/>
    </row>
    <row r="8" spans="1:50" ht="16" thickBot="1">
      <c r="A8" s="705" t="s">
        <v>3680</v>
      </c>
      <c r="C8" s="987" t="s">
        <v>615</v>
      </c>
      <c r="D8" s="890">
        <v>7</v>
      </c>
      <c r="E8" s="988" t="s">
        <v>855</v>
      </c>
      <c r="F8" s="806">
        <v>40129</v>
      </c>
      <c r="G8" s="989"/>
      <c r="H8" s="989">
        <v>1</v>
      </c>
      <c r="I8" s="707"/>
      <c r="J8" s="989">
        <v>1</v>
      </c>
      <c r="K8" s="990"/>
      <c r="L8" s="991">
        <v>150.47</v>
      </c>
      <c r="M8" s="991">
        <v>68.099999999999994</v>
      </c>
      <c r="N8" s="991">
        <v>192.62</v>
      </c>
      <c r="O8" s="992">
        <v>446</v>
      </c>
      <c r="P8" s="707"/>
      <c r="Q8" s="989">
        <v>1</v>
      </c>
      <c r="R8" s="707"/>
      <c r="S8" s="989">
        <v>1</v>
      </c>
      <c r="T8" s="707"/>
      <c r="U8" s="989">
        <v>1</v>
      </c>
      <c r="V8" s="707"/>
      <c r="W8" s="707">
        <v>1</v>
      </c>
      <c r="X8" s="707"/>
      <c r="Y8" s="134">
        <v>1</v>
      </c>
      <c r="Z8" s="134">
        <v>1</v>
      </c>
      <c r="AA8" s="134"/>
      <c r="AH8" s="993">
        <v>300</v>
      </c>
      <c r="AI8" s="993">
        <v>500</v>
      </c>
      <c r="AJ8" s="708"/>
      <c r="AK8" s="708"/>
      <c r="AL8" s="708">
        <v>1</v>
      </c>
      <c r="AM8" s="714">
        <v>174</v>
      </c>
      <c r="AN8" s="715">
        <v>532.5</v>
      </c>
      <c r="AO8" s="715">
        <v>97</v>
      </c>
      <c r="AP8" s="715">
        <v>168.5</v>
      </c>
      <c r="AQ8" s="715">
        <v>172</v>
      </c>
      <c r="AR8" s="719">
        <v>83</v>
      </c>
      <c r="AS8" s="740">
        <v>1005</v>
      </c>
      <c r="AT8" s="718">
        <v>93</v>
      </c>
      <c r="AU8" s="964">
        <v>419</v>
      </c>
      <c r="AV8" s="936"/>
      <c r="AW8" s="989" t="s">
        <v>862</v>
      </c>
      <c r="AX8" s="707"/>
    </row>
    <row r="9" spans="1:50" ht="16" thickBot="1">
      <c r="A9" s="705" t="s">
        <v>3680</v>
      </c>
      <c r="C9" s="987" t="s">
        <v>615</v>
      </c>
      <c r="D9" s="890">
        <v>8</v>
      </c>
      <c r="E9" s="988" t="s">
        <v>855</v>
      </c>
      <c r="F9" s="806">
        <v>40129</v>
      </c>
      <c r="G9" s="989">
        <v>1</v>
      </c>
      <c r="H9" s="989"/>
      <c r="I9" s="707"/>
      <c r="J9" s="989"/>
      <c r="K9" s="990">
        <v>1</v>
      </c>
      <c r="L9" s="991">
        <v>165.65</v>
      </c>
      <c r="M9" s="991">
        <v>71.2</v>
      </c>
      <c r="N9" s="991">
        <v>198.6</v>
      </c>
      <c r="O9" s="992">
        <v>678</v>
      </c>
      <c r="P9" s="707"/>
      <c r="Q9" s="989">
        <v>1</v>
      </c>
      <c r="R9" s="707"/>
      <c r="S9" s="989">
        <v>1</v>
      </c>
      <c r="T9" s="707"/>
      <c r="U9" s="989">
        <v>1</v>
      </c>
      <c r="V9" s="707"/>
      <c r="W9" s="707"/>
      <c r="X9" s="707">
        <v>1</v>
      </c>
      <c r="Y9" s="134">
        <v>1</v>
      </c>
      <c r="Z9" s="134"/>
      <c r="AA9" s="134">
        <v>1</v>
      </c>
      <c r="AH9" s="993">
        <v>300</v>
      </c>
      <c r="AI9" s="993">
        <v>800</v>
      </c>
      <c r="AJ9" s="708"/>
      <c r="AK9" s="708">
        <v>1</v>
      </c>
      <c r="AL9" s="708"/>
      <c r="AM9" s="714">
        <v>579.5</v>
      </c>
      <c r="AN9" s="717">
        <v>3378</v>
      </c>
      <c r="AO9" s="715">
        <v>275.5</v>
      </c>
      <c r="AP9" s="715">
        <v>585</v>
      </c>
      <c r="AQ9" s="715">
        <v>182</v>
      </c>
      <c r="AR9" s="719">
        <v>266</v>
      </c>
      <c r="AS9" s="740">
        <v>1117</v>
      </c>
      <c r="AT9" s="718">
        <v>190.5</v>
      </c>
      <c r="AU9" s="964">
        <v>837</v>
      </c>
      <c r="AV9" s="801"/>
      <c r="AW9" s="989" t="s">
        <v>863</v>
      </c>
      <c r="AX9" s="707"/>
    </row>
    <row r="10" spans="1:50" ht="16" thickBot="1">
      <c r="A10" s="705" t="s">
        <v>3680</v>
      </c>
      <c r="C10" s="987" t="s">
        <v>615</v>
      </c>
      <c r="D10" s="999">
        <v>9</v>
      </c>
      <c r="E10" s="1000" t="s">
        <v>855</v>
      </c>
      <c r="F10" s="806">
        <v>40129</v>
      </c>
      <c r="G10" s="1001">
        <v>1</v>
      </c>
      <c r="H10" s="1001"/>
      <c r="I10" s="939"/>
      <c r="J10" s="1001"/>
      <c r="K10" s="1002">
        <v>1</v>
      </c>
      <c r="L10" s="1003">
        <v>177.6</v>
      </c>
      <c r="M10" s="1003">
        <v>73.459999999999994</v>
      </c>
      <c r="N10" s="1003">
        <v>213.61</v>
      </c>
      <c r="O10" s="1004">
        <v>951</v>
      </c>
      <c r="P10" s="939"/>
      <c r="Q10" s="1001">
        <v>1</v>
      </c>
      <c r="R10" s="939"/>
      <c r="S10" s="1001">
        <v>1</v>
      </c>
      <c r="T10" s="939"/>
      <c r="U10" s="1001">
        <v>1</v>
      </c>
      <c r="V10" s="939"/>
      <c r="W10" s="939"/>
      <c r="X10" s="939">
        <v>1</v>
      </c>
      <c r="Y10" s="136">
        <v>1</v>
      </c>
      <c r="Z10" s="136"/>
      <c r="AA10" s="136">
        <v>1</v>
      </c>
      <c r="AH10" s="1005">
        <v>300</v>
      </c>
      <c r="AI10" s="1005">
        <v>900</v>
      </c>
      <c r="AJ10" s="708"/>
      <c r="AK10" s="708">
        <v>1</v>
      </c>
      <c r="AL10" s="708"/>
      <c r="AM10" s="714">
        <v>207</v>
      </c>
      <c r="AN10" s="717">
        <v>3421</v>
      </c>
      <c r="AO10" s="715">
        <v>102</v>
      </c>
      <c r="AP10" s="715">
        <v>89</v>
      </c>
      <c r="AQ10" s="715">
        <v>261</v>
      </c>
      <c r="AR10" s="719">
        <v>97</v>
      </c>
      <c r="AS10" s="740">
        <v>3238</v>
      </c>
      <c r="AT10" s="718">
        <v>151</v>
      </c>
      <c r="AU10" s="964">
        <v>2367</v>
      </c>
      <c r="AV10" s="801"/>
      <c r="AW10" s="1001" t="s">
        <v>864</v>
      </c>
      <c r="AX10" s="939" t="s">
        <v>865</v>
      </c>
    </row>
    <row r="11" spans="1:50" ht="16" thickBot="1">
      <c r="A11" s="705" t="s">
        <v>3680</v>
      </c>
      <c r="C11" s="987" t="s">
        <v>615</v>
      </c>
      <c r="D11" s="890">
        <v>10</v>
      </c>
      <c r="E11" s="988" t="s">
        <v>855</v>
      </c>
      <c r="F11" s="806">
        <v>40129</v>
      </c>
      <c r="G11" s="989">
        <v>1</v>
      </c>
      <c r="H11" s="989"/>
      <c r="I11" s="707"/>
      <c r="J11" s="989"/>
      <c r="K11" s="990">
        <v>1</v>
      </c>
      <c r="L11" s="991">
        <v>172.85</v>
      </c>
      <c r="M11" s="991">
        <v>71.16</v>
      </c>
      <c r="N11" s="991">
        <v>212.09</v>
      </c>
      <c r="O11" s="1006">
        <v>772</v>
      </c>
      <c r="P11" s="707"/>
      <c r="Q11" s="989">
        <v>1</v>
      </c>
      <c r="R11" s="707"/>
      <c r="S11" s="989">
        <v>1</v>
      </c>
      <c r="T11" s="707"/>
      <c r="U11" s="989">
        <v>1</v>
      </c>
      <c r="V11" s="707"/>
      <c r="W11" s="707"/>
      <c r="X11" s="707">
        <v>1</v>
      </c>
      <c r="Y11" s="134">
        <v>1</v>
      </c>
      <c r="Z11" s="134"/>
      <c r="AA11" s="134">
        <v>1</v>
      </c>
      <c r="AH11" s="993">
        <v>300</v>
      </c>
      <c r="AI11" s="993">
        <v>600</v>
      </c>
      <c r="AJ11" s="708"/>
      <c r="AK11" s="708"/>
      <c r="AL11" s="708">
        <v>1</v>
      </c>
      <c r="AM11" s="714">
        <v>147</v>
      </c>
      <c r="AN11" s="715">
        <v>409</v>
      </c>
      <c r="AO11" s="715">
        <v>77</v>
      </c>
      <c r="AP11" s="715">
        <v>144</v>
      </c>
      <c r="AQ11" s="715">
        <v>195</v>
      </c>
      <c r="AR11" s="719">
        <v>96</v>
      </c>
      <c r="AS11" s="738">
        <v>214.5</v>
      </c>
      <c r="AT11" s="718">
        <v>109.5</v>
      </c>
      <c r="AU11" s="964">
        <v>3409.5</v>
      </c>
      <c r="AV11" s="801"/>
      <c r="AW11" s="989" t="s">
        <v>866</v>
      </c>
      <c r="AX11" s="707"/>
    </row>
    <row r="12" spans="1:50" ht="16" thickBot="1">
      <c r="A12" s="705" t="s">
        <v>3680</v>
      </c>
      <c r="C12" s="987" t="s">
        <v>615</v>
      </c>
      <c r="D12" s="890">
        <v>11</v>
      </c>
      <c r="E12" s="988" t="s">
        <v>867</v>
      </c>
      <c r="F12" s="806">
        <v>40130</v>
      </c>
      <c r="G12" s="989">
        <v>1</v>
      </c>
      <c r="H12" s="989"/>
      <c r="I12" s="707"/>
      <c r="J12" s="989">
        <v>1</v>
      </c>
      <c r="K12" s="990"/>
      <c r="L12" s="991">
        <v>152.5</v>
      </c>
      <c r="M12" s="991">
        <v>66.87</v>
      </c>
      <c r="N12" s="991">
        <v>185.7</v>
      </c>
      <c r="O12" s="992">
        <v>492</v>
      </c>
      <c r="P12" s="707"/>
      <c r="Q12" s="989">
        <v>1</v>
      </c>
      <c r="R12" s="707"/>
      <c r="S12" s="989">
        <v>1</v>
      </c>
      <c r="T12" s="707"/>
      <c r="U12" s="989">
        <v>1</v>
      </c>
      <c r="V12" s="707"/>
      <c r="W12" s="707"/>
      <c r="X12" s="707">
        <v>1</v>
      </c>
      <c r="Y12" s="134">
        <v>1</v>
      </c>
      <c r="Z12" s="134">
        <v>1</v>
      </c>
      <c r="AA12" s="134"/>
      <c r="AH12" s="993">
        <v>300</v>
      </c>
      <c r="AI12" s="993">
        <v>800</v>
      </c>
      <c r="AJ12" s="708"/>
      <c r="AK12" s="708">
        <v>1</v>
      </c>
      <c r="AL12" s="708"/>
      <c r="AM12" s="714">
        <v>420.5</v>
      </c>
      <c r="AN12" s="717">
        <v>5689.5</v>
      </c>
      <c r="AO12" s="715">
        <v>121.5</v>
      </c>
      <c r="AP12" s="715">
        <v>127</v>
      </c>
      <c r="AQ12" s="715">
        <v>166</v>
      </c>
      <c r="AR12" s="719">
        <v>98.5</v>
      </c>
      <c r="AS12" s="738">
        <v>186</v>
      </c>
      <c r="AT12" s="718">
        <v>125</v>
      </c>
      <c r="AU12" s="964">
        <v>441</v>
      </c>
      <c r="AV12" s="936"/>
      <c r="AW12" s="989" t="s">
        <v>868</v>
      </c>
      <c r="AX12" s="707"/>
    </row>
    <row r="13" spans="1:50" ht="16" thickBot="1">
      <c r="A13" s="705" t="s">
        <v>3680</v>
      </c>
      <c r="C13" s="987" t="s">
        <v>615</v>
      </c>
      <c r="D13" s="890">
        <v>12</v>
      </c>
      <c r="E13" s="988" t="s">
        <v>867</v>
      </c>
      <c r="F13" s="806">
        <v>40130</v>
      </c>
      <c r="G13" s="989">
        <v>1</v>
      </c>
      <c r="H13" s="989"/>
      <c r="I13" s="707"/>
      <c r="J13" s="989"/>
      <c r="K13" s="990">
        <v>1</v>
      </c>
      <c r="L13" s="991">
        <v>168.62</v>
      </c>
      <c r="M13" s="991">
        <v>78.7</v>
      </c>
      <c r="N13" s="991">
        <v>202.3</v>
      </c>
      <c r="O13" s="1006">
        <v>686</v>
      </c>
      <c r="P13" s="707"/>
      <c r="Q13" s="989">
        <v>1</v>
      </c>
      <c r="R13" s="707"/>
      <c r="S13" s="989">
        <v>1</v>
      </c>
      <c r="T13" s="707"/>
      <c r="U13" s="989">
        <v>1</v>
      </c>
      <c r="V13" s="707"/>
      <c r="W13" s="707"/>
      <c r="X13" s="707">
        <v>1</v>
      </c>
      <c r="Y13" s="134">
        <v>1</v>
      </c>
      <c r="Z13" s="134"/>
      <c r="AA13" s="134">
        <v>1</v>
      </c>
      <c r="AH13" s="993">
        <v>300</v>
      </c>
      <c r="AI13" s="993">
        <v>1000</v>
      </c>
      <c r="AJ13" s="708"/>
      <c r="AK13" s="708"/>
      <c r="AL13" s="708">
        <v>1</v>
      </c>
      <c r="AM13" s="714">
        <v>103</v>
      </c>
      <c r="AN13" s="715">
        <v>96</v>
      </c>
      <c r="AO13" s="715">
        <v>42.5</v>
      </c>
      <c r="AP13" s="715">
        <v>96</v>
      </c>
      <c r="AQ13" s="715">
        <v>137</v>
      </c>
      <c r="AR13" s="719">
        <v>58</v>
      </c>
      <c r="AS13" s="738">
        <v>164</v>
      </c>
      <c r="AT13" s="718">
        <v>75.5</v>
      </c>
      <c r="AU13" s="971">
        <v>5471.5</v>
      </c>
      <c r="AV13" s="936"/>
      <c r="AW13" s="1007" t="s">
        <v>869</v>
      </c>
      <c r="AX13" s="707"/>
    </row>
    <row r="14" spans="1:50" ht="16" thickBot="1">
      <c r="A14" s="705" t="s">
        <v>3680</v>
      </c>
      <c r="C14" s="987" t="s">
        <v>615</v>
      </c>
      <c r="D14" s="890">
        <v>13</v>
      </c>
      <c r="E14" s="988" t="s">
        <v>867</v>
      </c>
      <c r="F14" s="806">
        <v>40130</v>
      </c>
      <c r="G14" s="989"/>
      <c r="H14" s="989">
        <v>1</v>
      </c>
      <c r="I14" s="707"/>
      <c r="J14" s="989"/>
      <c r="K14" s="990">
        <v>1</v>
      </c>
      <c r="L14" s="991">
        <v>168.28</v>
      </c>
      <c r="M14" s="991">
        <v>72.7</v>
      </c>
      <c r="N14" s="991">
        <v>200</v>
      </c>
      <c r="O14" s="992">
        <v>702</v>
      </c>
      <c r="P14" s="707"/>
      <c r="Q14" s="989">
        <v>1</v>
      </c>
      <c r="R14" s="707"/>
      <c r="S14" s="989">
        <v>1</v>
      </c>
      <c r="T14" s="707"/>
      <c r="U14" s="989">
        <v>1</v>
      </c>
      <c r="V14" s="707"/>
      <c r="W14" s="707"/>
      <c r="X14" s="707">
        <v>1</v>
      </c>
      <c r="Y14" s="134">
        <v>1</v>
      </c>
      <c r="Z14" s="134"/>
      <c r="AA14" s="134">
        <v>1</v>
      </c>
      <c r="AH14" s="993">
        <v>300</v>
      </c>
      <c r="AI14" s="993">
        <v>800</v>
      </c>
      <c r="AJ14" s="708">
        <v>1</v>
      </c>
      <c r="AK14" s="708"/>
      <c r="AL14" s="708"/>
      <c r="AM14" s="722">
        <v>1049</v>
      </c>
      <c r="AN14" s="721">
        <v>14792.5</v>
      </c>
      <c r="AO14" s="715">
        <v>218.5</v>
      </c>
      <c r="AP14" s="715">
        <v>313</v>
      </c>
      <c r="AQ14" s="715">
        <v>438</v>
      </c>
      <c r="AR14" s="719">
        <v>100</v>
      </c>
      <c r="AS14" s="740">
        <v>3392.5</v>
      </c>
      <c r="AT14" s="718">
        <v>169</v>
      </c>
      <c r="AU14" s="964">
        <v>1616.5</v>
      </c>
      <c r="AV14" s="801"/>
      <c r="AW14" s="996" t="s">
        <v>870</v>
      </c>
      <c r="AX14" s="707" t="s">
        <v>871</v>
      </c>
    </row>
    <row r="15" spans="1:50" ht="16" thickBot="1">
      <c r="A15" s="705" t="s">
        <v>3680</v>
      </c>
      <c r="C15" s="987" t="s">
        <v>615</v>
      </c>
      <c r="D15" s="890">
        <v>14</v>
      </c>
      <c r="E15" s="988" t="s">
        <v>867</v>
      </c>
      <c r="F15" s="806">
        <v>40130</v>
      </c>
      <c r="G15" s="989"/>
      <c r="H15" s="989">
        <v>1</v>
      </c>
      <c r="I15" s="707"/>
      <c r="J15" s="989"/>
      <c r="K15" s="990">
        <v>1</v>
      </c>
      <c r="L15" s="991">
        <v>161.30000000000001</v>
      </c>
      <c r="M15" s="991">
        <v>72.7</v>
      </c>
      <c r="N15" s="991">
        <v>202.29</v>
      </c>
      <c r="O15" s="992">
        <v>682</v>
      </c>
      <c r="P15" s="707">
        <v>1</v>
      </c>
      <c r="Q15" s="989"/>
      <c r="R15" s="707"/>
      <c r="S15" s="989">
        <v>1</v>
      </c>
      <c r="T15" s="707"/>
      <c r="U15" s="989">
        <v>1</v>
      </c>
      <c r="V15" s="707"/>
      <c r="W15" s="707"/>
      <c r="X15" s="707">
        <v>1</v>
      </c>
      <c r="Y15" s="134">
        <v>1</v>
      </c>
      <c r="Z15" s="134">
        <v>1</v>
      </c>
      <c r="AA15" s="134"/>
      <c r="AH15" s="993">
        <v>300</v>
      </c>
      <c r="AI15" s="993">
        <v>600</v>
      </c>
      <c r="AJ15" s="708">
        <v>1</v>
      </c>
      <c r="AK15" s="708"/>
      <c r="AL15" s="708"/>
      <c r="AM15" s="722">
        <v>9011</v>
      </c>
      <c r="AN15" s="721">
        <v>25586.5</v>
      </c>
      <c r="AO15" s="715">
        <v>169</v>
      </c>
      <c r="AP15" s="715">
        <v>191</v>
      </c>
      <c r="AQ15" s="715">
        <v>602.5</v>
      </c>
      <c r="AR15" s="719">
        <v>114.5</v>
      </c>
      <c r="AS15" s="740">
        <v>2664.5</v>
      </c>
      <c r="AT15" s="718">
        <v>347</v>
      </c>
      <c r="AU15" s="964">
        <v>781</v>
      </c>
      <c r="AV15" s="801"/>
      <c r="AW15" s="989" t="s">
        <v>872</v>
      </c>
      <c r="AX15" s="997" t="s">
        <v>873</v>
      </c>
    </row>
    <row r="16" spans="1:50" ht="16" thickBot="1">
      <c r="A16" s="705" t="s">
        <v>3680</v>
      </c>
      <c r="C16" s="987" t="s">
        <v>615</v>
      </c>
      <c r="D16" s="890">
        <v>15</v>
      </c>
      <c r="E16" s="988" t="s">
        <v>867</v>
      </c>
      <c r="F16" s="806">
        <v>40130</v>
      </c>
      <c r="G16" s="989">
        <v>1</v>
      </c>
      <c r="H16" s="989"/>
      <c r="I16" s="707"/>
      <c r="J16" s="989"/>
      <c r="K16" s="990">
        <v>1</v>
      </c>
      <c r="L16" s="991">
        <v>154.58000000000001</v>
      </c>
      <c r="M16" s="991">
        <v>50.03</v>
      </c>
      <c r="N16" s="991">
        <v>193.7</v>
      </c>
      <c r="O16" s="1006">
        <v>560</v>
      </c>
      <c r="P16" s="707"/>
      <c r="Q16" s="989">
        <v>1</v>
      </c>
      <c r="R16" s="707"/>
      <c r="S16" s="989">
        <v>1</v>
      </c>
      <c r="T16" s="707"/>
      <c r="U16" s="989">
        <v>1</v>
      </c>
      <c r="V16" s="707"/>
      <c r="W16" s="707">
        <v>1</v>
      </c>
      <c r="X16" s="707"/>
      <c r="Y16" s="134">
        <v>1</v>
      </c>
      <c r="Z16" s="134"/>
      <c r="AA16" s="134">
        <v>1</v>
      </c>
      <c r="AH16" s="993">
        <v>300</v>
      </c>
      <c r="AI16" s="993">
        <v>500</v>
      </c>
      <c r="AJ16" s="708"/>
      <c r="AK16" s="708"/>
      <c r="AL16" s="708">
        <v>1</v>
      </c>
      <c r="AM16" s="714">
        <v>173</v>
      </c>
      <c r="AN16" s="715">
        <v>146.5</v>
      </c>
      <c r="AO16" s="715">
        <v>142</v>
      </c>
      <c r="AP16" s="715">
        <v>114.5</v>
      </c>
      <c r="AQ16" s="715">
        <v>163</v>
      </c>
      <c r="AR16" s="719">
        <v>127</v>
      </c>
      <c r="AS16" s="740">
        <v>2822</v>
      </c>
      <c r="AT16" s="718">
        <v>132</v>
      </c>
      <c r="AU16" s="964">
        <v>730.5</v>
      </c>
      <c r="AV16" s="936"/>
      <c r="AW16" s="989" t="s">
        <v>874</v>
      </c>
      <c r="AX16" s="995"/>
    </row>
    <row r="17" spans="1:50" ht="16" thickBot="1">
      <c r="A17" s="705" t="s">
        <v>3680</v>
      </c>
      <c r="C17" s="987" t="s">
        <v>615</v>
      </c>
      <c r="D17" s="999">
        <v>16</v>
      </c>
      <c r="E17" s="1000" t="s">
        <v>867</v>
      </c>
      <c r="F17" s="806">
        <v>40130</v>
      </c>
      <c r="G17" s="1001">
        <v>1</v>
      </c>
      <c r="H17" s="1001"/>
      <c r="I17" s="939"/>
      <c r="J17" s="1001"/>
      <c r="K17" s="1002">
        <v>1</v>
      </c>
      <c r="L17" s="1003">
        <v>168</v>
      </c>
      <c r="M17" s="1003">
        <v>73.2</v>
      </c>
      <c r="N17" s="1003">
        <v>206</v>
      </c>
      <c r="O17" s="1004">
        <v>870</v>
      </c>
      <c r="P17" s="939"/>
      <c r="Q17" s="1001">
        <v>1</v>
      </c>
      <c r="R17" s="939"/>
      <c r="S17" s="1001">
        <v>1</v>
      </c>
      <c r="T17" s="939"/>
      <c r="U17" s="1001">
        <v>1</v>
      </c>
      <c r="V17" s="939"/>
      <c r="W17" s="939"/>
      <c r="X17" s="939">
        <v>1</v>
      </c>
      <c r="Y17" s="136">
        <v>1</v>
      </c>
      <c r="Z17" s="136">
        <v>1</v>
      </c>
      <c r="AA17" s="136"/>
      <c r="AH17" s="993">
        <v>300</v>
      </c>
      <c r="AI17" s="993">
        <v>600</v>
      </c>
      <c r="AJ17" s="708">
        <v>1</v>
      </c>
      <c r="AK17" s="708"/>
      <c r="AL17" s="708"/>
      <c r="AM17" s="722">
        <v>6154.5</v>
      </c>
      <c r="AN17" s="721">
        <v>23414</v>
      </c>
      <c r="AO17" s="715">
        <v>202</v>
      </c>
      <c r="AP17" s="715">
        <v>134.5</v>
      </c>
      <c r="AQ17" s="715">
        <v>314</v>
      </c>
      <c r="AR17" s="719">
        <v>93</v>
      </c>
      <c r="AS17" s="738">
        <v>723</v>
      </c>
      <c r="AT17" s="718">
        <v>119</v>
      </c>
      <c r="AU17" s="964">
        <v>3805</v>
      </c>
      <c r="AV17" s="936"/>
      <c r="AW17" s="1008" t="s">
        <v>875</v>
      </c>
      <c r="AX17" s="1009" t="s">
        <v>348</v>
      </c>
    </row>
    <row r="18" spans="1:50" ht="16" thickBot="1">
      <c r="A18" s="705" t="s">
        <v>3680</v>
      </c>
      <c r="C18" s="987" t="s">
        <v>615</v>
      </c>
      <c r="D18" s="890">
        <v>17</v>
      </c>
      <c r="E18" s="988" t="s">
        <v>867</v>
      </c>
      <c r="F18" s="806">
        <v>40130</v>
      </c>
      <c r="G18" s="989">
        <v>1</v>
      </c>
      <c r="H18" s="989"/>
      <c r="I18" s="707"/>
      <c r="J18" s="989"/>
      <c r="K18" s="990">
        <v>1</v>
      </c>
      <c r="L18" s="991">
        <v>168.63</v>
      </c>
      <c r="M18" s="991">
        <v>76.760000000000005</v>
      </c>
      <c r="N18" s="991">
        <v>202.55</v>
      </c>
      <c r="O18" s="1006">
        <v>720</v>
      </c>
      <c r="P18" s="707"/>
      <c r="Q18" s="989">
        <v>1</v>
      </c>
      <c r="R18" s="707"/>
      <c r="S18" s="989">
        <v>1</v>
      </c>
      <c r="T18" s="707"/>
      <c r="U18" s="989">
        <v>1</v>
      </c>
      <c r="V18" s="707"/>
      <c r="W18" s="707"/>
      <c r="X18" s="707">
        <v>1</v>
      </c>
      <c r="Y18" s="134">
        <v>1</v>
      </c>
      <c r="Z18" s="134">
        <v>1</v>
      </c>
      <c r="AA18" s="134"/>
      <c r="AH18" s="993">
        <v>300</v>
      </c>
      <c r="AI18" s="993">
        <v>600</v>
      </c>
      <c r="AJ18" s="708"/>
      <c r="AK18" s="708">
        <v>1</v>
      </c>
      <c r="AL18" s="708"/>
      <c r="AM18" s="714">
        <v>238</v>
      </c>
      <c r="AN18" s="717">
        <v>1320</v>
      </c>
      <c r="AO18" s="715">
        <v>224</v>
      </c>
      <c r="AP18" s="715">
        <v>342</v>
      </c>
      <c r="AQ18" s="715">
        <v>251.5</v>
      </c>
      <c r="AR18" s="719">
        <v>244</v>
      </c>
      <c r="AS18" s="740">
        <v>1482.5</v>
      </c>
      <c r="AT18" s="718">
        <v>194</v>
      </c>
      <c r="AU18" s="971">
        <v>5141.5</v>
      </c>
      <c r="AV18" s="801"/>
      <c r="AW18" s="989" t="s">
        <v>876</v>
      </c>
      <c r="AX18" s="707"/>
    </row>
    <row r="19" spans="1:50" ht="16" thickBot="1">
      <c r="A19" s="705" t="s">
        <v>3680</v>
      </c>
      <c r="C19" s="987" t="s">
        <v>615</v>
      </c>
      <c r="D19" s="890">
        <v>18</v>
      </c>
      <c r="E19" s="988" t="s">
        <v>867</v>
      </c>
      <c r="F19" s="806">
        <v>40130</v>
      </c>
      <c r="G19" s="989">
        <v>1</v>
      </c>
      <c r="H19" s="989"/>
      <c r="I19" s="707"/>
      <c r="J19" s="989"/>
      <c r="K19" s="990">
        <v>1</v>
      </c>
      <c r="L19" s="991">
        <v>172.6</v>
      </c>
      <c r="M19" s="991">
        <v>74.8</v>
      </c>
      <c r="N19" s="991">
        <v>208.3</v>
      </c>
      <c r="O19" s="992">
        <v>847</v>
      </c>
      <c r="P19" s="707"/>
      <c r="Q19" s="989">
        <v>1</v>
      </c>
      <c r="R19" s="707"/>
      <c r="S19" s="989">
        <v>1</v>
      </c>
      <c r="T19" s="707"/>
      <c r="U19" s="989">
        <v>1</v>
      </c>
      <c r="V19" s="707"/>
      <c r="W19" s="707"/>
      <c r="X19" s="707">
        <v>1</v>
      </c>
      <c r="Y19" s="134">
        <v>1</v>
      </c>
      <c r="Z19" s="134">
        <v>1</v>
      </c>
      <c r="AA19" s="134"/>
      <c r="AH19" s="993">
        <v>300</v>
      </c>
      <c r="AI19" s="993">
        <v>700</v>
      </c>
      <c r="AJ19" s="708"/>
      <c r="AK19" s="708">
        <v>1</v>
      </c>
      <c r="AL19" s="708"/>
      <c r="AM19" s="714">
        <v>925</v>
      </c>
      <c r="AN19" s="717">
        <v>6816.5</v>
      </c>
      <c r="AO19" s="717">
        <v>507</v>
      </c>
      <c r="AP19" s="717">
        <v>1005.5</v>
      </c>
      <c r="AQ19" s="715">
        <v>440</v>
      </c>
      <c r="AR19" s="723">
        <v>1720</v>
      </c>
      <c r="AS19" s="952">
        <v>14254</v>
      </c>
      <c r="AT19" s="718">
        <v>340</v>
      </c>
      <c r="AU19" s="971">
        <v>5435</v>
      </c>
      <c r="AV19" s="801"/>
      <c r="AW19" s="989" t="s">
        <v>877</v>
      </c>
      <c r="AX19" s="707"/>
    </row>
    <row r="20" spans="1:50" ht="16" thickBot="1">
      <c r="A20" s="705" t="s">
        <v>3680</v>
      </c>
      <c r="C20" s="987" t="s">
        <v>615</v>
      </c>
      <c r="D20" s="890">
        <v>19</v>
      </c>
      <c r="E20" s="988" t="s">
        <v>867</v>
      </c>
      <c r="F20" s="806">
        <v>40130</v>
      </c>
      <c r="G20" s="989">
        <v>1</v>
      </c>
      <c r="H20" s="989"/>
      <c r="I20" s="707"/>
      <c r="J20" s="989"/>
      <c r="K20" s="990">
        <v>1</v>
      </c>
      <c r="L20" s="991">
        <v>174.3</v>
      </c>
      <c r="M20" s="991">
        <v>72.459999999999994</v>
      </c>
      <c r="N20" s="991">
        <v>199.5</v>
      </c>
      <c r="O20" s="992">
        <v>847</v>
      </c>
      <c r="P20" s="707"/>
      <c r="Q20" s="989">
        <v>1</v>
      </c>
      <c r="R20" s="707"/>
      <c r="S20" s="989">
        <v>1</v>
      </c>
      <c r="T20" s="707"/>
      <c r="U20" s="989">
        <v>1</v>
      </c>
      <c r="V20" s="707"/>
      <c r="W20" s="707"/>
      <c r="X20" s="707">
        <v>1</v>
      </c>
      <c r="Y20" s="134">
        <v>1</v>
      </c>
      <c r="Z20" s="134">
        <v>1</v>
      </c>
      <c r="AA20" s="134"/>
      <c r="AH20" s="993">
        <v>300</v>
      </c>
      <c r="AI20" s="993">
        <v>500</v>
      </c>
      <c r="AJ20" s="708"/>
      <c r="AK20" s="708">
        <v>1</v>
      </c>
      <c r="AL20" s="708"/>
      <c r="AM20" s="714">
        <v>405</v>
      </c>
      <c r="AN20" s="717">
        <v>3181.5</v>
      </c>
      <c r="AO20" s="715">
        <v>95</v>
      </c>
      <c r="AP20" s="715">
        <v>178</v>
      </c>
      <c r="AQ20" s="715">
        <v>252</v>
      </c>
      <c r="AR20" s="719">
        <v>180</v>
      </c>
      <c r="AS20" s="740">
        <v>1721</v>
      </c>
      <c r="AT20" s="718">
        <v>258</v>
      </c>
      <c r="AU20" s="964">
        <v>946</v>
      </c>
      <c r="AV20" s="936"/>
      <c r="AW20" s="989" t="s">
        <v>878</v>
      </c>
      <c r="AX20" s="707"/>
    </row>
    <row r="21" spans="1:50" ht="16" thickBot="1">
      <c r="A21" s="705" t="s">
        <v>3680</v>
      </c>
      <c r="C21" s="987" t="s">
        <v>615</v>
      </c>
      <c r="D21" s="890">
        <v>20</v>
      </c>
      <c r="E21" s="988" t="s">
        <v>867</v>
      </c>
      <c r="F21" s="806">
        <v>40130</v>
      </c>
      <c r="G21" s="989">
        <v>1</v>
      </c>
      <c r="H21" s="989"/>
      <c r="I21" s="707"/>
      <c r="J21" s="989"/>
      <c r="K21" s="990">
        <v>1</v>
      </c>
      <c r="L21" s="991">
        <v>170.5</v>
      </c>
      <c r="M21" s="991">
        <v>74.3</v>
      </c>
      <c r="N21" s="991">
        <v>201.6</v>
      </c>
      <c r="O21" s="992">
        <v>802</v>
      </c>
      <c r="P21" s="707"/>
      <c r="Q21" s="989">
        <v>1</v>
      </c>
      <c r="R21" s="707"/>
      <c r="S21" s="989">
        <v>1</v>
      </c>
      <c r="T21" s="707"/>
      <c r="U21" s="989">
        <v>1</v>
      </c>
      <c r="V21" s="707"/>
      <c r="W21" s="707"/>
      <c r="X21" s="707">
        <v>1</v>
      </c>
      <c r="Y21" s="134">
        <v>1</v>
      </c>
      <c r="Z21" s="134"/>
      <c r="AA21" s="134">
        <v>1</v>
      </c>
      <c r="AH21" s="993">
        <v>300</v>
      </c>
      <c r="AI21" s="993">
        <v>600</v>
      </c>
      <c r="AJ21" s="708"/>
      <c r="AK21" s="708">
        <v>1</v>
      </c>
      <c r="AL21" s="708"/>
      <c r="AM21" s="722">
        <v>1008</v>
      </c>
      <c r="AN21" s="717">
        <v>7491.5</v>
      </c>
      <c r="AO21" s="715">
        <v>185</v>
      </c>
      <c r="AP21" s="715">
        <v>131</v>
      </c>
      <c r="AQ21" s="715">
        <v>162</v>
      </c>
      <c r="AR21" s="719">
        <v>162</v>
      </c>
      <c r="AS21" s="740">
        <v>1548</v>
      </c>
      <c r="AT21" s="718">
        <v>139</v>
      </c>
      <c r="AU21" s="964">
        <v>2068.5</v>
      </c>
      <c r="AV21" s="936"/>
      <c r="AW21" s="989" t="s">
        <v>879</v>
      </c>
      <c r="AX21" s="707"/>
    </row>
    <row r="22" spans="1:50" ht="16" thickBot="1">
      <c r="A22" s="705" t="s">
        <v>3680</v>
      </c>
      <c r="C22" s="987" t="s">
        <v>615</v>
      </c>
      <c r="D22" s="890">
        <v>21</v>
      </c>
      <c r="E22" s="988" t="s">
        <v>867</v>
      </c>
      <c r="F22" s="806">
        <v>40130</v>
      </c>
      <c r="G22" s="989"/>
      <c r="H22" s="989">
        <v>1</v>
      </c>
      <c r="I22" s="707"/>
      <c r="J22" s="989">
        <v>1</v>
      </c>
      <c r="K22" s="990"/>
      <c r="L22" s="991">
        <v>160.26</v>
      </c>
      <c r="M22" s="991">
        <v>68.44</v>
      </c>
      <c r="N22" s="991">
        <v>157.46</v>
      </c>
      <c r="O22" s="992">
        <v>428</v>
      </c>
      <c r="P22" s="707"/>
      <c r="Q22" s="989">
        <v>1</v>
      </c>
      <c r="R22" s="707"/>
      <c r="S22" s="989">
        <v>1</v>
      </c>
      <c r="T22" s="707"/>
      <c r="U22" s="989">
        <v>1</v>
      </c>
      <c r="V22" s="707"/>
      <c r="W22" s="707">
        <v>1</v>
      </c>
      <c r="X22" s="707"/>
      <c r="Y22" s="134">
        <v>1</v>
      </c>
      <c r="Z22" s="134"/>
      <c r="AA22" s="134">
        <v>1</v>
      </c>
      <c r="AH22" s="993">
        <v>300</v>
      </c>
      <c r="AI22" s="993">
        <v>700</v>
      </c>
      <c r="AJ22" s="708"/>
      <c r="AK22" s="708">
        <v>1</v>
      </c>
      <c r="AL22" s="708"/>
      <c r="AM22" s="722">
        <v>1639.5</v>
      </c>
      <c r="AN22" s="717">
        <v>5981</v>
      </c>
      <c r="AO22" s="715">
        <v>120</v>
      </c>
      <c r="AP22" s="715">
        <v>145</v>
      </c>
      <c r="AQ22" s="715">
        <v>212</v>
      </c>
      <c r="AR22" s="719">
        <v>143</v>
      </c>
      <c r="AS22" s="740">
        <v>4292</v>
      </c>
      <c r="AT22" s="718">
        <v>690</v>
      </c>
      <c r="AU22" s="964">
        <v>786</v>
      </c>
      <c r="AV22" s="936"/>
      <c r="AW22" s="989" t="s">
        <v>880</v>
      </c>
      <c r="AX22" s="707"/>
    </row>
    <row r="23" spans="1:50" ht="16" thickBot="1">
      <c r="A23" s="705" t="s">
        <v>3680</v>
      </c>
      <c r="C23" s="987" t="s">
        <v>615</v>
      </c>
      <c r="D23" s="890">
        <v>22</v>
      </c>
      <c r="E23" s="988" t="s">
        <v>867</v>
      </c>
      <c r="F23" s="806">
        <v>40130</v>
      </c>
      <c r="G23" s="989"/>
      <c r="H23" s="989">
        <v>1</v>
      </c>
      <c r="I23" s="707"/>
      <c r="J23" s="989"/>
      <c r="K23" s="990">
        <v>1</v>
      </c>
      <c r="L23" s="991">
        <v>168.44</v>
      </c>
      <c r="M23" s="991">
        <v>70.400000000000006</v>
      </c>
      <c r="N23" s="991">
        <v>190.12</v>
      </c>
      <c r="O23" s="992">
        <v>715</v>
      </c>
      <c r="P23" s="707"/>
      <c r="Q23" s="989">
        <v>1</v>
      </c>
      <c r="R23" s="707"/>
      <c r="S23" s="989">
        <v>1</v>
      </c>
      <c r="T23" s="707"/>
      <c r="U23" s="989">
        <v>1</v>
      </c>
      <c r="V23" s="707"/>
      <c r="W23" s="707"/>
      <c r="X23" s="707">
        <v>1</v>
      </c>
      <c r="Y23" s="134">
        <v>1</v>
      </c>
      <c r="Z23" s="134">
        <v>1</v>
      </c>
      <c r="AA23" s="134"/>
      <c r="AH23" s="993">
        <v>300</v>
      </c>
      <c r="AI23" s="993">
        <v>500</v>
      </c>
      <c r="AJ23" s="708"/>
      <c r="AK23" s="708">
        <v>1</v>
      </c>
      <c r="AL23" s="708"/>
      <c r="AM23" s="714">
        <v>457</v>
      </c>
      <c r="AN23" s="717">
        <v>1987.5</v>
      </c>
      <c r="AO23" s="715">
        <v>101.5</v>
      </c>
      <c r="AP23" s="715">
        <v>120</v>
      </c>
      <c r="AQ23" s="715">
        <v>164</v>
      </c>
      <c r="AR23" s="719">
        <v>102</v>
      </c>
      <c r="AS23" s="952">
        <v>21984</v>
      </c>
      <c r="AT23" s="726">
        <v>2056</v>
      </c>
      <c r="AU23" s="964">
        <v>3889.5</v>
      </c>
      <c r="AV23" s="801"/>
      <c r="AW23" s="989" t="s">
        <v>881</v>
      </c>
      <c r="AX23" s="707"/>
    </row>
    <row r="24" spans="1:50" ht="16" thickBot="1">
      <c r="A24" s="705" t="s">
        <v>3680</v>
      </c>
      <c r="C24" s="987" t="s">
        <v>615</v>
      </c>
      <c r="D24" s="890">
        <v>23</v>
      </c>
      <c r="E24" s="988" t="s">
        <v>867</v>
      </c>
      <c r="F24" s="806">
        <v>40130</v>
      </c>
      <c r="G24" s="989"/>
      <c r="H24" s="989">
        <v>1</v>
      </c>
      <c r="I24" s="707"/>
      <c r="J24" s="989">
        <v>1</v>
      </c>
      <c r="K24" s="990"/>
      <c r="L24" s="991">
        <v>158.18</v>
      </c>
      <c r="M24" s="991">
        <v>76.400000000000006</v>
      </c>
      <c r="N24" s="991">
        <v>180.12</v>
      </c>
      <c r="O24" s="992">
        <v>400</v>
      </c>
      <c r="P24" s="707"/>
      <c r="Q24" s="989">
        <v>1</v>
      </c>
      <c r="R24" s="707"/>
      <c r="S24" s="989">
        <v>1</v>
      </c>
      <c r="T24" s="707"/>
      <c r="U24" s="989">
        <v>1</v>
      </c>
      <c r="V24" s="707"/>
      <c r="W24" s="707">
        <v>1</v>
      </c>
      <c r="X24" s="707"/>
      <c r="Y24" s="134">
        <v>1</v>
      </c>
      <c r="Z24" s="134">
        <v>1</v>
      </c>
      <c r="AA24" s="134"/>
      <c r="AH24" s="993">
        <v>300</v>
      </c>
      <c r="AI24" s="993">
        <v>900</v>
      </c>
      <c r="AJ24" s="708"/>
      <c r="AK24" s="708"/>
      <c r="AL24" s="708">
        <v>1</v>
      </c>
      <c r="AM24" s="714">
        <v>163</v>
      </c>
      <c r="AN24" s="715">
        <v>367</v>
      </c>
      <c r="AO24" s="715">
        <v>106.5</v>
      </c>
      <c r="AP24" s="715">
        <v>171</v>
      </c>
      <c r="AQ24" s="715">
        <v>185</v>
      </c>
      <c r="AR24" s="719">
        <v>99</v>
      </c>
      <c r="AS24" s="738">
        <v>747</v>
      </c>
      <c r="AT24" s="718">
        <v>145</v>
      </c>
      <c r="AU24" s="964">
        <v>555</v>
      </c>
      <c r="AV24" s="936"/>
      <c r="AW24" s="989" t="s">
        <v>882</v>
      </c>
      <c r="AX24" s="707"/>
    </row>
    <row r="25" spans="1:50" ht="16" thickBot="1">
      <c r="A25" s="705" t="s">
        <v>3680</v>
      </c>
      <c r="C25" s="987" t="s">
        <v>615</v>
      </c>
      <c r="D25" s="890">
        <v>24</v>
      </c>
      <c r="E25" s="988" t="s">
        <v>867</v>
      </c>
      <c r="F25" s="806">
        <v>40130</v>
      </c>
      <c r="G25" s="989">
        <v>1</v>
      </c>
      <c r="H25" s="989"/>
      <c r="I25" s="707"/>
      <c r="J25" s="989"/>
      <c r="K25" s="990">
        <v>1</v>
      </c>
      <c r="L25" s="991">
        <v>170.09</v>
      </c>
      <c r="M25" s="991">
        <v>74.25</v>
      </c>
      <c r="N25" s="991">
        <v>220.97</v>
      </c>
      <c r="O25" s="1006">
        <v>814</v>
      </c>
      <c r="P25" s="707"/>
      <c r="Q25" s="989">
        <v>1</v>
      </c>
      <c r="R25" s="707"/>
      <c r="S25" s="989">
        <v>1</v>
      </c>
      <c r="T25" s="707"/>
      <c r="U25" s="989">
        <v>1</v>
      </c>
      <c r="V25" s="707"/>
      <c r="W25" s="707"/>
      <c r="X25" s="707">
        <v>1</v>
      </c>
      <c r="Y25" s="134">
        <v>1</v>
      </c>
      <c r="Z25" s="134">
        <v>1</v>
      </c>
      <c r="AA25" s="134"/>
      <c r="AH25" s="993">
        <v>300</v>
      </c>
      <c r="AI25" s="993">
        <v>700</v>
      </c>
      <c r="AJ25" s="708"/>
      <c r="AK25" s="708">
        <v>1</v>
      </c>
      <c r="AL25" s="708"/>
      <c r="AM25" s="714">
        <v>193</v>
      </c>
      <c r="AN25" s="717">
        <v>1422.5</v>
      </c>
      <c r="AO25" s="715">
        <v>155</v>
      </c>
      <c r="AP25" s="715">
        <v>252.5</v>
      </c>
      <c r="AQ25" s="715">
        <v>163</v>
      </c>
      <c r="AR25" s="719">
        <v>224.5</v>
      </c>
      <c r="AS25" s="738">
        <v>538.5</v>
      </c>
      <c r="AT25" s="718">
        <v>212.5</v>
      </c>
      <c r="AU25" s="964">
        <v>952</v>
      </c>
      <c r="AV25" s="936"/>
      <c r="AW25" s="989" t="s">
        <v>883</v>
      </c>
      <c r="AX25" s="707"/>
    </row>
    <row r="26" spans="1:50" ht="16" thickBot="1">
      <c r="A26" s="705" t="s">
        <v>3680</v>
      </c>
      <c r="C26" s="987" t="s">
        <v>615</v>
      </c>
      <c r="D26" s="890">
        <v>25</v>
      </c>
      <c r="E26" s="988" t="s">
        <v>867</v>
      </c>
      <c r="F26" s="806">
        <v>40130</v>
      </c>
      <c r="G26" s="989"/>
      <c r="H26" s="989">
        <v>1</v>
      </c>
      <c r="I26" s="707"/>
      <c r="J26" s="989"/>
      <c r="K26" s="990">
        <v>1</v>
      </c>
      <c r="L26" s="991">
        <v>159.05000000000001</v>
      </c>
      <c r="M26" s="991">
        <v>69.63</v>
      </c>
      <c r="N26" s="991">
        <v>197.7</v>
      </c>
      <c r="O26" s="992">
        <v>703</v>
      </c>
      <c r="P26" s="707"/>
      <c r="Q26" s="989">
        <v>1</v>
      </c>
      <c r="R26" s="707"/>
      <c r="S26" s="989">
        <v>1</v>
      </c>
      <c r="T26" s="707"/>
      <c r="U26" s="989">
        <v>1</v>
      </c>
      <c r="V26" s="707"/>
      <c r="W26" s="707"/>
      <c r="X26" s="707">
        <v>1</v>
      </c>
      <c r="Y26" s="134">
        <v>1</v>
      </c>
      <c r="Z26" s="134">
        <v>1</v>
      </c>
      <c r="AA26" s="134"/>
      <c r="AH26" s="993">
        <v>300</v>
      </c>
      <c r="AI26" s="993">
        <v>600</v>
      </c>
      <c r="AJ26" s="708"/>
      <c r="AK26" s="708"/>
      <c r="AL26" s="708">
        <v>1</v>
      </c>
      <c r="AM26" s="714">
        <v>308</v>
      </c>
      <c r="AN26" s="715">
        <v>997.5</v>
      </c>
      <c r="AO26" s="715">
        <v>81</v>
      </c>
      <c r="AP26" s="715">
        <v>131</v>
      </c>
      <c r="AQ26" s="715">
        <v>163</v>
      </c>
      <c r="AR26" s="719">
        <v>256.5</v>
      </c>
      <c r="AS26" s="740">
        <v>1227</v>
      </c>
      <c r="AT26" s="718">
        <v>246</v>
      </c>
      <c r="AU26" s="971">
        <v>4751.5</v>
      </c>
      <c r="AV26" s="801"/>
      <c r="AW26" s="989" t="s">
        <v>884</v>
      </c>
      <c r="AX26" s="707"/>
    </row>
    <row r="27" spans="1:50" ht="16" thickBot="1">
      <c r="A27" s="705" t="s">
        <v>3680</v>
      </c>
      <c r="C27" s="987" t="s">
        <v>615</v>
      </c>
      <c r="D27" s="890">
        <v>26</v>
      </c>
      <c r="E27" s="988" t="s">
        <v>867</v>
      </c>
      <c r="F27" s="806">
        <v>40130</v>
      </c>
      <c r="G27" s="989">
        <v>1</v>
      </c>
      <c r="H27" s="989"/>
      <c r="I27" s="707"/>
      <c r="J27" s="989"/>
      <c r="K27" s="990">
        <v>1</v>
      </c>
      <c r="L27" s="991">
        <v>176.05</v>
      </c>
      <c r="M27" s="991">
        <v>85.14</v>
      </c>
      <c r="N27" s="991">
        <v>239.61</v>
      </c>
      <c r="O27" s="992">
        <v>846</v>
      </c>
      <c r="P27" s="707"/>
      <c r="Q27" s="989">
        <v>1</v>
      </c>
      <c r="R27" s="707"/>
      <c r="S27" s="989">
        <v>1</v>
      </c>
      <c r="T27" s="707"/>
      <c r="U27" s="989">
        <v>1</v>
      </c>
      <c r="V27" s="707"/>
      <c r="W27" s="707"/>
      <c r="X27" s="707">
        <v>1</v>
      </c>
      <c r="Y27" s="134">
        <v>1</v>
      </c>
      <c r="Z27" s="134"/>
      <c r="AA27" s="134">
        <v>1</v>
      </c>
      <c r="AH27" s="993">
        <v>300</v>
      </c>
      <c r="AI27" s="993">
        <v>500</v>
      </c>
      <c r="AJ27" s="708">
        <v>1</v>
      </c>
      <c r="AK27" s="708"/>
      <c r="AL27" s="708"/>
      <c r="AM27" s="714">
        <v>939</v>
      </c>
      <c r="AN27" s="721">
        <v>11728.5</v>
      </c>
      <c r="AO27" s="715">
        <v>168</v>
      </c>
      <c r="AP27" s="715">
        <v>127</v>
      </c>
      <c r="AQ27" s="715">
        <v>242</v>
      </c>
      <c r="AR27" s="719">
        <v>120</v>
      </c>
      <c r="AS27" s="738">
        <v>206</v>
      </c>
      <c r="AT27" s="718">
        <v>90</v>
      </c>
      <c r="AU27" s="964">
        <v>2618</v>
      </c>
      <c r="AV27" s="801"/>
      <c r="AW27" s="989" t="s">
        <v>885</v>
      </c>
      <c r="AX27" s="707"/>
    </row>
    <row r="28" spans="1:50" ht="16" thickBot="1">
      <c r="A28" s="705" t="s">
        <v>3680</v>
      </c>
      <c r="C28" s="987" t="s">
        <v>615</v>
      </c>
      <c r="D28" s="890">
        <v>27</v>
      </c>
      <c r="E28" s="988" t="s">
        <v>867</v>
      </c>
      <c r="F28" s="806">
        <v>40130</v>
      </c>
      <c r="G28" s="989">
        <v>1</v>
      </c>
      <c r="H28" s="989"/>
      <c r="I28" s="707"/>
      <c r="J28" s="989"/>
      <c r="K28" s="990">
        <v>1</v>
      </c>
      <c r="L28" s="991">
        <v>164.31</v>
      </c>
      <c r="M28" s="991">
        <v>81.16</v>
      </c>
      <c r="N28" s="991">
        <v>207.73</v>
      </c>
      <c r="O28" s="1006">
        <v>706</v>
      </c>
      <c r="P28" s="707"/>
      <c r="Q28" s="989">
        <v>1</v>
      </c>
      <c r="R28" s="707"/>
      <c r="S28" s="989">
        <v>1</v>
      </c>
      <c r="T28" s="707"/>
      <c r="U28" s="989">
        <v>1</v>
      </c>
      <c r="V28" s="707"/>
      <c r="W28" s="707"/>
      <c r="X28" s="707">
        <v>1</v>
      </c>
      <c r="Y28" s="134">
        <v>1</v>
      </c>
      <c r="Z28" s="134"/>
      <c r="AA28" s="134">
        <v>1</v>
      </c>
      <c r="AH28" s="993">
        <v>300</v>
      </c>
      <c r="AI28" s="993">
        <v>700</v>
      </c>
      <c r="AJ28" s="708"/>
      <c r="AK28" s="708"/>
      <c r="AL28" s="708">
        <v>1</v>
      </c>
      <c r="AM28" s="714">
        <v>107</v>
      </c>
      <c r="AN28" s="715">
        <v>122.5</v>
      </c>
      <c r="AO28" s="715">
        <v>118</v>
      </c>
      <c r="AP28" s="715">
        <v>128</v>
      </c>
      <c r="AQ28" s="715">
        <v>118</v>
      </c>
      <c r="AR28" s="719">
        <v>101</v>
      </c>
      <c r="AS28" s="738">
        <v>512</v>
      </c>
      <c r="AT28" s="718">
        <v>88</v>
      </c>
      <c r="AU28" s="971">
        <v>4354.5</v>
      </c>
      <c r="AV28" s="936"/>
      <c r="AW28" s="996" t="s">
        <v>886</v>
      </c>
      <c r="AX28" s="707" t="s">
        <v>770</v>
      </c>
    </row>
    <row r="29" spans="1:50" ht="16" thickBot="1">
      <c r="A29" s="705" t="s">
        <v>3680</v>
      </c>
      <c r="C29" s="987" t="s">
        <v>615</v>
      </c>
      <c r="D29" s="890">
        <v>28</v>
      </c>
      <c r="E29" s="988" t="s">
        <v>867</v>
      </c>
      <c r="F29" s="806">
        <v>40130</v>
      </c>
      <c r="G29" s="989">
        <v>1</v>
      </c>
      <c r="H29" s="989"/>
      <c r="I29" s="707"/>
      <c r="J29" s="989"/>
      <c r="K29" s="990">
        <v>1</v>
      </c>
      <c r="L29" s="991">
        <v>166.74</v>
      </c>
      <c r="M29" s="991">
        <v>85.1</v>
      </c>
      <c r="N29" s="991">
        <v>207.6</v>
      </c>
      <c r="O29" s="992">
        <v>693</v>
      </c>
      <c r="P29" s="707"/>
      <c r="Q29" s="989">
        <v>1</v>
      </c>
      <c r="R29" s="707"/>
      <c r="S29" s="989">
        <v>1</v>
      </c>
      <c r="T29" s="707"/>
      <c r="U29" s="989">
        <v>1</v>
      </c>
      <c r="V29" s="707"/>
      <c r="W29" s="707"/>
      <c r="X29" s="707">
        <v>1</v>
      </c>
      <c r="Y29" s="134">
        <v>1</v>
      </c>
      <c r="Z29" s="134">
        <v>1</v>
      </c>
      <c r="AA29" s="134"/>
      <c r="AH29" s="993">
        <v>300</v>
      </c>
      <c r="AI29" s="993">
        <v>700</v>
      </c>
      <c r="AJ29" s="708">
        <v>1</v>
      </c>
      <c r="AK29" s="708"/>
      <c r="AL29" s="708"/>
      <c r="AM29" s="722">
        <v>6879.5</v>
      </c>
      <c r="AN29" s="721">
        <v>26143</v>
      </c>
      <c r="AO29" s="715">
        <v>344</v>
      </c>
      <c r="AP29" s="717">
        <v>2525.5</v>
      </c>
      <c r="AQ29" s="717">
        <v>3830</v>
      </c>
      <c r="AR29" s="719">
        <v>195</v>
      </c>
      <c r="AS29" s="738">
        <v>511.5</v>
      </c>
      <c r="AT29" s="718">
        <v>160</v>
      </c>
      <c r="AU29" s="964">
        <v>1461</v>
      </c>
      <c r="AV29" s="801"/>
      <c r="AW29" s="989" t="s">
        <v>887</v>
      </c>
      <c r="AX29" s="707"/>
    </row>
    <row r="30" spans="1:50" ht="16" thickBot="1">
      <c r="A30" s="705" t="s">
        <v>3680</v>
      </c>
      <c r="C30" s="987" t="s">
        <v>615</v>
      </c>
      <c r="D30" s="890">
        <v>29</v>
      </c>
      <c r="E30" s="988" t="s">
        <v>867</v>
      </c>
      <c r="F30" s="806">
        <v>40130</v>
      </c>
      <c r="G30" s="989"/>
      <c r="H30" s="989">
        <v>1</v>
      </c>
      <c r="I30" s="707"/>
      <c r="J30" s="989">
        <v>1</v>
      </c>
      <c r="K30" s="990"/>
      <c r="L30" s="991">
        <v>146.66</v>
      </c>
      <c r="M30" s="991">
        <v>75.069999999999993</v>
      </c>
      <c r="N30" s="991">
        <v>172.26</v>
      </c>
      <c r="O30" s="992">
        <v>377</v>
      </c>
      <c r="P30" s="707"/>
      <c r="Q30" s="989">
        <v>1</v>
      </c>
      <c r="R30" s="707"/>
      <c r="S30" s="989">
        <v>1</v>
      </c>
      <c r="T30" s="707"/>
      <c r="U30" s="989">
        <v>1</v>
      </c>
      <c r="V30" s="707"/>
      <c r="W30" s="707">
        <v>1</v>
      </c>
      <c r="X30" s="707"/>
      <c r="Y30" s="134">
        <v>1</v>
      </c>
      <c r="Z30" s="134">
        <v>1</v>
      </c>
      <c r="AA30" s="134"/>
      <c r="AH30" s="993">
        <v>300</v>
      </c>
      <c r="AI30" s="993">
        <v>800</v>
      </c>
      <c r="AJ30" s="708"/>
      <c r="AK30" s="708">
        <v>1</v>
      </c>
      <c r="AL30" s="708"/>
      <c r="AM30" s="714">
        <v>267</v>
      </c>
      <c r="AN30" s="717">
        <v>1989.5</v>
      </c>
      <c r="AO30" s="715">
        <v>114</v>
      </c>
      <c r="AP30" s="715">
        <v>93</v>
      </c>
      <c r="AQ30" s="715">
        <v>150.5</v>
      </c>
      <c r="AR30" s="719">
        <v>87</v>
      </c>
      <c r="AS30" s="738">
        <v>463</v>
      </c>
      <c r="AT30" s="718">
        <v>97</v>
      </c>
      <c r="AU30" s="964">
        <v>516.5</v>
      </c>
      <c r="AV30" s="801"/>
      <c r="AW30" s="996" t="s">
        <v>888</v>
      </c>
      <c r="AX30" s="707"/>
    </row>
    <row r="31" spans="1:50" ht="16" thickBot="1">
      <c r="A31" s="705" t="s">
        <v>3680</v>
      </c>
      <c r="C31" s="987" t="s">
        <v>615</v>
      </c>
      <c r="D31" s="890">
        <v>30</v>
      </c>
      <c r="E31" s="988" t="s">
        <v>867</v>
      </c>
      <c r="F31" s="806">
        <v>40130</v>
      </c>
      <c r="G31" s="989">
        <v>1</v>
      </c>
      <c r="H31" s="989"/>
      <c r="I31" s="707"/>
      <c r="J31" s="989"/>
      <c r="K31" s="990">
        <v>1</v>
      </c>
      <c r="L31" s="991">
        <v>171.58</v>
      </c>
      <c r="M31" s="991">
        <v>72.260000000000005</v>
      </c>
      <c r="N31" s="991">
        <v>210.44</v>
      </c>
      <c r="O31" s="992">
        <v>711</v>
      </c>
      <c r="P31" s="707"/>
      <c r="Q31" s="989">
        <v>1</v>
      </c>
      <c r="R31" s="707"/>
      <c r="S31" s="989">
        <v>1</v>
      </c>
      <c r="T31" s="707"/>
      <c r="U31" s="989">
        <v>1</v>
      </c>
      <c r="V31" s="707"/>
      <c r="W31" s="707"/>
      <c r="X31" s="707">
        <v>1</v>
      </c>
      <c r="Y31" s="134">
        <v>1</v>
      </c>
      <c r="Z31" s="134"/>
      <c r="AA31" s="134">
        <v>1</v>
      </c>
      <c r="AH31" s="993">
        <v>300</v>
      </c>
      <c r="AI31" s="993">
        <v>1000</v>
      </c>
      <c r="AJ31" s="708"/>
      <c r="AK31" s="708">
        <v>1</v>
      </c>
      <c r="AL31" s="708"/>
      <c r="AM31" s="722">
        <v>1253.5</v>
      </c>
      <c r="AN31" s="717">
        <v>2664</v>
      </c>
      <c r="AO31" s="717">
        <v>1076</v>
      </c>
      <c r="AP31" s="717">
        <v>2781</v>
      </c>
      <c r="AQ31" s="715">
        <v>357</v>
      </c>
      <c r="AR31" s="723">
        <v>1642</v>
      </c>
      <c r="AS31" s="952">
        <v>10809</v>
      </c>
      <c r="AT31" s="718">
        <v>651</v>
      </c>
      <c r="AU31" s="971">
        <v>6196</v>
      </c>
      <c r="AV31" s="936"/>
      <c r="AW31" s="989" t="s">
        <v>889</v>
      </c>
      <c r="AX31" s="995"/>
    </row>
    <row r="32" spans="1:50" ht="16" thickBot="1">
      <c r="A32" s="705" t="s">
        <v>3680</v>
      </c>
      <c r="C32" s="987" t="s">
        <v>615</v>
      </c>
      <c r="D32" s="890">
        <v>31</v>
      </c>
      <c r="E32" s="988" t="s">
        <v>890</v>
      </c>
      <c r="F32" s="806">
        <v>40131</v>
      </c>
      <c r="G32" s="989">
        <v>1</v>
      </c>
      <c r="H32" s="989"/>
      <c r="I32" s="707"/>
      <c r="J32" s="989">
        <v>1</v>
      </c>
      <c r="K32" s="990"/>
      <c r="L32" s="991">
        <v>151.12</v>
      </c>
      <c r="M32" s="991">
        <v>68.650000000000006</v>
      </c>
      <c r="N32" s="991">
        <v>190.11</v>
      </c>
      <c r="O32" s="992">
        <v>495</v>
      </c>
      <c r="P32" s="707"/>
      <c r="Q32" s="989">
        <v>1</v>
      </c>
      <c r="R32" s="707"/>
      <c r="S32" s="989">
        <v>1</v>
      </c>
      <c r="T32" s="707"/>
      <c r="U32" s="989">
        <v>1</v>
      </c>
      <c r="V32" s="707"/>
      <c r="W32" s="707"/>
      <c r="X32" s="707">
        <v>1</v>
      </c>
      <c r="Y32" s="134">
        <v>1</v>
      </c>
      <c r="Z32" s="134"/>
      <c r="AA32" s="134">
        <v>1</v>
      </c>
      <c r="AH32" s="993">
        <v>300</v>
      </c>
      <c r="AI32" s="993">
        <v>800</v>
      </c>
      <c r="AJ32" s="708"/>
      <c r="AK32" s="708"/>
      <c r="AL32" s="708">
        <v>1</v>
      </c>
      <c r="AM32" s="714">
        <v>181</v>
      </c>
      <c r="AN32" s="715">
        <v>299</v>
      </c>
      <c r="AO32" s="715">
        <v>123.5</v>
      </c>
      <c r="AP32" s="715">
        <v>109.5</v>
      </c>
      <c r="AQ32" s="715">
        <v>150</v>
      </c>
      <c r="AR32" s="719">
        <v>101</v>
      </c>
      <c r="AS32" s="740">
        <v>2731</v>
      </c>
      <c r="AT32" s="718">
        <v>128.5</v>
      </c>
      <c r="AU32" s="964">
        <v>955.5</v>
      </c>
      <c r="AV32" s="801"/>
      <c r="AW32" s="989" t="s">
        <v>891</v>
      </c>
      <c r="AX32" s="995"/>
    </row>
    <row r="33" spans="1:50" ht="16" thickBot="1">
      <c r="A33" s="705" t="s">
        <v>3680</v>
      </c>
      <c r="C33" s="987" t="s">
        <v>615</v>
      </c>
      <c r="D33" s="890">
        <v>32</v>
      </c>
      <c r="E33" s="988" t="s">
        <v>890</v>
      </c>
      <c r="F33" s="806">
        <v>40131</v>
      </c>
      <c r="G33" s="989"/>
      <c r="H33" s="989">
        <v>1</v>
      </c>
      <c r="I33" s="707"/>
      <c r="J33" s="989"/>
      <c r="K33" s="990">
        <v>1</v>
      </c>
      <c r="L33" s="991">
        <v>163.33000000000001</v>
      </c>
      <c r="M33" s="991">
        <v>70.12</v>
      </c>
      <c r="N33" s="991">
        <v>202.6</v>
      </c>
      <c r="O33" s="992">
        <v>677</v>
      </c>
      <c r="P33" s="707"/>
      <c r="Q33" s="989">
        <v>1</v>
      </c>
      <c r="R33" s="707"/>
      <c r="S33" s="989">
        <v>1</v>
      </c>
      <c r="T33" s="707"/>
      <c r="U33" s="989">
        <v>1</v>
      </c>
      <c r="V33" s="707"/>
      <c r="W33" s="707"/>
      <c r="X33" s="707">
        <v>1</v>
      </c>
      <c r="Y33" s="134">
        <v>1</v>
      </c>
      <c r="Z33" s="134"/>
      <c r="AA33" s="134">
        <v>1</v>
      </c>
      <c r="AH33" s="993">
        <v>300</v>
      </c>
      <c r="AI33" s="993">
        <v>800</v>
      </c>
      <c r="AJ33" s="708">
        <v>1</v>
      </c>
      <c r="AK33" s="708"/>
      <c r="AL33" s="708"/>
      <c r="AM33" s="754">
        <v>13715</v>
      </c>
      <c r="AN33" s="721">
        <v>25128</v>
      </c>
      <c r="AO33" s="717">
        <v>2112.5</v>
      </c>
      <c r="AP33" s="717">
        <v>4027</v>
      </c>
      <c r="AQ33" s="715">
        <v>333</v>
      </c>
      <c r="AR33" s="723">
        <v>4496</v>
      </c>
      <c r="AS33" s="952">
        <v>12137</v>
      </c>
      <c r="AT33" s="726">
        <v>7863.5</v>
      </c>
      <c r="AU33" s="964">
        <v>2444</v>
      </c>
      <c r="AV33" s="801"/>
      <c r="AW33" s="996" t="s">
        <v>892</v>
      </c>
      <c r="AX33" s="1009" t="s">
        <v>348</v>
      </c>
    </row>
    <row r="34" spans="1:50" ht="16" thickBot="1">
      <c r="A34" s="705" t="s">
        <v>3680</v>
      </c>
      <c r="C34" s="987" t="s">
        <v>615</v>
      </c>
      <c r="D34" s="890">
        <v>33</v>
      </c>
      <c r="E34" s="988" t="s">
        <v>890</v>
      </c>
      <c r="F34" s="806">
        <v>40131</v>
      </c>
      <c r="G34" s="989">
        <v>1</v>
      </c>
      <c r="H34" s="989"/>
      <c r="I34" s="707"/>
      <c r="J34" s="989">
        <v>1</v>
      </c>
      <c r="K34" s="990"/>
      <c r="L34" s="991">
        <v>144.6</v>
      </c>
      <c r="M34" s="991">
        <v>64.849999999999994</v>
      </c>
      <c r="N34" s="991">
        <v>174.38</v>
      </c>
      <c r="O34" s="992">
        <v>409</v>
      </c>
      <c r="P34" s="707"/>
      <c r="Q34" s="989">
        <v>1</v>
      </c>
      <c r="R34" s="707"/>
      <c r="S34" s="989">
        <v>1</v>
      </c>
      <c r="T34" s="707"/>
      <c r="U34" s="989">
        <v>1</v>
      </c>
      <c r="V34" s="707"/>
      <c r="W34" s="707">
        <v>1</v>
      </c>
      <c r="X34" s="707"/>
      <c r="Y34" s="134">
        <v>1</v>
      </c>
      <c r="Z34" s="134"/>
      <c r="AA34" s="134">
        <v>1</v>
      </c>
      <c r="AH34" s="993">
        <v>300</v>
      </c>
      <c r="AI34" s="993">
        <v>800</v>
      </c>
      <c r="AJ34" s="708"/>
      <c r="AK34" s="708"/>
      <c r="AL34" s="708">
        <v>1</v>
      </c>
      <c r="AM34" s="714">
        <v>129</v>
      </c>
      <c r="AN34" s="715">
        <v>123</v>
      </c>
      <c r="AO34" s="715">
        <v>100</v>
      </c>
      <c r="AP34" s="715">
        <v>108.5</v>
      </c>
      <c r="AQ34" s="715">
        <v>153</v>
      </c>
      <c r="AR34" s="719">
        <v>96</v>
      </c>
      <c r="AS34" s="738">
        <v>556</v>
      </c>
      <c r="AT34" s="718">
        <v>96</v>
      </c>
      <c r="AU34" s="964">
        <v>617</v>
      </c>
      <c r="AV34" s="801"/>
      <c r="AW34" s="989" t="s">
        <v>893</v>
      </c>
      <c r="AX34" s="707"/>
    </row>
    <row r="35" spans="1:50" ht="16" thickBot="1">
      <c r="A35" s="705" t="s">
        <v>3680</v>
      </c>
      <c r="C35" s="987" t="s">
        <v>615</v>
      </c>
      <c r="D35" s="890">
        <v>34</v>
      </c>
      <c r="E35" s="988" t="s">
        <v>890</v>
      </c>
      <c r="F35" s="806">
        <v>40131</v>
      </c>
      <c r="G35" s="989"/>
      <c r="H35" s="989">
        <v>1</v>
      </c>
      <c r="I35" s="707"/>
      <c r="J35" s="989">
        <v>1</v>
      </c>
      <c r="K35" s="990"/>
      <c r="L35" s="991">
        <v>152.78</v>
      </c>
      <c r="M35" s="991">
        <v>65.86</v>
      </c>
      <c r="N35" s="991">
        <v>197.57</v>
      </c>
      <c r="O35" s="992">
        <v>477</v>
      </c>
      <c r="P35" s="707"/>
      <c r="Q35" s="989">
        <v>1</v>
      </c>
      <c r="R35" s="707"/>
      <c r="S35" s="989">
        <v>1</v>
      </c>
      <c r="T35" s="707"/>
      <c r="U35" s="989">
        <v>1</v>
      </c>
      <c r="V35" s="707"/>
      <c r="W35" s="707">
        <v>1</v>
      </c>
      <c r="X35" s="707"/>
      <c r="Y35" s="134">
        <v>1</v>
      </c>
      <c r="Z35" s="134">
        <v>1</v>
      </c>
      <c r="AA35" s="134"/>
      <c r="AH35" s="993">
        <v>300</v>
      </c>
      <c r="AI35" s="993">
        <v>900</v>
      </c>
      <c r="AJ35" s="708"/>
      <c r="AK35" s="708">
        <v>1</v>
      </c>
      <c r="AL35" s="708"/>
      <c r="AM35" s="714">
        <v>234</v>
      </c>
      <c r="AN35" s="717">
        <v>1709</v>
      </c>
      <c r="AO35" s="715">
        <v>89.5</v>
      </c>
      <c r="AP35" s="715">
        <v>91</v>
      </c>
      <c r="AQ35" s="715">
        <v>128</v>
      </c>
      <c r="AR35" s="719">
        <v>96</v>
      </c>
      <c r="AS35" s="740">
        <v>2828</v>
      </c>
      <c r="AT35" s="718">
        <v>142.5</v>
      </c>
      <c r="AU35" s="964">
        <v>726.5</v>
      </c>
      <c r="AV35" s="801"/>
      <c r="AW35" s="989" t="s">
        <v>894</v>
      </c>
      <c r="AX35" s="707"/>
    </row>
    <row r="36" spans="1:50" ht="16" thickBot="1">
      <c r="A36" s="705" t="s">
        <v>3680</v>
      </c>
      <c r="C36" s="987" t="s">
        <v>615</v>
      </c>
      <c r="D36" s="890">
        <v>35</v>
      </c>
      <c r="E36" s="988" t="s">
        <v>890</v>
      </c>
      <c r="F36" s="806">
        <v>40131</v>
      </c>
      <c r="G36" s="989"/>
      <c r="H36" s="989">
        <v>1</v>
      </c>
      <c r="I36" s="707"/>
      <c r="J36" s="989">
        <v>1</v>
      </c>
      <c r="K36" s="990"/>
      <c r="L36" s="991">
        <v>155.13</v>
      </c>
      <c r="M36" s="991">
        <v>67.349999999999994</v>
      </c>
      <c r="N36" s="991">
        <v>190.83</v>
      </c>
      <c r="O36" s="992">
        <v>460</v>
      </c>
      <c r="P36" s="707"/>
      <c r="Q36" s="989">
        <v>1</v>
      </c>
      <c r="R36" s="707"/>
      <c r="S36" s="989">
        <v>1</v>
      </c>
      <c r="T36" s="707"/>
      <c r="U36" s="989">
        <v>1</v>
      </c>
      <c r="V36" s="707"/>
      <c r="W36" s="707">
        <v>1</v>
      </c>
      <c r="X36" s="707"/>
      <c r="Y36" s="134">
        <v>1</v>
      </c>
      <c r="Z36" s="134">
        <v>1</v>
      </c>
      <c r="AA36" s="134"/>
      <c r="AH36" s="993">
        <v>300</v>
      </c>
      <c r="AI36" s="993">
        <v>800</v>
      </c>
      <c r="AJ36" s="708"/>
      <c r="AK36" s="708"/>
      <c r="AL36" s="708">
        <v>1</v>
      </c>
      <c r="AM36" s="714">
        <v>210</v>
      </c>
      <c r="AN36" s="715">
        <v>289.5</v>
      </c>
      <c r="AO36" s="715">
        <v>109</v>
      </c>
      <c r="AP36" s="715">
        <v>106</v>
      </c>
      <c r="AQ36" s="715">
        <v>177</v>
      </c>
      <c r="AR36" s="719">
        <v>102</v>
      </c>
      <c r="AS36" s="740">
        <v>5968.5</v>
      </c>
      <c r="AT36" s="718">
        <v>168</v>
      </c>
      <c r="AU36" s="964">
        <v>640.5</v>
      </c>
      <c r="AV36" s="801"/>
      <c r="AW36" s="989" t="s">
        <v>895</v>
      </c>
      <c r="AX36" s="707"/>
    </row>
    <row r="37" spans="1:50" ht="16" thickBot="1">
      <c r="A37" s="705" t="s">
        <v>3680</v>
      </c>
      <c r="C37" s="987" t="s">
        <v>615</v>
      </c>
      <c r="D37" s="890">
        <v>36</v>
      </c>
      <c r="E37" s="988" t="s">
        <v>890</v>
      </c>
      <c r="F37" s="806">
        <v>40131</v>
      </c>
      <c r="G37" s="989"/>
      <c r="H37" s="989">
        <v>1</v>
      </c>
      <c r="I37" s="707"/>
      <c r="J37" s="989">
        <v>1</v>
      </c>
      <c r="K37" s="990"/>
      <c r="L37" s="991">
        <v>158.33000000000001</v>
      </c>
      <c r="M37" s="991">
        <v>67.3</v>
      </c>
      <c r="N37" s="991">
        <v>184.54</v>
      </c>
      <c r="O37" s="992">
        <v>464</v>
      </c>
      <c r="P37" s="707"/>
      <c r="Q37" s="989">
        <v>1</v>
      </c>
      <c r="R37" s="707"/>
      <c r="S37" s="989">
        <v>1</v>
      </c>
      <c r="T37" s="707"/>
      <c r="U37" s="989">
        <v>1</v>
      </c>
      <c r="V37" s="707"/>
      <c r="W37" s="707">
        <v>1</v>
      </c>
      <c r="X37" s="707"/>
      <c r="Y37" s="134">
        <v>1</v>
      </c>
      <c r="Z37" s="134">
        <v>1</v>
      </c>
      <c r="AA37" s="134"/>
      <c r="AH37" s="993">
        <v>300</v>
      </c>
      <c r="AI37" s="993">
        <v>800</v>
      </c>
      <c r="AJ37" s="708"/>
      <c r="AK37" s="708"/>
      <c r="AL37" s="708">
        <v>1</v>
      </c>
      <c r="AM37" s="714">
        <v>129</v>
      </c>
      <c r="AN37" s="715">
        <v>75.5</v>
      </c>
      <c r="AO37" s="715">
        <v>86</v>
      </c>
      <c r="AP37" s="715">
        <v>114</v>
      </c>
      <c r="AQ37" s="715">
        <v>143</v>
      </c>
      <c r="AR37" s="719">
        <v>88</v>
      </c>
      <c r="AS37" s="740">
        <v>1615</v>
      </c>
      <c r="AT37" s="718">
        <v>120.5</v>
      </c>
      <c r="AU37" s="964">
        <v>582.5</v>
      </c>
      <c r="AV37" s="801"/>
      <c r="AW37" s="989" t="s">
        <v>896</v>
      </c>
      <c r="AX37" s="707"/>
    </row>
    <row r="38" spans="1:50" ht="16" thickBot="1">
      <c r="A38" s="705" t="s">
        <v>3680</v>
      </c>
      <c r="C38" s="987" t="s">
        <v>615</v>
      </c>
      <c r="D38" s="890">
        <v>37</v>
      </c>
      <c r="E38" s="988" t="s">
        <v>890</v>
      </c>
      <c r="F38" s="806">
        <v>40131</v>
      </c>
      <c r="G38" s="989">
        <v>1</v>
      </c>
      <c r="H38" s="989"/>
      <c r="I38" s="707"/>
      <c r="J38" s="989">
        <v>1</v>
      </c>
      <c r="K38" s="990"/>
      <c r="L38" s="1010">
        <v>151.59</v>
      </c>
      <c r="M38" s="991">
        <v>67.64</v>
      </c>
      <c r="N38" s="991">
        <v>180.86</v>
      </c>
      <c r="O38" s="992">
        <v>408</v>
      </c>
      <c r="P38" s="707"/>
      <c r="Q38" s="989">
        <v>1</v>
      </c>
      <c r="R38" s="707"/>
      <c r="S38" s="989">
        <v>1</v>
      </c>
      <c r="T38" s="707"/>
      <c r="U38" s="989">
        <v>1</v>
      </c>
      <c r="V38" s="707"/>
      <c r="W38" s="707">
        <v>1</v>
      </c>
      <c r="X38" s="707"/>
      <c r="Y38" s="134">
        <v>1</v>
      </c>
      <c r="Z38" s="134">
        <v>1</v>
      </c>
      <c r="AA38" s="134"/>
      <c r="AH38" s="993">
        <v>300</v>
      </c>
      <c r="AI38" s="993">
        <v>700</v>
      </c>
      <c r="AJ38" s="708"/>
      <c r="AK38" s="708"/>
      <c r="AL38" s="708">
        <v>1</v>
      </c>
      <c r="AM38" s="714">
        <v>117</v>
      </c>
      <c r="AN38" s="715">
        <v>151.5</v>
      </c>
      <c r="AO38" s="715">
        <v>91</v>
      </c>
      <c r="AP38" s="715">
        <v>97.5</v>
      </c>
      <c r="AQ38" s="715">
        <v>147</v>
      </c>
      <c r="AR38" s="719">
        <v>129</v>
      </c>
      <c r="AS38" s="738">
        <v>176.5</v>
      </c>
      <c r="AT38" s="718">
        <v>99</v>
      </c>
      <c r="AU38" s="964">
        <v>584.5</v>
      </c>
      <c r="AV38" s="936"/>
      <c r="AW38" s="989" t="s">
        <v>897</v>
      </c>
      <c r="AX38" s="707"/>
    </row>
    <row r="39" spans="1:50" ht="16" thickBot="1">
      <c r="A39" s="705" t="s">
        <v>3680</v>
      </c>
      <c r="C39" s="987" t="s">
        <v>615</v>
      </c>
      <c r="D39" s="890">
        <v>38</v>
      </c>
      <c r="E39" s="988" t="s">
        <v>890</v>
      </c>
      <c r="F39" s="806">
        <v>40131</v>
      </c>
      <c r="G39" s="989"/>
      <c r="H39" s="989">
        <v>1</v>
      </c>
      <c r="I39" s="707"/>
      <c r="J39" s="989">
        <v>1</v>
      </c>
      <c r="K39" s="990"/>
      <c r="L39" s="1010">
        <v>137.56</v>
      </c>
      <c r="M39" s="991">
        <v>59.48</v>
      </c>
      <c r="N39" s="991">
        <v>171.69</v>
      </c>
      <c r="O39" s="992">
        <v>345</v>
      </c>
      <c r="P39" s="707"/>
      <c r="Q39" s="989">
        <v>1</v>
      </c>
      <c r="R39" s="707"/>
      <c r="S39" s="989">
        <v>1</v>
      </c>
      <c r="T39" s="707"/>
      <c r="U39" s="989">
        <v>1</v>
      </c>
      <c r="V39" s="707"/>
      <c r="W39" s="707">
        <v>1</v>
      </c>
      <c r="X39" s="707"/>
      <c r="Y39" s="134">
        <v>1</v>
      </c>
      <c r="Z39" s="134">
        <v>1</v>
      </c>
      <c r="AA39" s="134"/>
      <c r="AH39" s="993">
        <v>300</v>
      </c>
      <c r="AI39" s="993">
        <v>1200</v>
      </c>
      <c r="AJ39" s="708"/>
      <c r="AK39" s="708">
        <v>1</v>
      </c>
      <c r="AL39" s="708"/>
      <c r="AM39" s="714">
        <v>341.5</v>
      </c>
      <c r="AN39" s="717">
        <v>2462.5</v>
      </c>
      <c r="AO39" s="715">
        <v>118</v>
      </c>
      <c r="AP39" s="715">
        <v>121</v>
      </c>
      <c r="AQ39" s="715">
        <v>147</v>
      </c>
      <c r="AR39" s="719">
        <v>113</v>
      </c>
      <c r="AS39" s="738">
        <v>930</v>
      </c>
      <c r="AT39" s="718">
        <v>176</v>
      </c>
      <c r="AU39" s="964">
        <v>411.5</v>
      </c>
      <c r="AV39" s="936"/>
      <c r="AW39" s="989" t="s">
        <v>898</v>
      </c>
      <c r="AX39" s="707"/>
    </row>
    <row r="40" spans="1:50" ht="16" thickBot="1">
      <c r="A40" s="705" t="s">
        <v>3680</v>
      </c>
      <c r="C40" s="987" t="s">
        <v>615</v>
      </c>
      <c r="D40" s="890">
        <v>39</v>
      </c>
      <c r="E40" s="988" t="s">
        <v>890</v>
      </c>
      <c r="F40" s="806">
        <v>40131</v>
      </c>
      <c r="G40" s="989"/>
      <c r="H40" s="989">
        <v>1</v>
      </c>
      <c r="I40" s="707"/>
      <c r="J40" s="989"/>
      <c r="K40" s="990">
        <v>1</v>
      </c>
      <c r="L40" s="1010">
        <v>157.38999999999999</v>
      </c>
      <c r="M40" s="991">
        <v>72.44</v>
      </c>
      <c r="N40" s="991">
        <v>207.92</v>
      </c>
      <c r="O40" s="992">
        <v>608</v>
      </c>
      <c r="P40" s="707">
        <v>1</v>
      </c>
      <c r="Q40" s="989"/>
      <c r="R40" s="707"/>
      <c r="S40" s="989">
        <v>1</v>
      </c>
      <c r="T40" s="707"/>
      <c r="U40" s="989">
        <v>1</v>
      </c>
      <c r="V40" s="707"/>
      <c r="W40" s="707">
        <v>1</v>
      </c>
      <c r="X40" s="707"/>
      <c r="Y40" s="134">
        <v>1</v>
      </c>
      <c r="Z40" s="134"/>
      <c r="AA40" s="134">
        <v>1</v>
      </c>
      <c r="AH40" s="993">
        <v>300</v>
      </c>
      <c r="AI40" s="993">
        <v>700</v>
      </c>
      <c r="AJ40" s="708">
        <v>1</v>
      </c>
      <c r="AK40" s="708"/>
      <c r="AL40" s="708"/>
      <c r="AM40" s="754">
        <v>20923</v>
      </c>
      <c r="AN40" s="721">
        <v>28180</v>
      </c>
      <c r="AO40" s="715">
        <v>285.5</v>
      </c>
      <c r="AP40" s="715">
        <v>164</v>
      </c>
      <c r="AQ40" s="715">
        <v>293</v>
      </c>
      <c r="AR40" s="719">
        <v>123</v>
      </c>
      <c r="AS40" s="740">
        <v>4287</v>
      </c>
      <c r="AT40" s="718">
        <v>144.5</v>
      </c>
      <c r="AU40" s="971">
        <v>5666.5</v>
      </c>
      <c r="AV40" s="936"/>
      <c r="AW40" s="989" t="s">
        <v>899</v>
      </c>
      <c r="AX40" s="707"/>
    </row>
    <row r="41" spans="1:50" ht="16" thickBot="1">
      <c r="A41" s="705" t="s">
        <v>3680</v>
      </c>
      <c r="C41" s="987" t="s">
        <v>615</v>
      </c>
      <c r="D41" s="890">
        <v>40</v>
      </c>
      <c r="E41" s="988" t="s">
        <v>890</v>
      </c>
      <c r="F41" s="806">
        <v>40131</v>
      </c>
      <c r="G41" s="989">
        <v>1</v>
      </c>
      <c r="H41" s="989"/>
      <c r="I41" s="707"/>
      <c r="J41" s="989"/>
      <c r="K41" s="990">
        <v>1</v>
      </c>
      <c r="L41" s="1010">
        <v>156.80000000000001</v>
      </c>
      <c r="M41" s="991">
        <v>67.56</v>
      </c>
      <c r="N41" s="991">
        <v>184.2</v>
      </c>
      <c r="O41" s="992">
        <v>506</v>
      </c>
      <c r="P41" s="707"/>
      <c r="Q41" s="989">
        <v>1</v>
      </c>
      <c r="R41" s="707"/>
      <c r="S41" s="989">
        <v>1</v>
      </c>
      <c r="T41" s="707"/>
      <c r="U41" s="989">
        <v>1</v>
      </c>
      <c r="V41" s="707"/>
      <c r="W41" s="707">
        <v>1</v>
      </c>
      <c r="X41" s="707"/>
      <c r="Y41" s="134">
        <v>1</v>
      </c>
      <c r="Z41" s="134">
        <v>1</v>
      </c>
      <c r="AA41" s="134"/>
      <c r="AH41" s="993">
        <v>300</v>
      </c>
      <c r="AI41" s="993">
        <v>500</v>
      </c>
      <c r="AJ41" s="708"/>
      <c r="AK41" s="708">
        <v>1</v>
      </c>
      <c r="AL41" s="708"/>
      <c r="AM41" s="714">
        <v>354</v>
      </c>
      <c r="AN41" s="717">
        <v>2137.5</v>
      </c>
      <c r="AO41" s="715">
        <v>108.5</v>
      </c>
      <c r="AP41" s="715">
        <v>69</v>
      </c>
      <c r="AQ41" s="715">
        <v>139.5</v>
      </c>
      <c r="AR41" s="719">
        <v>85.5</v>
      </c>
      <c r="AS41" s="740">
        <v>2466.5</v>
      </c>
      <c r="AT41" s="718">
        <v>121</v>
      </c>
      <c r="AU41" s="964">
        <v>1494.5</v>
      </c>
      <c r="AV41" s="936"/>
      <c r="AW41" s="989" t="s">
        <v>900</v>
      </c>
      <c r="AX41" s="707"/>
    </row>
    <row r="42" spans="1:50" ht="16" thickBot="1">
      <c r="A42" s="705" t="s">
        <v>3680</v>
      </c>
      <c r="C42" s="987" t="s">
        <v>615</v>
      </c>
      <c r="D42" s="890">
        <v>41</v>
      </c>
      <c r="E42" s="988" t="s">
        <v>890</v>
      </c>
      <c r="F42" s="806">
        <v>40131</v>
      </c>
      <c r="G42" s="989"/>
      <c r="H42" s="989">
        <v>1</v>
      </c>
      <c r="I42" s="707"/>
      <c r="J42" s="989">
        <v>1</v>
      </c>
      <c r="K42" s="990"/>
      <c r="L42" s="1010">
        <v>150.75</v>
      </c>
      <c r="M42" s="991">
        <v>69.5</v>
      </c>
      <c r="N42" s="991">
        <v>174.94</v>
      </c>
      <c r="O42" s="992">
        <v>417</v>
      </c>
      <c r="P42" s="707"/>
      <c r="Q42" s="989">
        <v>1</v>
      </c>
      <c r="R42" s="707"/>
      <c r="S42" s="989">
        <v>1</v>
      </c>
      <c r="T42" s="707"/>
      <c r="U42" s="989">
        <v>1</v>
      </c>
      <c r="V42" s="707"/>
      <c r="W42" s="707">
        <v>1</v>
      </c>
      <c r="X42" s="707"/>
      <c r="Y42" s="134">
        <v>1</v>
      </c>
      <c r="Z42" s="134">
        <v>1</v>
      </c>
      <c r="AA42" s="134"/>
      <c r="AH42" s="993">
        <v>300</v>
      </c>
      <c r="AI42" s="993">
        <v>800</v>
      </c>
      <c r="AJ42" s="708"/>
      <c r="AK42" s="708">
        <v>1</v>
      </c>
      <c r="AL42" s="708"/>
      <c r="AM42" s="714">
        <v>524.5</v>
      </c>
      <c r="AN42" s="717">
        <v>1178</v>
      </c>
      <c r="AO42" s="715">
        <v>73</v>
      </c>
      <c r="AP42" s="715">
        <v>146</v>
      </c>
      <c r="AQ42" s="715">
        <v>179</v>
      </c>
      <c r="AR42" s="719">
        <v>250</v>
      </c>
      <c r="AS42" s="740">
        <v>9226</v>
      </c>
      <c r="AT42" s="718">
        <v>197</v>
      </c>
      <c r="AU42" s="964">
        <v>920.5</v>
      </c>
      <c r="AV42" s="936"/>
      <c r="AW42" s="989" t="s">
        <v>901</v>
      </c>
      <c r="AX42" s="707"/>
    </row>
    <row r="43" spans="1:50" ht="16" thickBot="1">
      <c r="A43" s="705" t="s">
        <v>3680</v>
      </c>
      <c r="C43" s="987" t="s">
        <v>615</v>
      </c>
      <c r="D43" s="890">
        <v>42</v>
      </c>
      <c r="E43" s="988" t="s">
        <v>902</v>
      </c>
      <c r="F43" s="806">
        <v>40132</v>
      </c>
      <c r="G43" s="989"/>
      <c r="H43" s="989">
        <v>1</v>
      </c>
      <c r="I43" s="707"/>
      <c r="J43" s="989"/>
      <c r="K43" s="990">
        <v>1</v>
      </c>
      <c r="L43" s="1010">
        <v>166</v>
      </c>
      <c r="M43" s="991">
        <v>78</v>
      </c>
      <c r="N43" s="991">
        <v>192</v>
      </c>
      <c r="O43" s="992">
        <v>751</v>
      </c>
      <c r="P43" s="707"/>
      <c r="Q43" s="989">
        <v>1</v>
      </c>
      <c r="R43" s="707"/>
      <c r="S43" s="989">
        <v>1</v>
      </c>
      <c r="T43" s="707"/>
      <c r="U43" s="989">
        <v>1</v>
      </c>
      <c r="V43" s="707"/>
      <c r="W43" s="707"/>
      <c r="X43" s="707">
        <v>1</v>
      </c>
      <c r="Y43" s="134">
        <v>1</v>
      </c>
      <c r="Z43" s="134">
        <v>1</v>
      </c>
      <c r="AA43" s="134"/>
      <c r="AH43" s="993">
        <v>300</v>
      </c>
      <c r="AI43" s="993">
        <v>600</v>
      </c>
      <c r="AJ43" s="708">
        <v>1</v>
      </c>
      <c r="AK43" s="708"/>
      <c r="AL43" s="708"/>
      <c r="AM43" s="722">
        <v>8988</v>
      </c>
      <c r="AN43" s="721">
        <v>25858</v>
      </c>
      <c r="AO43" s="715">
        <v>151</v>
      </c>
      <c r="AP43" s="715">
        <v>112.5</v>
      </c>
      <c r="AQ43" s="715">
        <v>163.5</v>
      </c>
      <c r="AR43" s="719">
        <v>129</v>
      </c>
      <c r="AS43" s="740">
        <v>2300</v>
      </c>
      <c r="AT43" s="718">
        <v>420</v>
      </c>
      <c r="AU43" s="964">
        <v>3716</v>
      </c>
      <c r="AV43" s="936"/>
      <c r="AW43" s="989" t="s">
        <v>903</v>
      </c>
      <c r="AX43" s="707"/>
    </row>
    <row r="44" spans="1:50" ht="16" thickBot="1">
      <c r="A44" s="705" t="s">
        <v>3680</v>
      </c>
      <c r="C44" s="987" t="s">
        <v>615</v>
      </c>
      <c r="D44" s="890">
        <v>43</v>
      </c>
      <c r="E44" s="988" t="s">
        <v>902</v>
      </c>
      <c r="F44" s="806">
        <v>40132</v>
      </c>
      <c r="G44" s="989"/>
      <c r="H44" s="989">
        <v>1</v>
      </c>
      <c r="I44" s="707"/>
      <c r="J44" s="989"/>
      <c r="K44" s="990">
        <v>1</v>
      </c>
      <c r="L44" s="1010">
        <v>168</v>
      </c>
      <c r="M44" s="991">
        <v>67</v>
      </c>
      <c r="N44" s="991">
        <v>198</v>
      </c>
      <c r="O44" s="992">
        <v>678</v>
      </c>
      <c r="P44" s="707"/>
      <c r="Q44" s="989">
        <v>1</v>
      </c>
      <c r="R44" s="707"/>
      <c r="S44" s="989">
        <v>1</v>
      </c>
      <c r="T44" s="707"/>
      <c r="U44" s="989">
        <v>1</v>
      </c>
      <c r="V44" s="707"/>
      <c r="W44" s="707"/>
      <c r="X44" s="707">
        <v>1</v>
      </c>
      <c r="Y44" s="134">
        <v>1</v>
      </c>
      <c r="Z44" s="134">
        <v>1</v>
      </c>
      <c r="AA44" s="134"/>
      <c r="AH44" s="993">
        <v>300</v>
      </c>
      <c r="AI44" s="993">
        <v>700</v>
      </c>
      <c r="AJ44" s="708"/>
      <c r="AK44" s="708">
        <v>1</v>
      </c>
      <c r="AL44" s="708"/>
      <c r="AM44" s="714">
        <v>286</v>
      </c>
      <c r="AN44" s="717">
        <v>2670</v>
      </c>
      <c r="AO44" s="717">
        <v>1714</v>
      </c>
      <c r="AP44" s="717">
        <v>2942</v>
      </c>
      <c r="AQ44" s="715">
        <v>385</v>
      </c>
      <c r="AR44" s="723">
        <v>2047.5</v>
      </c>
      <c r="AS44" s="740">
        <v>4714</v>
      </c>
      <c r="AT44" s="718">
        <v>914</v>
      </c>
      <c r="AU44" s="964">
        <v>1146.5</v>
      </c>
      <c r="AV44" s="801"/>
      <c r="AW44" s="989" t="s">
        <v>904</v>
      </c>
      <c r="AX44" s="707" t="s">
        <v>873</v>
      </c>
    </row>
    <row r="45" spans="1:50" ht="16" thickBot="1">
      <c r="A45" s="705" t="s">
        <v>3680</v>
      </c>
      <c r="C45" s="987" t="s">
        <v>615</v>
      </c>
      <c r="D45" s="890">
        <v>44</v>
      </c>
      <c r="E45" s="988" t="s">
        <v>902</v>
      </c>
      <c r="F45" s="806">
        <v>40132</v>
      </c>
      <c r="G45" s="989">
        <v>1</v>
      </c>
      <c r="H45" s="989"/>
      <c r="I45" s="707"/>
      <c r="J45" s="989">
        <v>1</v>
      </c>
      <c r="K45" s="990"/>
      <c r="L45" s="1010">
        <v>155</v>
      </c>
      <c r="M45" s="991">
        <v>68</v>
      </c>
      <c r="N45" s="991">
        <v>198</v>
      </c>
      <c r="O45" s="992">
        <v>486</v>
      </c>
      <c r="P45" s="707"/>
      <c r="Q45" s="989">
        <v>1</v>
      </c>
      <c r="R45" s="707"/>
      <c r="S45" s="989">
        <v>1</v>
      </c>
      <c r="T45" s="707"/>
      <c r="U45" s="989">
        <v>1</v>
      </c>
      <c r="V45" s="707"/>
      <c r="W45" s="707"/>
      <c r="X45" s="707">
        <v>1</v>
      </c>
      <c r="Y45" s="134">
        <v>1</v>
      </c>
      <c r="Z45" s="134">
        <v>1</v>
      </c>
      <c r="AA45" s="134"/>
      <c r="AH45" s="993">
        <v>300</v>
      </c>
      <c r="AI45" s="993">
        <v>700</v>
      </c>
      <c r="AJ45" s="708"/>
      <c r="AK45" s="708"/>
      <c r="AL45" s="708">
        <v>1</v>
      </c>
      <c r="AM45" s="714">
        <v>117</v>
      </c>
      <c r="AN45" s="715">
        <v>107.5</v>
      </c>
      <c r="AO45" s="715">
        <v>107</v>
      </c>
      <c r="AP45" s="715">
        <v>128</v>
      </c>
      <c r="AQ45" s="715">
        <v>146</v>
      </c>
      <c r="AR45" s="719">
        <v>93</v>
      </c>
      <c r="AS45" s="740">
        <v>1370</v>
      </c>
      <c r="AT45" s="718">
        <v>131</v>
      </c>
      <c r="AU45" s="964">
        <v>603</v>
      </c>
      <c r="AV45" s="801"/>
      <c r="AW45" s="989" t="s">
        <v>905</v>
      </c>
      <c r="AX45" s="707"/>
    </row>
    <row r="46" spans="1:50" ht="16" thickBot="1">
      <c r="A46" s="705" t="s">
        <v>3680</v>
      </c>
      <c r="C46" s="987" t="s">
        <v>615</v>
      </c>
      <c r="D46" s="890">
        <v>45</v>
      </c>
      <c r="E46" s="988" t="s">
        <v>902</v>
      </c>
      <c r="F46" s="806">
        <v>40132</v>
      </c>
      <c r="G46" s="989">
        <v>1</v>
      </c>
      <c r="H46" s="989"/>
      <c r="I46" s="707"/>
      <c r="J46" s="989"/>
      <c r="K46" s="990">
        <v>1</v>
      </c>
      <c r="L46" s="991">
        <v>177</v>
      </c>
      <c r="M46" s="991">
        <v>79</v>
      </c>
      <c r="N46" s="991">
        <v>225</v>
      </c>
      <c r="O46" s="992">
        <v>916</v>
      </c>
      <c r="P46" s="707"/>
      <c r="Q46" s="989">
        <v>1</v>
      </c>
      <c r="R46" s="707"/>
      <c r="S46" s="989">
        <v>1</v>
      </c>
      <c r="T46" s="707"/>
      <c r="U46" s="989">
        <v>1</v>
      </c>
      <c r="V46" s="707"/>
      <c r="W46" s="707"/>
      <c r="X46" s="707">
        <v>1</v>
      </c>
      <c r="Y46" s="134">
        <v>1</v>
      </c>
      <c r="Z46" s="134">
        <v>1</v>
      </c>
      <c r="AA46" s="134"/>
      <c r="AH46" s="993">
        <v>300</v>
      </c>
      <c r="AI46" s="993">
        <v>500</v>
      </c>
      <c r="AJ46" s="708">
        <v>1</v>
      </c>
      <c r="AK46" s="708"/>
      <c r="AL46" s="708"/>
      <c r="AM46" s="722">
        <v>5179</v>
      </c>
      <c r="AN46" s="721">
        <v>17609.5</v>
      </c>
      <c r="AO46" s="715">
        <v>177</v>
      </c>
      <c r="AP46" s="715">
        <v>304</v>
      </c>
      <c r="AQ46" s="715">
        <v>149</v>
      </c>
      <c r="AR46" s="719">
        <v>171.5</v>
      </c>
      <c r="AS46" s="738">
        <v>793</v>
      </c>
      <c r="AT46" s="718">
        <v>134</v>
      </c>
      <c r="AU46" s="964">
        <v>2766</v>
      </c>
      <c r="AV46" s="936"/>
      <c r="AW46" s="996" t="s">
        <v>906</v>
      </c>
      <c r="AX46" s="707"/>
    </row>
    <row r="47" spans="1:50" ht="16" thickBot="1">
      <c r="A47" s="705" t="s">
        <v>3680</v>
      </c>
      <c r="C47" s="987" t="s">
        <v>615</v>
      </c>
      <c r="D47" s="890">
        <v>46</v>
      </c>
      <c r="E47" s="988" t="s">
        <v>902</v>
      </c>
      <c r="F47" s="806">
        <v>40132</v>
      </c>
      <c r="G47" s="989"/>
      <c r="H47" s="989">
        <v>1</v>
      </c>
      <c r="I47" s="707"/>
      <c r="J47" s="989">
        <v>1</v>
      </c>
      <c r="K47" s="990"/>
      <c r="L47" s="991">
        <v>150</v>
      </c>
      <c r="M47" s="991">
        <v>68</v>
      </c>
      <c r="N47" s="991">
        <v>194</v>
      </c>
      <c r="O47" s="992">
        <v>447</v>
      </c>
      <c r="P47" s="707"/>
      <c r="Q47" s="989">
        <v>1</v>
      </c>
      <c r="R47" s="707"/>
      <c r="S47" s="989">
        <v>1</v>
      </c>
      <c r="T47" s="707"/>
      <c r="U47" s="989">
        <v>1</v>
      </c>
      <c r="V47" s="707"/>
      <c r="W47" s="707">
        <v>1</v>
      </c>
      <c r="X47" s="707"/>
      <c r="Y47" s="134">
        <v>1</v>
      </c>
      <c r="Z47" s="134">
        <v>1</v>
      </c>
      <c r="AA47" s="134"/>
      <c r="AH47" s="993">
        <v>300</v>
      </c>
      <c r="AI47" s="993">
        <v>700</v>
      </c>
      <c r="AJ47" s="708"/>
      <c r="AK47" s="708"/>
      <c r="AL47" s="708">
        <v>1</v>
      </c>
      <c r="AM47" s="714">
        <v>139</v>
      </c>
      <c r="AN47" s="715">
        <v>99.5</v>
      </c>
      <c r="AO47" s="715">
        <v>177.5</v>
      </c>
      <c r="AP47" s="715">
        <v>87</v>
      </c>
      <c r="AQ47" s="715">
        <v>152</v>
      </c>
      <c r="AR47" s="719">
        <v>165.5</v>
      </c>
      <c r="AS47" s="740">
        <v>1669</v>
      </c>
      <c r="AT47" s="718">
        <v>100</v>
      </c>
      <c r="AU47" s="964">
        <v>1107.5</v>
      </c>
      <c r="AV47" s="801"/>
      <c r="AW47" s="989" t="s">
        <v>907</v>
      </c>
      <c r="AX47" s="707" t="s">
        <v>908</v>
      </c>
    </row>
    <row r="48" spans="1:50" ht="16" thickBot="1">
      <c r="A48" s="705" t="s">
        <v>3680</v>
      </c>
      <c r="C48" s="987" t="s">
        <v>615</v>
      </c>
      <c r="D48" s="890">
        <v>47</v>
      </c>
      <c r="E48" s="988" t="s">
        <v>902</v>
      </c>
      <c r="F48" s="806">
        <v>40132</v>
      </c>
      <c r="G48" s="989"/>
      <c r="H48" s="989">
        <v>1</v>
      </c>
      <c r="I48" s="707"/>
      <c r="J48" s="989"/>
      <c r="K48" s="990">
        <v>1</v>
      </c>
      <c r="L48" s="991">
        <v>160</v>
      </c>
      <c r="M48" s="991">
        <v>75</v>
      </c>
      <c r="N48" s="991">
        <v>215</v>
      </c>
      <c r="O48" s="992">
        <v>713</v>
      </c>
      <c r="P48" s="707">
        <v>1</v>
      </c>
      <c r="Q48" s="989"/>
      <c r="R48" s="707"/>
      <c r="S48" s="989">
        <v>1</v>
      </c>
      <c r="T48" s="707"/>
      <c r="U48" s="989">
        <v>1</v>
      </c>
      <c r="V48" s="707"/>
      <c r="W48" s="707"/>
      <c r="X48" s="707">
        <v>1</v>
      </c>
      <c r="Y48" s="134">
        <v>1</v>
      </c>
      <c r="Z48" s="134"/>
      <c r="AA48" s="134">
        <v>1</v>
      </c>
      <c r="AH48" s="993">
        <v>300</v>
      </c>
      <c r="AI48" s="993">
        <v>600</v>
      </c>
      <c r="AJ48" s="708">
        <v>1</v>
      </c>
      <c r="AK48" s="708"/>
      <c r="AL48" s="708"/>
      <c r="AM48" s="722">
        <v>5590</v>
      </c>
      <c r="AN48" s="721">
        <v>21022</v>
      </c>
      <c r="AO48" s="715">
        <v>151</v>
      </c>
      <c r="AP48" s="715">
        <v>89</v>
      </c>
      <c r="AQ48" s="715">
        <v>112</v>
      </c>
      <c r="AR48" s="719">
        <v>89</v>
      </c>
      <c r="AS48" s="738">
        <v>222</v>
      </c>
      <c r="AT48" s="718">
        <v>94</v>
      </c>
      <c r="AU48" s="964">
        <v>3121</v>
      </c>
      <c r="AV48" s="936"/>
      <c r="AW48" s="989" t="s">
        <v>909</v>
      </c>
      <c r="AX48" s="707"/>
    </row>
    <row r="49" spans="1:50" ht="16" thickBot="1">
      <c r="A49" s="705" t="s">
        <v>3680</v>
      </c>
      <c r="C49" s="987" t="s">
        <v>615</v>
      </c>
      <c r="D49" s="890">
        <v>48</v>
      </c>
      <c r="E49" s="988" t="s">
        <v>902</v>
      </c>
      <c r="F49" s="806">
        <v>40132</v>
      </c>
      <c r="G49" s="989">
        <v>1</v>
      </c>
      <c r="H49" s="989"/>
      <c r="I49" s="707"/>
      <c r="J49" s="989">
        <v>1</v>
      </c>
      <c r="K49" s="990"/>
      <c r="L49" s="991">
        <v>155</v>
      </c>
      <c r="M49" s="991">
        <v>66</v>
      </c>
      <c r="N49" s="991">
        <v>195</v>
      </c>
      <c r="O49" s="992">
        <v>433</v>
      </c>
      <c r="P49" s="707"/>
      <c r="Q49" s="989">
        <v>1</v>
      </c>
      <c r="R49" s="707"/>
      <c r="S49" s="989">
        <v>1</v>
      </c>
      <c r="T49" s="707"/>
      <c r="U49" s="989">
        <v>1</v>
      </c>
      <c r="V49" s="707"/>
      <c r="W49" s="707">
        <v>1</v>
      </c>
      <c r="X49" s="707"/>
      <c r="Y49" s="134">
        <v>1</v>
      </c>
      <c r="Z49" s="134"/>
      <c r="AA49" s="134">
        <v>1</v>
      </c>
      <c r="AH49" s="993">
        <v>300</v>
      </c>
      <c r="AI49" s="993">
        <v>700</v>
      </c>
      <c r="AJ49" s="708"/>
      <c r="AK49" s="708"/>
      <c r="AL49" s="708">
        <v>1</v>
      </c>
      <c r="AM49" s="714">
        <v>133</v>
      </c>
      <c r="AN49" s="715">
        <v>106.5</v>
      </c>
      <c r="AO49" s="715">
        <v>97</v>
      </c>
      <c r="AP49" s="715">
        <v>94</v>
      </c>
      <c r="AQ49" s="715">
        <v>123</v>
      </c>
      <c r="AR49" s="719">
        <v>79</v>
      </c>
      <c r="AS49" s="740">
        <v>1487</v>
      </c>
      <c r="AT49" s="718">
        <v>111</v>
      </c>
      <c r="AU49" s="964">
        <v>669.5</v>
      </c>
      <c r="AV49" s="801"/>
      <c r="AW49" s="989" t="s">
        <v>910</v>
      </c>
      <c r="AX49" s="707"/>
    </row>
    <row r="50" spans="1:50" ht="16" thickBot="1">
      <c r="A50" s="705" t="s">
        <v>3680</v>
      </c>
      <c r="C50" s="987" t="s">
        <v>615</v>
      </c>
      <c r="D50" s="890">
        <v>49</v>
      </c>
      <c r="E50" s="988" t="s">
        <v>902</v>
      </c>
      <c r="F50" s="806">
        <v>40132</v>
      </c>
      <c r="G50" s="989">
        <v>1</v>
      </c>
      <c r="H50" s="989"/>
      <c r="I50" s="707"/>
      <c r="J50" s="989"/>
      <c r="K50" s="990">
        <v>1</v>
      </c>
      <c r="L50" s="991">
        <v>170</v>
      </c>
      <c r="M50" s="991">
        <v>75</v>
      </c>
      <c r="N50" s="991">
        <v>225</v>
      </c>
      <c r="O50" s="992">
        <v>785</v>
      </c>
      <c r="P50" s="707"/>
      <c r="Q50" s="989">
        <v>1</v>
      </c>
      <c r="R50" s="707"/>
      <c r="S50" s="989">
        <v>1</v>
      </c>
      <c r="T50" s="707"/>
      <c r="U50" s="989">
        <v>1</v>
      </c>
      <c r="V50" s="707"/>
      <c r="W50" s="707"/>
      <c r="X50" s="707">
        <v>1</v>
      </c>
      <c r="Y50" s="134">
        <v>1</v>
      </c>
      <c r="Z50" s="134"/>
      <c r="AA50" s="134">
        <v>1</v>
      </c>
      <c r="AH50" s="993">
        <v>300</v>
      </c>
      <c r="AI50" s="1011">
        <v>800</v>
      </c>
      <c r="AJ50" s="708">
        <v>1</v>
      </c>
      <c r="AK50" s="708"/>
      <c r="AL50" s="708"/>
      <c r="AM50" s="722">
        <v>2704</v>
      </c>
      <c r="AN50" s="721">
        <v>10173</v>
      </c>
      <c r="AO50" s="715">
        <v>224.5</v>
      </c>
      <c r="AP50" s="715">
        <v>209</v>
      </c>
      <c r="AQ50" s="715">
        <v>181</v>
      </c>
      <c r="AR50" s="719">
        <v>133</v>
      </c>
      <c r="AS50" s="738">
        <v>424</v>
      </c>
      <c r="AT50" s="718">
        <v>155</v>
      </c>
      <c r="AU50" s="971">
        <v>7399</v>
      </c>
      <c r="AV50" s="936"/>
      <c r="AW50" s="989" t="s">
        <v>911</v>
      </c>
      <c r="AX50" s="707"/>
    </row>
    <row r="51" spans="1:50" ht="16" thickBot="1">
      <c r="A51" s="705" t="s">
        <v>3680</v>
      </c>
      <c r="C51" s="987" t="s">
        <v>615</v>
      </c>
      <c r="D51" s="890">
        <v>50</v>
      </c>
      <c r="E51" s="988" t="s">
        <v>902</v>
      </c>
      <c r="F51" s="806">
        <v>40132</v>
      </c>
      <c r="G51" s="989">
        <v>1</v>
      </c>
      <c r="H51" s="989"/>
      <c r="I51" s="707"/>
      <c r="J51" s="989"/>
      <c r="K51" s="990">
        <v>1</v>
      </c>
      <c r="L51" s="991">
        <v>170</v>
      </c>
      <c r="M51" s="991">
        <v>80</v>
      </c>
      <c r="N51" s="991">
        <v>210.5</v>
      </c>
      <c r="O51" s="992">
        <v>831</v>
      </c>
      <c r="P51" s="707"/>
      <c r="Q51" s="989">
        <v>1</v>
      </c>
      <c r="R51" s="707"/>
      <c r="S51" s="989">
        <v>1</v>
      </c>
      <c r="T51" s="707"/>
      <c r="U51" s="989">
        <v>1</v>
      </c>
      <c r="V51" s="707"/>
      <c r="W51" s="707"/>
      <c r="X51" s="707">
        <v>1</v>
      </c>
      <c r="Y51" s="134">
        <v>1</v>
      </c>
      <c r="Z51" s="134"/>
      <c r="AA51" s="134">
        <v>1</v>
      </c>
      <c r="AH51" s="993">
        <v>300</v>
      </c>
      <c r="AI51" s="993">
        <v>600</v>
      </c>
      <c r="AJ51" s="708"/>
      <c r="AK51" s="708">
        <v>1</v>
      </c>
      <c r="AL51" s="708"/>
      <c r="AM51" s="714">
        <v>818.5</v>
      </c>
      <c r="AN51" s="717">
        <v>7907</v>
      </c>
      <c r="AO51" s="715">
        <v>217</v>
      </c>
      <c r="AP51" s="715">
        <v>151</v>
      </c>
      <c r="AQ51" s="715">
        <v>181</v>
      </c>
      <c r="AR51" s="719">
        <v>74</v>
      </c>
      <c r="AS51" s="738">
        <v>283</v>
      </c>
      <c r="AT51" s="718">
        <v>115</v>
      </c>
      <c r="AU51" s="964">
        <v>3782</v>
      </c>
      <c r="AV51" s="936"/>
      <c r="AW51" s="989" t="s">
        <v>912</v>
      </c>
      <c r="AX51" s="707"/>
    </row>
    <row r="52" spans="1:50" ht="16" thickBot="1">
      <c r="A52" s="705" t="s">
        <v>3680</v>
      </c>
      <c r="C52" s="987" t="s">
        <v>615</v>
      </c>
      <c r="D52" s="890">
        <v>51</v>
      </c>
      <c r="E52" s="988" t="s">
        <v>902</v>
      </c>
      <c r="F52" s="806">
        <v>40132</v>
      </c>
      <c r="G52" s="989">
        <v>1</v>
      </c>
      <c r="H52" s="989"/>
      <c r="I52" s="707"/>
      <c r="J52" s="989">
        <v>1</v>
      </c>
      <c r="K52" s="990"/>
      <c r="L52" s="991">
        <v>148</v>
      </c>
      <c r="M52" s="991">
        <v>60</v>
      </c>
      <c r="N52" s="991">
        <v>178</v>
      </c>
      <c r="O52" s="1012">
        <v>435</v>
      </c>
      <c r="P52" s="707"/>
      <c r="Q52" s="989">
        <v>1</v>
      </c>
      <c r="R52" s="707"/>
      <c r="S52" s="989">
        <v>1</v>
      </c>
      <c r="T52" s="707"/>
      <c r="U52" s="989">
        <v>1</v>
      </c>
      <c r="V52" s="707"/>
      <c r="W52" s="707">
        <v>1</v>
      </c>
      <c r="X52" s="707"/>
      <c r="Y52" s="134">
        <v>1</v>
      </c>
      <c r="Z52" s="134"/>
      <c r="AA52" s="134">
        <v>1</v>
      </c>
      <c r="AH52" s="993">
        <v>300</v>
      </c>
      <c r="AI52" s="993">
        <v>800</v>
      </c>
      <c r="AJ52" s="708"/>
      <c r="AK52" s="708">
        <v>1</v>
      </c>
      <c r="AL52" s="708"/>
      <c r="AM52" s="714">
        <v>208</v>
      </c>
      <c r="AN52" s="717">
        <v>5882.5</v>
      </c>
      <c r="AO52" s="715">
        <v>148</v>
      </c>
      <c r="AP52" s="715">
        <v>144</v>
      </c>
      <c r="AQ52" s="715">
        <v>154</v>
      </c>
      <c r="AR52" s="719">
        <v>113</v>
      </c>
      <c r="AS52" s="740">
        <v>1520.5</v>
      </c>
      <c r="AT52" s="718">
        <v>106</v>
      </c>
      <c r="AU52" s="964">
        <v>763</v>
      </c>
      <c r="AV52" s="936"/>
      <c r="AW52" s="989" t="s">
        <v>913</v>
      </c>
      <c r="AX52" s="707"/>
    </row>
    <row r="53" spans="1:50" ht="16" thickBot="1">
      <c r="A53" s="705" t="s">
        <v>3680</v>
      </c>
      <c r="C53" s="987" t="s">
        <v>615</v>
      </c>
      <c r="D53" s="890">
        <v>52</v>
      </c>
      <c r="E53" s="988" t="s">
        <v>902</v>
      </c>
      <c r="F53" s="806">
        <v>40132</v>
      </c>
      <c r="G53" s="1013"/>
      <c r="H53" s="1013">
        <v>1</v>
      </c>
      <c r="I53" s="934"/>
      <c r="J53" s="1013"/>
      <c r="K53" s="990">
        <v>1</v>
      </c>
      <c r="L53" s="1014">
        <v>157</v>
      </c>
      <c r="M53" s="1014">
        <v>80</v>
      </c>
      <c r="N53" s="1014">
        <v>190</v>
      </c>
      <c r="O53" s="1012">
        <v>596</v>
      </c>
      <c r="P53" s="934">
        <v>1</v>
      </c>
      <c r="Q53" s="989"/>
      <c r="R53" s="934"/>
      <c r="S53" s="989">
        <v>1</v>
      </c>
      <c r="T53" s="934"/>
      <c r="U53" s="989">
        <v>1</v>
      </c>
      <c r="V53" s="934"/>
      <c r="W53" s="707">
        <v>1</v>
      </c>
      <c r="X53" s="934"/>
      <c r="Y53" s="134">
        <v>1</v>
      </c>
      <c r="Z53" s="137">
        <v>1</v>
      </c>
      <c r="AA53" s="137"/>
      <c r="AH53" s="993">
        <v>300</v>
      </c>
      <c r="AI53" s="1015">
        <v>1000</v>
      </c>
      <c r="AJ53" s="708">
        <v>1</v>
      </c>
      <c r="AK53" s="708"/>
      <c r="AL53" s="708"/>
      <c r="AM53" s="722">
        <v>5023</v>
      </c>
      <c r="AN53" s="721">
        <v>15997.5</v>
      </c>
      <c r="AO53" s="715">
        <v>154.5</v>
      </c>
      <c r="AP53" s="715">
        <v>141</v>
      </c>
      <c r="AQ53" s="715">
        <v>133.5</v>
      </c>
      <c r="AR53" s="719">
        <v>137</v>
      </c>
      <c r="AS53" s="738">
        <v>656</v>
      </c>
      <c r="AT53" s="718">
        <v>120.5</v>
      </c>
      <c r="AU53" s="964">
        <v>2806.5</v>
      </c>
      <c r="AV53" s="801"/>
      <c r="AW53" s="1013" t="s">
        <v>914</v>
      </c>
      <c r="AX53" s="934"/>
    </row>
    <row r="54" spans="1:50" ht="16" thickBot="1">
      <c r="A54" s="705" t="s">
        <v>3680</v>
      </c>
      <c r="C54" s="987" t="s">
        <v>615</v>
      </c>
      <c r="D54" s="890">
        <v>53</v>
      </c>
      <c r="E54" s="988" t="s">
        <v>902</v>
      </c>
      <c r="F54" s="806">
        <v>40132</v>
      </c>
      <c r="G54" s="1013"/>
      <c r="H54" s="1013">
        <v>1</v>
      </c>
      <c r="I54" s="934"/>
      <c r="J54" s="1013"/>
      <c r="K54" s="990">
        <v>1</v>
      </c>
      <c r="L54" s="1014">
        <v>170</v>
      </c>
      <c r="M54" s="1014">
        <v>75</v>
      </c>
      <c r="N54" s="1014">
        <v>190</v>
      </c>
      <c r="O54" s="1012">
        <v>682</v>
      </c>
      <c r="P54" s="934">
        <v>1</v>
      </c>
      <c r="Q54" s="989"/>
      <c r="R54" s="934"/>
      <c r="S54" s="989">
        <v>1</v>
      </c>
      <c r="T54" s="934"/>
      <c r="U54" s="989">
        <v>1</v>
      </c>
      <c r="V54" s="934"/>
      <c r="W54" s="707"/>
      <c r="X54" s="934">
        <v>1</v>
      </c>
      <c r="Y54" s="134">
        <v>1</v>
      </c>
      <c r="Z54" s="137">
        <v>1</v>
      </c>
      <c r="AA54" s="137"/>
      <c r="AH54" s="993">
        <v>300</v>
      </c>
      <c r="AI54" s="1015">
        <v>600</v>
      </c>
      <c r="AJ54" s="708"/>
      <c r="AK54" s="708"/>
      <c r="AL54" s="708">
        <v>1</v>
      </c>
      <c r="AM54" s="714">
        <v>206</v>
      </c>
      <c r="AN54" s="715">
        <v>449.5</v>
      </c>
      <c r="AO54" s="715">
        <v>83.5</v>
      </c>
      <c r="AP54" s="715">
        <v>116</v>
      </c>
      <c r="AQ54" s="715">
        <v>121</v>
      </c>
      <c r="AR54" s="719">
        <v>98</v>
      </c>
      <c r="AS54" s="738">
        <v>897.5</v>
      </c>
      <c r="AT54" s="718">
        <v>153.5</v>
      </c>
      <c r="AU54" s="964">
        <v>2150</v>
      </c>
      <c r="AV54" s="936"/>
      <c r="AW54" s="1013" t="s">
        <v>915</v>
      </c>
      <c r="AX54" s="934"/>
    </row>
    <row r="55" spans="1:50" ht="16" thickBot="1">
      <c r="A55" s="705" t="s">
        <v>3680</v>
      </c>
      <c r="C55" s="987" t="s">
        <v>615</v>
      </c>
      <c r="D55" s="890">
        <v>54</v>
      </c>
      <c r="E55" s="988" t="s">
        <v>902</v>
      </c>
      <c r="F55" s="806">
        <v>40132</v>
      </c>
      <c r="G55" s="1013">
        <v>1</v>
      </c>
      <c r="H55" s="1013"/>
      <c r="I55" s="934"/>
      <c r="J55" s="1013"/>
      <c r="K55" s="990">
        <v>1</v>
      </c>
      <c r="L55" s="1014">
        <v>170</v>
      </c>
      <c r="M55" s="1014">
        <v>75</v>
      </c>
      <c r="N55" s="1014">
        <v>200</v>
      </c>
      <c r="O55" s="1012">
        <v>863</v>
      </c>
      <c r="P55" s="934"/>
      <c r="Q55" s="989">
        <v>1</v>
      </c>
      <c r="R55" s="934"/>
      <c r="S55" s="989">
        <v>1</v>
      </c>
      <c r="T55" s="934"/>
      <c r="U55" s="989">
        <v>1</v>
      </c>
      <c r="V55" s="934"/>
      <c r="W55" s="707"/>
      <c r="X55" s="934">
        <v>1</v>
      </c>
      <c r="Y55" s="134">
        <v>1</v>
      </c>
      <c r="Z55" s="137"/>
      <c r="AA55" s="137">
        <v>1</v>
      </c>
      <c r="AH55" s="993">
        <v>300</v>
      </c>
      <c r="AI55" s="1015">
        <v>600</v>
      </c>
      <c r="AJ55" s="708"/>
      <c r="AK55" s="708">
        <v>1</v>
      </c>
      <c r="AL55" s="708"/>
      <c r="AM55" s="722">
        <v>1035</v>
      </c>
      <c r="AN55" s="717">
        <v>3439.5</v>
      </c>
      <c r="AO55" s="715">
        <v>146</v>
      </c>
      <c r="AP55" s="715">
        <v>190</v>
      </c>
      <c r="AQ55" s="715">
        <v>165</v>
      </c>
      <c r="AR55" s="719">
        <v>161</v>
      </c>
      <c r="AS55" s="738">
        <v>527</v>
      </c>
      <c r="AT55" s="718">
        <v>181.5</v>
      </c>
      <c r="AU55" s="964">
        <v>1844</v>
      </c>
      <c r="AV55" s="936"/>
      <c r="AW55" s="1013" t="s">
        <v>916</v>
      </c>
      <c r="AX55" s="934"/>
    </row>
    <row r="56" spans="1:50" ht="16" thickBot="1">
      <c r="A56" s="705" t="s">
        <v>3680</v>
      </c>
      <c r="C56" s="987" t="s">
        <v>615</v>
      </c>
      <c r="D56" s="890">
        <v>55</v>
      </c>
      <c r="E56" s="988" t="s">
        <v>902</v>
      </c>
      <c r="F56" s="806">
        <v>40132</v>
      </c>
      <c r="G56" s="1013">
        <v>1</v>
      </c>
      <c r="H56" s="1013"/>
      <c r="I56" s="934"/>
      <c r="J56" s="1013"/>
      <c r="K56" s="990">
        <v>1</v>
      </c>
      <c r="L56" s="1014">
        <v>165</v>
      </c>
      <c r="M56" s="1014">
        <v>75</v>
      </c>
      <c r="N56" s="1014">
        <v>190</v>
      </c>
      <c r="O56" s="1012">
        <v>721</v>
      </c>
      <c r="P56" s="934"/>
      <c r="Q56" s="989">
        <v>1</v>
      </c>
      <c r="R56" s="934"/>
      <c r="S56" s="989">
        <v>1</v>
      </c>
      <c r="T56" s="934"/>
      <c r="U56" s="989">
        <v>1</v>
      </c>
      <c r="V56" s="934"/>
      <c r="W56" s="707"/>
      <c r="X56" s="934">
        <v>1</v>
      </c>
      <c r="Y56" s="134">
        <v>1</v>
      </c>
      <c r="Z56" s="137">
        <v>1</v>
      </c>
      <c r="AA56" s="137"/>
      <c r="AH56" s="993">
        <v>300</v>
      </c>
      <c r="AI56" s="1015">
        <v>600</v>
      </c>
      <c r="AJ56" s="708">
        <v>1</v>
      </c>
      <c r="AK56" s="708"/>
      <c r="AL56" s="708"/>
      <c r="AM56" s="722">
        <v>7437</v>
      </c>
      <c r="AN56" s="721">
        <v>25954.5</v>
      </c>
      <c r="AO56" s="715">
        <v>154</v>
      </c>
      <c r="AP56" s="715">
        <v>215</v>
      </c>
      <c r="AQ56" s="715">
        <v>257.5</v>
      </c>
      <c r="AR56" s="719">
        <v>111</v>
      </c>
      <c r="AS56" s="738">
        <v>557</v>
      </c>
      <c r="AT56" s="718">
        <v>111</v>
      </c>
      <c r="AU56" s="971">
        <v>6708.5</v>
      </c>
      <c r="AV56" s="936"/>
      <c r="AW56" s="1013" t="s">
        <v>917</v>
      </c>
      <c r="AX56" s="934"/>
    </row>
    <row r="57" spans="1:50" ht="16" thickBot="1">
      <c r="A57" s="705" t="s">
        <v>3680</v>
      </c>
      <c r="C57" s="987" t="s">
        <v>615</v>
      </c>
      <c r="D57" s="890">
        <v>56</v>
      </c>
      <c r="E57" s="988" t="s">
        <v>918</v>
      </c>
      <c r="F57" s="806">
        <v>40133</v>
      </c>
      <c r="G57" s="1013">
        <v>1</v>
      </c>
      <c r="H57" s="1013"/>
      <c r="I57" s="934"/>
      <c r="J57" s="1013">
        <v>1</v>
      </c>
      <c r="K57" s="990"/>
      <c r="L57" s="1014">
        <v>151</v>
      </c>
      <c r="M57" s="1014">
        <v>70</v>
      </c>
      <c r="N57" s="1014">
        <v>210</v>
      </c>
      <c r="O57" s="1012">
        <v>462</v>
      </c>
      <c r="P57" s="934"/>
      <c r="Q57" s="989">
        <v>1</v>
      </c>
      <c r="R57" s="934"/>
      <c r="S57" s="989">
        <v>1</v>
      </c>
      <c r="T57" s="934"/>
      <c r="U57" s="989">
        <v>1</v>
      </c>
      <c r="V57" s="934"/>
      <c r="W57" s="707"/>
      <c r="X57" s="934">
        <v>1</v>
      </c>
      <c r="Y57" s="134">
        <v>1</v>
      </c>
      <c r="Z57" s="137">
        <v>1</v>
      </c>
      <c r="AA57" s="137"/>
      <c r="AH57" s="993">
        <v>300</v>
      </c>
      <c r="AI57" s="1015">
        <v>900</v>
      </c>
      <c r="AJ57" s="708"/>
      <c r="AK57" s="708"/>
      <c r="AL57" s="708">
        <v>1</v>
      </c>
      <c r="AM57" s="714">
        <v>154</v>
      </c>
      <c r="AN57" s="715">
        <v>508</v>
      </c>
      <c r="AO57" s="715">
        <v>78</v>
      </c>
      <c r="AP57" s="715">
        <v>115</v>
      </c>
      <c r="AQ57" s="715">
        <v>140</v>
      </c>
      <c r="AR57" s="719">
        <v>108.5</v>
      </c>
      <c r="AS57" s="740">
        <v>3800</v>
      </c>
      <c r="AT57" s="718">
        <v>137</v>
      </c>
      <c r="AU57" s="964">
        <v>550.5</v>
      </c>
      <c r="AV57" s="801"/>
      <c r="AW57" s="1013" t="s">
        <v>919</v>
      </c>
      <c r="AX57" s="934"/>
    </row>
    <row r="58" spans="1:50" ht="16" thickBot="1">
      <c r="A58" s="705" t="s">
        <v>3680</v>
      </c>
      <c r="C58" s="987" t="s">
        <v>615</v>
      </c>
      <c r="D58" s="890">
        <v>57</v>
      </c>
      <c r="E58" s="988" t="s">
        <v>918</v>
      </c>
      <c r="F58" s="806">
        <v>40133</v>
      </c>
      <c r="G58" s="1013"/>
      <c r="H58" s="1013">
        <v>1</v>
      </c>
      <c r="I58" s="934"/>
      <c r="J58" s="1013"/>
      <c r="K58" s="990">
        <v>1</v>
      </c>
      <c r="L58" s="1014">
        <v>170</v>
      </c>
      <c r="M58" s="1014">
        <v>71</v>
      </c>
      <c r="N58" s="1014">
        <v>212</v>
      </c>
      <c r="O58" s="1012">
        <v>608</v>
      </c>
      <c r="P58" s="934">
        <v>1</v>
      </c>
      <c r="Q58" s="989"/>
      <c r="R58" s="934"/>
      <c r="S58" s="989">
        <v>1</v>
      </c>
      <c r="T58" s="934"/>
      <c r="U58" s="989">
        <v>1</v>
      </c>
      <c r="V58" s="934"/>
      <c r="W58" s="934"/>
      <c r="X58" s="934">
        <v>1</v>
      </c>
      <c r="Y58" s="134">
        <v>1</v>
      </c>
      <c r="Z58" s="137">
        <v>1</v>
      </c>
      <c r="AA58" s="137"/>
      <c r="AH58" s="993">
        <v>300</v>
      </c>
      <c r="AI58" s="1015">
        <v>900</v>
      </c>
      <c r="AJ58" s="708">
        <v>1</v>
      </c>
      <c r="AK58" s="708"/>
      <c r="AL58" s="708"/>
      <c r="AM58" s="722">
        <v>4361.5</v>
      </c>
      <c r="AN58" s="721">
        <v>15895.5</v>
      </c>
      <c r="AO58" s="715">
        <v>143</v>
      </c>
      <c r="AP58" s="715">
        <v>218.5</v>
      </c>
      <c r="AQ58" s="715">
        <v>176.5</v>
      </c>
      <c r="AR58" s="719">
        <v>200.5</v>
      </c>
      <c r="AS58" s="740">
        <v>6272</v>
      </c>
      <c r="AT58" s="726">
        <v>2295.5</v>
      </c>
      <c r="AU58" s="971">
        <v>5984.5</v>
      </c>
      <c r="AV58" s="936"/>
      <c r="AW58" s="1013" t="s">
        <v>920</v>
      </c>
      <c r="AX58" s="934"/>
    </row>
    <row r="59" spans="1:50" ht="16" thickBot="1">
      <c r="A59" s="705" t="s">
        <v>3680</v>
      </c>
      <c r="C59" s="987" t="s">
        <v>615</v>
      </c>
      <c r="D59" s="890">
        <v>58</v>
      </c>
      <c r="E59" s="988" t="s">
        <v>918</v>
      </c>
      <c r="F59" s="806">
        <v>40133</v>
      </c>
      <c r="G59" s="1013"/>
      <c r="H59" s="1013">
        <v>1</v>
      </c>
      <c r="I59" s="934"/>
      <c r="J59" s="1013">
        <v>1</v>
      </c>
      <c r="K59" s="990"/>
      <c r="L59" s="1014">
        <v>151</v>
      </c>
      <c r="M59" s="1014">
        <v>68</v>
      </c>
      <c r="N59" s="1014">
        <v>195</v>
      </c>
      <c r="O59" s="1012">
        <v>416</v>
      </c>
      <c r="P59" s="934"/>
      <c r="Q59" s="989">
        <v>1</v>
      </c>
      <c r="R59" s="934"/>
      <c r="S59" s="989">
        <v>1</v>
      </c>
      <c r="T59" s="934"/>
      <c r="U59" s="989">
        <v>1</v>
      </c>
      <c r="V59" s="934"/>
      <c r="W59" s="934">
        <v>1</v>
      </c>
      <c r="X59" s="934"/>
      <c r="Y59" s="134">
        <v>1</v>
      </c>
      <c r="Z59" s="137">
        <v>1</v>
      </c>
      <c r="AA59" s="137"/>
      <c r="AH59" s="993">
        <v>300</v>
      </c>
      <c r="AI59" s="1015">
        <v>1000</v>
      </c>
      <c r="AJ59" s="708"/>
      <c r="AK59" s="708">
        <v>1</v>
      </c>
      <c r="AL59" s="708"/>
      <c r="AM59" s="722">
        <v>1495</v>
      </c>
      <c r="AN59" s="717">
        <v>4419</v>
      </c>
      <c r="AO59" s="715">
        <v>97</v>
      </c>
      <c r="AP59" s="715">
        <v>100</v>
      </c>
      <c r="AQ59" s="715">
        <v>141</v>
      </c>
      <c r="AR59" s="719">
        <v>118</v>
      </c>
      <c r="AS59" s="738">
        <v>999</v>
      </c>
      <c r="AT59" s="718">
        <v>407</v>
      </c>
      <c r="AU59" s="964">
        <v>763</v>
      </c>
      <c r="AV59" s="936"/>
      <c r="AW59" s="1013" t="s">
        <v>921</v>
      </c>
      <c r="AX59" s="934"/>
    </row>
    <row r="60" spans="1:50" ht="16" thickBot="1">
      <c r="A60" s="705" t="s">
        <v>3680</v>
      </c>
      <c r="C60" s="987" t="s">
        <v>615</v>
      </c>
      <c r="D60" s="890">
        <v>59</v>
      </c>
      <c r="E60" s="988" t="s">
        <v>918</v>
      </c>
      <c r="F60" s="806">
        <v>40133</v>
      </c>
      <c r="G60" s="1013">
        <v>1</v>
      </c>
      <c r="H60" s="1013"/>
      <c r="I60" s="934"/>
      <c r="J60" s="1013">
        <v>1</v>
      </c>
      <c r="K60" s="990"/>
      <c r="L60" s="1014">
        <v>149</v>
      </c>
      <c r="M60" s="1014">
        <v>69</v>
      </c>
      <c r="N60" s="1014">
        <v>202</v>
      </c>
      <c r="O60" s="1012">
        <v>398</v>
      </c>
      <c r="P60" s="934"/>
      <c r="Q60" s="989">
        <v>1</v>
      </c>
      <c r="R60" s="934"/>
      <c r="S60" s="989">
        <v>1</v>
      </c>
      <c r="T60" s="934"/>
      <c r="U60" s="989">
        <v>1</v>
      </c>
      <c r="V60" s="934"/>
      <c r="W60" s="934">
        <v>1</v>
      </c>
      <c r="X60" s="934"/>
      <c r="Y60" s="134">
        <v>1</v>
      </c>
      <c r="Z60" s="137">
        <v>1</v>
      </c>
      <c r="AA60" s="137"/>
      <c r="AH60" s="993">
        <v>300</v>
      </c>
      <c r="AI60" s="1015">
        <v>900</v>
      </c>
      <c r="AJ60" s="708"/>
      <c r="AK60" s="708"/>
      <c r="AL60" s="708">
        <v>1</v>
      </c>
      <c r="AM60" s="714">
        <v>192.5</v>
      </c>
      <c r="AN60" s="715">
        <v>627</v>
      </c>
      <c r="AO60" s="715">
        <v>100</v>
      </c>
      <c r="AP60" s="715">
        <v>142.5</v>
      </c>
      <c r="AQ60" s="715">
        <v>126.5</v>
      </c>
      <c r="AR60" s="719">
        <v>96</v>
      </c>
      <c r="AS60" s="740">
        <v>1121.5</v>
      </c>
      <c r="AT60" s="718">
        <v>89</v>
      </c>
      <c r="AU60" s="964">
        <v>436.5</v>
      </c>
      <c r="AV60" s="801"/>
      <c r="AW60" s="1013" t="s">
        <v>922</v>
      </c>
      <c r="AX60" s="934"/>
    </row>
    <row r="61" spans="1:50" ht="16" thickBot="1">
      <c r="A61" s="705" t="s">
        <v>3680</v>
      </c>
      <c r="C61" s="987" t="s">
        <v>615</v>
      </c>
      <c r="D61" s="890">
        <v>60</v>
      </c>
      <c r="E61" s="988" t="s">
        <v>918</v>
      </c>
      <c r="F61" s="806">
        <v>40133</v>
      </c>
      <c r="G61" s="1013"/>
      <c r="H61" s="1013">
        <v>1</v>
      </c>
      <c r="I61" s="934"/>
      <c r="J61" s="1013">
        <v>1</v>
      </c>
      <c r="K61" s="990"/>
      <c r="L61" s="1014">
        <v>144</v>
      </c>
      <c r="M61" s="1014">
        <v>69</v>
      </c>
      <c r="N61" s="1014">
        <v>203</v>
      </c>
      <c r="O61" s="1012">
        <v>422</v>
      </c>
      <c r="P61" s="934"/>
      <c r="Q61" s="989">
        <v>1</v>
      </c>
      <c r="R61" s="934"/>
      <c r="S61" s="989">
        <v>1</v>
      </c>
      <c r="T61" s="934"/>
      <c r="U61" s="989">
        <v>1</v>
      </c>
      <c r="V61" s="934"/>
      <c r="W61" s="934">
        <v>1</v>
      </c>
      <c r="X61" s="934"/>
      <c r="Y61" s="134">
        <v>1</v>
      </c>
      <c r="Z61" s="137"/>
      <c r="AA61" s="137">
        <v>1</v>
      </c>
      <c r="AH61" s="993">
        <v>300</v>
      </c>
      <c r="AI61" s="1015">
        <v>900</v>
      </c>
      <c r="AJ61" s="708"/>
      <c r="AK61" s="708">
        <v>1</v>
      </c>
      <c r="AL61" s="708"/>
      <c r="AM61" s="714">
        <v>251.5</v>
      </c>
      <c r="AN61" s="717">
        <v>1011.5</v>
      </c>
      <c r="AO61" s="715">
        <v>98</v>
      </c>
      <c r="AP61" s="715">
        <v>119.5</v>
      </c>
      <c r="AQ61" s="715">
        <v>136</v>
      </c>
      <c r="AR61" s="719">
        <v>90</v>
      </c>
      <c r="AS61" s="740">
        <v>2719</v>
      </c>
      <c r="AT61" s="718">
        <v>141</v>
      </c>
      <c r="AU61" s="964">
        <v>639</v>
      </c>
      <c r="AV61" s="936"/>
      <c r="AW61" s="1013" t="s">
        <v>923</v>
      </c>
      <c r="AX61" s="934"/>
    </row>
    <row r="62" spans="1:50" ht="16" thickBot="1">
      <c r="A62" s="705" t="s">
        <v>3680</v>
      </c>
      <c r="C62" s="987" t="s">
        <v>615</v>
      </c>
      <c r="D62" s="999">
        <v>61</v>
      </c>
      <c r="E62" s="1000" t="s">
        <v>918</v>
      </c>
      <c r="F62" s="806">
        <v>40133</v>
      </c>
      <c r="G62" s="1001">
        <v>1</v>
      </c>
      <c r="H62" s="1001"/>
      <c r="I62" s="939"/>
      <c r="J62" s="1001"/>
      <c r="K62" s="1002">
        <v>1</v>
      </c>
      <c r="L62" s="1003">
        <v>172</v>
      </c>
      <c r="M62" s="1003">
        <v>75</v>
      </c>
      <c r="N62" s="1003">
        <v>230</v>
      </c>
      <c r="O62" s="1016">
        <v>793</v>
      </c>
      <c r="P62" s="939"/>
      <c r="Q62" s="1001">
        <v>1</v>
      </c>
      <c r="R62" s="939"/>
      <c r="S62" s="1001">
        <v>1</v>
      </c>
      <c r="T62" s="939"/>
      <c r="U62" s="1001">
        <v>1</v>
      </c>
      <c r="V62" s="939"/>
      <c r="W62" s="939"/>
      <c r="X62" s="939">
        <v>1</v>
      </c>
      <c r="Y62" s="136">
        <v>1</v>
      </c>
      <c r="Z62" s="136"/>
      <c r="AA62" s="136">
        <v>1</v>
      </c>
      <c r="AH62" s="993">
        <v>300</v>
      </c>
      <c r="AI62" s="1015">
        <v>1000</v>
      </c>
      <c r="AJ62" s="708"/>
      <c r="AK62" s="708">
        <v>1</v>
      </c>
      <c r="AL62" s="708"/>
      <c r="AM62" s="714">
        <v>632</v>
      </c>
      <c r="AN62" s="717">
        <v>8226</v>
      </c>
      <c r="AO62" s="715">
        <v>182</v>
      </c>
      <c r="AP62" s="715">
        <v>271</v>
      </c>
      <c r="AQ62" s="715">
        <v>197</v>
      </c>
      <c r="AR62" s="719">
        <v>158</v>
      </c>
      <c r="AS62" s="738">
        <v>388</v>
      </c>
      <c r="AT62" s="718">
        <v>263</v>
      </c>
      <c r="AU62" s="971">
        <v>4953.5</v>
      </c>
      <c r="AV62" s="936"/>
      <c r="AW62" s="1001" t="s">
        <v>924</v>
      </c>
      <c r="AX62" s="939"/>
    </row>
    <row r="63" spans="1:50" ht="16" thickBot="1">
      <c r="A63" s="705" t="s">
        <v>3680</v>
      </c>
      <c r="C63" s="987" t="s">
        <v>615</v>
      </c>
      <c r="D63" s="890">
        <v>62</v>
      </c>
      <c r="E63" s="988" t="s">
        <v>918</v>
      </c>
      <c r="F63" s="806">
        <v>40133</v>
      </c>
      <c r="G63" s="1013">
        <v>1</v>
      </c>
      <c r="H63" s="1013"/>
      <c r="I63" s="934"/>
      <c r="J63" s="1013"/>
      <c r="K63" s="990">
        <v>1</v>
      </c>
      <c r="L63" s="1014">
        <v>165</v>
      </c>
      <c r="M63" s="1014">
        <v>70</v>
      </c>
      <c r="N63" s="1014">
        <v>201</v>
      </c>
      <c r="O63" s="1012">
        <v>514</v>
      </c>
      <c r="P63" s="934"/>
      <c r="Q63" s="989">
        <v>1</v>
      </c>
      <c r="R63" s="934"/>
      <c r="S63" s="989">
        <v>1</v>
      </c>
      <c r="T63" s="934"/>
      <c r="U63" s="989">
        <v>1</v>
      </c>
      <c r="V63" s="934"/>
      <c r="W63" s="934">
        <v>1</v>
      </c>
      <c r="X63" s="934"/>
      <c r="Y63" s="134">
        <v>1</v>
      </c>
      <c r="Z63" s="137"/>
      <c r="AA63" s="137">
        <v>1</v>
      </c>
      <c r="AH63" s="993">
        <v>300</v>
      </c>
      <c r="AI63" s="1015">
        <v>1000</v>
      </c>
      <c r="AJ63" s="708"/>
      <c r="AK63" s="708"/>
      <c r="AL63" s="708">
        <v>1</v>
      </c>
      <c r="AM63" s="714">
        <v>131</v>
      </c>
      <c r="AN63" s="715">
        <v>412.5</v>
      </c>
      <c r="AO63" s="715">
        <v>99</v>
      </c>
      <c r="AP63" s="715">
        <v>134.5</v>
      </c>
      <c r="AQ63" s="715">
        <v>138</v>
      </c>
      <c r="AR63" s="719">
        <v>85.5</v>
      </c>
      <c r="AS63" s="738">
        <v>951.5</v>
      </c>
      <c r="AT63" s="718">
        <v>109.5</v>
      </c>
      <c r="AU63" s="964">
        <v>450</v>
      </c>
      <c r="AV63" s="936"/>
      <c r="AW63" s="1013" t="s">
        <v>925</v>
      </c>
      <c r="AX63" s="934"/>
    </row>
    <row r="64" spans="1:50" ht="16" thickBot="1">
      <c r="A64" s="705" t="s">
        <v>3680</v>
      </c>
      <c r="C64" s="987" t="s">
        <v>615</v>
      </c>
      <c r="D64" s="890">
        <v>63</v>
      </c>
      <c r="E64" s="988" t="s">
        <v>918</v>
      </c>
      <c r="F64" s="806">
        <v>40133</v>
      </c>
      <c r="G64" s="1013"/>
      <c r="H64" s="1013">
        <v>1</v>
      </c>
      <c r="I64" s="934"/>
      <c r="J64" s="1013">
        <v>1</v>
      </c>
      <c r="K64" s="990"/>
      <c r="L64" s="1014">
        <v>152</v>
      </c>
      <c r="M64" s="1014">
        <v>69</v>
      </c>
      <c r="N64" s="1014">
        <v>200</v>
      </c>
      <c r="O64" s="1012">
        <v>390</v>
      </c>
      <c r="P64" s="934"/>
      <c r="Q64" s="989">
        <v>1</v>
      </c>
      <c r="R64" s="934"/>
      <c r="S64" s="989">
        <v>1</v>
      </c>
      <c r="T64" s="934"/>
      <c r="U64" s="989">
        <v>1</v>
      </c>
      <c r="V64" s="934"/>
      <c r="W64" s="934">
        <v>1</v>
      </c>
      <c r="X64" s="934"/>
      <c r="Y64" s="134">
        <v>1</v>
      </c>
      <c r="Z64" s="137">
        <v>1</v>
      </c>
      <c r="AA64" s="137"/>
      <c r="AH64" s="993">
        <v>300</v>
      </c>
      <c r="AI64" s="1015">
        <v>1000</v>
      </c>
      <c r="AJ64" s="708"/>
      <c r="AK64" s="708"/>
      <c r="AL64" s="708">
        <v>1</v>
      </c>
      <c r="AM64" s="722">
        <v>2305.5</v>
      </c>
      <c r="AN64" s="715">
        <v>76.5</v>
      </c>
      <c r="AO64" s="715">
        <v>75</v>
      </c>
      <c r="AP64" s="715">
        <v>78.5</v>
      </c>
      <c r="AQ64" s="715">
        <v>118.5</v>
      </c>
      <c r="AR64" s="719">
        <v>97</v>
      </c>
      <c r="AS64" s="740">
        <v>3044.5</v>
      </c>
      <c r="AT64" s="718">
        <v>160.5</v>
      </c>
      <c r="AU64" s="964">
        <v>880</v>
      </c>
      <c r="AV64" s="936"/>
      <c r="AW64" s="1013" t="s">
        <v>926</v>
      </c>
      <c r="AX64" s="934"/>
    </row>
    <row r="65" spans="1:50" ht="16" thickBot="1">
      <c r="A65" s="705" t="s">
        <v>3680</v>
      </c>
      <c r="C65" s="987" t="s">
        <v>615</v>
      </c>
      <c r="D65" s="890">
        <v>64</v>
      </c>
      <c r="E65" s="988" t="s">
        <v>918</v>
      </c>
      <c r="F65" s="806">
        <v>40133</v>
      </c>
      <c r="G65" s="1013"/>
      <c r="H65" s="1013">
        <v>1</v>
      </c>
      <c r="I65" s="934"/>
      <c r="J65" s="1013">
        <v>1</v>
      </c>
      <c r="K65" s="990"/>
      <c r="L65" s="1014">
        <v>151</v>
      </c>
      <c r="M65" s="1014">
        <v>68</v>
      </c>
      <c r="N65" s="1014">
        <v>198</v>
      </c>
      <c r="O65" s="1012">
        <v>466</v>
      </c>
      <c r="P65" s="934"/>
      <c r="Q65" s="989">
        <v>1</v>
      </c>
      <c r="R65" s="934"/>
      <c r="S65" s="989">
        <v>1</v>
      </c>
      <c r="T65" s="934"/>
      <c r="U65" s="989">
        <v>1</v>
      </c>
      <c r="V65" s="934"/>
      <c r="W65" s="934"/>
      <c r="X65" s="934">
        <v>1</v>
      </c>
      <c r="Y65" s="134">
        <v>1</v>
      </c>
      <c r="Z65" s="137"/>
      <c r="AA65" s="137">
        <v>1</v>
      </c>
      <c r="AH65" s="993">
        <v>300</v>
      </c>
      <c r="AI65" s="1015">
        <v>900</v>
      </c>
      <c r="AJ65" s="708"/>
      <c r="AK65" s="708">
        <v>1</v>
      </c>
      <c r="AL65" s="708"/>
      <c r="AM65" s="714">
        <v>352.5</v>
      </c>
      <c r="AN65" s="717">
        <v>1156.5</v>
      </c>
      <c r="AO65" s="715">
        <v>94.5</v>
      </c>
      <c r="AP65" s="715">
        <v>126</v>
      </c>
      <c r="AQ65" s="715">
        <v>207</v>
      </c>
      <c r="AR65" s="719">
        <v>66</v>
      </c>
      <c r="AS65" s="738">
        <v>529</v>
      </c>
      <c r="AT65" s="718">
        <v>113.5</v>
      </c>
      <c r="AU65" s="964">
        <v>362</v>
      </c>
      <c r="AV65" s="801"/>
      <c r="AW65" s="1013" t="s">
        <v>927</v>
      </c>
      <c r="AX65" s="934"/>
    </row>
    <row r="66" spans="1:50" ht="16" thickBot="1">
      <c r="A66" s="705" t="s">
        <v>3680</v>
      </c>
      <c r="C66" s="987" t="s">
        <v>615</v>
      </c>
      <c r="D66" s="890">
        <v>65</v>
      </c>
      <c r="E66" s="988" t="s">
        <v>918</v>
      </c>
      <c r="F66" s="806">
        <v>40133</v>
      </c>
      <c r="G66" s="1013"/>
      <c r="H66" s="1013">
        <v>1</v>
      </c>
      <c r="I66" s="934"/>
      <c r="J66" s="1013">
        <v>1</v>
      </c>
      <c r="K66" s="990"/>
      <c r="L66" s="1014">
        <v>152</v>
      </c>
      <c r="M66" s="1014">
        <v>68</v>
      </c>
      <c r="N66" s="1014">
        <v>198</v>
      </c>
      <c r="O66" s="1012">
        <v>492</v>
      </c>
      <c r="P66" s="934"/>
      <c r="Q66" s="989">
        <v>1</v>
      </c>
      <c r="R66" s="934"/>
      <c r="S66" s="989">
        <v>1</v>
      </c>
      <c r="T66" s="934"/>
      <c r="U66" s="989">
        <v>1</v>
      </c>
      <c r="V66" s="934"/>
      <c r="W66" s="934"/>
      <c r="X66" s="934">
        <v>1</v>
      </c>
      <c r="Y66" s="134">
        <v>1</v>
      </c>
      <c r="Z66" s="137">
        <v>1</v>
      </c>
      <c r="AA66" s="137"/>
      <c r="AH66" s="993">
        <v>300</v>
      </c>
      <c r="AI66" s="1015">
        <v>900</v>
      </c>
      <c r="AJ66" s="708"/>
      <c r="AK66" s="708"/>
      <c r="AL66" s="708">
        <v>1</v>
      </c>
      <c r="AM66" s="714">
        <v>269.5</v>
      </c>
      <c r="AN66" s="715">
        <v>183.5</v>
      </c>
      <c r="AO66" s="715">
        <v>116</v>
      </c>
      <c r="AP66" s="715">
        <v>122</v>
      </c>
      <c r="AQ66" s="715">
        <v>161</v>
      </c>
      <c r="AR66" s="719">
        <v>116.5</v>
      </c>
      <c r="AS66" s="952">
        <v>10856</v>
      </c>
      <c r="AT66" s="718">
        <v>196</v>
      </c>
      <c r="AU66" s="964">
        <v>805.5</v>
      </c>
      <c r="AV66" s="801"/>
      <c r="AW66" s="1013" t="s">
        <v>928</v>
      </c>
      <c r="AX66" s="934"/>
    </row>
    <row r="67" spans="1:50" ht="16" thickBot="1">
      <c r="A67" s="705" t="s">
        <v>3680</v>
      </c>
      <c r="C67" s="987" t="s">
        <v>615</v>
      </c>
      <c r="D67" s="890">
        <v>66</v>
      </c>
      <c r="E67" s="988" t="s">
        <v>918</v>
      </c>
      <c r="F67" s="806">
        <v>40133</v>
      </c>
      <c r="G67" s="1013">
        <v>1</v>
      </c>
      <c r="H67" s="1013"/>
      <c r="I67" s="934"/>
      <c r="J67" s="1013"/>
      <c r="K67" s="990">
        <v>1</v>
      </c>
      <c r="L67" s="1014">
        <v>169</v>
      </c>
      <c r="M67" s="1014">
        <v>70</v>
      </c>
      <c r="N67" s="1014">
        <v>212</v>
      </c>
      <c r="O67" s="1012">
        <v>728</v>
      </c>
      <c r="P67" s="934"/>
      <c r="Q67" s="989">
        <v>1</v>
      </c>
      <c r="R67" s="934"/>
      <c r="S67" s="989">
        <v>1</v>
      </c>
      <c r="T67" s="934"/>
      <c r="U67" s="989">
        <v>1</v>
      </c>
      <c r="V67" s="934"/>
      <c r="W67" s="934"/>
      <c r="X67" s="934">
        <v>1</v>
      </c>
      <c r="Y67" s="134">
        <v>1</v>
      </c>
      <c r="Z67" s="137">
        <v>1</v>
      </c>
      <c r="AA67" s="137"/>
      <c r="AH67" s="993">
        <v>300</v>
      </c>
      <c r="AI67" s="1015">
        <v>1000</v>
      </c>
      <c r="AJ67" s="708">
        <v>1</v>
      </c>
      <c r="AK67" s="708"/>
      <c r="AL67" s="708"/>
      <c r="AM67" s="722">
        <v>9027</v>
      </c>
      <c r="AN67" s="721">
        <v>22763</v>
      </c>
      <c r="AO67" s="717">
        <v>1202</v>
      </c>
      <c r="AP67" s="717">
        <v>2084</v>
      </c>
      <c r="AQ67" s="715">
        <v>539</v>
      </c>
      <c r="AR67" s="723">
        <v>1143</v>
      </c>
      <c r="AS67" s="740">
        <v>9831.5</v>
      </c>
      <c r="AT67" s="726">
        <v>4022</v>
      </c>
      <c r="AU67" s="971">
        <v>8823</v>
      </c>
      <c r="AV67" s="936"/>
      <c r="AW67" s="1013" t="s">
        <v>929</v>
      </c>
      <c r="AX67" s="934"/>
    </row>
    <row r="68" spans="1:50" ht="16" thickBot="1">
      <c r="A68" s="705" t="s">
        <v>3680</v>
      </c>
      <c r="C68" s="987" t="s">
        <v>615</v>
      </c>
      <c r="D68" s="890">
        <v>67</v>
      </c>
      <c r="E68" s="1017" t="s">
        <v>930</v>
      </c>
      <c r="F68" s="806">
        <v>40134</v>
      </c>
      <c r="G68" s="1013">
        <v>1</v>
      </c>
      <c r="H68" s="1013"/>
      <c r="I68" s="934"/>
      <c r="J68" s="1013">
        <v>1</v>
      </c>
      <c r="K68" s="990"/>
      <c r="L68" s="1014">
        <v>150</v>
      </c>
      <c r="M68" s="1014">
        <v>68</v>
      </c>
      <c r="N68" s="1014">
        <v>198</v>
      </c>
      <c r="O68" s="1012">
        <v>472</v>
      </c>
      <c r="P68" s="934"/>
      <c r="Q68" s="989">
        <v>1</v>
      </c>
      <c r="R68" s="934"/>
      <c r="S68" s="989">
        <v>1</v>
      </c>
      <c r="T68" s="934"/>
      <c r="U68" s="989">
        <v>1</v>
      </c>
      <c r="V68" s="934"/>
      <c r="W68" s="934"/>
      <c r="X68" s="934">
        <v>1</v>
      </c>
      <c r="Y68" s="134">
        <v>1</v>
      </c>
      <c r="Z68" s="137">
        <v>1</v>
      </c>
      <c r="AA68" s="137"/>
      <c r="AH68" s="993">
        <v>300</v>
      </c>
      <c r="AI68" s="1015">
        <v>1200</v>
      </c>
      <c r="AJ68" s="708"/>
      <c r="AK68" s="708">
        <v>1</v>
      </c>
      <c r="AL68" s="708"/>
      <c r="AM68" s="714">
        <v>990</v>
      </c>
      <c r="AN68" s="717">
        <v>6137.5</v>
      </c>
      <c r="AO68" s="715">
        <v>94.5</v>
      </c>
      <c r="AP68" s="715">
        <v>104</v>
      </c>
      <c r="AQ68" s="715">
        <v>129</v>
      </c>
      <c r="AR68" s="719">
        <v>113</v>
      </c>
      <c r="AS68" s="740">
        <v>7925</v>
      </c>
      <c r="AT68" s="718">
        <v>316</v>
      </c>
      <c r="AU68" s="964">
        <v>883</v>
      </c>
      <c r="AV68" s="801"/>
      <c r="AW68" s="1013" t="s">
        <v>931</v>
      </c>
      <c r="AX68" s="934"/>
    </row>
    <row r="69" spans="1:50" ht="16" thickBot="1">
      <c r="A69" s="705" t="s">
        <v>3680</v>
      </c>
      <c r="C69" s="987" t="s">
        <v>615</v>
      </c>
      <c r="D69" s="890">
        <v>68</v>
      </c>
      <c r="E69" s="1017" t="s">
        <v>930</v>
      </c>
      <c r="F69" s="806">
        <v>40134</v>
      </c>
      <c r="G69" s="1013"/>
      <c r="H69" s="1013">
        <v>1</v>
      </c>
      <c r="I69" s="934"/>
      <c r="J69" s="1013">
        <v>1</v>
      </c>
      <c r="K69" s="990"/>
      <c r="L69" s="1014">
        <v>149</v>
      </c>
      <c r="M69" s="1014">
        <v>71</v>
      </c>
      <c r="N69" s="1014">
        <v>201</v>
      </c>
      <c r="O69" s="1012">
        <v>471</v>
      </c>
      <c r="P69" s="934"/>
      <c r="Q69" s="989">
        <v>1</v>
      </c>
      <c r="R69" s="934"/>
      <c r="S69" s="989">
        <v>1</v>
      </c>
      <c r="T69" s="934"/>
      <c r="U69" s="989">
        <v>1</v>
      </c>
      <c r="V69" s="934"/>
      <c r="W69" s="934"/>
      <c r="X69" s="934">
        <v>1</v>
      </c>
      <c r="Y69" s="134">
        <v>1</v>
      </c>
      <c r="Z69" s="137">
        <v>1</v>
      </c>
      <c r="AA69" s="137"/>
      <c r="AH69" s="993">
        <v>300</v>
      </c>
      <c r="AI69" s="1015">
        <v>800</v>
      </c>
      <c r="AJ69" s="708"/>
      <c r="AK69" s="708"/>
      <c r="AL69" s="708">
        <v>1</v>
      </c>
      <c r="AM69" s="714">
        <v>135.5</v>
      </c>
      <c r="AN69" s="715">
        <v>468.5</v>
      </c>
      <c r="AO69" s="715">
        <v>128</v>
      </c>
      <c r="AP69" s="715">
        <v>101</v>
      </c>
      <c r="AQ69" s="715">
        <v>136</v>
      </c>
      <c r="AR69" s="719">
        <v>114.5</v>
      </c>
      <c r="AS69" s="738">
        <v>601</v>
      </c>
      <c r="AT69" s="718">
        <v>98</v>
      </c>
      <c r="AU69" s="964">
        <v>2425</v>
      </c>
      <c r="AV69" s="801"/>
      <c r="AW69" s="1013" t="s">
        <v>932</v>
      </c>
      <c r="AX69" s="934"/>
    </row>
    <row r="70" spans="1:50" ht="16" thickBot="1">
      <c r="A70" s="705" t="s">
        <v>3680</v>
      </c>
      <c r="C70" s="987" t="s">
        <v>615</v>
      </c>
      <c r="D70" s="890">
        <v>69</v>
      </c>
      <c r="E70" s="1017" t="s">
        <v>930</v>
      </c>
      <c r="F70" s="806">
        <v>40134</v>
      </c>
      <c r="G70" s="1013"/>
      <c r="H70" s="1013">
        <v>1</v>
      </c>
      <c r="I70" s="934"/>
      <c r="J70" s="1013">
        <v>1</v>
      </c>
      <c r="K70" s="990"/>
      <c r="L70" s="1014">
        <v>148</v>
      </c>
      <c r="M70" s="1014">
        <v>70</v>
      </c>
      <c r="N70" s="1014">
        <v>200</v>
      </c>
      <c r="O70" s="1012">
        <v>434</v>
      </c>
      <c r="P70" s="934"/>
      <c r="Q70" s="989">
        <v>1</v>
      </c>
      <c r="R70" s="934"/>
      <c r="S70" s="989">
        <v>1</v>
      </c>
      <c r="T70" s="934"/>
      <c r="U70" s="989">
        <v>1</v>
      </c>
      <c r="V70" s="934"/>
      <c r="W70" s="934">
        <v>1</v>
      </c>
      <c r="X70" s="934"/>
      <c r="Y70" s="134">
        <v>1</v>
      </c>
      <c r="Z70" s="137">
        <v>1</v>
      </c>
      <c r="AA70" s="137"/>
      <c r="AH70" s="993">
        <v>300</v>
      </c>
      <c r="AI70" s="1015">
        <v>800</v>
      </c>
      <c r="AJ70" s="708"/>
      <c r="AK70" s="708">
        <v>1</v>
      </c>
      <c r="AL70" s="708"/>
      <c r="AM70" s="714">
        <v>378</v>
      </c>
      <c r="AN70" s="717">
        <v>2456</v>
      </c>
      <c r="AO70" s="715">
        <v>149</v>
      </c>
      <c r="AP70" s="715">
        <v>273.5</v>
      </c>
      <c r="AQ70" s="715">
        <v>151</v>
      </c>
      <c r="AR70" s="719">
        <v>174.5</v>
      </c>
      <c r="AS70" s="740">
        <v>4343.5</v>
      </c>
      <c r="AT70" s="726">
        <v>2032</v>
      </c>
      <c r="AU70" s="964">
        <v>611</v>
      </c>
      <c r="AV70" s="801"/>
      <c r="AW70" s="1013" t="s">
        <v>933</v>
      </c>
      <c r="AX70" s="934"/>
    </row>
    <row r="71" spans="1:50" ht="16" thickBot="1">
      <c r="A71" s="705" t="s">
        <v>3680</v>
      </c>
      <c r="C71" s="987" t="s">
        <v>615</v>
      </c>
      <c r="D71" s="890">
        <v>70</v>
      </c>
      <c r="E71" s="1017" t="s">
        <v>930</v>
      </c>
      <c r="F71" s="806">
        <v>40134</v>
      </c>
      <c r="G71" s="1013"/>
      <c r="H71" s="1013">
        <v>1</v>
      </c>
      <c r="I71" s="934"/>
      <c r="J71" s="1013"/>
      <c r="K71" s="990">
        <v>1</v>
      </c>
      <c r="L71" s="1014">
        <v>160</v>
      </c>
      <c r="M71" s="1014">
        <v>72</v>
      </c>
      <c r="N71" s="1014">
        <v>206</v>
      </c>
      <c r="O71" s="1012">
        <v>669</v>
      </c>
      <c r="P71" s="934">
        <v>1</v>
      </c>
      <c r="Q71" s="989"/>
      <c r="R71" s="934"/>
      <c r="S71" s="989">
        <v>1</v>
      </c>
      <c r="T71" s="934"/>
      <c r="U71" s="989">
        <v>1</v>
      </c>
      <c r="V71" s="934"/>
      <c r="W71" s="934"/>
      <c r="X71" s="934">
        <v>1</v>
      </c>
      <c r="Y71" s="134">
        <v>1</v>
      </c>
      <c r="Z71" s="137">
        <v>1</v>
      </c>
      <c r="AA71" s="137"/>
      <c r="AH71" s="993">
        <v>300</v>
      </c>
      <c r="AI71" s="1015">
        <v>900</v>
      </c>
      <c r="AJ71" s="708"/>
      <c r="AK71" s="708"/>
      <c r="AL71" s="708">
        <v>1</v>
      </c>
      <c r="AM71" s="714">
        <v>225.5</v>
      </c>
      <c r="AN71" s="715">
        <v>880.5</v>
      </c>
      <c r="AO71" s="715">
        <v>95</v>
      </c>
      <c r="AP71" s="715">
        <v>201</v>
      </c>
      <c r="AQ71" s="715">
        <v>302</v>
      </c>
      <c r="AR71" s="719">
        <v>121.5</v>
      </c>
      <c r="AS71" s="740">
        <v>1168.5</v>
      </c>
      <c r="AT71" s="718">
        <v>129</v>
      </c>
      <c r="AU71" s="964">
        <v>3266.5</v>
      </c>
      <c r="AV71" s="936"/>
      <c r="AW71" s="1013" t="s">
        <v>934</v>
      </c>
      <c r="AX71" s="934"/>
    </row>
    <row r="72" spans="1:50" ht="16" thickBot="1">
      <c r="A72" s="705" t="s">
        <v>3680</v>
      </c>
      <c r="C72" s="987" t="s">
        <v>615</v>
      </c>
      <c r="D72" s="890">
        <v>71</v>
      </c>
      <c r="E72" s="1017" t="s">
        <v>930</v>
      </c>
      <c r="F72" s="806">
        <v>40134</v>
      </c>
      <c r="G72" s="1013"/>
      <c r="H72" s="1013">
        <v>1</v>
      </c>
      <c r="I72" s="934"/>
      <c r="J72" s="1013">
        <v>1</v>
      </c>
      <c r="K72" s="990"/>
      <c r="L72" s="1014">
        <v>147</v>
      </c>
      <c r="M72" s="1014">
        <v>70</v>
      </c>
      <c r="N72" s="1014">
        <v>201</v>
      </c>
      <c r="O72" s="1012">
        <v>465</v>
      </c>
      <c r="P72" s="934"/>
      <c r="Q72" s="989">
        <v>1</v>
      </c>
      <c r="R72" s="934"/>
      <c r="S72" s="989">
        <v>1</v>
      </c>
      <c r="T72" s="934"/>
      <c r="U72" s="989">
        <v>1</v>
      </c>
      <c r="V72" s="934"/>
      <c r="W72" s="934"/>
      <c r="X72" s="934">
        <v>1</v>
      </c>
      <c r="Y72" s="134">
        <v>1</v>
      </c>
      <c r="Z72" s="137">
        <v>1</v>
      </c>
      <c r="AA72" s="137"/>
      <c r="AH72" s="993">
        <v>300</v>
      </c>
      <c r="AI72" s="1015">
        <v>900</v>
      </c>
      <c r="AJ72" s="708"/>
      <c r="AK72" s="708">
        <v>1</v>
      </c>
      <c r="AL72" s="708"/>
      <c r="AM72" s="714">
        <v>365</v>
      </c>
      <c r="AN72" s="717">
        <v>1531.5</v>
      </c>
      <c r="AO72" s="717">
        <v>1096.5</v>
      </c>
      <c r="AP72" s="717">
        <v>2192</v>
      </c>
      <c r="AQ72" s="715">
        <v>184</v>
      </c>
      <c r="AR72" s="723">
        <v>1512</v>
      </c>
      <c r="AS72" s="738">
        <v>727.5</v>
      </c>
      <c r="AT72" s="718">
        <v>362.5</v>
      </c>
      <c r="AU72" s="964">
        <v>741</v>
      </c>
      <c r="AV72" s="801"/>
      <c r="AW72" s="1013" t="s">
        <v>935</v>
      </c>
      <c r="AX72" s="934"/>
    </row>
    <row r="73" spans="1:50" ht="16" thickBot="1">
      <c r="A73" s="705" t="s">
        <v>3680</v>
      </c>
      <c r="C73" s="987" t="s">
        <v>615</v>
      </c>
      <c r="D73" s="890">
        <v>72</v>
      </c>
      <c r="E73" s="1017" t="s">
        <v>930</v>
      </c>
      <c r="F73" s="806">
        <v>40134</v>
      </c>
      <c r="G73" s="1013">
        <v>1</v>
      </c>
      <c r="H73" s="1013"/>
      <c r="I73" s="934"/>
      <c r="J73" s="1013">
        <v>1</v>
      </c>
      <c r="K73" s="990"/>
      <c r="L73" s="1014">
        <v>154</v>
      </c>
      <c r="M73" s="1014">
        <v>70</v>
      </c>
      <c r="N73" s="1014">
        <v>198</v>
      </c>
      <c r="O73" s="1012">
        <v>451</v>
      </c>
      <c r="P73" s="934"/>
      <c r="Q73" s="989">
        <v>1</v>
      </c>
      <c r="R73" s="934"/>
      <c r="S73" s="989">
        <v>1</v>
      </c>
      <c r="T73" s="934"/>
      <c r="U73" s="989">
        <v>1</v>
      </c>
      <c r="V73" s="934"/>
      <c r="W73" s="934">
        <v>1</v>
      </c>
      <c r="X73" s="934"/>
      <c r="Y73" s="134">
        <v>1</v>
      </c>
      <c r="Z73" s="137">
        <v>1</v>
      </c>
      <c r="AA73" s="137"/>
      <c r="AH73" s="993">
        <v>300</v>
      </c>
      <c r="AI73" s="1015">
        <v>600</v>
      </c>
      <c r="AJ73" s="708"/>
      <c r="AK73" s="708">
        <v>1</v>
      </c>
      <c r="AL73" s="708"/>
      <c r="AM73" s="714">
        <v>828</v>
      </c>
      <c r="AN73" s="717">
        <v>7885.5</v>
      </c>
      <c r="AO73" s="715">
        <v>99.5</v>
      </c>
      <c r="AP73" s="715">
        <v>95</v>
      </c>
      <c r="AQ73" s="715">
        <v>146</v>
      </c>
      <c r="AR73" s="719">
        <v>134</v>
      </c>
      <c r="AS73" s="740">
        <v>8767.5</v>
      </c>
      <c r="AT73" s="718">
        <v>186</v>
      </c>
      <c r="AU73" s="964">
        <v>620.5</v>
      </c>
      <c r="AV73" s="801"/>
      <c r="AW73" s="1013" t="s">
        <v>936</v>
      </c>
      <c r="AX73" s="934"/>
    </row>
    <row r="74" spans="1:50" ht="16" thickBot="1">
      <c r="A74" s="705" t="s">
        <v>3680</v>
      </c>
      <c r="C74" s="987" t="s">
        <v>615</v>
      </c>
      <c r="D74" s="890">
        <v>73</v>
      </c>
      <c r="E74" s="1017" t="s">
        <v>930</v>
      </c>
      <c r="F74" s="806">
        <v>40134</v>
      </c>
      <c r="G74" s="1013">
        <v>1</v>
      </c>
      <c r="H74" s="1013"/>
      <c r="I74" s="934"/>
      <c r="J74" s="1013">
        <v>1</v>
      </c>
      <c r="K74" s="990"/>
      <c r="L74" s="1014">
        <v>150</v>
      </c>
      <c r="M74" s="1014">
        <v>73</v>
      </c>
      <c r="N74" s="1014">
        <v>206</v>
      </c>
      <c r="O74" s="1012">
        <v>472</v>
      </c>
      <c r="P74" s="934"/>
      <c r="Q74" s="989">
        <v>1</v>
      </c>
      <c r="R74" s="934"/>
      <c r="S74" s="989">
        <v>1</v>
      </c>
      <c r="T74" s="934"/>
      <c r="U74" s="989">
        <v>1</v>
      </c>
      <c r="V74" s="934"/>
      <c r="W74" s="934"/>
      <c r="X74" s="934">
        <v>1</v>
      </c>
      <c r="Y74" s="134">
        <v>1</v>
      </c>
      <c r="Z74" s="137">
        <v>1</v>
      </c>
      <c r="AA74" s="137"/>
      <c r="AH74" s="993">
        <v>300</v>
      </c>
      <c r="AI74" s="1015">
        <v>1000</v>
      </c>
      <c r="AJ74" s="708"/>
      <c r="AK74" s="708"/>
      <c r="AL74" s="708">
        <v>1</v>
      </c>
      <c r="AM74" s="714">
        <v>103.5</v>
      </c>
      <c r="AN74" s="715">
        <v>136.5</v>
      </c>
      <c r="AO74" s="715">
        <v>89</v>
      </c>
      <c r="AP74" s="715">
        <v>215</v>
      </c>
      <c r="AQ74" s="715">
        <v>291</v>
      </c>
      <c r="AR74" s="719">
        <v>84</v>
      </c>
      <c r="AS74" s="738">
        <v>365.5</v>
      </c>
      <c r="AT74" s="718">
        <v>111</v>
      </c>
      <c r="AU74" s="964">
        <v>565</v>
      </c>
      <c r="AV74" s="936"/>
      <c r="AW74" s="1013" t="s">
        <v>937</v>
      </c>
      <c r="AX74" s="934"/>
    </row>
    <row r="75" spans="1:50" ht="16" thickBot="1">
      <c r="A75" s="705" t="s">
        <v>3680</v>
      </c>
      <c r="C75" s="987" t="s">
        <v>615</v>
      </c>
      <c r="D75" s="890">
        <v>74</v>
      </c>
      <c r="E75" s="1017" t="s">
        <v>930</v>
      </c>
      <c r="F75" s="806">
        <v>40134</v>
      </c>
      <c r="G75" s="1013">
        <v>1</v>
      </c>
      <c r="H75" s="1013"/>
      <c r="I75" s="934"/>
      <c r="J75" s="1013">
        <v>1</v>
      </c>
      <c r="K75" s="990"/>
      <c r="L75" s="1014">
        <v>150</v>
      </c>
      <c r="M75" s="1014">
        <v>69</v>
      </c>
      <c r="N75" s="1014">
        <v>198</v>
      </c>
      <c r="O75" s="1012">
        <v>441</v>
      </c>
      <c r="P75" s="934"/>
      <c r="Q75" s="989">
        <v>1</v>
      </c>
      <c r="R75" s="934"/>
      <c r="S75" s="989">
        <v>1</v>
      </c>
      <c r="T75" s="934"/>
      <c r="U75" s="989">
        <v>1</v>
      </c>
      <c r="V75" s="934"/>
      <c r="W75" s="934">
        <v>1</v>
      </c>
      <c r="X75" s="934"/>
      <c r="Y75" s="134">
        <v>1</v>
      </c>
      <c r="Z75" s="137">
        <v>1</v>
      </c>
      <c r="AA75" s="137"/>
      <c r="AH75" s="993">
        <v>300</v>
      </c>
      <c r="AI75" s="1015">
        <v>800</v>
      </c>
      <c r="AJ75" s="708"/>
      <c r="AK75" s="708"/>
      <c r="AL75" s="708">
        <v>1</v>
      </c>
      <c r="AM75" s="714">
        <v>185.5</v>
      </c>
      <c r="AN75" s="715">
        <v>440</v>
      </c>
      <c r="AO75" s="715">
        <v>173</v>
      </c>
      <c r="AP75" s="715">
        <v>174</v>
      </c>
      <c r="AQ75" s="715">
        <v>129</v>
      </c>
      <c r="AR75" s="719">
        <v>141.5</v>
      </c>
      <c r="AS75" s="740">
        <v>1797.5</v>
      </c>
      <c r="AT75" s="718">
        <v>142</v>
      </c>
      <c r="AU75" s="964">
        <v>431</v>
      </c>
      <c r="AV75" s="936"/>
      <c r="AW75" s="996" t="s">
        <v>938</v>
      </c>
      <c r="AX75" s="934"/>
    </row>
    <row r="76" spans="1:50" ht="16" thickBot="1">
      <c r="A76" s="705" t="s">
        <v>3680</v>
      </c>
      <c r="C76" s="987" t="s">
        <v>615</v>
      </c>
      <c r="D76" s="890">
        <v>75</v>
      </c>
      <c r="E76" s="1017" t="s">
        <v>930</v>
      </c>
      <c r="F76" s="806">
        <v>40134</v>
      </c>
      <c r="G76" s="1013"/>
      <c r="H76" s="1013">
        <v>1</v>
      </c>
      <c r="I76" s="934"/>
      <c r="J76" s="1013">
        <v>1</v>
      </c>
      <c r="K76" s="990"/>
      <c r="L76" s="1014">
        <v>151</v>
      </c>
      <c r="M76" s="1014">
        <v>69</v>
      </c>
      <c r="N76" s="1014">
        <v>199</v>
      </c>
      <c r="O76" s="1012">
        <v>435</v>
      </c>
      <c r="P76" s="934"/>
      <c r="Q76" s="989">
        <v>1</v>
      </c>
      <c r="R76" s="934"/>
      <c r="S76" s="989">
        <v>1</v>
      </c>
      <c r="T76" s="934"/>
      <c r="U76" s="989">
        <v>1</v>
      </c>
      <c r="V76" s="934"/>
      <c r="W76" s="934">
        <v>1</v>
      </c>
      <c r="X76" s="934"/>
      <c r="Y76" s="134">
        <v>1</v>
      </c>
      <c r="Z76" s="137">
        <v>1</v>
      </c>
      <c r="AA76" s="137"/>
      <c r="AH76" s="993">
        <v>300</v>
      </c>
      <c r="AI76" s="1015">
        <v>1000</v>
      </c>
      <c r="AJ76" s="708"/>
      <c r="AK76" s="708"/>
      <c r="AL76" s="708">
        <v>1</v>
      </c>
      <c r="AM76" s="714">
        <v>142</v>
      </c>
      <c r="AN76" s="715">
        <v>153.5</v>
      </c>
      <c r="AO76" s="715">
        <v>86</v>
      </c>
      <c r="AP76" s="715">
        <v>104.5</v>
      </c>
      <c r="AQ76" s="715">
        <v>125</v>
      </c>
      <c r="AR76" s="719">
        <v>81</v>
      </c>
      <c r="AS76" s="740">
        <v>2243.5</v>
      </c>
      <c r="AT76" s="718">
        <v>126.5</v>
      </c>
      <c r="AU76" s="964">
        <v>545</v>
      </c>
      <c r="AV76" s="801"/>
      <c r="AW76" s="1013" t="s">
        <v>939</v>
      </c>
      <c r="AX76" s="934"/>
    </row>
    <row r="77" spans="1:50" ht="16" thickBot="1">
      <c r="A77" s="705" t="s">
        <v>3680</v>
      </c>
      <c r="C77" s="987" t="s">
        <v>615</v>
      </c>
      <c r="D77" s="890">
        <v>76</v>
      </c>
      <c r="E77" s="1017" t="s">
        <v>930</v>
      </c>
      <c r="F77" s="806">
        <v>40134</v>
      </c>
      <c r="G77" s="1013"/>
      <c r="H77" s="1013">
        <v>1</v>
      </c>
      <c r="I77" s="934"/>
      <c r="J77" s="1013">
        <v>1</v>
      </c>
      <c r="K77" s="990"/>
      <c r="L77" s="1014">
        <v>150</v>
      </c>
      <c r="M77" s="1014">
        <v>70</v>
      </c>
      <c r="N77" s="1014">
        <v>200</v>
      </c>
      <c r="O77" s="1012">
        <v>401</v>
      </c>
      <c r="P77" s="934"/>
      <c r="Q77" s="989">
        <v>1</v>
      </c>
      <c r="R77" s="934"/>
      <c r="S77" s="989">
        <v>1</v>
      </c>
      <c r="T77" s="934"/>
      <c r="U77" s="989">
        <v>1</v>
      </c>
      <c r="V77" s="934"/>
      <c r="W77" s="934">
        <v>1</v>
      </c>
      <c r="X77" s="934"/>
      <c r="Y77" s="134">
        <v>1</v>
      </c>
      <c r="Z77" s="137"/>
      <c r="AA77" s="137">
        <v>1</v>
      </c>
      <c r="AH77" s="993">
        <v>300</v>
      </c>
      <c r="AI77" s="1011">
        <v>800</v>
      </c>
      <c r="AJ77" s="708"/>
      <c r="AK77" s="708"/>
      <c r="AL77" s="708">
        <v>1</v>
      </c>
      <c r="AM77" s="714">
        <v>128</v>
      </c>
      <c r="AN77" s="715">
        <v>128</v>
      </c>
      <c r="AO77" s="715">
        <v>99</v>
      </c>
      <c r="AP77" s="715">
        <v>84</v>
      </c>
      <c r="AQ77" s="715">
        <v>145.5</v>
      </c>
      <c r="AR77" s="719">
        <v>103</v>
      </c>
      <c r="AS77" s="738">
        <v>741.5</v>
      </c>
      <c r="AT77" s="970">
        <v>101</v>
      </c>
      <c r="AU77" s="964">
        <v>371</v>
      </c>
      <c r="AV77" s="936"/>
      <c r="AW77" s="1013" t="s">
        <v>940</v>
      </c>
      <c r="AX77" s="934"/>
    </row>
    <row r="78" spans="1:50" ht="16" thickBot="1">
      <c r="A78" s="705" t="s">
        <v>3680</v>
      </c>
      <c r="C78" s="987" t="s">
        <v>615</v>
      </c>
      <c r="D78" s="890">
        <v>77</v>
      </c>
      <c r="E78" s="1017" t="s">
        <v>930</v>
      </c>
      <c r="F78" s="806">
        <v>40134</v>
      </c>
      <c r="G78" s="1013"/>
      <c r="H78" s="1013">
        <v>1</v>
      </c>
      <c r="I78" s="934"/>
      <c r="J78" s="1013">
        <v>1</v>
      </c>
      <c r="K78" s="990"/>
      <c r="L78" s="1014">
        <v>156</v>
      </c>
      <c r="M78" s="1014">
        <v>71</v>
      </c>
      <c r="N78" s="1014">
        <v>205</v>
      </c>
      <c r="O78" s="1012">
        <v>466</v>
      </c>
      <c r="P78" s="934"/>
      <c r="Q78" s="989">
        <v>1</v>
      </c>
      <c r="R78" s="934"/>
      <c r="S78" s="989">
        <v>1</v>
      </c>
      <c r="T78" s="934"/>
      <c r="U78" s="989">
        <v>1</v>
      </c>
      <c r="V78" s="934"/>
      <c r="W78" s="934">
        <v>1</v>
      </c>
      <c r="X78" s="934"/>
      <c r="Y78" s="134">
        <v>1</v>
      </c>
      <c r="Z78" s="137">
        <v>1</v>
      </c>
      <c r="AA78" s="137"/>
      <c r="AH78" s="993">
        <v>300</v>
      </c>
      <c r="AI78" s="1015">
        <v>900</v>
      </c>
      <c r="AJ78" s="708"/>
      <c r="AK78" s="708"/>
      <c r="AL78" s="708">
        <v>1</v>
      </c>
      <c r="AM78" s="714">
        <v>171</v>
      </c>
      <c r="AN78" s="715">
        <v>124.5</v>
      </c>
      <c r="AO78" s="715">
        <v>92.5</v>
      </c>
      <c r="AP78" s="715">
        <v>81</v>
      </c>
      <c r="AQ78" s="715">
        <v>137</v>
      </c>
      <c r="AR78" s="719">
        <v>101</v>
      </c>
      <c r="AS78" s="740">
        <v>5982</v>
      </c>
      <c r="AT78" s="718">
        <v>127.5</v>
      </c>
      <c r="AU78" s="964">
        <v>544</v>
      </c>
      <c r="AV78" s="936"/>
      <c r="AW78" s="1013" t="s">
        <v>941</v>
      </c>
      <c r="AX78" s="934"/>
    </row>
    <row r="79" spans="1:50" ht="16" thickBot="1">
      <c r="A79" s="705" t="s">
        <v>3680</v>
      </c>
      <c r="C79" s="987" t="s">
        <v>615</v>
      </c>
      <c r="D79" s="890">
        <v>78</v>
      </c>
      <c r="E79" s="1017" t="s">
        <v>930</v>
      </c>
      <c r="F79" s="806">
        <v>40134</v>
      </c>
      <c r="G79" s="1013">
        <v>1</v>
      </c>
      <c r="H79" s="1013"/>
      <c r="I79" s="934"/>
      <c r="J79" s="1013">
        <v>1</v>
      </c>
      <c r="K79" s="990"/>
      <c r="L79" s="1014">
        <v>151</v>
      </c>
      <c r="M79" s="1014">
        <v>70</v>
      </c>
      <c r="N79" s="1014">
        <v>202</v>
      </c>
      <c r="O79" s="1012">
        <v>495</v>
      </c>
      <c r="P79" s="934"/>
      <c r="Q79" s="989">
        <v>1</v>
      </c>
      <c r="R79" s="934"/>
      <c r="S79" s="989">
        <v>1</v>
      </c>
      <c r="T79" s="934"/>
      <c r="U79" s="989">
        <v>1</v>
      </c>
      <c r="V79" s="934"/>
      <c r="W79" s="934"/>
      <c r="X79" s="934">
        <v>1</v>
      </c>
      <c r="Y79" s="134">
        <v>1</v>
      </c>
      <c r="Z79" s="137"/>
      <c r="AA79" s="137">
        <v>1</v>
      </c>
      <c r="AH79" s="993">
        <v>300</v>
      </c>
      <c r="AI79" s="1015">
        <v>900</v>
      </c>
      <c r="AJ79" s="708"/>
      <c r="AK79" s="708">
        <v>1</v>
      </c>
      <c r="AL79" s="708"/>
      <c r="AM79" s="714">
        <v>186.5</v>
      </c>
      <c r="AN79" s="717">
        <v>5091</v>
      </c>
      <c r="AO79" s="715">
        <v>111</v>
      </c>
      <c r="AP79" s="715">
        <v>140</v>
      </c>
      <c r="AQ79" s="715">
        <v>159</v>
      </c>
      <c r="AR79" s="719">
        <v>103</v>
      </c>
      <c r="AS79" s="738">
        <v>976</v>
      </c>
      <c r="AT79" s="718">
        <v>106</v>
      </c>
      <c r="AU79" s="964">
        <v>1454</v>
      </c>
      <c r="AV79" s="936"/>
      <c r="AW79" s="1013" t="s">
        <v>942</v>
      </c>
      <c r="AX79" s="934"/>
    </row>
    <row r="80" spans="1:50" ht="16" thickBot="1">
      <c r="A80" s="705" t="s">
        <v>3680</v>
      </c>
      <c r="C80" s="987" t="s">
        <v>615</v>
      </c>
      <c r="D80" s="890">
        <v>79</v>
      </c>
      <c r="E80" s="1017" t="s">
        <v>930</v>
      </c>
      <c r="F80" s="806">
        <v>40134</v>
      </c>
      <c r="G80" s="1013">
        <v>1</v>
      </c>
      <c r="H80" s="1013"/>
      <c r="I80" s="934"/>
      <c r="J80" s="1013"/>
      <c r="K80" s="990">
        <v>1</v>
      </c>
      <c r="L80" s="1014">
        <v>156</v>
      </c>
      <c r="M80" s="1014">
        <v>69</v>
      </c>
      <c r="N80" s="1014">
        <v>201</v>
      </c>
      <c r="O80" s="1012">
        <v>543</v>
      </c>
      <c r="P80" s="934"/>
      <c r="Q80" s="989">
        <v>1</v>
      </c>
      <c r="R80" s="934"/>
      <c r="S80" s="989">
        <v>1</v>
      </c>
      <c r="T80" s="934"/>
      <c r="U80" s="989">
        <v>1</v>
      </c>
      <c r="V80" s="934"/>
      <c r="W80" s="934">
        <v>1</v>
      </c>
      <c r="X80" s="934"/>
      <c r="Y80" s="134">
        <v>1</v>
      </c>
      <c r="Z80" s="137">
        <v>1</v>
      </c>
      <c r="AA80" s="137"/>
      <c r="AH80" s="993">
        <v>300</v>
      </c>
      <c r="AI80" s="1015">
        <v>700</v>
      </c>
      <c r="AJ80" s="708"/>
      <c r="AK80" s="708"/>
      <c r="AL80" s="708">
        <v>1</v>
      </c>
      <c r="AM80" s="714">
        <v>211</v>
      </c>
      <c r="AN80" s="715">
        <v>590.5</v>
      </c>
      <c r="AO80" s="715">
        <v>90.5</v>
      </c>
      <c r="AP80" s="715">
        <v>157</v>
      </c>
      <c r="AQ80" s="715">
        <v>184</v>
      </c>
      <c r="AR80" s="719">
        <v>106.5</v>
      </c>
      <c r="AS80" s="740">
        <v>8786</v>
      </c>
      <c r="AT80" s="718">
        <v>183</v>
      </c>
      <c r="AU80" s="964">
        <v>942</v>
      </c>
      <c r="AV80" s="936"/>
      <c r="AW80" s="1013" t="s">
        <v>943</v>
      </c>
      <c r="AX80" s="934"/>
    </row>
    <row r="81" spans="1:50" ht="16" thickBot="1">
      <c r="A81" s="705" t="s">
        <v>3680</v>
      </c>
      <c r="C81" s="987" t="s">
        <v>615</v>
      </c>
      <c r="D81" s="890">
        <v>80</v>
      </c>
      <c r="E81" s="1017" t="s">
        <v>930</v>
      </c>
      <c r="F81" s="806">
        <v>40134</v>
      </c>
      <c r="G81" s="1013">
        <v>1</v>
      </c>
      <c r="H81" s="1013"/>
      <c r="I81" s="934"/>
      <c r="J81" s="1013">
        <v>1</v>
      </c>
      <c r="K81" s="990"/>
      <c r="L81" s="1014">
        <v>149</v>
      </c>
      <c r="M81" s="1014">
        <v>65</v>
      </c>
      <c r="N81" s="1014">
        <v>195</v>
      </c>
      <c r="O81" s="1012">
        <v>400</v>
      </c>
      <c r="P81" s="934"/>
      <c r="Q81" s="989">
        <v>1</v>
      </c>
      <c r="R81" s="934"/>
      <c r="S81" s="989">
        <v>1</v>
      </c>
      <c r="T81" s="934"/>
      <c r="U81" s="989">
        <v>1</v>
      </c>
      <c r="V81" s="934"/>
      <c r="W81" s="934">
        <v>1</v>
      </c>
      <c r="X81" s="934"/>
      <c r="Y81" s="134">
        <v>1</v>
      </c>
      <c r="Z81" s="137">
        <v>1</v>
      </c>
      <c r="AA81" s="137"/>
      <c r="AH81" s="993">
        <v>300</v>
      </c>
      <c r="AI81" s="1015">
        <v>900</v>
      </c>
      <c r="AJ81" s="708"/>
      <c r="AK81" s="708"/>
      <c r="AL81" s="708">
        <v>1</v>
      </c>
      <c r="AM81" s="714">
        <v>111.5</v>
      </c>
      <c r="AN81" s="715">
        <v>115.5</v>
      </c>
      <c r="AO81" s="715">
        <v>100</v>
      </c>
      <c r="AP81" s="715">
        <v>113</v>
      </c>
      <c r="AQ81" s="715">
        <v>130</v>
      </c>
      <c r="AR81" s="719">
        <v>87.5</v>
      </c>
      <c r="AS81" s="738">
        <v>268</v>
      </c>
      <c r="AT81" s="718">
        <v>95.5</v>
      </c>
      <c r="AU81" s="964">
        <v>435</v>
      </c>
      <c r="AV81" s="936"/>
      <c r="AW81" s="1013" t="s">
        <v>944</v>
      </c>
      <c r="AX81" s="934"/>
    </row>
    <row r="82" spans="1:50" ht="16" thickBot="1">
      <c r="A82" s="705" t="s">
        <v>3680</v>
      </c>
      <c r="C82" s="987" t="s">
        <v>615</v>
      </c>
      <c r="D82" s="890">
        <v>81</v>
      </c>
      <c r="E82" s="1017" t="s">
        <v>930</v>
      </c>
      <c r="F82" s="806">
        <v>40134</v>
      </c>
      <c r="G82" s="1013"/>
      <c r="H82" s="1013">
        <v>1</v>
      </c>
      <c r="I82" s="934"/>
      <c r="J82" s="1013">
        <v>1</v>
      </c>
      <c r="K82" s="990"/>
      <c r="L82" s="1014">
        <v>150</v>
      </c>
      <c r="M82" s="1014">
        <v>66</v>
      </c>
      <c r="N82" s="1014">
        <v>197</v>
      </c>
      <c r="O82" s="1012">
        <v>384</v>
      </c>
      <c r="P82" s="934"/>
      <c r="Q82" s="989">
        <v>1</v>
      </c>
      <c r="R82" s="934"/>
      <c r="S82" s="989">
        <v>1</v>
      </c>
      <c r="T82" s="934"/>
      <c r="U82" s="989">
        <v>1</v>
      </c>
      <c r="V82" s="934"/>
      <c r="W82" s="934">
        <v>1</v>
      </c>
      <c r="X82" s="934"/>
      <c r="Y82" s="134">
        <v>1</v>
      </c>
      <c r="Z82" s="137">
        <v>1</v>
      </c>
      <c r="AA82" s="137"/>
      <c r="AH82" s="993">
        <v>300</v>
      </c>
      <c r="AI82" s="1015">
        <v>700</v>
      </c>
      <c r="AJ82" s="708"/>
      <c r="AK82" s="708">
        <v>1</v>
      </c>
      <c r="AL82" s="708"/>
      <c r="AM82" s="714">
        <v>141</v>
      </c>
      <c r="AN82" s="717">
        <v>1323</v>
      </c>
      <c r="AO82" s="715">
        <v>83</v>
      </c>
      <c r="AP82" s="715">
        <v>122.5</v>
      </c>
      <c r="AQ82" s="715">
        <v>155</v>
      </c>
      <c r="AR82" s="719">
        <v>84</v>
      </c>
      <c r="AS82" s="740">
        <v>1249</v>
      </c>
      <c r="AT82" s="718">
        <v>118.5</v>
      </c>
      <c r="AU82" s="964">
        <v>574.5</v>
      </c>
      <c r="AV82" s="936"/>
      <c r="AW82" s="996" t="s">
        <v>945</v>
      </c>
      <c r="AX82" s="934"/>
    </row>
    <row r="83" spans="1:50" ht="16" thickBot="1">
      <c r="A83" s="705" t="s">
        <v>3680</v>
      </c>
      <c r="C83" s="987" t="s">
        <v>615</v>
      </c>
      <c r="D83" s="890">
        <v>82</v>
      </c>
      <c r="E83" s="1017" t="s">
        <v>930</v>
      </c>
      <c r="F83" s="806">
        <v>40134</v>
      </c>
      <c r="G83" s="1013"/>
      <c r="H83" s="1013">
        <v>1</v>
      </c>
      <c r="I83" s="934"/>
      <c r="J83" s="1013">
        <v>1</v>
      </c>
      <c r="K83" s="990"/>
      <c r="L83" s="1014">
        <v>152</v>
      </c>
      <c r="M83" s="1014">
        <v>68</v>
      </c>
      <c r="N83" s="1014">
        <v>198</v>
      </c>
      <c r="O83" s="1012">
        <v>421</v>
      </c>
      <c r="P83" s="934"/>
      <c r="Q83" s="989">
        <v>1</v>
      </c>
      <c r="R83" s="934"/>
      <c r="S83" s="989">
        <v>1</v>
      </c>
      <c r="T83" s="934"/>
      <c r="U83" s="989">
        <v>1</v>
      </c>
      <c r="V83" s="934"/>
      <c r="W83" s="934">
        <v>1</v>
      </c>
      <c r="X83" s="934"/>
      <c r="Y83" s="134">
        <v>1</v>
      </c>
      <c r="Z83" s="137">
        <v>1</v>
      </c>
      <c r="AA83" s="137"/>
      <c r="AH83" s="993">
        <v>300</v>
      </c>
      <c r="AI83" s="1015">
        <v>700</v>
      </c>
      <c r="AJ83" s="708"/>
      <c r="AK83" s="708">
        <v>1</v>
      </c>
      <c r="AL83" s="708"/>
      <c r="AM83" s="714">
        <v>504</v>
      </c>
      <c r="AN83" s="717">
        <v>1658.5</v>
      </c>
      <c r="AO83" s="715">
        <v>102</v>
      </c>
      <c r="AP83" s="715">
        <v>127</v>
      </c>
      <c r="AQ83" s="715">
        <v>89</v>
      </c>
      <c r="AR83" s="719">
        <v>372</v>
      </c>
      <c r="AS83" s="740">
        <v>6153</v>
      </c>
      <c r="AT83" s="718">
        <v>318</v>
      </c>
      <c r="AU83" s="964">
        <v>569.5</v>
      </c>
      <c r="AV83" s="936"/>
      <c r="AW83" s="1013" t="s">
        <v>946</v>
      </c>
      <c r="AX83" s="934"/>
    </row>
    <row r="84" spans="1:50" ht="16" thickBot="1">
      <c r="A84" s="705" t="s">
        <v>3680</v>
      </c>
      <c r="C84" s="987" t="s">
        <v>615</v>
      </c>
      <c r="D84" s="890">
        <v>83</v>
      </c>
      <c r="E84" s="1017" t="s">
        <v>930</v>
      </c>
      <c r="F84" s="806">
        <v>40134</v>
      </c>
      <c r="G84" s="1013"/>
      <c r="H84" s="1013">
        <v>1</v>
      </c>
      <c r="I84" s="934"/>
      <c r="J84" s="1013">
        <v>1</v>
      </c>
      <c r="K84" s="990"/>
      <c r="L84" s="1014">
        <v>148</v>
      </c>
      <c r="M84" s="1014">
        <v>67</v>
      </c>
      <c r="N84" s="1014">
        <v>195</v>
      </c>
      <c r="O84" s="1012">
        <v>408</v>
      </c>
      <c r="P84" s="934"/>
      <c r="Q84" s="989">
        <v>1</v>
      </c>
      <c r="R84" s="934"/>
      <c r="S84" s="989">
        <v>1</v>
      </c>
      <c r="T84" s="934"/>
      <c r="U84" s="989">
        <v>1</v>
      </c>
      <c r="V84" s="934"/>
      <c r="W84" s="934">
        <v>1</v>
      </c>
      <c r="X84" s="934"/>
      <c r="Y84" s="134">
        <v>1</v>
      </c>
      <c r="Z84" s="137"/>
      <c r="AA84" s="137">
        <v>1</v>
      </c>
      <c r="AH84" s="993">
        <v>300</v>
      </c>
      <c r="AI84" s="1015">
        <v>800</v>
      </c>
      <c r="AJ84" s="708"/>
      <c r="AK84" s="708">
        <v>1</v>
      </c>
      <c r="AL84" s="708"/>
      <c r="AM84" s="714">
        <v>326</v>
      </c>
      <c r="AN84" s="717">
        <v>1899</v>
      </c>
      <c r="AO84" s="715">
        <v>107.5</v>
      </c>
      <c r="AP84" s="715">
        <v>142</v>
      </c>
      <c r="AQ84" s="715">
        <v>189</v>
      </c>
      <c r="AR84" s="719">
        <v>108.5</v>
      </c>
      <c r="AS84" s="740">
        <v>5191.5</v>
      </c>
      <c r="AT84" s="718">
        <v>183.5</v>
      </c>
      <c r="AU84" s="964">
        <v>1212</v>
      </c>
      <c r="AV84" s="801"/>
      <c r="AW84" s="1013" t="s">
        <v>947</v>
      </c>
      <c r="AX84" s="934"/>
    </row>
    <row r="85" spans="1:50" ht="16" thickBot="1">
      <c r="A85" s="705" t="s">
        <v>3680</v>
      </c>
      <c r="C85" s="987" t="s">
        <v>615</v>
      </c>
      <c r="D85" s="890">
        <v>84</v>
      </c>
      <c r="E85" s="1017" t="s">
        <v>930</v>
      </c>
      <c r="F85" s="806">
        <v>40134</v>
      </c>
      <c r="G85" s="1013"/>
      <c r="H85" s="1013">
        <v>1</v>
      </c>
      <c r="I85" s="934"/>
      <c r="J85" s="1013">
        <v>1</v>
      </c>
      <c r="K85" s="990"/>
      <c r="L85" s="1014">
        <v>148</v>
      </c>
      <c r="M85" s="1014">
        <v>68</v>
      </c>
      <c r="N85" s="1014">
        <v>198</v>
      </c>
      <c r="O85" s="1012">
        <v>418</v>
      </c>
      <c r="P85" s="934"/>
      <c r="Q85" s="989">
        <v>1</v>
      </c>
      <c r="R85" s="934"/>
      <c r="S85" s="989">
        <v>1</v>
      </c>
      <c r="T85" s="934"/>
      <c r="U85" s="989">
        <v>1</v>
      </c>
      <c r="V85" s="934"/>
      <c r="W85" s="934">
        <v>1</v>
      </c>
      <c r="X85" s="934"/>
      <c r="Y85" s="134">
        <v>1</v>
      </c>
      <c r="Z85" s="137">
        <v>1</v>
      </c>
      <c r="AA85" s="137"/>
      <c r="AH85" s="993">
        <v>300</v>
      </c>
      <c r="AI85" s="1015">
        <v>900</v>
      </c>
      <c r="AJ85" s="708"/>
      <c r="AK85" s="708"/>
      <c r="AL85" s="708">
        <v>1</v>
      </c>
      <c r="AM85" s="714">
        <v>169</v>
      </c>
      <c r="AN85" s="715">
        <v>321.5</v>
      </c>
      <c r="AO85" s="715">
        <v>89</v>
      </c>
      <c r="AP85" s="715">
        <v>101</v>
      </c>
      <c r="AQ85" s="715">
        <v>165</v>
      </c>
      <c r="AR85" s="719">
        <v>88</v>
      </c>
      <c r="AS85" s="740">
        <v>2011</v>
      </c>
      <c r="AT85" s="718">
        <v>95</v>
      </c>
      <c r="AU85" s="964">
        <v>893.5</v>
      </c>
      <c r="AV85" s="801"/>
      <c r="AW85" s="996" t="s">
        <v>948</v>
      </c>
      <c r="AX85" s="934"/>
    </row>
    <row r="86" spans="1:50" ht="16" thickBot="1">
      <c r="A86" s="705" t="s">
        <v>3680</v>
      </c>
      <c r="C86" s="987" t="s">
        <v>615</v>
      </c>
      <c r="D86" s="890">
        <v>85</v>
      </c>
      <c r="E86" s="1017" t="s">
        <v>930</v>
      </c>
      <c r="F86" s="806">
        <v>40134</v>
      </c>
      <c r="G86" s="1013">
        <v>1</v>
      </c>
      <c r="H86" s="1013"/>
      <c r="I86" s="934"/>
      <c r="J86" s="1013">
        <v>1</v>
      </c>
      <c r="K86" s="990"/>
      <c r="L86" s="1014">
        <v>156</v>
      </c>
      <c r="M86" s="1014">
        <v>67</v>
      </c>
      <c r="N86" s="1014">
        <v>197</v>
      </c>
      <c r="O86" s="1012">
        <v>469</v>
      </c>
      <c r="P86" s="934"/>
      <c r="Q86" s="989">
        <v>1</v>
      </c>
      <c r="R86" s="934"/>
      <c r="S86" s="989">
        <v>1</v>
      </c>
      <c r="T86" s="934"/>
      <c r="U86" s="989">
        <v>1</v>
      </c>
      <c r="V86" s="934"/>
      <c r="W86" s="934"/>
      <c r="X86" s="934">
        <v>1</v>
      </c>
      <c r="Y86" s="134">
        <v>1</v>
      </c>
      <c r="Z86" s="137"/>
      <c r="AA86" s="137">
        <v>1</v>
      </c>
      <c r="AH86" s="993">
        <v>300</v>
      </c>
      <c r="AI86" s="1015">
        <v>900</v>
      </c>
      <c r="AJ86" s="708"/>
      <c r="AK86" s="708">
        <v>1</v>
      </c>
      <c r="AL86" s="708"/>
      <c r="AM86" s="714">
        <v>282</v>
      </c>
      <c r="AN86" s="717">
        <v>1987</v>
      </c>
      <c r="AO86" s="715">
        <v>89</v>
      </c>
      <c r="AP86" s="715">
        <v>77</v>
      </c>
      <c r="AQ86" s="715">
        <v>137</v>
      </c>
      <c r="AR86" s="719">
        <v>83</v>
      </c>
      <c r="AS86" s="740">
        <v>1874.5</v>
      </c>
      <c r="AT86" s="718">
        <v>113.5</v>
      </c>
      <c r="AU86" s="964">
        <v>501</v>
      </c>
      <c r="AV86" s="801"/>
      <c r="AW86" s="1013" t="s">
        <v>949</v>
      </c>
      <c r="AX86" s="934"/>
    </row>
    <row r="87" spans="1:50" ht="16" thickBot="1">
      <c r="A87" s="705" t="s">
        <v>3680</v>
      </c>
      <c r="C87" s="987" t="s">
        <v>615</v>
      </c>
      <c r="D87" s="890">
        <v>86</v>
      </c>
      <c r="E87" s="1017" t="s">
        <v>930</v>
      </c>
      <c r="F87" s="806">
        <v>40134</v>
      </c>
      <c r="G87" s="1013"/>
      <c r="H87" s="1013">
        <v>1</v>
      </c>
      <c r="I87" s="934"/>
      <c r="J87" s="1013">
        <v>1</v>
      </c>
      <c r="K87" s="990"/>
      <c r="L87" s="1014">
        <v>147</v>
      </c>
      <c r="M87" s="1014">
        <v>63</v>
      </c>
      <c r="N87" s="1014">
        <v>192</v>
      </c>
      <c r="O87" s="1012">
        <v>331</v>
      </c>
      <c r="P87" s="934"/>
      <c r="Q87" s="989">
        <v>1</v>
      </c>
      <c r="R87" s="934"/>
      <c r="S87" s="989">
        <v>1</v>
      </c>
      <c r="T87" s="934"/>
      <c r="U87" s="989">
        <v>1</v>
      </c>
      <c r="V87" s="934"/>
      <c r="W87" s="934">
        <v>1</v>
      </c>
      <c r="X87" s="934"/>
      <c r="Y87" s="134">
        <v>1</v>
      </c>
      <c r="Z87" s="137"/>
      <c r="AA87" s="137">
        <v>1</v>
      </c>
      <c r="AH87" s="993">
        <v>300</v>
      </c>
      <c r="AI87" s="1015">
        <v>600</v>
      </c>
      <c r="AJ87" s="708"/>
      <c r="AK87" s="708"/>
      <c r="AL87" s="708">
        <v>1</v>
      </c>
      <c r="AM87" s="714">
        <v>124</v>
      </c>
      <c r="AN87" s="715">
        <v>195.5</v>
      </c>
      <c r="AO87" s="715">
        <v>88</v>
      </c>
      <c r="AP87" s="715">
        <v>104</v>
      </c>
      <c r="AQ87" s="715">
        <v>139.5</v>
      </c>
      <c r="AR87" s="719">
        <v>99</v>
      </c>
      <c r="AS87" s="740">
        <v>1008</v>
      </c>
      <c r="AT87" s="718">
        <v>87</v>
      </c>
      <c r="AU87" s="964">
        <v>1161</v>
      </c>
      <c r="AV87" s="936"/>
      <c r="AW87" s="1013" t="s">
        <v>950</v>
      </c>
      <c r="AX87" s="934"/>
    </row>
    <row r="88" spans="1:50" ht="16" thickBot="1">
      <c r="A88" s="705" t="s">
        <v>3680</v>
      </c>
      <c r="C88" s="987" t="s">
        <v>615</v>
      </c>
      <c r="D88" s="890">
        <v>87</v>
      </c>
      <c r="E88" s="1017" t="s">
        <v>930</v>
      </c>
      <c r="F88" s="806">
        <v>40134</v>
      </c>
      <c r="G88" s="1013">
        <v>1</v>
      </c>
      <c r="H88" s="1013"/>
      <c r="I88" s="934"/>
      <c r="J88" s="1013">
        <v>1</v>
      </c>
      <c r="K88" s="990"/>
      <c r="L88" s="1014">
        <v>152</v>
      </c>
      <c r="M88" s="1014">
        <v>70</v>
      </c>
      <c r="N88" s="1014">
        <v>205</v>
      </c>
      <c r="O88" s="1012">
        <v>432</v>
      </c>
      <c r="P88" s="934"/>
      <c r="Q88" s="989">
        <v>1</v>
      </c>
      <c r="R88" s="934"/>
      <c r="S88" s="989">
        <v>1</v>
      </c>
      <c r="T88" s="934"/>
      <c r="U88" s="989">
        <v>1</v>
      </c>
      <c r="V88" s="934"/>
      <c r="W88" s="934">
        <v>1</v>
      </c>
      <c r="X88" s="934"/>
      <c r="Y88" s="134">
        <v>1</v>
      </c>
      <c r="Z88" s="137"/>
      <c r="AA88" s="137">
        <v>1</v>
      </c>
      <c r="AH88" s="993">
        <v>300</v>
      </c>
      <c r="AI88" s="1015">
        <v>800</v>
      </c>
      <c r="AJ88" s="708"/>
      <c r="AK88" s="708"/>
      <c r="AL88" s="708">
        <v>1</v>
      </c>
      <c r="AM88" s="714">
        <v>188</v>
      </c>
      <c r="AN88" s="715">
        <v>78</v>
      </c>
      <c r="AO88" s="715">
        <v>81</v>
      </c>
      <c r="AP88" s="715">
        <v>133</v>
      </c>
      <c r="AQ88" s="717">
        <v>1558</v>
      </c>
      <c r="AR88" s="719">
        <v>103</v>
      </c>
      <c r="AS88" s="740">
        <v>9178.5</v>
      </c>
      <c r="AT88" s="718">
        <v>146.5</v>
      </c>
      <c r="AU88" s="964">
        <v>431</v>
      </c>
      <c r="AV88" s="936"/>
      <c r="AW88" s="1013" t="s">
        <v>951</v>
      </c>
      <c r="AX88" s="934"/>
    </row>
    <row r="89" spans="1:50" ht="16" thickBot="1">
      <c r="A89" s="705" t="s">
        <v>3680</v>
      </c>
      <c r="C89" s="987" t="s">
        <v>615</v>
      </c>
      <c r="D89" s="890">
        <v>88</v>
      </c>
      <c r="E89" s="1017" t="s">
        <v>930</v>
      </c>
      <c r="F89" s="806">
        <v>40134</v>
      </c>
      <c r="G89" s="1013"/>
      <c r="H89" s="1013">
        <v>1</v>
      </c>
      <c r="I89" s="934"/>
      <c r="J89" s="1013">
        <v>1</v>
      </c>
      <c r="K89" s="990"/>
      <c r="L89" s="1014">
        <v>151</v>
      </c>
      <c r="M89" s="1014">
        <v>67</v>
      </c>
      <c r="N89" s="1014">
        <v>196</v>
      </c>
      <c r="O89" s="1012">
        <v>359</v>
      </c>
      <c r="P89" s="934"/>
      <c r="Q89" s="989">
        <v>1</v>
      </c>
      <c r="R89" s="934"/>
      <c r="S89" s="989">
        <v>1</v>
      </c>
      <c r="T89" s="934"/>
      <c r="U89" s="989">
        <v>1</v>
      </c>
      <c r="V89" s="934"/>
      <c r="W89" s="934">
        <v>1</v>
      </c>
      <c r="X89" s="934"/>
      <c r="Y89" s="134">
        <v>1</v>
      </c>
      <c r="Z89" s="137">
        <v>1</v>
      </c>
      <c r="AA89" s="137"/>
      <c r="AH89" s="993">
        <v>300</v>
      </c>
      <c r="AI89" s="1015">
        <v>700</v>
      </c>
      <c r="AJ89" s="708"/>
      <c r="AK89" s="708"/>
      <c r="AL89" s="708">
        <v>1</v>
      </c>
      <c r="AM89" s="714">
        <v>165</v>
      </c>
      <c r="AN89" s="715">
        <v>90</v>
      </c>
      <c r="AO89" s="715">
        <v>79.5</v>
      </c>
      <c r="AP89" s="715">
        <v>92.5</v>
      </c>
      <c r="AQ89" s="970">
        <v>106</v>
      </c>
      <c r="AR89" s="719">
        <v>100</v>
      </c>
      <c r="AS89" s="740">
        <v>6130</v>
      </c>
      <c r="AT89" s="718">
        <v>172.5</v>
      </c>
      <c r="AU89" s="964">
        <v>436</v>
      </c>
      <c r="AV89" s="801"/>
      <c r="AW89" s="1013" t="s">
        <v>952</v>
      </c>
      <c r="AX89" s="934"/>
    </row>
    <row r="90" spans="1:50" ht="16" thickBot="1">
      <c r="A90" s="705" t="s">
        <v>3680</v>
      </c>
      <c r="C90" s="987" t="s">
        <v>615</v>
      </c>
      <c r="D90" s="890">
        <v>89</v>
      </c>
      <c r="E90" s="1017" t="s">
        <v>930</v>
      </c>
      <c r="F90" s="806">
        <v>40134</v>
      </c>
      <c r="G90" s="1013">
        <v>1</v>
      </c>
      <c r="H90" s="1013"/>
      <c r="I90" s="934"/>
      <c r="J90" s="1013"/>
      <c r="K90" s="990">
        <v>1</v>
      </c>
      <c r="L90" s="1014">
        <v>171</v>
      </c>
      <c r="M90" s="1014">
        <v>75</v>
      </c>
      <c r="N90" s="1014">
        <v>218</v>
      </c>
      <c r="O90" s="1012">
        <v>645</v>
      </c>
      <c r="P90" s="934"/>
      <c r="Q90" s="989">
        <v>1</v>
      </c>
      <c r="R90" s="934"/>
      <c r="S90" s="989">
        <v>1</v>
      </c>
      <c r="T90" s="934"/>
      <c r="U90" s="989">
        <v>1</v>
      </c>
      <c r="V90" s="934"/>
      <c r="W90" s="934"/>
      <c r="X90" s="934">
        <v>1</v>
      </c>
      <c r="Y90" s="134">
        <v>1</v>
      </c>
      <c r="Z90" s="137">
        <v>1</v>
      </c>
      <c r="AA90" s="137"/>
      <c r="AH90" s="993">
        <v>300</v>
      </c>
      <c r="AI90" s="1015">
        <v>600</v>
      </c>
      <c r="AJ90" s="708"/>
      <c r="AK90" s="708"/>
      <c r="AL90" s="708">
        <v>1</v>
      </c>
      <c r="AM90" s="714">
        <v>160.5</v>
      </c>
      <c r="AN90" s="715">
        <v>309</v>
      </c>
      <c r="AO90" s="715">
        <v>110.5</v>
      </c>
      <c r="AP90" s="715">
        <v>887</v>
      </c>
      <c r="AQ90" s="717">
        <v>2564.5</v>
      </c>
      <c r="AR90" s="719">
        <v>109</v>
      </c>
      <c r="AS90" s="740">
        <v>2990</v>
      </c>
      <c r="AT90" s="718">
        <v>182</v>
      </c>
      <c r="AU90" s="971">
        <v>6357</v>
      </c>
      <c r="AV90" s="936"/>
      <c r="AW90" s="1013" t="s">
        <v>953</v>
      </c>
      <c r="AX90" s="934"/>
    </row>
    <row r="91" spans="1:50" ht="16" thickBot="1">
      <c r="A91" s="705" t="s">
        <v>3680</v>
      </c>
      <c r="C91" s="987" t="s">
        <v>615</v>
      </c>
      <c r="D91" s="890">
        <v>90</v>
      </c>
      <c r="E91" s="1017" t="s">
        <v>954</v>
      </c>
      <c r="F91" s="806">
        <v>40135</v>
      </c>
      <c r="G91" s="1013">
        <v>1</v>
      </c>
      <c r="H91" s="1013"/>
      <c r="I91" s="934"/>
      <c r="J91" s="1013"/>
      <c r="K91" s="990">
        <v>1</v>
      </c>
      <c r="L91" s="1014">
        <v>175</v>
      </c>
      <c r="M91" s="1014">
        <v>77</v>
      </c>
      <c r="N91" s="1014">
        <v>225</v>
      </c>
      <c r="O91" s="1012">
        <v>740</v>
      </c>
      <c r="P91" s="934"/>
      <c r="Q91" s="989">
        <v>1</v>
      </c>
      <c r="R91" s="934"/>
      <c r="S91" s="989">
        <v>1</v>
      </c>
      <c r="T91" s="934"/>
      <c r="U91" s="989">
        <v>1</v>
      </c>
      <c r="V91" s="934"/>
      <c r="W91" s="934"/>
      <c r="X91" s="934">
        <v>1</v>
      </c>
      <c r="Y91" s="134">
        <v>1</v>
      </c>
      <c r="Z91" s="137">
        <v>1</v>
      </c>
      <c r="AA91" s="137"/>
      <c r="AH91" s="993">
        <v>300</v>
      </c>
      <c r="AI91" s="1015">
        <v>1000</v>
      </c>
      <c r="AJ91" s="708"/>
      <c r="AK91" s="708"/>
      <c r="AL91" s="708">
        <v>1</v>
      </c>
      <c r="AM91" s="714">
        <v>110</v>
      </c>
      <c r="AN91" s="715">
        <v>138</v>
      </c>
      <c r="AO91" s="715">
        <v>143</v>
      </c>
      <c r="AP91" s="715">
        <v>105.5</v>
      </c>
      <c r="AQ91" s="715">
        <v>170</v>
      </c>
      <c r="AR91" s="719">
        <v>115.5</v>
      </c>
      <c r="AS91" s="738">
        <v>612</v>
      </c>
      <c r="AT91" s="718">
        <v>564</v>
      </c>
      <c r="AU91" s="971">
        <v>4412</v>
      </c>
      <c r="AV91" s="936"/>
      <c r="AW91" s="1013" t="s">
        <v>955</v>
      </c>
      <c r="AX91" s="934"/>
    </row>
    <row r="92" spans="1:50" ht="16" thickBot="1">
      <c r="A92" s="705" t="s">
        <v>3680</v>
      </c>
      <c r="C92" s="987" t="s">
        <v>615</v>
      </c>
      <c r="D92" s="890">
        <v>91</v>
      </c>
      <c r="E92" s="1017" t="s">
        <v>954</v>
      </c>
      <c r="F92" s="806">
        <v>40135</v>
      </c>
      <c r="G92" s="1013"/>
      <c r="H92" s="1013">
        <v>1</v>
      </c>
      <c r="I92" s="934"/>
      <c r="J92" s="1013"/>
      <c r="K92" s="990">
        <v>1</v>
      </c>
      <c r="L92" s="1014">
        <v>158</v>
      </c>
      <c r="M92" s="1014">
        <v>70</v>
      </c>
      <c r="N92" s="1014">
        <v>200</v>
      </c>
      <c r="O92" s="1012">
        <v>501</v>
      </c>
      <c r="P92" s="934"/>
      <c r="Q92" s="989">
        <v>1</v>
      </c>
      <c r="R92" s="934"/>
      <c r="S92" s="989">
        <v>1</v>
      </c>
      <c r="T92" s="934"/>
      <c r="U92" s="989">
        <v>1</v>
      </c>
      <c r="V92" s="934"/>
      <c r="W92" s="934">
        <v>1</v>
      </c>
      <c r="X92" s="934"/>
      <c r="Y92" s="134">
        <v>1</v>
      </c>
      <c r="Z92" s="137">
        <v>1</v>
      </c>
      <c r="AA92" s="137"/>
      <c r="AH92" s="993">
        <v>300</v>
      </c>
      <c r="AI92" s="1015">
        <v>700</v>
      </c>
      <c r="AJ92" s="708"/>
      <c r="AK92" s="708">
        <v>1</v>
      </c>
      <c r="AL92" s="708"/>
      <c r="AM92" s="714">
        <v>342</v>
      </c>
      <c r="AN92" s="717">
        <v>1917.5</v>
      </c>
      <c r="AO92" s="715">
        <v>81</v>
      </c>
      <c r="AP92" s="715">
        <v>108</v>
      </c>
      <c r="AQ92" s="715">
        <v>131</v>
      </c>
      <c r="AR92" s="719">
        <v>82</v>
      </c>
      <c r="AS92" s="738">
        <v>955.5</v>
      </c>
      <c r="AT92" s="718">
        <v>89</v>
      </c>
      <c r="AU92" s="964">
        <v>1040</v>
      </c>
      <c r="AV92" s="936"/>
      <c r="AW92" s="1013" t="s">
        <v>956</v>
      </c>
      <c r="AX92" s="934" t="s">
        <v>770</v>
      </c>
    </row>
    <row r="93" spans="1:50" ht="16" thickBot="1">
      <c r="A93" s="705" t="s">
        <v>3680</v>
      </c>
      <c r="C93" s="987" t="s">
        <v>615</v>
      </c>
      <c r="D93" s="890">
        <v>92</v>
      </c>
      <c r="E93" s="1017" t="s">
        <v>954</v>
      </c>
      <c r="F93" s="806">
        <v>40135</v>
      </c>
      <c r="G93" s="1013"/>
      <c r="H93" s="1013">
        <v>1</v>
      </c>
      <c r="I93" s="934"/>
      <c r="J93" s="1013">
        <v>1</v>
      </c>
      <c r="K93" s="990"/>
      <c r="L93" s="1014">
        <v>152</v>
      </c>
      <c r="M93" s="1014">
        <v>70</v>
      </c>
      <c r="N93" s="1014">
        <v>198</v>
      </c>
      <c r="O93" s="1012">
        <v>446</v>
      </c>
      <c r="P93" s="934"/>
      <c r="Q93" s="989">
        <v>1</v>
      </c>
      <c r="R93" s="934"/>
      <c r="S93" s="989">
        <v>1</v>
      </c>
      <c r="T93" s="934"/>
      <c r="U93" s="989">
        <v>1</v>
      </c>
      <c r="V93" s="934"/>
      <c r="W93" s="934">
        <v>1</v>
      </c>
      <c r="X93" s="934"/>
      <c r="Y93" s="134">
        <v>1</v>
      </c>
      <c r="Z93" s="137">
        <v>1</v>
      </c>
      <c r="AA93" s="137"/>
      <c r="AH93" s="993">
        <v>300</v>
      </c>
      <c r="AI93" s="1015">
        <v>700</v>
      </c>
      <c r="AJ93" s="708"/>
      <c r="AK93" s="708">
        <v>1</v>
      </c>
      <c r="AL93" s="708"/>
      <c r="AM93" s="980">
        <v>263</v>
      </c>
      <c r="AN93" s="751">
        <v>1615</v>
      </c>
      <c r="AO93" s="730">
        <v>63</v>
      </c>
      <c r="AP93" s="730">
        <v>104</v>
      </c>
      <c r="AQ93" s="730">
        <v>141</v>
      </c>
      <c r="AR93" s="733">
        <v>99</v>
      </c>
      <c r="AS93" s="946">
        <v>2917.5</v>
      </c>
      <c r="AT93" s="732">
        <v>94</v>
      </c>
      <c r="AU93" s="998">
        <v>716</v>
      </c>
      <c r="AV93" s="936"/>
      <c r="AW93" s="996" t="s">
        <v>957</v>
      </c>
      <c r="AX93" s="934" t="s">
        <v>958</v>
      </c>
    </row>
    <row r="94" spans="1:50" ht="16" thickBot="1">
      <c r="A94" s="705" t="s">
        <v>3680</v>
      </c>
      <c r="C94" s="987" t="s">
        <v>615</v>
      </c>
      <c r="D94" s="890">
        <v>93</v>
      </c>
      <c r="E94" s="1017" t="s">
        <v>954</v>
      </c>
      <c r="F94" s="806">
        <v>40135</v>
      </c>
      <c r="G94" s="1013"/>
      <c r="H94" s="1013">
        <v>1</v>
      </c>
      <c r="I94" s="934"/>
      <c r="J94" s="1013"/>
      <c r="K94" s="990">
        <v>1</v>
      </c>
      <c r="L94" s="1014">
        <v>172</v>
      </c>
      <c r="M94" s="1014">
        <v>75</v>
      </c>
      <c r="N94" s="1014">
        <v>228</v>
      </c>
      <c r="O94" s="1012">
        <v>691</v>
      </c>
      <c r="P94" s="934">
        <v>1</v>
      </c>
      <c r="Q94" s="989"/>
      <c r="R94" s="934"/>
      <c r="S94" s="989">
        <v>1</v>
      </c>
      <c r="T94" s="934"/>
      <c r="U94" s="989">
        <v>1</v>
      </c>
      <c r="V94" s="934"/>
      <c r="W94" s="934"/>
      <c r="X94" s="934">
        <v>1</v>
      </c>
      <c r="Y94" s="134">
        <v>1</v>
      </c>
      <c r="Z94" s="137">
        <v>1</v>
      </c>
      <c r="AA94" s="137"/>
      <c r="AH94" s="993">
        <v>300</v>
      </c>
      <c r="AI94" s="1015">
        <v>1000</v>
      </c>
      <c r="AJ94" s="708">
        <v>1</v>
      </c>
      <c r="AK94" s="708"/>
      <c r="AL94" s="708"/>
      <c r="AM94" s="734">
        <v>9942</v>
      </c>
      <c r="AN94" s="948">
        <v>26294</v>
      </c>
      <c r="AO94" s="736">
        <v>522</v>
      </c>
      <c r="AP94" s="710">
        <v>682.5</v>
      </c>
      <c r="AQ94" s="710">
        <v>441</v>
      </c>
      <c r="AR94" s="713">
        <v>525.5</v>
      </c>
      <c r="AS94" s="1018">
        <v>11637</v>
      </c>
      <c r="AT94" s="822">
        <v>1678</v>
      </c>
      <c r="AU94" s="979">
        <v>3350</v>
      </c>
      <c r="AV94" s="801"/>
      <c r="AW94" s="1013" t="s">
        <v>959</v>
      </c>
      <c r="AX94" s="934"/>
    </row>
    <row r="95" spans="1:50" ht="16" thickBot="1">
      <c r="A95" s="705" t="s">
        <v>3680</v>
      </c>
      <c r="C95" s="987" t="s">
        <v>615</v>
      </c>
      <c r="D95" s="890">
        <v>94</v>
      </c>
      <c r="E95" s="1017" t="s">
        <v>954</v>
      </c>
      <c r="F95" s="806">
        <v>40135</v>
      </c>
      <c r="G95" s="1013"/>
      <c r="H95" s="1013">
        <v>1</v>
      </c>
      <c r="I95" s="934"/>
      <c r="J95" s="1013"/>
      <c r="K95" s="990">
        <v>1</v>
      </c>
      <c r="L95" s="1014">
        <v>169</v>
      </c>
      <c r="M95" s="1014">
        <v>75</v>
      </c>
      <c r="N95" s="1014">
        <v>228</v>
      </c>
      <c r="O95" s="1012">
        <v>640</v>
      </c>
      <c r="P95" s="934">
        <v>1</v>
      </c>
      <c r="Q95" s="989"/>
      <c r="R95" s="934"/>
      <c r="S95" s="989">
        <v>1</v>
      </c>
      <c r="T95" s="934"/>
      <c r="U95" s="989">
        <v>1</v>
      </c>
      <c r="V95" s="934"/>
      <c r="W95" s="934"/>
      <c r="X95" s="934">
        <v>1</v>
      </c>
      <c r="Y95" s="134">
        <v>1</v>
      </c>
      <c r="Z95" s="137">
        <v>1</v>
      </c>
      <c r="AA95" s="137"/>
      <c r="AH95" s="993">
        <v>300</v>
      </c>
      <c r="AI95" s="1015">
        <v>800</v>
      </c>
      <c r="AJ95" s="708"/>
      <c r="AK95" s="708">
        <v>1</v>
      </c>
      <c r="AL95" s="708"/>
      <c r="AM95" s="714">
        <v>375</v>
      </c>
      <c r="AN95" s="717">
        <v>1231.5</v>
      </c>
      <c r="AO95" s="715">
        <v>65</v>
      </c>
      <c r="AP95" s="715">
        <v>60</v>
      </c>
      <c r="AQ95" s="715">
        <v>133</v>
      </c>
      <c r="AR95" s="719">
        <v>200.5</v>
      </c>
      <c r="AS95" s="738">
        <v>708</v>
      </c>
      <c r="AT95" s="718">
        <v>278</v>
      </c>
      <c r="AU95" s="964">
        <v>2573</v>
      </c>
      <c r="AV95" s="801"/>
      <c r="AW95" s="1013" t="s">
        <v>960</v>
      </c>
      <c r="AX95" s="886" t="s">
        <v>961</v>
      </c>
    </row>
    <row r="96" spans="1:50" ht="16" thickBot="1">
      <c r="A96" s="705" t="s">
        <v>3680</v>
      </c>
      <c r="C96" s="987" t="s">
        <v>615</v>
      </c>
      <c r="D96" s="890">
        <v>95</v>
      </c>
      <c r="E96" s="1017" t="s">
        <v>954</v>
      </c>
      <c r="F96" s="806">
        <v>40135</v>
      </c>
      <c r="G96" s="1013">
        <v>1</v>
      </c>
      <c r="H96" s="1013"/>
      <c r="I96" s="934"/>
      <c r="J96" s="1013"/>
      <c r="K96" s="990">
        <v>1</v>
      </c>
      <c r="L96" s="1014">
        <v>181</v>
      </c>
      <c r="M96" s="1014">
        <v>77</v>
      </c>
      <c r="N96" s="1014">
        <v>230</v>
      </c>
      <c r="O96" s="1012">
        <v>805</v>
      </c>
      <c r="P96" s="934"/>
      <c r="Q96" s="989">
        <v>1</v>
      </c>
      <c r="R96" s="934"/>
      <c r="S96" s="989">
        <v>1</v>
      </c>
      <c r="T96" s="934"/>
      <c r="U96" s="989">
        <v>1</v>
      </c>
      <c r="V96" s="934"/>
      <c r="W96" s="934"/>
      <c r="X96" s="934">
        <v>1</v>
      </c>
      <c r="Y96" s="134">
        <v>1</v>
      </c>
      <c r="Z96" s="137"/>
      <c r="AA96" s="137">
        <v>1</v>
      </c>
      <c r="AH96" s="993">
        <v>300</v>
      </c>
      <c r="AI96" s="1015">
        <v>900</v>
      </c>
      <c r="AJ96" s="708"/>
      <c r="AK96" s="708">
        <v>1</v>
      </c>
      <c r="AL96" s="708"/>
      <c r="AM96" s="722">
        <v>1191</v>
      </c>
      <c r="AN96" s="717">
        <v>9613.5</v>
      </c>
      <c r="AO96" s="715">
        <v>59</v>
      </c>
      <c r="AP96" s="715">
        <v>90</v>
      </c>
      <c r="AQ96" s="715">
        <v>141</v>
      </c>
      <c r="AR96" s="719">
        <v>54.5</v>
      </c>
      <c r="AS96" s="738">
        <v>523</v>
      </c>
      <c r="AT96" s="718">
        <v>138</v>
      </c>
      <c r="AU96" s="964">
        <v>3581.5</v>
      </c>
      <c r="AV96" s="801"/>
      <c r="AW96" s="1013" t="s">
        <v>962</v>
      </c>
      <c r="AX96" s="1019"/>
    </row>
    <row r="97" spans="1:50" ht="16" thickBot="1">
      <c r="A97" s="705" t="s">
        <v>3680</v>
      </c>
      <c r="C97" s="987" t="s">
        <v>615</v>
      </c>
      <c r="D97" s="890">
        <v>96</v>
      </c>
      <c r="E97" s="1017" t="s">
        <v>954</v>
      </c>
      <c r="F97" s="806">
        <v>40135</v>
      </c>
      <c r="G97" s="1013">
        <v>1</v>
      </c>
      <c r="H97" s="1013"/>
      <c r="I97" s="934"/>
      <c r="J97" s="1013"/>
      <c r="K97" s="990">
        <v>1</v>
      </c>
      <c r="L97" s="1014">
        <v>172</v>
      </c>
      <c r="M97" s="1014">
        <v>75</v>
      </c>
      <c r="N97" s="1014">
        <v>227</v>
      </c>
      <c r="O97" s="1012">
        <v>762</v>
      </c>
      <c r="P97" s="934"/>
      <c r="Q97" s="989">
        <v>1</v>
      </c>
      <c r="R97" s="934"/>
      <c r="S97" s="989">
        <v>1</v>
      </c>
      <c r="T97" s="934"/>
      <c r="U97" s="989">
        <v>1</v>
      </c>
      <c r="V97" s="934"/>
      <c r="W97" s="934"/>
      <c r="X97" s="934">
        <v>1</v>
      </c>
      <c r="Y97" s="134">
        <v>1</v>
      </c>
      <c r="Z97" s="137">
        <v>1</v>
      </c>
      <c r="AA97" s="137"/>
      <c r="AH97" s="993">
        <v>300</v>
      </c>
      <c r="AI97" s="1015">
        <v>1000</v>
      </c>
      <c r="AJ97" s="708"/>
      <c r="AK97" s="708"/>
      <c r="AL97" s="708">
        <v>1</v>
      </c>
      <c r="AM97" s="714">
        <v>76</v>
      </c>
      <c r="AN97" s="715">
        <v>111.5</v>
      </c>
      <c r="AO97" s="715">
        <v>87</v>
      </c>
      <c r="AP97" s="715">
        <v>96</v>
      </c>
      <c r="AQ97" s="715">
        <v>109</v>
      </c>
      <c r="AR97" s="719">
        <v>87</v>
      </c>
      <c r="AS97" s="738">
        <v>488.5</v>
      </c>
      <c r="AT97" s="718">
        <v>52.5</v>
      </c>
      <c r="AU97" s="964">
        <v>3995</v>
      </c>
      <c r="AV97" s="936"/>
      <c r="AW97" s="1013" t="s">
        <v>963</v>
      </c>
      <c r="AX97" s="1019"/>
    </row>
    <row r="98" spans="1:50" ht="16" thickBot="1">
      <c r="A98" s="705" t="s">
        <v>3680</v>
      </c>
      <c r="C98" s="987" t="s">
        <v>615</v>
      </c>
      <c r="D98" s="890">
        <v>97</v>
      </c>
      <c r="E98" s="1017" t="s">
        <v>954</v>
      </c>
      <c r="F98" s="806">
        <v>40135</v>
      </c>
      <c r="G98" s="1013">
        <v>1</v>
      </c>
      <c r="H98" s="1013"/>
      <c r="I98" s="934"/>
      <c r="J98" s="1013"/>
      <c r="K98" s="990">
        <v>1</v>
      </c>
      <c r="L98" s="1014">
        <v>165</v>
      </c>
      <c r="M98" s="1014">
        <v>72</v>
      </c>
      <c r="N98" s="1014">
        <v>212</v>
      </c>
      <c r="O98" s="1012">
        <v>655</v>
      </c>
      <c r="P98" s="934"/>
      <c r="Q98" s="989">
        <v>1</v>
      </c>
      <c r="R98" s="934"/>
      <c r="S98" s="989">
        <v>1</v>
      </c>
      <c r="T98" s="934"/>
      <c r="U98" s="989">
        <v>1</v>
      </c>
      <c r="V98" s="934"/>
      <c r="W98" s="934"/>
      <c r="X98" s="934">
        <v>1</v>
      </c>
      <c r="Y98" s="134">
        <v>1</v>
      </c>
      <c r="Z98" s="137"/>
      <c r="AA98" s="137">
        <v>1</v>
      </c>
      <c r="AH98" s="993">
        <v>300</v>
      </c>
      <c r="AI98" s="1015">
        <v>600</v>
      </c>
      <c r="AJ98" s="708">
        <v>1</v>
      </c>
      <c r="AK98" s="708"/>
      <c r="AL98" s="708"/>
      <c r="AM98" s="722">
        <v>4706</v>
      </c>
      <c r="AN98" s="721">
        <v>16740</v>
      </c>
      <c r="AO98" s="717">
        <v>717.5</v>
      </c>
      <c r="AP98" s="717">
        <v>1215</v>
      </c>
      <c r="AQ98" s="715">
        <v>383</v>
      </c>
      <c r="AR98" s="723">
        <v>1135.5</v>
      </c>
      <c r="AS98" s="740">
        <v>7864</v>
      </c>
      <c r="AT98" s="726">
        <v>2366.5</v>
      </c>
      <c r="AU98" s="964">
        <v>1981</v>
      </c>
      <c r="AV98" s="801"/>
      <c r="AW98" s="1013" t="s">
        <v>964</v>
      </c>
      <c r="AX98" s="1019"/>
    </row>
    <row r="99" spans="1:50" ht="16" thickBot="1">
      <c r="A99" s="705" t="s">
        <v>3680</v>
      </c>
      <c r="C99" s="987" t="s">
        <v>615</v>
      </c>
      <c r="D99" s="890">
        <v>98</v>
      </c>
      <c r="E99" s="1017" t="s">
        <v>954</v>
      </c>
      <c r="F99" s="806">
        <v>40135</v>
      </c>
      <c r="G99" s="1013">
        <v>1</v>
      </c>
      <c r="H99" s="1013"/>
      <c r="I99" s="934"/>
      <c r="J99" s="1013">
        <v>1</v>
      </c>
      <c r="K99" s="990"/>
      <c r="L99" s="1014">
        <v>153</v>
      </c>
      <c r="M99" s="1014">
        <v>68</v>
      </c>
      <c r="N99" s="1014">
        <v>198</v>
      </c>
      <c r="O99" s="1012">
        <v>421</v>
      </c>
      <c r="P99" s="934"/>
      <c r="Q99" s="989">
        <v>1</v>
      </c>
      <c r="R99" s="934"/>
      <c r="S99" s="989">
        <v>1</v>
      </c>
      <c r="T99" s="934"/>
      <c r="U99" s="989">
        <v>1</v>
      </c>
      <c r="V99" s="934"/>
      <c r="W99" s="934">
        <v>1</v>
      </c>
      <c r="X99" s="934"/>
      <c r="Y99" s="134">
        <v>1</v>
      </c>
      <c r="Z99" s="137">
        <v>1</v>
      </c>
      <c r="AA99" s="137"/>
      <c r="AH99" s="993">
        <v>300</v>
      </c>
      <c r="AI99" s="1015">
        <v>1200</v>
      </c>
      <c r="AJ99" s="708"/>
      <c r="AK99" s="708">
        <v>1</v>
      </c>
      <c r="AL99" s="708"/>
      <c r="AM99" s="714">
        <v>362</v>
      </c>
      <c r="AN99" s="717">
        <v>1159.5</v>
      </c>
      <c r="AO99" s="715">
        <v>62</v>
      </c>
      <c r="AP99" s="715">
        <v>76</v>
      </c>
      <c r="AQ99" s="715">
        <v>104</v>
      </c>
      <c r="AR99" s="719">
        <v>50</v>
      </c>
      <c r="AS99" s="738">
        <v>282.5</v>
      </c>
      <c r="AT99" s="718">
        <v>74.5</v>
      </c>
      <c r="AU99" s="964">
        <v>328.5</v>
      </c>
      <c r="AV99" s="801"/>
      <c r="AW99" s="1013" t="s">
        <v>965</v>
      </c>
      <c r="AX99" s="1019"/>
    </row>
    <row r="100" spans="1:50" ht="16" thickBot="1">
      <c r="A100" s="705" t="s">
        <v>3680</v>
      </c>
      <c r="C100" s="987" t="s">
        <v>615</v>
      </c>
      <c r="D100" s="890">
        <v>99</v>
      </c>
      <c r="E100" s="1017" t="s">
        <v>954</v>
      </c>
      <c r="F100" s="806">
        <v>40135</v>
      </c>
      <c r="G100" s="1013"/>
      <c r="H100" s="1013">
        <v>1</v>
      </c>
      <c r="I100" s="934"/>
      <c r="J100" s="1013"/>
      <c r="K100" s="990">
        <v>1</v>
      </c>
      <c r="L100" s="1014">
        <v>150</v>
      </c>
      <c r="M100" s="1014">
        <v>70</v>
      </c>
      <c r="N100" s="1014">
        <v>200</v>
      </c>
      <c r="O100" s="1012">
        <v>627</v>
      </c>
      <c r="P100" s="934"/>
      <c r="Q100" s="989">
        <v>1</v>
      </c>
      <c r="R100" s="934"/>
      <c r="S100" s="989">
        <v>1</v>
      </c>
      <c r="T100" s="934"/>
      <c r="U100" s="989">
        <v>1</v>
      </c>
      <c r="V100" s="934"/>
      <c r="W100" s="934"/>
      <c r="X100" s="934">
        <v>1</v>
      </c>
      <c r="Y100" s="134">
        <v>1</v>
      </c>
      <c r="Z100" s="137">
        <v>1</v>
      </c>
      <c r="AA100" s="137"/>
      <c r="AH100" s="993">
        <v>300</v>
      </c>
      <c r="AI100" s="1015">
        <v>600</v>
      </c>
      <c r="AJ100" s="708">
        <v>1</v>
      </c>
      <c r="AK100" s="708"/>
      <c r="AL100" s="708"/>
      <c r="AM100" s="722">
        <v>2093</v>
      </c>
      <c r="AN100" s="721">
        <v>17048</v>
      </c>
      <c r="AO100" s="715">
        <v>145</v>
      </c>
      <c r="AP100" s="715">
        <v>91</v>
      </c>
      <c r="AQ100" s="715">
        <v>161</v>
      </c>
      <c r="AR100" s="719">
        <v>61</v>
      </c>
      <c r="AS100" s="740">
        <v>2377.5</v>
      </c>
      <c r="AT100" s="718">
        <v>98</v>
      </c>
      <c r="AU100" s="971">
        <v>4510.5</v>
      </c>
      <c r="AV100" s="801"/>
      <c r="AW100" s="1013" t="s">
        <v>966</v>
      </c>
      <c r="AX100" s="1019"/>
    </row>
    <row r="101" spans="1:50" ht="16" thickBot="1">
      <c r="A101" s="705" t="s">
        <v>3680</v>
      </c>
      <c r="C101" s="987" t="s">
        <v>615</v>
      </c>
      <c r="D101" s="890">
        <v>100</v>
      </c>
      <c r="E101" s="1017" t="s">
        <v>954</v>
      </c>
      <c r="F101" s="806">
        <v>40135</v>
      </c>
      <c r="G101" s="1013">
        <v>1</v>
      </c>
      <c r="H101" s="1013"/>
      <c r="I101" s="934"/>
      <c r="J101" s="1013">
        <v>1</v>
      </c>
      <c r="K101" s="990"/>
      <c r="L101" s="1014">
        <v>147</v>
      </c>
      <c r="M101" s="1014">
        <v>64</v>
      </c>
      <c r="N101" s="1014">
        <v>194</v>
      </c>
      <c r="O101" s="1012">
        <v>403</v>
      </c>
      <c r="P101" s="934"/>
      <c r="Q101" s="989">
        <v>1</v>
      </c>
      <c r="R101" s="934"/>
      <c r="S101" s="989">
        <v>1</v>
      </c>
      <c r="T101" s="934"/>
      <c r="U101" s="989">
        <v>1</v>
      </c>
      <c r="V101" s="934"/>
      <c r="W101" s="934">
        <v>1</v>
      </c>
      <c r="X101" s="934"/>
      <c r="Y101" s="134">
        <v>1</v>
      </c>
      <c r="Z101" s="137">
        <v>1</v>
      </c>
      <c r="AA101" s="137"/>
      <c r="AH101" s="993">
        <v>300</v>
      </c>
      <c r="AI101" s="1015">
        <v>800</v>
      </c>
      <c r="AM101" s="714">
        <v>227</v>
      </c>
      <c r="AN101" s="717">
        <v>1813</v>
      </c>
      <c r="AO101" s="715">
        <v>63.5</v>
      </c>
      <c r="AP101" s="715">
        <v>91.5</v>
      </c>
      <c r="AQ101" s="715">
        <v>146.5</v>
      </c>
      <c r="AR101" s="719">
        <v>75.5</v>
      </c>
      <c r="AS101" s="738">
        <v>653</v>
      </c>
      <c r="AT101" s="718">
        <v>90</v>
      </c>
      <c r="AU101" s="964">
        <v>517.5</v>
      </c>
      <c r="AV101" s="801"/>
      <c r="AW101" s="996" t="s">
        <v>967</v>
      </c>
      <c r="AX101" s="99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2"/>
  <sheetViews>
    <sheetView topLeftCell="Q1" workbookViewId="0">
      <selection activeCell="Z24" sqref="Z24"/>
    </sheetView>
  </sheetViews>
  <sheetFormatPr baseColWidth="10" defaultRowHeight="15" x14ac:dyDescent="0"/>
  <cols>
    <col min="1" max="16384" width="10.83203125" style="1170"/>
  </cols>
  <sheetData>
    <row r="1" spans="1:50" s="1144" customFormat="1" ht="16" thickBot="1">
      <c r="A1" s="1144" t="s">
        <v>3679</v>
      </c>
      <c r="B1" s="1145" t="s">
        <v>3728</v>
      </c>
      <c r="C1" s="1145" t="s">
        <v>3681</v>
      </c>
      <c r="D1" s="1145" t="s">
        <v>3800</v>
      </c>
      <c r="E1" s="1144" t="s">
        <v>3648</v>
      </c>
      <c r="F1" s="1144" t="s">
        <v>3729</v>
      </c>
      <c r="G1" s="1144" t="s">
        <v>3649</v>
      </c>
      <c r="H1" s="1144" t="s">
        <v>3650</v>
      </c>
      <c r="I1" s="1144" t="s">
        <v>3734</v>
      </c>
      <c r="J1" s="1144" t="s">
        <v>3651</v>
      </c>
      <c r="K1" s="1144" t="s">
        <v>3652</v>
      </c>
      <c r="L1" s="1144" t="s">
        <v>3653</v>
      </c>
      <c r="M1" s="1144" t="s">
        <v>3735</v>
      </c>
      <c r="N1" s="1144" t="s">
        <v>3736</v>
      </c>
      <c r="O1" s="1146" t="s">
        <v>3654</v>
      </c>
      <c r="P1" s="1144" t="s">
        <v>3655</v>
      </c>
      <c r="Q1" s="1144" t="s">
        <v>3656</v>
      </c>
      <c r="R1" s="1144" t="s">
        <v>3657</v>
      </c>
      <c r="S1" s="1144" t="s">
        <v>3658</v>
      </c>
      <c r="T1" s="1144" t="s">
        <v>3659</v>
      </c>
      <c r="U1" s="1144" t="s">
        <v>3660</v>
      </c>
      <c r="V1" s="1144" t="s">
        <v>3661</v>
      </c>
      <c r="W1" s="1144" t="s">
        <v>3733</v>
      </c>
      <c r="X1" s="1144" t="s">
        <v>3690</v>
      </c>
      <c r="Y1" s="1144" t="s">
        <v>3817</v>
      </c>
      <c r="Z1" s="1144" t="s">
        <v>3809</v>
      </c>
      <c r="AA1" s="1144" t="s">
        <v>3810</v>
      </c>
      <c r="AB1" s="1144" t="s">
        <v>3816</v>
      </c>
      <c r="AC1" s="1144" t="s">
        <v>3818</v>
      </c>
      <c r="AD1" s="1144" t="s">
        <v>3739</v>
      </c>
      <c r="AE1" s="1144" t="s">
        <v>3740</v>
      </c>
      <c r="AF1" s="1144" t="s">
        <v>3745</v>
      </c>
      <c r="AG1" s="1144" t="s">
        <v>3741</v>
      </c>
      <c r="AH1" s="1147" t="s">
        <v>3708</v>
      </c>
      <c r="AI1" s="1147" t="s">
        <v>3709</v>
      </c>
      <c r="AJ1" s="1148" t="s">
        <v>79</v>
      </c>
      <c r="AK1" s="1148" t="s">
        <v>80</v>
      </c>
      <c r="AL1" s="1148" t="s">
        <v>81</v>
      </c>
      <c r="AM1" s="1149" t="s">
        <v>3760</v>
      </c>
      <c r="AN1" s="1150" t="s">
        <v>82</v>
      </c>
      <c r="AO1" s="1150" t="s">
        <v>84</v>
      </c>
      <c r="AP1" s="1150" t="s">
        <v>3752</v>
      </c>
      <c r="AQ1" s="1150" t="s">
        <v>3753</v>
      </c>
      <c r="AR1" s="1151" t="s">
        <v>87</v>
      </c>
      <c r="AS1" s="1150" t="s">
        <v>88</v>
      </c>
      <c r="AT1" s="1152" t="s">
        <v>89</v>
      </c>
      <c r="AU1" s="1149" t="s">
        <v>90</v>
      </c>
      <c r="AV1" s="1144" t="s">
        <v>3797</v>
      </c>
      <c r="AW1" s="1144" t="s">
        <v>3783</v>
      </c>
      <c r="AX1" s="1144" t="s">
        <v>25</v>
      </c>
    </row>
    <row r="2" spans="1:50" ht="16" thickBot="1">
      <c r="A2" s="1153" t="s">
        <v>3680</v>
      </c>
      <c r="B2" s="1154"/>
      <c r="C2" s="1154" t="s">
        <v>3808</v>
      </c>
      <c r="D2" s="1155">
        <v>1</v>
      </c>
      <c r="E2" s="1156">
        <v>40423</v>
      </c>
      <c r="F2" s="1157">
        <v>40218</v>
      </c>
      <c r="G2" s="1158"/>
      <c r="H2" s="1158">
        <v>1</v>
      </c>
      <c r="I2" s="1155"/>
      <c r="J2" s="1158"/>
      <c r="K2" s="1159">
        <v>1</v>
      </c>
      <c r="L2" s="1160">
        <v>172</v>
      </c>
      <c r="M2" s="1160">
        <v>73</v>
      </c>
      <c r="N2" s="1160">
        <v>230</v>
      </c>
      <c r="O2" s="1161">
        <v>611</v>
      </c>
      <c r="P2" s="1155">
        <v>1</v>
      </c>
      <c r="Q2" s="1158"/>
      <c r="R2" s="1155"/>
      <c r="S2" s="1158">
        <v>1</v>
      </c>
      <c r="T2" s="1155"/>
      <c r="U2" s="1158">
        <v>1</v>
      </c>
      <c r="V2" s="1162"/>
      <c r="W2" s="1155">
        <v>1</v>
      </c>
      <c r="X2" s="1155"/>
      <c r="Y2" s="1158">
        <v>1</v>
      </c>
      <c r="Z2" s="1158">
        <v>1</v>
      </c>
      <c r="AA2" s="1158"/>
      <c r="AB2" s="1154"/>
      <c r="AC2" s="1154"/>
      <c r="AD2" s="1154"/>
      <c r="AE2" s="1154"/>
      <c r="AF2" s="1154"/>
      <c r="AG2" s="1154"/>
      <c r="AH2" s="1158">
        <v>300</v>
      </c>
      <c r="AI2" s="1158">
        <v>1000</v>
      </c>
      <c r="AJ2" s="1163"/>
      <c r="AK2" s="1163">
        <v>1</v>
      </c>
      <c r="AL2" s="1163"/>
      <c r="AM2" s="1164">
        <v>423</v>
      </c>
      <c r="AN2" s="717">
        <v>2910</v>
      </c>
      <c r="AO2" s="717">
        <v>595</v>
      </c>
      <c r="AP2" s="717">
        <v>1309.5</v>
      </c>
      <c r="AQ2" s="1165">
        <v>155</v>
      </c>
      <c r="AR2" s="1166">
        <v>786</v>
      </c>
      <c r="AS2" s="740">
        <v>1551</v>
      </c>
      <c r="AT2" s="1167">
        <v>598.5</v>
      </c>
      <c r="AU2" s="971">
        <v>5159</v>
      </c>
      <c r="AV2" s="1154"/>
      <c r="AW2" s="1168" t="s">
        <v>968</v>
      </c>
      <c r="AX2" s="1169"/>
    </row>
    <row r="3" spans="1:50">
      <c r="A3" s="1153" t="s">
        <v>3680</v>
      </c>
      <c r="B3" s="1154"/>
      <c r="C3" s="1154" t="s">
        <v>3808</v>
      </c>
      <c r="D3" s="1155">
        <v>2</v>
      </c>
      <c r="E3" s="1156">
        <v>40423</v>
      </c>
      <c r="F3" s="1157">
        <v>40218</v>
      </c>
      <c r="G3" s="1158"/>
      <c r="H3" s="1158">
        <v>1</v>
      </c>
      <c r="I3" s="1155"/>
      <c r="J3" s="1158"/>
      <c r="K3" s="1159">
        <v>1</v>
      </c>
      <c r="L3" s="1160">
        <v>172</v>
      </c>
      <c r="M3" s="1160">
        <v>71</v>
      </c>
      <c r="N3" s="1160">
        <v>216</v>
      </c>
      <c r="O3" s="1161">
        <v>690</v>
      </c>
      <c r="P3" s="1155">
        <v>1</v>
      </c>
      <c r="Q3" s="1158"/>
      <c r="R3" s="1155"/>
      <c r="S3" s="1158">
        <v>1</v>
      </c>
      <c r="T3" s="1155"/>
      <c r="U3" s="1158">
        <v>1</v>
      </c>
      <c r="V3" s="1162"/>
      <c r="W3" s="1155"/>
      <c r="X3" s="1155">
        <v>1</v>
      </c>
      <c r="Y3" s="1158">
        <v>1</v>
      </c>
      <c r="Z3" s="1158">
        <v>1</v>
      </c>
      <c r="AA3" s="1158"/>
      <c r="AB3" s="1154"/>
      <c r="AC3" s="1154"/>
      <c r="AD3" s="1154"/>
      <c r="AE3" s="1154"/>
      <c r="AF3" s="1154"/>
      <c r="AG3" s="1154"/>
      <c r="AH3" s="1158">
        <v>300</v>
      </c>
      <c r="AI3" s="1158">
        <v>900</v>
      </c>
      <c r="AJ3" s="1163">
        <v>1</v>
      </c>
      <c r="AK3" s="1163"/>
      <c r="AL3" s="1163"/>
      <c r="AM3" s="722">
        <v>2752</v>
      </c>
      <c r="AN3" s="721">
        <v>12812.5</v>
      </c>
      <c r="AO3" s="1165">
        <v>88</v>
      </c>
      <c r="AP3" s="1165">
        <v>146</v>
      </c>
      <c r="AQ3" s="1165">
        <v>186</v>
      </c>
      <c r="AR3" s="1166">
        <v>85</v>
      </c>
      <c r="AS3" s="740">
        <v>2575</v>
      </c>
      <c r="AT3" s="1167">
        <v>754</v>
      </c>
      <c r="AU3" s="971">
        <v>4401</v>
      </c>
      <c r="AV3" s="1154"/>
      <c r="AW3" s="1171" t="s">
        <v>969</v>
      </c>
      <c r="AX3" s="1172"/>
    </row>
    <row r="4" spans="1:50">
      <c r="A4" s="1153" t="s">
        <v>3680</v>
      </c>
      <c r="B4" s="1154"/>
      <c r="C4" s="1154" t="s">
        <v>3808</v>
      </c>
      <c r="D4" s="1155">
        <v>3</v>
      </c>
      <c r="E4" s="1156">
        <v>40423</v>
      </c>
      <c r="F4" s="1157">
        <v>40218</v>
      </c>
      <c r="G4" s="1158">
        <v>1</v>
      </c>
      <c r="H4" s="1158"/>
      <c r="I4" s="1155"/>
      <c r="J4" s="1158"/>
      <c r="K4" s="1159">
        <v>1</v>
      </c>
      <c r="L4" s="1160">
        <v>174</v>
      </c>
      <c r="M4" s="1160">
        <v>70</v>
      </c>
      <c r="N4" s="1160">
        <v>222</v>
      </c>
      <c r="O4" s="1161">
        <v>821</v>
      </c>
      <c r="P4" s="1155"/>
      <c r="Q4" s="1158">
        <v>1</v>
      </c>
      <c r="R4" s="1155"/>
      <c r="S4" s="1158">
        <v>1</v>
      </c>
      <c r="T4" s="1155"/>
      <c r="U4" s="1158">
        <v>1</v>
      </c>
      <c r="V4" s="1162"/>
      <c r="W4" s="1155"/>
      <c r="X4" s="1155">
        <v>1</v>
      </c>
      <c r="Y4" s="1158">
        <v>1</v>
      </c>
      <c r="Z4" s="1158">
        <v>1</v>
      </c>
      <c r="AA4" s="1158"/>
      <c r="AB4" s="1154"/>
      <c r="AC4" s="1154"/>
      <c r="AD4" s="1154"/>
      <c r="AE4" s="1154"/>
      <c r="AF4" s="1154"/>
      <c r="AG4" s="1154"/>
      <c r="AH4" s="1158">
        <v>300</v>
      </c>
      <c r="AI4" s="1158">
        <v>1200</v>
      </c>
      <c r="AJ4" s="1163">
        <v>1</v>
      </c>
      <c r="AK4" s="1163"/>
      <c r="AL4" s="1163"/>
      <c r="AM4" s="754">
        <v>15396</v>
      </c>
      <c r="AN4" s="721">
        <v>27303.5</v>
      </c>
      <c r="AO4" s="1165">
        <v>310.5</v>
      </c>
      <c r="AP4" s="1165">
        <v>813</v>
      </c>
      <c r="AQ4" s="1165">
        <v>883</v>
      </c>
      <c r="AR4" s="1166">
        <v>397</v>
      </c>
      <c r="AS4" s="740">
        <v>1074</v>
      </c>
      <c r="AT4" s="1167">
        <v>365.5</v>
      </c>
      <c r="AU4" s="1173">
        <v>3290</v>
      </c>
      <c r="AV4" s="1154"/>
      <c r="AW4" s="1168" t="s">
        <v>970</v>
      </c>
      <c r="AX4" s="1155"/>
    </row>
    <row r="5" spans="1:50">
      <c r="A5" s="1153" t="s">
        <v>3680</v>
      </c>
      <c r="B5" s="1154"/>
      <c r="C5" s="1154" t="s">
        <v>3808</v>
      </c>
      <c r="D5" s="1155">
        <v>4</v>
      </c>
      <c r="E5" s="1156">
        <v>40423</v>
      </c>
      <c r="F5" s="1157">
        <v>40218</v>
      </c>
      <c r="G5" s="1158">
        <v>1</v>
      </c>
      <c r="H5" s="1158"/>
      <c r="I5" s="1155"/>
      <c r="J5" s="1158">
        <v>1</v>
      </c>
      <c r="K5" s="1159"/>
      <c r="L5" s="1160">
        <v>142</v>
      </c>
      <c r="M5" s="1160">
        <v>61</v>
      </c>
      <c r="N5" s="1160">
        <v>198</v>
      </c>
      <c r="O5" s="1161">
        <v>375</v>
      </c>
      <c r="P5" s="1155"/>
      <c r="Q5" s="1158">
        <v>1</v>
      </c>
      <c r="R5" s="1155"/>
      <c r="S5" s="1158">
        <v>1</v>
      </c>
      <c r="T5" s="1155"/>
      <c r="U5" s="1158">
        <v>1</v>
      </c>
      <c r="V5" s="1162"/>
      <c r="W5" s="1155">
        <v>1</v>
      </c>
      <c r="X5" s="1155"/>
      <c r="Y5" s="1158">
        <v>1</v>
      </c>
      <c r="Z5" s="1158">
        <v>1</v>
      </c>
      <c r="AA5" s="1158"/>
      <c r="AB5" s="1154"/>
      <c r="AC5" s="1154"/>
      <c r="AD5" s="1154"/>
      <c r="AE5" s="1154"/>
      <c r="AF5" s="1154"/>
      <c r="AG5" s="1154"/>
      <c r="AH5" s="1158">
        <v>300</v>
      </c>
      <c r="AI5" s="1158">
        <v>700</v>
      </c>
      <c r="AJ5" s="1163"/>
      <c r="AK5" s="1163"/>
      <c r="AL5" s="1163">
        <v>1</v>
      </c>
      <c r="AM5" s="1164">
        <v>83</v>
      </c>
      <c r="AN5" s="1165">
        <v>339</v>
      </c>
      <c r="AO5" s="1165">
        <v>69</v>
      </c>
      <c r="AP5" s="1165">
        <v>61</v>
      </c>
      <c r="AQ5" s="1165">
        <v>113</v>
      </c>
      <c r="AR5" s="1166">
        <v>55</v>
      </c>
      <c r="AS5" s="1174">
        <v>354.5</v>
      </c>
      <c r="AT5" s="1167">
        <v>52</v>
      </c>
      <c r="AU5" s="971">
        <v>5620.5</v>
      </c>
      <c r="AV5" s="1154"/>
      <c r="AW5" s="1158" t="s">
        <v>971</v>
      </c>
      <c r="AX5" s="1155"/>
    </row>
    <row r="6" spans="1:50">
      <c r="A6" s="1153" t="s">
        <v>3680</v>
      </c>
      <c r="B6" s="1154"/>
      <c r="C6" s="1154" t="s">
        <v>3808</v>
      </c>
      <c r="D6" s="1155">
        <v>5</v>
      </c>
      <c r="E6" s="1156">
        <v>40423</v>
      </c>
      <c r="F6" s="1157">
        <v>40218</v>
      </c>
      <c r="G6" s="1158">
        <v>1</v>
      </c>
      <c r="H6" s="1158"/>
      <c r="I6" s="1155"/>
      <c r="J6" s="1158">
        <v>1</v>
      </c>
      <c r="K6" s="1159"/>
      <c r="L6" s="1160">
        <v>144</v>
      </c>
      <c r="M6" s="1160">
        <v>53</v>
      </c>
      <c r="N6" s="1160">
        <v>160</v>
      </c>
      <c r="O6" s="1161">
        <v>390</v>
      </c>
      <c r="P6" s="1155"/>
      <c r="Q6" s="1158">
        <v>1</v>
      </c>
      <c r="R6" s="1155"/>
      <c r="S6" s="1158">
        <v>1</v>
      </c>
      <c r="T6" s="1155"/>
      <c r="U6" s="1158">
        <v>1</v>
      </c>
      <c r="V6" s="1162"/>
      <c r="W6" s="1155">
        <v>1</v>
      </c>
      <c r="X6" s="1155"/>
      <c r="Y6" s="1158">
        <v>1</v>
      </c>
      <c r="Z6" s="1158"/>
      <c r="AA6" s="1158">
        <v>1</v>
      </c>
      <c r="AB6" s="1154"/>
      <c r="AC6" s="1154"/>
      <c r="AD6" s="1154"/>
      <c r="AE6" s="1154"/>
      <c r="AF6" s="1154"/>
      <c r="AG6" s="1154"/>
      <c r="AH6" s="1158">
        <v>300</v>
      </c>
      <c r="AI6" s="1158">
        <v>1300</v>
      </c>
      <c r="AJ6" s="1163"/>
      <c r="AK6" s="1163">
        <v>1</v>
      </c>
      <c r="AL6" s="1163"/>
      <c r="AM6" s="1164">
        <v>817.5</v>
      </c>
      <c r="AN6" s="717">
        <v>4362</v>
      </c>
      <c r="AO6" s="1165">
        <v>68</v>
      </c>
      <c r="AP6" s="1165">
        <v>213.5</v>
      </c>
      <c r="AQ6" s="717">
        <v>1542</v>
      </c>
      <c r="AR6" s="1166">
        <v>65</v>
      </c>
      <c r="AS6" s="740">
        <v>1550</v>
      </c>
      <c r="AT6" s="1167">
        <v>200.5</v>
      </c>
      <c r="AU6" s="1173">
        <v>3056.5</v>
      </c>
      <c r="AV6" s="1154"/>
      <c r="AW6" s="1158" t="s">
        <v>972</v>
      </c>
      <c r="AX6" s="1155"/>
    </row>
    <row r="7" spans="1:50">
      <c r="A7" s="1153" t="s">
        <v>3680</v>
      </c>
      <c r="B7" s="1154"/>
      <c r="C7" s="1154" t="s">
        <v>3808</v>
      </c>
      <c r="D7" s="1155">
        <v>6</v>
      </c>
      <c r="E7" s="1156">
        <v>40423</v>
      </c>
      <c r="F7" s="1157">
        <v>40218</v>
      </c>
      <c r="G7" s="1158"/>
      <c r="H7" s="1158">
        <v>1</v>
      </c>
      <c r="I7" s="1155"/>
      <c r="J7" s="1158">
        <v>1</v>
      </c>
      <c r="K7" s="1159"/>
      <c r="L7" s="1160">
        <v>152</v>
      </c>
      <c r="M7" s="1160">
        <v>67</v>
      </c>
      <c r="N7" s="1160">
        <v>200</v>
      </c>
      <c r="O7" s="1161">
        <v>411</v>
      </c>
      <c r="P7" s="1155"/>
      <c r="Q7" s="1158">
        <v>1</v>
      </c>
      <c r="R7" s="1155"/>
      <c r="S7" s="1158">
        <v>1</v>
      </c>
      <c r="T7" s="1155"/>
      <c r="U7" s="1158">
        <v>1</v>
      </c>
      <c r="V7" s="1162"/>
      <c r="W7" s="1155"/>
      <c r="X7" s="1155">
        <v>1</v>
      </c>
      <c r="Y7" s="1158">
        <v>1</v>
      </c>
      <c r="Z7" s="1158"/>
      <c r="AA7" s="1158">
        <v>1</v>
      </c>
      <c r="AB7" s="1154"/>
      <c r="AC7" s="1154"/>
      <c r="AD7" s="1154"/>
      <c r="AE7" s="1154"/>
      <c r="AF7" s="1154"/>
      <c r="AG7" s="1154"/>
      <c r="AH7" s="1158">
        <v>300</v>
      </c>
      <c r="AI7" s="1158">
        <v>900</v>
      </c>
      <c r="AJ7" s="1163"/>
      <c r="AK7" s="1163"/>
      <c r="AL7" s="1163">
        <v>1</v>
      </c>
      <c r="AM7" s="1164">
        <v>160.5</v>
      </c>
      <c r="AN7" s="1165">
        <v>383</v>
      </c>
      <c r="AO7" s="1165">
        <v>63.5</v>
      </c>
      <c r="AP7" s="1165">
        <v>95.5</v>
      </c>
      <c r="AQ7" s="1165">
        <v>100</v>
      </c>
      <c r="AR7" s="1166">
        <v>76</v>
      </c>
      <c r="AS7" s="740">
        <v>1481</v>
      </c>
      <c r="AT7" s="1167">
        <v>94</v>
      </c>
      <c r="AU7" s="1173">
        <v>2154</v>
      </c>
      <c r="AV7" s="1154"/>
      <c r="AW7" s="1158" t="s">
        <v>973</v>
      </c>
      <c r="AX7" s="1155"/>
    </row>
    <row r="8" spans="1:50">
      <c r="A8" s="1153" t="s">
        <v>3680</v>
      </c>
      <c r="B8" s="1154"/>
      <c r="C8" s="1154" t="s">
        <v>3808</v>
      </c>
      <c r="D8" s="1155">
        <v>7</v>
      </c>
      <c r="E8" s="1156">
        <v>40423</v>
      </c>
      <c r="F8" s="1157">
        <v>40218</v>
      </c>
      <c r="G8" s="1158"/>
      <c r="H8" s="1158">
        <v>1</v>
      </c>
      <c r="I8" s="1155"/>
      <c r="J8" s="1158"/>
      <c r="K8" s="1159">
        <v>1</v>
      </c>
      <c r="L8" s="1160">
        <v>169</v>
      </c>
      <c r="M8" s="1160">
        <v>72</v>
      </c>
      <c r="N8" s="1160">
        <v>205</v>
      </c>
      <c r="O8" s="1161">
        <v>570</v>
      </c>
      <c r="P8" s="1155"/>
      <c r="Q8" s="1158">
        <v>1</v>
      </c>
      <c r="R8" s="1155"/>
      <c r="S8" s="1158">
        <v>1</v>
      </c>
      <c r="T8" s="1155"/>
      <c r="U8" s="1158">
        <v>1</v>
      </c>
      <c r="V8" s="1162"/>
      <c r="W8" s="1155">
        <v>1</v>
      </c>
      <c r="X8" s="1155"/>
      <c r="Y8" s="1158">
        <v>1</v>
      </c>
      <c r="Z8" s="1158"/>
      <c r="AA8" s="1158">
        <v>1</v>
      </c>
      <c r="AB8" s="1154"/>
      <c r="AC8" s="1154"/>
      <c r="AD8" s="1154"/>
      <c r="AE8" s="1154"/>
      <c r="AF8" s="1154"/>
      <c r="AG8" s="1154"/>
      <c r="AH8" s="1158">
        <v>300</v>
      </c>
      <c r="AI8" s="1158">
        <v>1000</v>
      </c>
      <c r="AJ8" s="1163"/>
      <c r="AK8" s="1163"/>
      <c r="AL8" s="1163">
        <v>1</v>
      </c>
      <c r="AM8" s="1164">
        <v>87</v>
      </c>
      <c r="AN8" s="1165">
        <v>100.5</v>
      </c>
      <c r="AO8" s="1165">
        <v>62</v>
      </c>
      <c r="AP8" s="1165">
        <v>53</v>
      </c>
      <c r="AQ8" s="1165">
        <v>114</v>
      </c>
      <c r="AR8" s="1166">
        <v>28</v>
      </c>
      <c r="AS8" s="1174">
        <v>118</v>
      </c>
      <c r="AT8" s="1167">
        <v>79</v>
      </c>
      <c r="AU8" s="1173">
        <v>2066.5</v>
      </c>
      <c r="AV8" s="1154"/>
      <c r="AW8" s="1158" t="s">
        <v>974</v>
      </c>
      <c r="AX8" s="1155"/>
    </row>
    <row r="9" spans="1:50">
      <c r="A9" s="1153" t="s">
        <v>3680</v>
      </c>
      <c r="B9" s="1154"/>
      <c r="C9" s="1154" t="s">
        <v>3808</v>
      </c>
      <c r="D9" s="1155">
        <v>8</v>
      </c>
      <c r="E9" s="1156">
        <v>40423</v>
      </c>
      <c r="F9" s="1157">
        <v>40218</v>
      </c>
      <c r="G9" s="1158"/>
      <c r="H9" s="1158">
        <v>1</v>
      </c>
      <c r="I9" s="1155"/>
      <c r="J9" s="1158"/>
      <c r="K9" s="1159">
        <v>1</v>
      </c>
      <c r="L9" s="1160">
        <v>170</v>
      </c>
      <c r="M9" s="1160">
        <v>72</v>
      </c>
      <c r="N9" s="1160">
        <v>210</v>
      </c>
      <c r="O9" s="1161">
        <v>636</v>
      </c>
      <c r="P9" s="1155">
        <v>1</v>
      </c>
      <c r="Q9" s="1158"/>
      <c r="R9" s="1155"/>
      <c r="S9" s="1158">
        <v>1</v>
      </c>
      <c r="T9" s="1155"/>
      <c r="U9" s="1158">
        <v>1</v>
      </c>
      <c r="V9" s="1162"/>
      <c r="W9" s="1155">
        <v>1</v>
      </c>
      <c r="X9" s="1155"/>
      <c r="Y9" s="1158">
        <v>1</v>
      </c>
      <c r="Z9" s="1158">
        <v>1</v>
      </c>
      <c r="AA9" s="1158"/>
      <c r="AB9" s="1154"/>
      <c r="AC9" s="1154"/>
      <c r="AD9" s="1154"/>
      <c r="AE9" s="1154"/>
      <c r="AF9" s="1154"/>
      <c r="AG9" s="1154"/>
      <c r="AH9" s="1158">
        <v>300</v>
      </c>
      <c r="AI9" s="1158">
        <v>1000</v>
      </c>
      <c r="AJ9" s="1163">
        <v>1</v>
      </c>
      <c r="AK9" s="1163"/>
      <c r="AL9" s="1163"/>
      <c r="AM9" s="722">
        <v>3675</v>
      </c>
      <c r="AN9" s="721">
        <v>16261</v>
      </c>
      <c r="AO9" s="1165">
        <v>121.5</v>
      </c>
      <c r="AP9" s="1165">
        <v>59</v>
      </c>
      <c r="AQ9" s="1165">
        <v>90</v>
      </c>
      <c r="AR9" s="1166">
        <v>50.5</v>
      </c>
      <c r="AS9" s="1174">
        <v>181</v>
      </c>
      <c r="AT9" s="1167">
        <v>74</v>
      </c>
      <c r="AU9" s="971">
        <v>5470</v>
      </c>
      <c r="AV9" s="1154"/>
      <c r="AW9" s="1158" t="s">
        <v>975</v>
      </c>
      <c r="AX9" s="1155"/>
    </row>
    <row r="10" spans="1:50">
      <c r="A10" s="1153" t="s">
        <v>3680</v>
      </c>
      <c r="B10" s="1154"/>
      <c r="C10" s="1154" t="s">
        <v>3808</v>
      </c>
      <c r="D10" s="1155">
        <v>9</v>
      </c>
      <c r="E10" s="1156">
        <v>40423</v>
      </c>
      <c r="F10" s="1157">
        <v>40218</v>
      </c>
      <c r="G10" s="1158">
        <v>1</v>
      </c>
      <c r="H10" s="1158"/>
      <c r="I10" s="1155"/>
      <c r="J10" s="1158">
        <v>1</v>
      </c>
      <c r="K10" s="1159"/>
      <c r="L10" s="1160">
        <v>148</v>
      </c>
      <c r="M10" s="1160">
        <v>65</v>
      </c>
      <c r="N10" s="1160">
        <v>168</v>
      </c>
      <c r="O10" s="1161">
        <v>435</v>
      </c>
      <c r="P10" s="1155"/>
      <c r="Q10" s="1158">
        <v>1</v>
      </c>
      <c r="R10" s="1155"/>
      <c r="S10" s="1158">
        <v>1</v>
      </c>
      <c r="T10" s="1155"/>
      <c r="U10" s="1158">
        <v>1</v>
      </c>
      <c r="V10" s="1162"/>
      <c r="W10" s="1155"/>
      <c r="X10" s="1155">
        <v>1</v>
      </c>
      <c r="Y10" s="1158">
        <v>1</v>
      </c>
      <c r="Z10" s="1158">
        <v>1</v>
      </c>
      <c r="AA10" s="1158"/>
      <c r="AB10" s="1154"/>
      <c r="AC10" s="1154"/>
      <c r="AD10" s="1154"/>
      <c r="AE10" s="1154"/>
      <c r="AF10" s="1154"/>
      <c r="AG10" s="1154"/>
      <c r="AH10" s="1158">
        <v>300</v>
      </c>
      <c r="AI10" s="1158">
        <v>800</v>
      </c>
      <c r="AJ10" s="1163"/>
      <c r="AK10" s="1163">
        <v>1</v>
      </c>
      <c r="AL10" s="1163"/>
      <c r="AM10" s="1164">
        <v>289</v>
      </c>
      <c r="AN10" s="717">
        <v>1928.5</v>
      </c>
      <c r="AO10" s="1165">
        <v>75</v>
      </c>
      <c r="AP10" s="1165">
        <v>139</v>
      </c>
      <c r="AQ10" s="1165">
        <v>135</v>
      </c>
      <c r="AR10" s="1166">
        <v>111</v>
      </c>
      <c r="AS10" s="740">
        <v>2007.5</v>
      </c>
      <c r="AT10" s="1167">
        <v>122</v>
      </c>
      <c r="AU10" s="971">
        <v>6040.5</v>
      </c>
      <c r="AV10" s="1154"/>
      <c r="AW10" s="1158" t="s">
        <v>976</v>
      </c>
      <c r="AX10" s="1155"/>
    </row>
    <row r="11" spans="1:50">
      <c r="A11" s="1153" t="s">
        <v>3680</v>
      </c>
      <c r="B11" s="1154"/>
      <c r="C11" s="1154" t="s">
        <v>3808</v>
      </c>
      <c r="D11" s="1155">
        <v>10</v>
      </c>
      <c r="E11" s="1156">
        <v>40423</v>
      </c>
      <c r="F11" s="1157">
        <v>40218</v>
      </c>
      <c r="G11" s="1158">
        <v>1</v>
      </c>
      <c r="H11" s="1158"/>
      <c r="I11" s="1155"/>
      <c r="J11" s="1158">
        <v>1</v>
      </c>
      <c r="K11" s="1159"/>
      <c r="L11" s="1160">
        <v>150</v>
      </c>
      <c r="M11" s="1160">
        <v>70</v>
      </c>
      <c r="N11" s="1160">
        <v>175</v>
      </c>
      <c r="O11" s="1161">
        <v>397</v>
      </c>
      <c r="P11" s="1155"/>
      <c r="Q11" s="1158">
        <v>1</v>
      </c>
      <c r="R11" s="1155"/>
      <c r="S11" s="1158">
        <v>1</v>
      </c>
      <c r="T11" s="1155"/>
      <c r="U11" s="1158">
        <v>1</v>
      </c>
      <c r="V11" s="1162"/>
      <c r="W11" s="1155"/>
      <c r="X11" s="1155">
        <v>1</v>
      </c>
      <c r="Y11" s="1158">
        <v>1</v>
      </c>
      <c r="Z11" s="1158">
        <v>1</v>
      </c>
      <c r="AA11" s="1158"/>
      <c r="AB11" s="1154"/>
      <c r="AC11" s="1154"/>
      <c r="AD11" s="1154"/>
      <c r="AE11" s="1154"/>
      <c r="AF11" s="1154"/>
      <c r="AG11" s="1154"/>
      <c r="AH11" s="1158">
        <v>300</v>
      </c>
      <c r="AI11" s="1158">
        <v>900</v>
      </c>
      <c r="AJ11" s="1163"/>
      <c r="AK11" s="1163"/>
      <c r="AL11" s="1163">
        <v>1</v>
      </c>
      <c r="AM11" s="1164">
        <v>355</v>
      </c>
      <c r="AN11" s="1165">
        <v>667</v>
      </c>
      <c r="AO11" s="1165">
        <v>304</v>
      </c>
      <c r="AP11" s="1165">
        <v>845</v>
      </c>
      <c r="AQ11" s="1165">
        <v>696</v>
      </c>
      <c r="AR11" s="1166">
        <v>348</v>
      </c>
      <c r="AS11" s="740">
        <v>1630</v>
      </c>
      <c r="AT11" s="1167">
        <v>340</v>
      </c>
      <c r="AU11" s="1173">
        <v>1877</v>
      </c>
      <c r="AV11" s="1154"/>
      <c r="AW11" s="1158" t="s">
        <v>977</v>
      </c>
      <c r="AX11" s="1155"/>
    </row>
    <row r="12" spans="1:50">
      <c r="A12" s="1153" t="s">
        <v>3680</v>
      </c>
      <c r="B12" s="1154"/>
      <c r="C12" s="1154" t="s">
        <v>3808</v>
      </c>
      <c r="D12" s="1155">
        <v>11</v>
      </c>
      <c r="E12" s="1156">
        <v>40423</v>
      </c>
      <c r="F12" s="1157">
        <v>40218</v>
      </c>
      <c r="G12" s="1158">
        <v>1</v>
      </c>
      <c r="H12" s="1158"/>
      <c r="I12" s="1155"/>
      <c r="J12" s="1158"/>
      <c r="K12" s="1159">
        <v>1</v>
      </c>
      <c r="L12" s="1160">
        <v>178</v>
      </c>
      <c r="M12" s="1160">
        <v>75</v>
      </c>
      <c r="N12" s="1160">
        <v>215</v>
      </c>
      <c r="O12" s="1161">
        <v>702</v>
      </c>
      <c r="P12" s="1155"/>
      <c r="Q12" s="1158">
        <v>1</v>
      </c>
      <c r="R12" s="1155"/>
      <c r="S12" s="1158">
        <v>1</v>
      </c>
      <c r="T12" s="1155"/>
      <c r="U12" s="1158">
        <v>1</v>
      </c>
      <c r="V12" s="1162"/>
      <c r="W12" s="1155"/>
      <c r="X12" s="1155">
        <v>1</v>
      </c>
      <c r="Y12" s="1158">
        <v>1</v>
      </c>
      <c r="Z12" s="1158"/>
      <c r="AA12" s="1158">
        <v>1</v>
      </c>
      <c r="AB12" s="1154"/>
      <c r="AC12" s="1154"/>
      <c r="AD12" s="1154"/>
      <c r="AE12" s="1154"/>
      <c r="AF12" s="1154"/>
      <c r="AG12" s="1154"/>
      <c r="AH12" s="1158">
        <v>300</v>
      </c>
      <c r="AI12" s="1158">
        <v>1500</v>
      </c>
      <c r="AJ12" s="1163">
        <v>1</v>
      </c>
      <c r="AK12" s="1163"/>
      <c r="AL12" s="1163"/>
      <c r="AM12" s="722">
        <v>1979.5</v>
      </c>
      <c r="AN12" s="721">
        <v>24290.5</v>
      </c>
      <c r="AO12" s="1165">
        <v>192</v>
      </c>
      <c r="AP12" s="717">
        <v>1117</v>
      </c>
      <c r="AQ12" s="717">
        <v>1760</v>
      </c>
      <c r="AR12" s="1166">
        <v>67</v>
      </c>
      <c r="AS12" s="1174">
        <v>747</v>
      </c>
      <c r="AT12" s="1167">
        <v>108</v>
      </c>
      <c r="AU12" s="971">
        <v>9125</v>
      </c>
      <c r="AV12" s="1154"/>
      <c r="AW12" s="1158" t="s">
        <v>978</v>
      </c>
      <c r="AX12" s="1155"/>
    </row>
    <row r="13" spans="1:50">
      <c r="A13" s="1153" t="s">
        <v>3680</v>
      </c>
      <c r="B13" s="1154"/>
      <c r="C13" s="1154" t="s">
        <v>3808</v>
      </c>
      <c r="D13" s="1155">
        <v>12</v>
      </c>
      <c r="E13" s="1156">
        <v>40423</v>
      </c>
      <c r="F13" s="1157">
        <v>40218</v>
      </c>
      <c r="G13" s="1158">
        <v>1</v>
      </c>
      <c r="H13" s="1158"/>
      <c r="I13" s="1155"/>
      <c r="J13" s="1158"/>
      <c r="K13" s="1159">
        <v>1</v>
      </c>
      <c r="L13" s="1160">
        <v>182</v>
      </c>
      <c r="M13" s="1160">
        <v>75</v>
      </c>
      <c r="N13" s="1160">
        <v>220</v>
      </c>
      <c r="O13" s="1161">
        <v>778</v>
      </c>
      <c r="P13" s="1155"/>
      <c r="Q13" s="1158">
        <v>1</v>
      </c>
      <c r="R13" s="1155"/>
      <c r="S13" s="1158">
        <v>1</v>
      </c>
      <c r="T13" s="1155"/>
      <c r="U13" s="1158">
        <v>1</v>
      </c>
      <c r="V13" s="1162"/>
      <c r="W13" s="1155"/>
      <c r="X13" s="1155">
        <v>1</v>
      </c>
      <c r="Y13" s="1158">
        <v>1</v>
      </c>
      <c r="Z13" s="1158">
        <v>1</v>
      </c>
      <c r="AA13" s="1158"/>
      <c r="AB13" s="1154"/>
      <c r="AC13" s="1154"/>
      <c r="AD13" s="1154"/>
      <c r="AE13" s="1154"/>
      <c r="AF13" s="1154"/>
      <c r="AG13" s="1154"/>
      <c r="AH13" s="1158">
        <v>300</v>
      </c>
      <c r="AI13" s="1158">
        <v>800</v>
      </c>
      <c r="AJ13" s="1163"/>
      <c r="AK13" s="1163">
        <v>1</v>
      </c>
      <c r="AL13" s="1163"/>
      <c r="AM13" s="722">
        <v>1225.5</v>
      </c>
      <c r="AN13" s="717">
        <v>6662</v>
      </c>
      <c r="AO13" s="1165">
        <v>340</v>
      </c>
      <c r="AP13" s="1165">
        <v>616.5</v>
      </c>
      <c r="AQ13" s="1165">
        <v>198.5</v>
      </c>
      <c r="AR13" s="1166">
        <v>354.5</v>
      </c>
      <c r="AS13" s="740">
        <v>1250</v>
      </c>
      <c r="AT13" s="1167">
        <v>844.5</v>
      </c>
      <c r="AU13" s="1173">
        <v>1517</v>
      </c>
      <c r="AV13" s="1154"/>
      <c r="AW13" s="1158" t="s">
        <v>979</v>
      </c>
      <c r="AX13" s="1155"/>
    </row>
    <row r="14" spans="1:50">
      <c r="A14" s="1153" t="s">
        <v>3680</v>
      </c>
      <c r="B14" s="1154"/>
      <c r="C14" s="1154" t="s">
        <v>3808</v>
      </c>
      <c r="D14" s="1155">
        <v>13</v>
      </c>
      <c r="E14" s="1156">
        <v>40423</v>
      </c>
      <c r="F14" s="1157">
        <v>40218</v>
      </c>
      <c r="G14" s="1158">
        <v>1</v>
      </c>
      <c r="H14" s="1158"/>
      <c r="I14" s="1155"/>
      <c r="J14" s="1158">
        <v>1</v>
      </c>
      <c r="K14" s="1159"/>
      <c r="L14" s="1160">
        <v>160</v>
      </c>
      <c r="M14" s="1160">
        <v>75</v>
      </c>
      <c r="N14" s="1160">
        <v>165</v>
      </c>
      <c r="O14" s="1161">
        <v>418</v>
      </c>
      <c r="P14" s="1155"/>
      <c r="Q14" s="1158">
        <v>1</v>
      </c>
      <c r="R14" s="1155"/>
      <c r="S14" s="1158">
        <v>1</v>
      </c>
      <c r="T14" s="1155"/>
      <c r="U14" s="1158">
        <v>1</v>
      </c>
      <c r="V14" s="1162"/>
      <c r="W14" s="1155"/>
      <c r="X14" s="1155">
        <v>1</v>
      </c>
      <c r="Y14" s="1158">
        <v>1</v>
      </c>
      <c r="Z14" s="1158">
        <v>1</v>
      </c>
      <c r="AA14" s="1158"/>
      <c r="AB14" s="1154"/>
      <c r="AC14" s="1154"/>
      <c r="AD14" s="1154"/>
      <c r="AE14" s="1154"/>
      <c r="AF14" s="1154"/>
      <c r="AG14" s="1154"/>
      <c r="AH14" s="1158">
        <v>300</v>
      </c>
      <c r="AI14" s="1158">
        <v>700</v>
      </c>
      <c r="AJ14" s="1163"/>
      <c r="AK14" s="1163"/>
      <c r="AL14" s="1163">
        <v>1</v>
      </c>
      <c r="AM14" s="1164">
        <v>83</v>
      </c>
      <c r="AN14" s="1165">
        <v>71.5</v>
      </c>
      <c r="AO14" s="1165">
        <v>101</v>
      </c>
      <c r="AP14" s="1165">
        <v>78</v>
      </c>
      <c r="AQ14" s="1165">
        <v>147.5</v>
      </c>
      <c r="AR14" s="1166">
        <v>73</v>
      </c>
      <c r="AS14" s="1174">
        <v>954</v>
      </c>
      <c r="AT14" s="1167">
        <v>49</v>
      </c>
      <c r="AU14" s="971">
        <v>7810</v>
      </c>
      <c r="AV14" s="1154"/>
      <c r="AW14" s="1175" t="s">
        <v>980</v>
      </c>
      <c r="AX14" s="1155" t="s">
        <v>981</v>
      </c>
    </row>
    <row r="15" spans="1:50">
      <c r="A15" s="1153" t="s">
        <v>3680</v>
      </c>
      <c r="B15" s="1154"/>
      <c r="C15" s="1154" t="s">
        <v>3808</v>
      </c>
      <c r="D15" s="1155">
        <v>14</v>
      </c>
      <c r="E15" s="1156">
        <v>40423</v>
      </c>
      <c r="F15" s="1157">
        <v>40218</v>
      </c>
      <c r="G15" s="1158"/>
      <c r="H15" s="1158">
        <v>1</v>
      </c>
      <c r="I15" s="1155"/>
      <c r="J15" s="1158"/>
      <c r="K15" s="1159">
        <v>1</v>
      </c>
      <c r="L15" s="1160">
        <v>175</v>
      </c>
      <c r="M15" s="1160">
        <v>75</v>
      </c>
      <c r="N15" s="1160">
        <v>205</v>
      </c>
      <c r="O15" s="1161">
        <v>672</v>
      </c>
      <c r="P15" s="1155">
        <v>1</v>
      </c>
      <c r="Q15" s="1158"/>
      <c r="R15" s="1155"/>
      <c r="S15" s="1158">
        <v>1</v>
      </c>
      <c r="T15" s="1155"/>
      <c r="U15" s="1158">
        <v>1</v>
      </c>
      <c r="V15" s="1162"/>
      <c r="W15" s="1155"/>
      <c r="X15" s="1155">
        <v>1</v>
      </c>
      <c r="Y15" s="1158">
        <v>1</v>
      </c>
      <c r="Z15" s="1158"/>
      <c r="AA15" s="1158">
        <v>1</v>
      </c>
      <c r="AB15" s="1154"/>
      <c r="AC15" s="1154"/>
      <c r="AD15" s="1154"/>
      <c r="AE15" s="1154"/>
      <c r="AF15" s="1154"/>
      <c r="AG15" s="1154"/>
      <c r="AH15" s="1158">
        <v>300</v>
      </c>
      <c r="AI15" s="1158">
        <v>1300</v>
      </c>
      <c r="AJ15" s="1163">
        <v>1</v>
      </c>
      <c r="AK15" s="1163"/>
      <c r="AL15" s="1163"/>
      <c r="AM15" s="722">
        <v>6818</v>
      </c>
      <c r="AN15" s="721">
        <v>23919</v>
      </c>
      <c r="AO15" s="1165">
        <v>130</v>
      </c>
      <c r="AP15" s="1165">
        <v>517</v>
      </c>
      <c r="AQ15" s="1165">
        <v>990</v>
      </c>
      <c r="AR15" s="1166">
        <v>53.5</v>
      </c>
      <c r="AS15" s="1174">
        <v>104</v>
      </c>
      <c r="AT15" s="1167">
        <v>95</v>
      </c>
      <c r="AU15" s="1173">
        <v>3945.5</v>
      </c>
      <c r="AV15" s="1154"/>
      <c r="AW15" s="1168" t="s">
        <v>982</v>
      </c>
      <c r="AX15" s="1172"/>
    </row>
    <row r="16" spans="1:50">
      <c r="A16" s="1153" t="s">
        <v>3680</v>
      </c>
      <c r="B16" s="1154"/>
      <c r="C16" s="1154" t="s">
        <v>3808</v>
      </c>
      <c r="D16" s="1155">
        <v>15</v>
      </c>
      <c r="E16" s="1156">
        <v>40423</v>
      </c>
      <c r="F16" s="1157">
        <v>40218</v>
      </c>
      <c r="G16" s="1158"/>
      <c r="H16" s="1158">
        <v>1</v>
      </c>
      <c r="I16" s="1155"/>
      <c r="J16" s="1158">
        <v>1</v>
      </c>
      <c r="K16" s="1159"/>
      <c r="L16" s="1160">
        <v>142</v>
      </c>
      <c r="M16" s="1160">
        <v>65</v>
      </c>
      <c r="N16" s="1160">
        <v>175</v>
      </c>
      <c r="O16" s="1161">
        <v>365</v>
      </c>
      <c r="P16" s="1155"/>
      <c r="Q16" s="1158">
        <v>1</v>
      </c>
      <c r="R16" s="1155"/>
      <c r="S16" s="1158">
        <v>1</v>
      </c>
      <c r="T16" s="1155"/>
      <c r="U16" s="1158">
        <v>1</v>
      </c>
      <c r="V16" s="1162"/>
      <c r="W16" s="1155">
        <v>1</v>
      </c>
      <c r="X16" s="1155"/>
      <c r="Y16" s="1158">
        <v>1</v>
      </c>
      <c r="Z16" s="1158">
        <v>1</v>
      </c>
      <c r="AA16" s="1158"/>
      <c r="AB16" s="1154"/>
      <c r="AC16" s="1154"/>
      <c r="AD16" s="1154"/>
      <c r="AE16" s="1154"/>
      <c r="AF16" s="1154"/>
      <c r="AG16" s="1154"/>
      <c r="AH16" s="1158">
        <v>300</v>
      </c>
      <c r="AI16" s="1158">
        <v>800</v>
      </c>
      <c r="AJ16" s="1163"/>
      <c r="AK16" s="1163"/>
      <c r="AL16" s="1163">
        <v>1</v>
      </c>
      <c r="AM16" s="722">
        <v>2002</v>
      </c>
      <c r="AN16" s="1165">
        <v>125.5</v>
      </c>
      <c r="AO16" s="1165">
        <v>195</v>
      </c>
      <c r="AP16" s="1165">
        <v>410.5</v>
      </c>
      <c r="AQ16" s="1165">
        <v>121</v>
      </c>
      <c r="AR16" s="1166">
        <v>241</v>
      </c>
      <c r="AS16" s="740">
        <v>3577</v>
      </c>
      <c r="AT16" s="1167">
        <v>109</v>
      </c>
      <c r="AU16" s="1173">
        <v>1135</v>
      </c>
      <c r="AV16" s="1154"/>
      <c r="AW16" s="1158" t="s">
        <v>983</v>
      </c>
      <c r="AX16" s="1169"/>
    </row>
    <row r="17" spans="1:50">
      <c r="A17" s="1153" t="s">
        <v>3680</v>
      </c>
      <c r="B17" s="1154"/>
      <c r="C17" s="1154" t="s">
        <v>3808</v>
      </c>
      <c r="D17" s="1155">
        <v>16</v>
      </c>
      <c r="E17" s="1156">
        <v>40453</v>
      </c>
      <c r="F17" s="1157">
        <v>40219</v>
      </c>
      <c r="G17" s="1158"/>
      <c r="H17" s="1158">
        <v>1</v>
      </c>
      <c r="I17" s="1155"/>
      <c r="J17" s="1158"/>
      <c r="K17" s="1159">
        <v>1</v>
      </c>
      <c r="L17" s="1160">
        <v>165</v>
      </c>
      <c r="M17" s="1160">
        <v>74</v>
      </c>
      <c r="N17" s="1160">
        <v>218</v>
      </c>
      <c r="O17" s="1161">
        <v>587</v>
      </c>
      <c r="P17" s="1155">
        <v>1</v>
      </c>
      <c r="Q17" s="1158"/>
      <c r="R17" s="1155"/>
      <c r="S17" s="1158">
        <v>1</v>
      </c>
      <c r="T17" s="1155"/>
      <c r="U17" s="1158">
        <v>1</v>
      </c>
      <c r="V17" s="1162"/>
      <c r="W17" s="1155">
        <v>1</v>
      </c>
      <c r="X17" s="1155"/>
      <c r="Y17" s="1158">
        <v>1</v>
      </c>
      <c r="Z17" s="1158">
        <v>1</v>
      </c>
      <c r="AA17" s="1158"/>
      <c r="AB17" s="1154"/>
      <c r="AC17" s="1154"/>
      <c r="AD17" s="1154"/>
      <c r="AE17" s="1154"/>
      <c r="AF17" s="1154"/>
      <c r="AG17" s="1154"/>
      <c r="AH17" s="1158">
        <v>300</v>
      </c>
      <c r="AI17" s="1158">
        <v>900</v>
      </c>
      <c r="AJ17" s="1163"/>
      <c r="AK17" s="1163">
        <v>1</v>
      </c>
      <c r="AL17" s="1163"/>
      <c r="AM17" s="1164">
        <v>688</v>
      </c>
      <c r="AN17" s="717">
        <v>4108</v>
      </c>
      <c r="AO17" s="1165">
        <v>132</v>
      </c>
      <c r="AP17" s="1165">
        <v>237</v>
      </c>
      <c r="AQ17" s="1165">
        <v>112</v>
      </c>
      <c r="AR17" s="1166">
        <v>260</v>
      </c>
      <c r="AS17" s="1174">
        <v>701</v>
      </c>
      <c r="AT17" s="1167">
        <v>364.5</v>
      </c>
      <c r="AU17" s="971">
        <v>4011</v>
      </c>
      <c r="AV17" s="1154"/>
      <c r="AW17" s="1158" t="s">
        <v>984</v>
      </c>
      <c r="AX17" s="1172"/>
    </row>
    <row r="18" spans="1:50">
      <c r="A18" s="1153" t="s">
        <v>3680</v>
      </c>
      <c r="B18" s="1154"/>
      <c r="C18" s="1154" t="s">
        <v>3808</v>
      </c>
      <c r="D18" s="1155">
        <v>17</v>
      </c>
      <c r="E18" s="1156">
        <v>40453</v>
      </c>
      <c r="F18" s="1157">
        <v>40219</v>
      </c>
      <c r="G18" s="1158">
        <v>1</v>
      </c>
      <c r="H18" s="1158"/>
      <c r="I18" s="1155"/>
      <c r="J18" s="1158"/>
      <c r="K18" s="1159">
        <v>1</v>
      </c>
      <c r="L18" s="1160">
        <v>169</v>
      </c>
      <c r="M18" s="1160">
        <v>76</v>
      </c>
      <c r="N18" s="1160">
        <v>227</v>
      </c>
      <c r="O18" s="1161">
        <v>622</v>
      </c>
      <c r="P18" s="1155">
        <v>1</v>
      </c>
      <c r="Q18" s="1158"/>
      <c r="R18" s="1155"/>
      <c r="S18" s="1158">
        <v>1</v>
      </c>
      <c r="T18" s="1155"/>
      <c r="U18" s="1158">
        <v>1</v>
      </c>
      <c r="V18" s="1162"/>
      <c r="W18" s="1155">
        <v>1</v>
      </c>
      <c r="X18" s="1155"/>
      <c r="Y18" s="1158">
        <v>1</v>
      </c>
      <c r="Z18" s="1158">
        <v>1</v>
      </c>
      <c r="AA18" s="1158"/>
      <c r="AB18" s="1154"/>
      <c r="AC18" s="1154"/>
      <c r="AD18" s="1154"/>
      <c r="AE18" s="1154"/>
      <c r="AF18" s="1154"/>
      <c r="AG18" s="1154"/>
      <c r="AH18" s="1158">
        <v>300</v>
      </c>
      <c r="AI18" s="1158">
        <v>1200</v>
      </c>
      <c r="AJ18" s="1163"/>
      <c r="AK18" s="1163">
        <v>1</v>
      </c>
      <c r="AL18" s="1163"/>
      <c r="AM18" s="722">
        <v>1495.5</v>
      </c>
      <c r="AN18" s="717">
        <v>9287</v>
      </c>
      <c r="AO18" s="1165">
        <v>69</v>
      </c>
      <c r="AP18" s="1165">
        <v>76</v>
      </c>
      <c r="AQ18" s="1165">
        <v>148</v>
      </c>
      <c r="AR18" s="1166">
        <v>101</v>
      </c>
      <c r="AS18" s="1174">
        <v>389.5</v>
      </c>
      <c r="AT18" s="1167">
        <v>80</v>
      </c>
      <c r="AU18" s="1173">
        <v>602.5</v>
      </c>
      <c r="AV18" s="1154"/>
      <c r="AW18" s="1168" t="s">
        <v>985</v>
      </c>
      <c r="AX18" s="1155"/>
    </row>
    <row r="19" spans="1:50">
      <c r="A19" s="1153" t="s">
        <v>3680</v>
      </c>
      <c r="B19" s="1154"/>
      <c r="C19" s="1154" t="s">
        <v>3808</v>
      </c>
      <c r="D19" s="1155">
        <v>18</v>
      </c>
      <c r="E19" s="1156">
        <v>40453</v>
      </c>
      <c r="F19" s="1157">
        <v>40219</v>
      </c>
      <c r="G19" s="1158">
        <v>1</v>
      </c>
      <c r="H19" s="1158"/>
      <c r="I19" s="1155"/>
      <c r="J19" s="1158"/>
      <c r="K19" s="1159">
        <v>1</v>
      </c>
      <c r="L19" s="1160">
        <v>170</v>
      </c>
      <c r="M19" s="1160">
        <v>75</v>
      </c>
      <c r="N19" s="1160">
        <v>228</v>
      </c>
      <c r="O19" s="1161">
        <v>614</v>
      </c>
      <c r="P19" s="1155"/>
      <c r="Q19" s="1158">
        <v>1</v>
      </c>
      <c r="R19" s="1155"/>
      <c r="S19" s="1158">
        <v>1</v>
      </c>
      <c r="T19" s="1155"/>
      <c r="U19" s="1158">
        <v>1</v>
      </c>
      <c r="V19" s="1162"/>
      <c r="W19" s="1155"/>
      <c r="X19" s="1155">
        <v>1</v>
      </c>
      <c r="Y19" s="1158">
        <v>1</v>
      </c>
      <c r="Z19" s="1158">
        <v>1</v>
      </c>
      <c r="AA19" s="1158"/>
      <c r="AB19" s="1154"/>
      <c r="AC19" s="1154"/>
      <c r="AD19" s="1154"/>
      <c r="AE19" s="1154"/>
      <c r="AF19" s="1154"/>
      <c r="AG19" s="1154"/>
      <c r="AH19" s="1158">
        <v>300</v>
      </c>
      <c r="AI19" s="1158">
        <v>1400</v>
      </c>
      <c r="AJ19" s="1163">
        <v>1</v>
      </c>
      <c r="AK19" s="1163"/>
      <c r="AL19" s="1163"/>
      <c r="AM19" s="722">
        <v>2384.5</v>
      </c>
      <c r="AN19" s="721">
        <v>26253</v>
      </c>
      <c r="AO19" s="1165">
        <v>223</v>
      </c>
      <c r="AP19" s="1165">
        <v>122</v>
      </c>
      <c r="AQ19" s="1165">
        <v>202</v>
      </c>
      <c r="AR19" s="1166">
        <v>64</v>
      </c>
      <c r="AS19" s="1174">
        <v>613</v>
      </c>
      <c r="AT19" s="1167">
        <v>148.5</v>
      </c>
      <c r="AU19" s="971">
        <v>4968</v>
      </c>
      <c r="AV19" s="1154"/>
      <c r="AW19" s="1158" t="s">
        <v>986</v>
      </c>
      <c r="AX19" s="1155"/>
    </row>
    <row r="20" spans="1:50">
      <c r="A20" s="1153" t="s">
        <v>3680</v>
      </c>
      <c r="B20" s="1154"/>
      <c r="C20" s="1154" t="s">
        <v>3808</v>
      </c>
      <c r="D20" s="1176">
        <v>19</v>
      </c>
      <c r="E20" s="1177">
        <v>40453</v>
      </c>
      <c r="F20" s="1157">
        <v>40219</v>
      </c>
      <c r="G20" s="1178"/>
      <c r="H20" s="1178">
        <v>1</v>
      </c>
      <c r="I20" s="1176"/>
      <c r="J20" s="1178"/>
      <c r="K20" s="1179">
        <v>1</v>
      </c>
      <c r="L20" s="1180">
        <v>170</v>
      </c>
      <c r="M20" s="1180">
        <v>72</v>
      </c>
      <c r="N20" s="1180">
        <v>230</v>
      </c>
      <c r="O20" s="1181">
        <v>651</v>
      </c>
      <c r="P20" s="1176">
        <v>1</v>
      </c>
      <c r="Q20" s="1178"/>
      <c r="R20" s="1176"/>
      <c r="S20" s="1178">
        <v>1</v>
      </c>
      <c r="T20" s="1176"/>
      <c r="U20" s="1178">
        <v>1</v>
      </c>
      <c r="V20" s="1182"/>
      <c r="W20" s="1176">
        <v>1</v>
      </c>
      <c r="X20" s="1176"/>
      <c r="Y20" s="1178">
        <v>1</v>
      </c>
      <c r="Z20" s="1178">
        <v>1</v>
      </c>
      <c r="AA20" s="1178"/>
      <c r="AB20" s="1154"/>
      <c r="AC20" s="1154"/>
      <c r="AD20" s="1154"/>
      <c r="AE20" s="1154"/>
      <c r="AF20" s="1154"/>
      <c r="AG20" s="1154"/>
      <c r="AH20" s="1178">
        <v>300</v>
      </c>
      <c r="AI20" s="1178">
        <v>1000</v>
      </c>
      <c r="AJ20" s="1163"/>
      <c r="AK20" s="1163"/>
      <c r="AL20" s="1163">
        <v>1</v>
      </c>
      <c r="AM20" s="1164">
        <v>84.5</v>
      </c>
      <c r="AN20" s="1165">
        <v>97</v>
      </c>
      <c r="AO20" s="1165">
        <v>56.5</v>
      </c>
      <c r="AP20" s="1165">
        <v>79.5</v>
      </c>
      <c r="AQ20" s="1165">
        <v>100</v>
      </c>
      <c r="AR20" s="1166">
        <v>88</v>
      </c>
      <c r="AS20" s="1174">
        <v>73</v>
      </c>
      <c r="AT20" s="1167">
        <v>78</v>
      </c>
      <c r="AU20" s="1173">
        <v>2598.5</v>
      </c>
      <c r="AV20" s="1154"/>
      <c r="AW20" s="1178" t="s">
        <v>987</v>
      </c>
      <c r="AX20" s="1176" t="s">
        <v>988</v>
      </c>
    </row>
    <row r="21" spans="1:50">
      <c r="A21" s="1153" t="s">
        <v>3680</v>
      </c>
      <c r="B21" s="1154"/>
      <c r="C21" s="1154" t="s">
        <v>3808</v>
      </c>
      <c r="D21" s="1155">
        <v>20</v>
      </c>
      <c r="E21" s="1156">
        <v>40453</v>
      </c>
      <c r="F21" s="1157">
        <v>40219</v>
      </c>
      <c r="G21" s="1158">
        <v>1</v>
      </c>
      <c r="H21" s="1158"/>
      <c r="I21" s="1155"/>
      <c r="J21" s="1158"/>
      <c r="K21" s="1159">
        <v>1</v>
      </c>
      <c r="L21" s="1160">
        <v>172</v>
      </c>
      <c r="M21" s="1160">
        <v>70</v>
      </c>
      <c r="N21" s="1160">
        <v>225</v>
      </c>
      <c r="O21" s="1161">
        <v>677</v>
      </c>
      <c r="P21" s="1155"/>
      <c r="Q21" s="1158">
        <v>1</v>
      </c>
      <c r="R21" s="1155"/>
      <c r="S21" s="1158">
        <v>1</v>
      </c>
      <c r="T21" s="1155"/>
      <c r="U21" s="1158">
        <v>1</v>
      </c>
      <c r="V21" s="1162"/>
      <c r="W21" s="1155"/>
      <c r="X21" s="1155">
        <v>1</v>
      </c>
      <c r="Y21" s="1158">
        <v>1</v>
      </c>
      <c r="Z21" s="1158">
        <v>1</v>
      </c>
      <c r="AA21" s="1158"/>
      <c r="AB21" s="1154"/>
      <c r="AC21" s="1154"/>
      <c r="AD21" s="1154"/>
      <c r="AE21" s="1154"/>
      <c r="AF21" s="1154"/>
      <c r="AG21" s="1154"/>
      <c r="AH21" s="1158">
        <v>300</v>
      </c>
      <c r="AI21" s="1158">
        <v>1100</v>
      </c>
      <c r="AJ21" s="1163"/>
      <c r="AK21" s="1163"/>
      <c r="AL21" s="1163">
        <v>1</v>
      </c>
      <c r="AM21" s="1164">
        <v>310</v>
      </c>
      <c r="AN21" s="1165">
        <v>331.5</v>
      </c>
      <c r="AO21" s="1165">
        <v>42</v>
      </c>
      <c r="AP21" s="1165">
        <v>76</v>
      </c>
      <c r="AQ21" s="1165">
        <v>118</v>
      </c>
      <c r="AR21" s="1166">
        <v>63.5</v>
      </c>
      <c r="AS21" s="1174">
        <v>103</v>
      </c>
      <c r="AT21" s="1167">
        <v>76</v>
      </c>
      <c r="AU21" s="1173">
        <v>1549.5</v>
      </c>
      <c r="AV21" s="1154"/>
      <c r="AW21" s="1158" t="s">
        <v>989</v>
      </c>
      <c r="AX21" s="1155" t="s">
        <v>990</v>
      </c>
    </row>
    <row r="22" spans="1:50">
      <c r="A22" s="1153" t="s">
        <v>3680</v>
      </c>
      <c r="B22" s="1154"/>
      <c r="C22" s="1154" t="s">
        <v>3808</v>
      </c>
      <c r="D22" s="1155">
        <v>21</v>
      </c>
      <c r="E22" s="1156">
        <v>40453</v>
      </c>
      <c r="F22" s="1157">
        <v>40219</v>
      </c>
      <c r="G22" s="1158"/>
      <c r="H22" s="1158">
        <v>1</v>
      </c>
      <c r="I22" s="1155"/>
      <c r="J22" s="1158"/>
      <c r="K22" s="1159">
        <v>1</v>
      </c>
      <c r="L22" s="1160">
        <v>171</v>
      </c>
      <c r="M22" s="1160">
        <v>71</v>
      </c>
      <c r="N22" s="1160">
        <v>210</v>
      </c>
      <c r="O22" s="1161">
        <v>680</v>
      </c>
      <c r="P22" s="1155"/>
      <c r="Q22" s="1158">
        <v>1</v>
      </c>
      <c r="R22" s="1155"/>
      <c r="S22" s="1158">
        <v>1</v>
      </c>
      <c r="T22" s="1155"/>
      <c r="U22" s="1158">
        <v>1</v>
      </c>
      <c r="V22" s="1162"/>
      <c r="W22" s="1155"/>
      <c r="X22" s="1155">
        <v>1</v>
      </c>
      <c r="Y22" s="1158">
        <v>1</v>
      </c>
      <c r="Z22" s="1158">
        <v>1</v>
      </c>
      <c r="AA22" s="1158"/>
      <c r="AB22" s="1154"/>
      <c r="AC22" s="1154"/>
      <c r="AD22" s="1154"/>
      <c r="AE22" s="1154"/>
      <c r="AF22" s="1154"/>
      <c r="AG22" s="1154"/>
      <c r="AH22" s="1158">
        <v>300</v>
      </c>
      <c r="AI22" s="1158">
        <v>600</v>
      </c>
      <c r="AJ22" s="1163">
        <v>1</v>
      </c>
      <c r="AK22" s="1163"/>
      <c r="AL22" s="1163"/>
      <c r="AM22" s="754">
        <v>13578</v>
      </c>
      <c r="AN22" s="721">
        <v>28374</v>
      </c>
      <c r="AO22" s="1165">
        <v>317.5</v>
      </c>
      <c r="AP22" s="1165">
        <v>203.5</v>
      </c>
      <c r="AQ22" s="1165">
        <v>326.5</v>
      </c>
      <c r="AR22" s="1166">
        <v>274</v>
      </c>
      <c r="AS22" s="1174">
        <v>355</v>
      </c>
      <c r="AT22" s="1167">
        <v>249.5</v>
      </c>
      <c r="AU22" s="971">
        <v>4695</v>
      </c>
      <c r="AV22" s="1154"/>
      <c r="AW22" s="1158" t="s">
        <v>991</v>
      </c>
      <c r="AX22" s="1155"/>
    </row>
    <row r="23" spans="1:50">
      <c r="A23" s="1153" t="s">
        <v>3680</v>
      </c>
      <c r="B23" s="1154"/>
      <c r="C23" s="1154" t="s">
        <v>3808</v>
      </c>
      <c r="D23" s="1155">
        <v>22</v>
      </c>
      <c r="E23" s="1156">
        <v>40453</v>
      </c>
      <c r="F23" s="1157">
        <v>40219</v>
      </c>
      <c r="G23" s="1158">
        <v>1</v>
      </c>
      <c r="H23" s="1158"/>
      <c r="I23" s="1155"/>
      <c r="J23" s="1158"/>
      <c r="K23" s="1159">
        <v>1</v>
      </c>
      <c r="L23" s="1160">
        <v>158</v>
      </c>
      <c r="M23" s="1160">
        <v>75</v>
      </c>
      <c r="N23" s="1160">
        <v>180</v>
      </c>
      <c r="O23" s="1161">
        <v>495</v>
      </c>
      <c r="P23" s="1155"/>
      <c r="Q23" s="1158">
        <v>1</v>
      </c>
      <c r="R23" s="1155"/>
      <c r="S23" s="1158">
        <v>1</v>
      </c>
      <c r="T23" s="1155"/>
      <c r="U23" s="1158">
        <v>1</v>
      </c>
      <c r="V23" s="1162"/>
      <c r="W23" s="1155">
        <v>1</v>
      </c>
      <c r="X23" s="1155"/>
      <c r="Y23" s="1158">
        <v>1</v>
      </c>
      <c r="Z23" s="1158">
        <v>1</v>
      </c>
      <c r="AA23" s="1158"/>
      <c r="AB23" s="1154"/>
      <c r="AC23" s="1154"/>
      <c r="AD23" s="1154"/>
      <c r="AE23" s="1154"/>
      <c r="AF23" s="1154"/>
      <c r="AG23" s="1154"/>
      <c r="AH23" s="1158">
        <v>300</v>
      </c>
      <c r="AI23" s="1158">
        <v>1000</v>
      </c>
      <c r="AJ23" s="1163"/>
      <c r="AK23" s="1163">
        <v>1</v>
      </c>
      <c r="AL23" s="1163"/>
      <c r="AM23" s="1164">
        <v>946</v>
      </c>
      <c r="AN23" s="717">
        <v>7027</v>
      </c>
      <c r="AO23" s="717">
        <v>3330</v>
      </c>
      <c r="AP23" s="717">
        <v>5053</v>
      </c>
      <c r="AQ23" s="1165">
        <v>324</v>
      </c>
      <c r="AR23" s="723">
        <v>4340.5</v>
      </c>
      <c r="AS23" s="740">
        <v>2644.5</v>
      </c>
      <c r="AT23" s="726">
        <v>1261.5</v>
      </c>
      <c r="AU23" s="1183">
        <v>12207</v>
      </c>
      <c r="AV23" s="1154"/>
      <c r="AW23" s="1158" t="s">
        <v>992</v>
      </c>
      <c r="AX23" s="1155" t="s">
        <v>993</v>
      </c>
    </row>
    <row r="24" spans="1:50">
      <c r="A24" s="1153" t="s">
        <v>3680</v>
      </c>
      <c r="B24" s="1154"/>
      <c r="C24" s="1154" t="s">
        <v>3808</v>
      </c>
      <c r="D24" s="1155">
        <v>23</v>
      </c>
      <c r="E24" s="1156">
        <v>40453</v>
      </c>
      <c r="F24" s="1157">
        <v>40219</v>
      </c>
      <c r="G24" s="1158"/>
      <c r="H24" s="1158">
        <v>1</v>
      </c>
      <c r="I24" s="1155"/>
      <c r="J24" s="1158"/>
      <c r="K24" s="1159">
        <v>1</v>
      </c>
      <c r="L24" s="1160">
        <v>170</v>
      </c>
      <c r="M24" s="1160">
        <v>63</v>
      </c>
      <c r="N24" s="1160">
        <v>180</v>
      </c>
      <c r="O24" s="1161">
        <v>708</v>
      </c>
      <c r="P24" s="1155">
        <v>1</v>
      </c>
      <c r="Q24" s="1158"/>
      <c r="R24" s="1155"/>
      <c r="S24" s="1158">
        <v>1</v>
      </c>
      <c r="T24" s="1155"/>
      <c r="U24" s="1158">
        <v>1</v>
      </c>
      <c r="V24" s="1162"/>
      <c r="W24" s="1155"/>
      <c r="X24" s="1155">
        <v>1</v>
      </c>
      <c r="Y24" s="1158">
        <v>1</v>
      </c>
      <c r="Z24" s="1158">
        <v>1</v>
      </c>
      <c r="AA24" s="1158"/>
      <c r="AB24" s="1154"/>
      <c r="AC24" s="1154"/>
      <c r="AD24" s="1154"/>
      <c r="AE24" s="1154"/>
      <c r="AF24" s="1154"/>
      <c r="AG24" s="1154"/>
      <c r="AH24" s="1158">
        <v>300</v>
      </c>
      <c r="AI24" s="1158">
        <v>900</v>
      </c>
      <c r="AJ24" s="1163">
        <v>1</v>
      </c>
      <c r="AK24" s="1163"/>
      <c r="AL24" s="1163"/>
      <c r="AM24" s="754">
        <v>13456</v>
      </c>
      <c r="AN24" s="721">
        <v>25263.5</v>
      </c>
      <c r="AO24" s="1165">
        <v>140</v>
      </c>
      <c r="AP24" s="1165">
        <v>75</v>
      </c>
      <c r="AQ24" s="1165">
        <v>137</v>
      </c>
      <c r="AR24" s="1166">
        <v>92</v>
      </c>
      <c r="AS24" s="740">
        <v>2680</v>
      </c>
      <c r="AT24" s="1167">
        <v>285.5</v>
      </c>
      <c r="AU24" s="1173">
        <v>3751</v>
      </c>
      <c r="AV24" s="1154"/>
      <c r="AW24" s="1158" t="s">
        <v>994</v>
      </c>
      <c r="AX24" s="1169"/>
    </row>
    <row r="25" spans="1:50">
      <c r="A25" s="1153" t="s">
        <v>3680</v>
      </c>
      <c r="B25" s="1154"/>
      <c r="C25" s="1154" t="s">
        <v>3808</v>
      </c>
      <c r="D25" s="1176">
        <v>24</v>
      </c>
      <c r="E25" s="1177">
        <v>40453</v>
      </c>
      <c r="F25" s="1157">
        <v>40219</v>
      </c>
      <c r="G25" s="1178">
        <v>1</v>
      </c>
      <c r="H25" s="1178"/>
      <c r="I25" s="1176"/>
      <c r="J25" s="1178"/>
      <c r="K25" s="1179">
        <v>1</v>
      </c>
      <c r="L25" s="1180">
        <v>168</v>
      </c>
      <c r="M25" s="1180">
        <v>75</v>
      </c>
      <c r="N25" s="1180">
        <v>215</v>
      </c>
      <c r="O25" s="1181">
        <v>702</v>
      </c>
      <c r="P25" s="1176"/>
      <c r="Q25" s="1178">
        <v>1</v>
      </c>
      <c r="R25" s="1176"/>
      <c r="S25" s="1178">
        <v>1</v>
      </c>
      <c r="T25" s="1176"/>
      <c r="U25" s="1178">
        <v>1</v>
      </c>
      <c r="V25" s="1182"/>
      <c r="W25" s="1176"/>
      <c r="X25" s="1176">
        <v>1</v>
      </c>
      <c r="Y25" s="1178">
        <v>1</v>
      </c>
      <c r="Z25" s="1178">
        <v>1</v>
      </c>
      <c r="AA25" s="1178"/>
      <c r="AB25" s="1154"/>
      <c r="AC25" s="1154"/>
      <c r="AD25" s="1154"/>
      <c r="AE25" s="1154"/>
      <c r="AF25" s="1154"/>
      <c r="AG25" s="1154"/>
      <c r="AH25" s="1158">
        <v>300</v>
      </c>
      <c r="AI25" s="1158">
        <v>900</v>
      </c>
      <c r="AJ25" s="1163"/>
      <c r="AK25" s="1163">
        <v>1</v>
      </c>
      <c r="AL25" s="1163"/>
      <c r="AM25" s="1164">
        <v>712</v>
      </c>
      <c r="AN25" s="717">
        <v>3242</v>
      </c>
      <c r="AO25" s="1165">
        <v>94</v>
      </c>
      <c r="AP25" s="1165">
        <v>147</v>
      </c>
      <c r="AQ25" s="1165">
        <v>130.5</v>
      </c>
      <c r="AR25" s="1166">
        <v>100</v>
      </c>
      <c r="AS25" s="1174">
        <v>745.5</v>
      </c>
      <c r="AT25" s="1167">
        <v>251.5</v>
      </c>
      <c r="AU25" s="1173">
        <v>2555.5</v>
      </c>
      <c r="AV25" s="1154"/>
      <c r="AW25" s="1178" t="s">
        <v>723</v>
      </c>
      <c r="AX25" s="1176" t="s">
        <v>348</v>
      </c>
    </row>
    <row r="26" spans="1:50">
      <c r="A26" s="1153" t="s">
        <v>3680</v>
      </c>
      <c r="B26" s="1154"/>
      <c r="C26" s="1154" t="s">
        <v>3808</v>
      </c>
      <c r="D26" s="1155">
        <v>25</v>
      </c>
      <c r="E26" s="1156">
        <v>40453</v>
      </c>
      <c r="F26" s="1157">
        <v>40219</v>
      </c>
      <c r="G26" s="1158"/>
      <c r="H26" s="1158">
        <v>1</v>
      </c>
      <c r="I26" s="1155"/>
      <c r="J26" s="1158">
        <v>1</v>
      </c>
      <c r="K26" s="1159"/>
      <c r="L26" s="1160">
        <v>153</v>
      </c>
      <c r="M26" s="1160">
        <v>75</v>
      </c>
      <c r="N26" s="1160">
        <v>180</v>
      </c>
      <c r="O26" s="1161">
        <v>457</v>
      </c>
      <c r="P26" s="1155"/>
      <c r="Q26" s="1158">
        <v>1</v>
      </c>
      <c r="R26" s="1155"/>
      <c r="S26" s="1158">
        <v>1</v>
      </c>
      <c r="T26" s="1155"/>
      <c r="U26" s="1158">
        <v>1</v>
      </c>
      <c r="V26" s="1162"/>
      <c r="W26" s="1155"/>
      <c r="X26" s="1155">
        <v>1</v>
      </c>
      <c r="Y26" s="1158">
        <v>1</v>
      </c>
      <c r="Z26" s="1158"/>
      <c r="AA26" s="1158">
        <v>1</v>
      </c>
      <c r="AB26" s="1154"/>
      <c r="AC26" s="1154"/>
      <c r="AD26" s="1154"/>
      <c r="AE26" s="1154"/>
      <c r="AF26" s="1154"/>
      <c r="AG26" s="1154"/>
      <c r="AH26" s="1158">
        <v>300</v>
      </c>
      <c r="AI26" s="1158">
        <v>900</v>
      </c>
      <c r="AJ26" s="1163"/>
      <c r="AK26" s="1163"/>
      <c r="AL26" s="1163">
        <v>1</v>
      </c>
      <c r="AM26" s="1164">
        <v>74</v>
      </c>
      <c r="AN26" s="1165">
        <v>184.5</v>
      </c>
      <c r="AO26" s="1165">
        <v>51</v>
      </c>
      <c r="AP26" s="1165">
        <v>77</v>
      </c>
      <c r="AQ26" s="1165">
        <v>255</v>
      </c>
      <c r="AR26" s="1166">
        <v>55.5</v>
      </c>
      <c r="AS26" s="1174">
        <v>507.5</v>
      </c>
      <c r="AT26" s="1167">
        <v>63.5</v>
      </c>
      <c r="AU26" s="1173">
        <v>613</v>
      </c>
      <c r="AV26" s="1154"/>
      <c r="AW26" s="1158" t="s">
        <v>995</v>
      </c>
      <c r="AX26" s="1155"/>
    </row>
    <row r="27" spans="1:50">
      <c r="A27" s="1153" t="s">
        <v>3680</v>
      </c>
      <c r="B27" s="1154"/>
      <c r="C27" s="1154" t="s">
        <v>3808</v>
      </c>
      <c r="D27" s="1155">
        <v>26</v>
      </c>
      <c r="E27" s="1156">
        <v>40453</v>
      </c>
      <c r="F27" s="1157">
        <v>40219</v>
      </c>
      <c r="G27" s="1158">
        <v>1</v>
      </c>
      <c r="H27" s="1158"/>
      <c r="I27" s="1155"/>
      <c r="J27" s="1158">
        <v>1</v>
      </c>
      <c r="K27" s="1159"/>
      <c r="L27" s="1160">
        <v>148</v>
      </c>
      <c r="M27" s="1160">
        <v>65</v>
      </c>
      <c r="N27" s="1160">
        <v>180</v>
      </c>
      <c r="O27" s="1161">
        <v>427</v>
      </c>
      <c r="P27" s="1155"/>
      <c r="Q27" s="1158">
        <v>1</v>
      </c>
      <c r="R27" s="1155"/>
      <c r="S27" s="1158">
        <v>1</v>
      </c>
      <c r="T27" s="1155"/>
      <c r="U27" s="1158">
        <v>1</v>
      </c>
      <c r="V27" s="1162"/>
      <c r="W27" s="1155"/>
      <c r="X27" s="1155">
        <v>1</v>
      </c>
      <c r="Y27" s="1158">
        <v>1</v>
      </c>
      <c r="Z27" s="1158">
        <v>1</v>
      </c>
      <c r="AA27" s="1158"/>
      <c r="AB27" s="1154"/>
      <c r="AC27" s="1154"/>
      <c r="AD27" s="1154"/>
      <c r="AE27" s="1154"/>
      <c r="AF27" s="1154"/>
      <c r="AG27" s="1154"/>
      <c r="AH27" s="1158">
        <v>300</v>
      </c>
      <c r="AI27" s="1158">
        <v>1200</v>
      </c>
      <c r="AJ27" s="1163"/>
      <c r="AK27" s="1163"/>
      <c r="AL27" s="1163">
        <v>1</v>
      </c>
      <c r="AM27" s="1164">
        <v>93</v>
      </c>
      <c r="AN27" s="1165">
        <v>60.5</v>
      </c>
      <c r="AO27" s="1165">
        <v>46.5</v>
      </c>
      <c r="AP27" s="1165">
        <v>83.5</v>
      </c>
      <c r="AQ27" s="1165">
        <v>150</v>
      </c>
      <c r="AR27" s="1166">
        <v>54</v>
      </c>
      <c r="AS27" s="1174">
        <v>533</v>
      </c>
      <c r="AT27" s="1167">
        <v>64</v>
      </c>
      <c r="AU27" s="1173">
        <v>3125</v>
      </c>
      <c r="AV27" s="1154"/>
      <c r="AW27" s="1158" t="s">
        <v>996</v>
      </c>
      <c r="AX27" s="1155"/>
    </row>
    <row r="28" spans="1:50">
      <c r="A28" s="1153" t="s">
        <v>3680</v>
      </c>
      <c r="B28" s="1154"/>
      <c r="C28" s="1154" t="s">
        <v>3808</v>
      </c>
      <c r="D28" s="1155">
        <v>27</v>
      </c>
      <c r="E28" s="1156">
        <v>40453</v>
      </c>
      <c r="F28" s="1157">
        <v>40219</v>
      </c>
      <c r="G28" s="1158"/>
      <c r="H28" s="1158">
        <v>1</v>
      </c>
      <c r="I28" s="1155"/>
      <c r="J28" s="1158">
        <v>1</v>
      </c>
      <c r="K28" s="1159"/>
      <c r="L28" s="1160">
        <v>161</v>
      </c>
      <c r="M28" s="1160">
        <v>73</v>
      </c>
      <c r="N28" s="1160">
        <v>163</v>
      </c>
      <c r="O28" s="1161">
        <v>413</v>
      </c>
      <c r="P28" s="1155"/>
      <c r="Q28" s="1158">
        <v>1</v>
      </c>
      <c r="R28" s="1155"/>
      <c r="S28" s="1158">
        <v>1</v>
      </c>
      <c r="T28" s="1155"/>
      <c r="U28" s="1158">
        <v>1</v>
      </c>
      <c r="V28" s="1162"/>
      <c r="W28" s="1155"/>
      <c r="X28" s="1155">
        <v>1</v>
      </c>
      <c r="Y28" s="1158">
        <v>1</v>
      </c>
      <c r="Z28" s="1158">
        <v>1</v>
      </c>
      <c r="AA28" s="1158"/>
      <c r="AB28" s="1154"/>
      <c r="AC28" s="1154"/>
      <c r="AD28" s="1154"/>
      <c r="AE28" s="1154"/>
      <c r="AF28" s="1154"/>
      <c r="AG28" s="1154"/>
      <c r="AH28" s="1158">
        <v>300</v>
      </c>
      <c r="AI28" s="1158">
        <v>1500</v>
      </c>
      <c r="AJ28" s="1163"/>
      <c r="AK28" s="1163"/>
      <c r="AL28" s="1163">
        <v>1</v>
      </c>
      <c r="AM28" s="1164">
        <v>84</v>
      </c>
      <c r="AN28" s="1165">
        <v>64</v>
      </c>
      <c r="AO28" s="1165">
        <v>53.5</v>
      </c>
      <c r="AP28" s="1165">
        <v>63</v>
      </c>
      <c r="AQ28" s="1165">
        <v>120</v>
      </c>
      <c r="AR28" s="1166">
        <v>53</v>
      </c>
      <c r="AS28" s="1174">
        <v>421</v>
      </c>
      <c r="AT28" s="1167">
        <v>60</v>
      </c>
      <c r="AU28" s="1173">
        <v>549</v>
      </c>
      <c r="AV28" s="1154"/>
      <c r="AW28" s="1158" t="s">
        <v>997</v>
      </c>
      <c r="AX28" s="1155"/>
    </row>
    <row r="29" spans="1:50">
      <c r="A29" s="1153" t="s">
        <v>3680</v>
      </c>
      <c r="B29" s="1154"/>
      <c r="C29" s="1154" t="s">
        <v>3808</v>
      </c>
      <c r="D29" s="1155">
        <v>28</v>
      </c>
      <c r="E29" s="1156">
        <v>40484</v>
      </c>
      <c r="F29" s="1157">
        <v>40220</v>
      </c>
      <c r="G29" s="1158"/>
      <c r="H29" s="1158">
        <v>1</v>
      </c>
      <c r="I29" s="1155"/>
      <c r="J29" s="1158">
        <v>1</v>
      </c>
      <c r="K29" s="1159"/>
      <c r="L29" s="1160">
        <v>151</v>
      </c>
      <c r="M29" s="1160">
        <v>71</v>
      </c>
      <c r="N29" s="1160">
        <v>198</v>
      </c>
      <c r="O29" s="1161">
        <v>439</v>
      </c>
      <c r="P29" s="1155"/>
      <c r="Q29" s="1158">
        <v>1</v>
      </c>
      <c r="R29" s="1155"/>
      <c r="S29" s="1158">
        <v>1</v>
      </c>
      <c r="T29" s="1155"/>
      <c r="U29" s="1158">
        <v>1</v>
      </c>
      <c r="V29" s="1162"/>
      <c r="W29" s="1155"/>
      <c r="X29" s="1155">
        <v>1</v>
      </c>
      <c r="Y29" s="1158">
        <v>1</v>
      </c>
      <c r="Z29" s="1158">
        <v>1</v>
      </c>
      <c r="AA29" s="1158"/>
      <c r="AB29" s="1154"/>
      <c r="AC29" s="1154"/>
      <c r="AD29" s="1154"/>
      <c r="AE29" s="1154"/>
      <c r="AF29" s="1154"/>
      <c r="AG29" s="1154"/>
      <c r="AH29" s="1158">
        <v>300</v>
      </c>
      <c r="AI29" s="1158">
        <v>800</v>
      </c>
      <c r="AJ29" s="1163"/>
      <c r="AK29" s="1163"/>
      <c r="AL29" s="1163">
        <v>1</v>
      </c>
      <c r="AM29" s="1164">
        <v>95</v>
      </c>
      <c r="AN29" s="1165">
        <v>120.5</v>
      </c>
      <c r="AO29" s="1165">
        <v>102.5</v>
      </c>
      <c r="AP29" s="1165">
        <v>65.5</v>
      </c>
      <c r="AQ29" s="1165">
        <v>97</v>
      </c>
      <c r="AR29" s="1166">
        <v>72</v>
      </c>
      <c r="AS29" s="1174">
        <v>250.5</v>
      </c>
      <c r="AT29" s="1167">
        <v>59</v>
      </c>
      <c r="AU29" s="1173">
        <v>2023</v>
      </c>
      <c r="AV29" s="1154"/>
      <c r="AW29" s="1168" t="s">
        <v>998</v>
      </c>
      <c r="AX29" s="1155"/>
    </row>
    <row r="30" spans="1:50">
      <c r="A30" s="1153" t="s">
        <v>3680</v>
      </c>
      <c r="B30" s="1154"/>
      <c r="C30" s="1154" t="s">
        <v>3808</v>
      </c>
      <c r="D30" s="1155">
        <v>29</v>
      </c>
      <c r="E30" s="1156">
        <v>40484</v>
      </c>
      <c r="F30" s="1157">
        <v>40220</v>
      </c>
      <c r="G30" s="1158">
        <v>1</v>
      </c>
      <c r="H30" s="1158"/>
      <c r="I30" s="1155"/>
      <c r="J30" s="1158"/>
      <c r="K30" s="1159">
        <v>1</v>
      </c>
      <c r="L30" s="1160">
        <v>168</v>
      </c>
      <c r="M30" s="1160">
        <v>74</v>
      </c>
      <c r="N30" s="1160">
        <v>183</v>
      </c>
      <c r="O30" s="1161">
        <v>538</v>
      </c>
      <c r="P30" s="1155"/>
      <c r="Q30" s="1158">
        <v>1</v>
      </c>
      <c r="R30" s="1155"/>
      <c r="S30" s="1158">
        <v>1</v>
      </c>
      <c r="T30" s="1155"/>
      <c r="U30" s="1158">
        <v>1</v>
      </c>
      <c r="V30" s="1162"/>
      <c r="W30" s="1155">
        <v>1</v>
      </c>
      <c r="X30" s="1155"/>
      <c r="Y30" s="1158">
        <v>1</v>
      </c>
      <c r="Z30" s="1158"/>
      <c r="AA30" s="1158">
        <v>1</v>
      </c>
      <c r="AB30" s="1154"/>
      <c r="AC30" s="1154"/>
      <c r="AD30" s="1154"/>
      <c r="AE30" s="1154"/>
      <c r="AF30" s="1154"/>
      <c r="AG30" s="1154"/>
      <c r="AH30" s="1158">
        <v>300</v>
      </c>
      <c r="AI30" s="1158">
        <v>800</v>
      </c>
      <c r="AJ30" s="1163"/>
      <c r="AK30" s="1163"/>
      <c r="AL30" s="1163">
        <v>1</v>
      </c>
      <c r="AM30" s="1164">
        <v>91.5</v>
      </c>
      <c r="AN30" s="1165">
        <v>463.5</v>
      </c>
      <c r="AO30" s="1165">
        <v>204</v>
      </c>
      <c r="AP30" s="1165">
        <v>255</v>
      </c>
      <c r="AQ30" s="1165">
        <v>102.5</v>
      </c>
      <c r="AR30" s="1166">
        <v>288</v>
      </c>
      <c r="AS30" s="740">
        <v>2101</v>
      </c>
      <c r="AT30" s="1167">
        <v>114</v>
      </c>
      <c r="AU30" s="1173">
        <v>1617</v>
      </c>
      <c r="AV30" s="1154"/>
      <c r="AW30" s="1158" t="s">
        <v>999</v>
      </c>
      <c r="AX30" s="1155" t="s">
        <v>1000</v>
      </c>
    </row>
    <row r="31" spans="1:50">
      <c r="A31" s="1153" t="s">
        <v>3680</v>
      </c>
      <c r="B31" s="1154"/>
      <c r="C31" s="1154" t="s">
        <v>3808</v>
      </c>
      <c r="D31" s="1155">
        <v>30</v>
      </c>
      <c r="E31" s="1156">
        <v>40484</v>
      </c>
      <c r="F31" s="1157">
        <v>40220</v>
      </c>
      <c r="G31" s="1158">
        <v>1</v>
      </c>
      <c r="H31" s="1158"/>
      <c r="I31" s="1155"/>
      <c r="J31" s="1158">
        <v>1</v>
      </c>
      <c r="K31" s="1159"/>
      <c r="L31" s="1160">
        <v>155</v>
      </c>
      <c r="M31" s="1160">
        <v>69</v>
      </c>
      <c r="N31" s="1160">
        <v>186</v>
      </c>
      <c r="O31" s="1161">
        <v>398</v>
      </c>
      <c r="P31" s="1155"/>
      <c r="Q31" s="1158">
        <v>1</v>
      </c>
      <c r="R31" s="1155"/>
      <c r="S31" s="1158">
        <v>1</v>
      </c>
      <c r="T31" s="1155"/>
      <c r="U31" s="1158">
        <v>1</v>
      </c>
      <c r="V31" s="1162"/>
      <c r="W31" s="1155"/>
      <c r="X31" s="1155">
        <v>1</v>
      </c>
      <c r="Y31" s="1158">
        <v>1</v>
      </c>
      <c r="Z31" s="1158">
        <v>1</v>
      </c>
      <c r="AA31" s="1158"/>
      <c r="AB31" s="1154"/>
      <c r="AC31" s="1154"/>
      <c r="AD31" s="1154"/>
      <c r="AE31" s="1154"/>
      <c r="AF31" s="1154"/>
      <c r="AG31" s="1154"/>
      <c r="AH31" s="1158">
        <v>300</v>
      </c>
      <c r="AI31" s="1158">
        <v>700</v>
      </c>
      <c r="AJ31" s="1163"/>
      <c r="AK31" s="1163"/>
      <c r="AL31" s="1163">
        <v>1</v>
      </c>
      <c r="AM31" s="1164">
        <v>105</v>
      </c>
      <c r="AN31" s="1165">
        <v>70</v>
      </c>
      <c r="AO31" s="1165">
        <v>57</v>
      </c>
      <c r="AP31" s="1165">
        <v>106</v>
      </c>
      <c r="AQ31" s="1165">
        <v>144</v>
      </c>
      <c r="AR31" s="1166">
        <v>73</v>
      </c>
      <c r="AS31" s="740">
        <v>3242</v>
      </c>
      <c r="AT31" s="1167">
        <v>100.5</v>
      </c>
      <c r="AU31" s="971">
        <v>6395.5</v>
      </c>
      <c r="AV31" s="1154"/>
      <c r="AW31" s="1168" t="s">
        <v>1001</v>
      </c>
      <c r="AX31" s="1169"/>
    </row>
    <row r="32" spans="1:50">
      <c r="A32" s="1153" t="s">
        <v>3680</v>
      </c>
      <c r="B32" s="1154"/>
      <c r="C32" s="1154" t="s">
        <v>3808</v>
      </c>
      <c r="D32" s="1155">
        <v>31</v>
      </c>
      <c r="E32" s="1156">
        <v>40484</v>
      </c>
      <c r="F32" s="1157">
        <v>40220</v>
      </c>
      <c r="G32" s="1158"/>
      <c r="H32" s="1158">
        <v>1</v>
      </c>
      <c r="I32" s="1155"/>
      <c r="J32" s="1158">
        <v>1</v>
      </c>
      <c r="K32" s="1159"/>
      <c r="L32" s="1160">
        <v>148</v>
      </c>
      <c r="M32" s="1160">
        <v>76</v>
      </c>
      <c r="N32" s="1160">
        <v>175</v>
      </c>
      <c r="O32" s="1161">
        <v>374</v>
      </c>
      <c r="P32" s="1155"/>
      <c r="Q32" s="1158">
        <v>1</v>
      </c>
      <c r="R32" s="1155"/>
      <c r="S32" s="1158">
        <v>1</v>
      </c>
      <c r="T32" s="1155"/>
      <c r="U32" s="1158">
        <v>1</v>
      </c>
      <c r="V32" s="1162"/>
      <c r="W32" s="1155">
        <v>1</v>
      </c>
      <c r="X32" s="1155"/>
      <c r="Y32" s="1158">
        <v>1</v>
      </c>
      <c r="Z32" s="1158">
        <v>1</v>
      </c>
      <c r="AA32" s="1158"/>
      <c r="AB32" s="1154"/>
      <c r="AC32" s="1154"/>
      <c r="AD32" s="1154"/>
      <c r="AE32" s="1154"/>
      <c r="AF32" s="1154"/>
      <c r="AG32" s="1154"/>
      <c r="AH32" s="1158">
        <v>300</v>
      </c>
      <c r="AI32" s="1158">
        <v>1200</v>
      </c>
      <c r="AJ32" s="1163"/>
      <c r="AK32" s="1163"/>
      <c r="AL32" s="1163">
        <v>1</v>
      </c>
      <c r="AM32" s="1164">
        <v>72</v>
      </c>
      <c r="AN32" s="1165">
        <v>128.5</v>
      </c>
      <c r="AO32" s="1165">
        <v>52</v>
      </c>
      <c r="AP32" s="1165">
        <v>100</v>
      </c>
      <c r="AQ32" s="1165">
        <v>136</v>
      </c>
      <c r="AR32" s="1166">
        <v>70.5</v>
      </c>
      <c r="AS32" s="1174">
        <v>253.5</v>
      </c>
      <c r="AT32" s="1167">
        <v>63</v>
      </c>
      <c r="AU32" s="1184">
        <v>973.5</v>
      </c>
      <c r="AV32" s="1154"/>
      <c r="AW32" s="1158" t="s">
        <v>1002</v>
      </c>
      <c r="AX32" s="1169"/>
    </row>
    <row r="33" spans="1:50">
      <c r="A33" s="1153" t="s">
        <v>3680</v>
      </c>
      <c r="B33" s="1154"/>
      <c r="C33" s="1154" t="s">
        <v>3808</v>
      </c>
      <c r="D33" s="1155">
        <v>32</v>
      </c>
      <c r="E33" s="1156">
        <v>40484</v>
      </c>
      <c r="F33" s="1157">
        <v>40220</v>
      </c>
      <c r="G33" s="1158">
        <v>1</v>
      </c>
      <c r="H33" s="1158"/>
      <c r="I33" s="1155"/>
      <c r="J33" s="1158"/>
      <c r="K33" s="1159">
        <v>1</v>
      </c>
      <c r="L33" s="1160">
        <v>153</v>
      </c>
      <c r="M33" s="1160">
        <v>68</v>
      </c>
      <c r="N33" s="1160">
        <v>210</v>
      </c>
      <c r="O33" s="1161">
        <v>507</v>
      </c>
      <c r="P33" s="1155"/>
      <c r="Q33" s="1158">
        <v>1</v>
      </c>
      <c r="R33" s="1155"/>
      <c r="S33" s="1158">
        <v>1</v>
      </c>
      <c r="T33" s="1155"/>
      <c r="U33" s="1158">
        <v>1</v>
      </c>
      <c r="V33" s="1162"/>
      <c r="W33" s="1155">
        <v>1</v>
      </c>
      <c r="X33" s="1155"/>
      <c r="Y33" s="1158">
        <v>1</v>
      </c>
      <c r="Z33" s="1158"/>
      <c r="AA33" s="1158">
        <v>1</v>
      </c>
      <c r="AB33" s="1154"/>
      <c r="AC33" s="1154"/>
      <c r="AD33" s="1154"/>
      <c r="AE33" s="1154"/>
      <c r="AF33" s="1154"/>
      <c r="AG33" s="1154"/>
      <c r="AH33" s="1158">
        <v>300</v>
      </c>
      <c r="AI33" s="1158">
        <v>800</v>
      </c>
      <c r="AJ33" s="1163"/>
      <c r="AK33" s="1163"/>
      <c r="AL33" s="1163">
        <v>1</v>
      </c>
      <c r="AM33" s="1164">
        <v>91</v>
      </c>
      <c r="AN33" s="1165">
        <v>68</v>
      </c>
      <c r="AO33" s="1165">
        <v>70</v>
      </c>
      <c r="AP33" s="1165">
        <v>69</v>
      </c>
      <c r="AQ33" s="1165">
        <v>110.5</v>
      </c>
      <c r="AR33" s="1166">
        <v>96.5</v>
      </c>
      <c r="AS33" s="1174">
        <v>242</v>
      </c>
      <c r="AT33" s="1167">
        <v>144</v>
      </c>
      <c r="AU33" s="971">
        <v>6641</v>
      </c>
      <c r="AV33" s="1154"/>
      <c r="AW33" s="1158" t="s">
        <v>1003</v>
      </c>
      <c r="AX33" s="1172"/>
    </row>
    <row r="34" spans="1:50">
      <c r="A34" s="1153" t="s">
        <v>3680</v>
      </c>
      <c r="B34" s="1154"/>
      <c r="C34" s="1154" t="s">
        <v>3808</v>
      </c>
      <c r="D34" s="1155">
        <v>33</v>
      </c>
      <c r="E34" s="1156">
        <v>40484</v>
      </c>
      <c r="F34" s="1157">
        <v>40220</v>
      </c>
      <c r="G34" s="1158">
        <v>1</v>
      </c>
      <c r="H34" s="1158"/>
      <c r="I34" s="1155"/>
      <c r="J34" s="1158">
        <v>1</v>
      </c>
      <c r="K34" s="1159"/>
      <c r="L34" s="1160">
        <v>161</v>
      </c>
      <c r="M34" s="1160">
        <v>63</v>
      </c>
      <c r="N34" s="1160">
        <v>180</v>
      </c>
      <c r="O34" s="1161">
        <v>498</v>
      </c>
      <c r="P34" s="1155"/>
      <c r="Q34" s="1158">
        <v>1</v>
      </c>
      <c r="R34" s="1155"/>
      <c r="S34" s="1158">
        <v>1</v>
      </c>
      <c r="T34" s="1155"/>
      <c r="U34" s="1158">
        <v>1</v>
      </c>
      <c r="V34" s="1162"/>
      <c r="W34" s="1155"/>
      <c r="X34" s="1155">
        <v>1</v>
      </c>
      <c r="Y34" s="1158">
        <v>1</v>
      </c>
      <c r="Z34" s="1158">
        <v>1</v>
      </c>
      <c r="AA34" s="1158"/>
      <c r="AB34" s="1154"/>
      <c r="AC34" s="1154"/>
      <c r="AD34" s="1154"/>
      <c r="AE34" s="1154"/>
      <c r="AF34" s="1154"/>
      <c r="AG34" s="1154"/>
      <c r="AH34" s="1158">
        <v>300</v>
      </c>
      <c r="AI34" s="1158">
        <v>900</v>
      </c>
      <c r="AJ34" s="1163"/>
      <c r="AK34" s="1163"/>
      <c r="AL34" s="1163">
        <v>1</v>
      </c>
      <c r="AM34" s="1164">
        <v>115.5</v>
      </c>
      <c r="AN34" s="1165">
        <v>54.5</v>
      </c>
      <c r="AO34" s="1165">
        <v>52</v>
      </c>
      <c r="AP34" s="1165">
        <v>90</v>
      </c>
      <c r="AQ34" s="1165">
        <v>132.5</v>
      </c>
      <c r="AR34" s="1166">
        <v>59</v>
      </c>
      <c r="AS34" s="740">
        <v>1762</v>
      </c>
      <c r="AT34" s="1167">
        <v>88.5</v>
      </c>
      <c r="AU34" s="1173">
        <v>1132</v>
      </c>
      <c r="AV34" s="1154"/>
      <c r="AW34" s="1168" t="s">
        <v>1004</v>
      </c>
      <c r="AX34" s="1155"/>
    </row>
    <row r="35" spans="1:50">
      <c r="A35" s="1153" t="s">
        <v>3680</v>
      </c>
      <c r="B35" s="1154"/>
      <c r="C35" s="1154" t="s">
        <v>3808</v>
      </c>
      <c r="D35" s="1155">
        <v>34</v>
      </c>
      <c r="E35" s="1156">
        <v>40484</v>
      </c>
      <c r="F35" s="1157">
        <v>40220</v>
      </c>
      <c r="G35" s="1158">
        <v>1</v>
      </c>
      <c r="H35" s="1158"/>
      <c r="I35" s="1155"/>
      <c r="J35" s="1158">
        <v>1</v>
      </c>
      <c r="K35" s="1159"/>
      <c r="L35" s="1160">
        <v>152</v>
      </c>
      <c r="M35" s="1160">
        <v>69</v>
      </c>
      <c r="N35" s="1160">
        <v>171</v>
      </c>
      <c r="O35" s="1161">
        <v>396</v>
      </c>
      <c r="P35" s="1155"/>
      <c r="Q35" s="1158">
        <v>1</v>
      </c>
      <c r="R35" s="1155"/>
      <c r="S35" s="1158">
        <v>1</v>
      </c>
      <c r="T35" s="1155"/>
      <c r="U35" s="1158">
        <v>1</v>
      </c>
      <c r="V35" s="1162"/>
      <c r="W35" s="1155">
        <v>1</v>
      </c>
      <c r="X35" s="1155"/>
      <c r="Y35" s="1158">
        <v>1</v>
      </c>
      <c r="Z35" s="1158"/>
      <c r="AA35" s="1158">
        <v>1</v>
      </c>
      <c r="AB35" s="1154"/>
      <c r="AC35" s="1154"/>
      <c r="AD35" s="1154"/>
      <c r="AE35" s="1154"/>
      <c r="AF35" s="1154"/>
      <c r="AG35" s="1154"/>
      <c r="AH35" s="1158">
        <v>300</v>
      </c>
      <c r="AI35" s="1158">
        <v>1000</v>
      </c>
      <c r="AJ35" s="1163"/>
      <c r="AK35" s="1163"/>
      <c r="AL35" s="1163">
        <v>1</v>
      </c>
      <c r="AM35" s="1164">
        <v>106</v>
      </c>
      <c r="AN35" s="1165">
        <v>67.5</v>
      </c>
      <c r="AO35" s="1165">
        <v>53</v>
      </c>
      <c r="AP35" s="1165">
        <v>68</v>
      </c>
      <c r="AQ35" s="1165">
        <v>196.5</v>
      </c>
      <c r="AR35" s="1166">
        <v>43</v>
      </c>
      <c r="AS35" s="1174">
        <v>796</v>
      </c>
      <c r="AT35" s="1167">
        <v>68</v>
      </c>
      <c r="AU35" s="1173">
        <v>809</v>
      </c>
      <c r="AV35" s="1154"/>
      <c r="AW35" s="1158" t="s">
        <v>1005</v>
      </c>
      <c r="AX35" s="1155"/>
    </row>
    <row r="36" spans="1:50">
      <c r="A36" s="1153" t="s">
        <v>3680</v>
      </c>
      <c r="B36" s="1154"/>
      <c r="C36" s="1154" t="s">
        <v>3808</v>
      </c>
      <c r="D36" s="1176">
        <v>35</v>
      </c>
      <c r="E36" s="1177">
        <v>40484</v>
      </c>
      <c r="F36" s="1157">
        <v>40220</v>
      </c>
      <c r="G36" s="1178">
        <v>1</v>
      </c>
      <c r="H36" s="1178"/>
      <c r="I36" s="1176"/>
      <c r="J36" s="1178"/>
      <c r="K36" s="1179">
        <v>1</v>
      </c>
      <c r="L36" s="1180">
        <v>165</v>
      </c>
      <c r="M36" s="1180">
        <v>80</v>
      </c>
      <c r="N36" s="1180">
        <v>200</v>
      </c>
      <c r="O36" s="1181">
        <v>698</v>
      </c>
      <c r="P36" s="1176"/>
      <c r="Q36" s="1178">
        <v>1</v>
      </c>
      <c r="R36" s="1176"/>
      <c r="S36" s="1178">
        <v>1</v>
      </c>
      <c r="T36" s="1176"/>
      <c r="U36" s="1178">
        <v>1</v>
      </c>
      <c r="V36" s="1182"/>
      <c r="W36" s="1176"/>
      <c r="X36" s="1176">
        <v>1</v>
      </c>
      <c r="Y36" s="1178">
        <v>1</v>
      </c>
      <c r="Z36" s="1178">
        <v>1</v>
      </c>
      <c r="AA36" s="1178"/>
      <c r="AB36" s="1154"/>
      <c r="AC36" s="1154"/>
      <c r="AD36" s="1154"/>
      <c r="AE36" s="1154"/>
      <c r="AF36" s="1154"/>
      <c r="AG36" s="1154"/>
      <c r="AH36" s="1158">
        <v>300</v>
      </c>
      <c r="AI36" s="1158">
        <v>1000</v>
      </c>
      <c r="AJ36" s="1163"/>
      <c r="AK36" s="1163"/>
      <c r="AL36" s="1163">
        <v>1</v>
      </c>
      <c r="AM36" s="1164">
        <v>283</v>
      </c>
      <c r="AN36" s="1165">
        <v>656</v>
      </c>
      <c r="AO36" s="1165">
        <v>69</v>
      </c>
      <c r="AP36" s="1165">
        <v>80</v>
      </c>
      <c r="AQ36" s="1165">
        <v>97</v>
      </c>
      <c r="AR36" s="1166">
        <v>43</v>
      </c>
      <c r="AS36" s="1174">
        <v>99.5</v>
      </c>
      <c r="AT36" s="1167">
        <v>73</v>
      </c>
      <c r="AU36" s="1173">
        <v>2516</v>
      </c>
      <c r="AV36" s="1154"/>
      <c r="AW36" s="1178" t="s">
        <v>1006</v>
      </c>
      <c r="AX36" s="1176" t="s">
        <v>1007</v>
      </c>
    </row>
    <row r="37" spans="1:50">
      <c r="A37" s="1153" t="s">
        <v>3680</v>
      </c>
      <c r="B37" s="1154"/>
      <c r="C37" s="1154" t="s">
        <v>3808</v>
      </c>
      <c r="D37" s="1155">
        <v>36</v>
      </c>
      <c r="E37" s="1156">
        <v>40484</v>
      </c>
      <c r="F37" s="1157">
        <v>40220</v>
      </c>
      <c r="G37" s="1158">
        <v>1</v>
      </c>
      <c r="H37" s="1158"/>
      <c r="I37" s="1155"/>
      <c r="J37" s="1158"/>
      <c r="K37" s="1159">
        <v>1</v>
      </c>
      <c r="L37" s="1160">
        <v>172</v>
      </c>
      <c r="M37" s="1160">
        <v>70</v>
      </c>
      <c r="N37" s="1160">
        <v>203</v>
      </c>
      <c r="O37" s="1161">
        <v>597</v>
      </c>
      <c r="P37" s="1155"/>
      <c r="Q37" s="1158">
        <v>1</v>
      </c>
      <c r="R37" s="1155"/>
      <c r="S37" s="1158">
        <v>1</v>
      </c>
      <c r="T37" s="1155"/>
      <c r="U37" s="1158">
        <v>1</v>
      </c>
      <c r="V37" s="1162"/>
      <c r="W37" s="1155"/>
      <c r="X37" s="1155">
        <v>1</v>
      </c>
      <c r="Y37" s="1158">
        <v>1</v>
      </c>
      <c r="Z37" s="1158"/>
      <c r="AA37" s="1158">
        <f>SUM(AA17:AA36)</f>
        <v>4</v>
      </c>
      <c r="AB37" s="1154"/>
      <c r="AC37" s="1154"/>
      <c r="AD37" s="1154"/>
      <c r="AE37" s="1154"/>
      <c r="AF37" s="1154"/>
      <c r="AG37" s="1154"/>
      <c r="AH37" s="1158">
        <v>300</v>
      </c>
      <c r="AI37" s="1158">
        <v>1000</v>
      </c>
      <c r="AJ37" s="1163"/>
      <c r="AK37" s="1163"/>
      <c r="AL37" s="1163">
        <v>1</v>
      </c>
      <c r="AM37" s="1164">
        <v>95</v>
      </c>
      <c r="AN37" s="1165">
        <v>317</v>
      </c>
      <c r="AO37" s="1165">
        <v>75.5</v>
      </c>
      <c r="AP37" s="1165">
        <v>87.5</v>
      </c>
      <c r="AQ37" s="1165">
        <v>131</v>
      </c>
      <c r="AR37" s="1166">
        <v>183</v>
      </c>
      <c r="AS37" s="740">
        <v>2017.5</v>
      </c>
      <c r="AT37" s="1167">
        <v>121.5</v>
      </c>
      <c r="AU37" s="971">
        <v>5865</v>
      </c>
      <c r="AV37" s="1154"/>
      <c r="AW37" s="1158" t="s">
        <v>1008</v>
      </c>
      <c r="AX37" s="1155"/>
    </row>
    <row r="38" spans="1:50">
      <c r="A38" s="1153" t="s">
        <v>3680</v>
      </c>
      <c r="B38" s="1154"/>
      <c r="C38" s="1154" t="s">
        <v>3808</v>
      </c>
      <c r="D38" s="1155">
        <v>37</v>
      </c>
      <c r="E38" s="1156">
        <v>40484</v>
      </c>
      <c r="F38" s="1157">
        <v>40220</v>
      </c>
      <c r="G38" s="1158"/>
      <c r="H38" s="1158">
        <v>1</v>
      </c>
      <c r="I38" s="1155"/>
      <c r="J38" s="1158">
        <v>1</v>
      </c>
      <c r="K38" s="1159"/>
      <c r="L38" s="1185">
        <v>146</v>
      </c>
      <c r="M38" s="1160">
        <v>71</v>
      </c>
      <c r="N38" s="1160">
        <v>163</v>
      </c>
      <c r="O38" s="1161">
        <v>380</v>
      </c>
      <c r="P38" s="1155"/>
      <c r="Q38" s="1158">
        <v>1</v>
      </c>
      <c r="R38" s="1155"/>
      <c r="S38" s="1158">
        <v>1</v>
      </c>
      <c r="T38" s="1155"/>
      <c r="U38" s="1158">
        <v>1</v>
      </c>
      <c r="V38" s="1162"/>
      <c r="W38" s="1155">
        <v>1</v>
      </c>
      <c r="X38" s="1155"/>
      <c r="Y38" s="1158">
        <v>1</v>
      </c>
      <c r="Z38" s="1158">
        <v>1</v>
      </c>
      <c r="AA38" s="1158"/>
      <c r="AB38" s="1154"/>
      <c r="AC38" s="1154"/>
      <c r="AD38" s="1154"/>
      <c r="AE38" s="1154"/>
      <c r="AF38" s="1154"/>
      <c r="AG38" s="1154"/>
      <c r="AH38" s="1158">
        <v>300</v>
      </c>
      <c r="AI38" s="1158">
        <v>700</v>
      </c>
      <c r="AJ38" s="1163"/>
      <c r="AK38" s="1163"/>
      <c r="AL38" s="1163">
        <v>1</v>
      </c>
      <c r="AM38" s="1164">
        <v>136.5</v>
      </c>
      <c r="AN38" s="1165">
        <v>510.5</v>
      </c>
      <c r="AO38" s="1165">
        <v>65</v>
      </c>
      <c r="AP38" s="1165">
        <v>158</v>
      </c>
      <c r="AQ38" s="1165">
        <v>104</v>
      </c>
      <c r="AR38" s="1166">
        <v>56</v>
      </c>
      <c r="AS38" s="1174">
        <v>318</v>
      </c>
      <c r="AT38" s="1167">
        <v>59</v>
      </c>
      <c r="AU38" s="1173">
        <v>383</v>
      </c>
      <c r="AV38" s="1154"/>
      <c r="AW38" s="1158" t="s">
        <v>1009</v>
      </c>
      <c r="AX38" s="1155"/>
    </row>
    <row r="39" spans="1:50">
      <c r="A39" s="1153" t="s">
        <v>3680</v>
      </c>
      <c r="B39" s="1154"/>
      <c r="C39" s="1154" t="s">
        <v>3808</v>
      </c>
      <c r="D39" s="1155">
        <v>38</v>
      </c>
      <c r="E39" s="1156">
        <v>40484</v>
      </c>
      <c r="F39" s="1157">
        <v>40220</v>
      </c>
      <c r="G39" s="1158"/>
      <c r="H39" s="1158">
        <v>1</v>
      </c>
      <c r="I39" s="1155"/>
      <c r="J39" s="1158"/>
      <c r="K39" s="1159">
        <v>1</v>
      </c>
      <c r="L39" s="1185">
        <v>168</v>
      </c>
      <c r="M39" s="1160">
        <v>73</v>
      </c>
      <c r="N39" s="1160">
        <v>210</v>
      </c>
      <c r="O39" s="1161">
        <v>673</v>
      </c>
      <c r="P39" s="1155">
        <v>1</v>
      </c>
      <c r="Q39" s="1158"/>
      <c r="R39" s="1155"/>
      <c r="S39" s="1158">
        <v>1</v>
      </c>
      <c r="T39" s="1155"/>
      <c r="U39" s="1158">
        <v>1</v>
      </c>
      <c r="V39" s="1162"/>
      <c r="W39" s="1155"/>
      <c r="X39" s="1155">
        <v>1</v>
      </c>
      <c r="Y39" s="1158">
        <v>1</v>
      </c>
      <c r="Z39" s="1158">
        <v>1</v>
      </c>
      <c r="AA39" s="1158"/>
      <c r="AB39" s="1154"/>
      <c r="AC39" s="1154"/>
      <c r="AD39" s="1154"/>
      <c r="AE39" s="1154"/>
      <c r="AF39" s="1154"/>
      <c r="AG39" s="1154"/>
      <c r="AH39" s="1158">
        <v>300</v>
      </c>
      <c r="AI39" s="1158">
        <v>1000</v>
      </c>
      <c r="AJ39" s="1163"/>
      <c r="AK39" s="1163">
        <v>1</v>
      </c>
      <c r="AL39" s="1163"/>
      <c r="AM39" s="1164">
        <v>312</v>
      </c>
      <c r="AN39" s="717">
        <v>1379.5</v>
      </c>
      <c r="AO39" s="1165">
        <v>60</v>
      </c>
      <c r="AP39" s="1165">
        <v>93</v>
      </c>
      <c r="AQ39" s="1165">
        <v>133.5</v>
      </c>
      <c r="AR39" s="1166">
        <v>96</v>
      </c>
      <c r="AS39" s="1174">
        <v>265</v>
      </c>
      <c r="AT39" s="1167">
        <v>132.5</v>
      </c>
      <c r="AU39" s="1173">
        <v>3471.5</v>
      </c>
      <c r="AV39" s="1154"/>
      <c r="AW39" s="1158" t="s">
        <v>1010</v>
      </c>
      <c r="AX39" s="1155"/>
    </row>
    <row r="40" spans="1:50">
      <c r="A40" s="1153" t="s">
        <v>3680</v>
      </c>
      <c r="B40" s="1154"/>
      <c r="C40" s="1154" t="s">
        <v>3808</v>
      </c>
      <c r="D40" s="1155">
        <v>39</v>
      </c>
      <c r="E40" s="1156">
        <v>40484</v>
      </c>
      <c r="F40" s="1157">
        <v>40220</v>
      </c>
      <c r="G40" s="1158"/>
      <c r="H40" s="1158">
        <v>1</v>
      </c>
      <c r="I40" s="1155"/>
      <c r="J40" s="1158">
        <v>1</v>
      </c>
      <c r="K40" s="1159"/>
      <c r="L40" s="1185">
        <v>154</v>
      </c>
      <c r="M40" s="1160">
        <v>70</v>
      </c>
      <c r="N40" s="1160">
        <v>176</v>
      </c>
      <c r="O40" s="1161">
        <v>415</v>
      </c>
      <c r="P40" s="1155"/>
      <c r="Q40" s="1158">
        <v>1</v>
      </c>
      <c r="R40" s="1155"/>
      <c r="S40" s="1158">
        <v>1</v>
      </c>
      <c r="T40" s="1155"/>
      <c r="U40" s="1158">
        <v>1</v>
      </c>
      <c r="V40" s="1162"/>
      <c r="W40" s="1155"/>
      <c r="X40" s="1155">
        <v>1</v>
      </c>
      <c r="Y40" s="1158">
        <v>1</v>
      </c>
      <c r="Z40" s="1158">
        <v>1</v>
      </c>
      <c r="AA40" s="1158"/>
      <c r="AB40" s="1154"/>
      <c r="AC40" s="1154"/>
      <c r="AD40" s="1154"/>
      <c r="AE40" s="1154"/>
      <c r="AF40" s="1154"/>
      <c r="AG40" s="1154"/>
      <c r="AH40" s="1158">
        <v>300</v>
      </c>
      <c r="AI40" s="1158">
        <v>800</v>
      </c>
      <c r="AJ40" s="1163"/>
      <c r="AK40" s="1163"/>
      <c r="AL40" s="1163">
        <v>1</v>
      </c>
      <c r="AM40" s="1164">
        <v>77</v>
      </c>
      <c r="AN40" s="1165">
        <v>44</v>
      </c>
      <c r="AO40" s="1165">
        <v>48</v>
      </c>
      <c r="AP40" s="1165">
        <v>70</v>
      </c>
      <c r="AQ40" s="1165">
        <v>108.5</v>
      </c>
      <c r="AR40" s="1166">
        <v>71.5</v>
      </c>
      <c r="AS40" s="1174">
        <v>959</v>
      </c>
      <c r="AT40" s="1167">
        <v>79</v>
      </c>
      <c r="AU40" s="971">
        <v>4884</v>
      </c>
      <c r="AV40" s="1154"/>
      <c r="AW40" s="1158" t="s">
        <v>1011</v>
      </c>
      <c r="AX40" s="1155"/>
    </row>
    <row r="41" spans="1:50">
      <c r="A41" s="1153" t="s">
        <v>3680</v>
      </c>
      <c r="B41" s="1154"/>
      <c r="C41" s="1154" t="s">
        <v>3808</v>
      </c>
      <c r="D41" s="1155">
        <v>40</v>
      </c>
      <c r="E41" s="1156">
        <v>40484</v>
      </c>
      <c r="F41" s="1157">
        <v>40220</v>
      </c>
      <c r="G41" s="1158"/>
      <c r="H41" s="1158">
        <v>1</v>
      </c>
      <c r="I41" s="1155"/>
      <c r="J41" s="1158"/>
      <c r="K41" s="1159">
        <v>1</v>
      </c>
      <c r="L41" s="1185">
        <v>151</v>
      </c>
      <c r="M41" s="1160">
        <v>70</v>
      </c>
      <c r="N41" s="1160">
        <v>173</v>
      </c>
      <c r="O41" s="1161">
        <v>416</v>
      </c>
      <c r="P41" s="1155">
        <v>1</v>
      </c>
      <c r="Q41" s="1158"/>
      <c r="R41" s="1155"/>
      <c r="S41" s="1158">
        <v>1</v>
      </c>
      <c r="T41" s="1155"/>
      <c r="U41" s="1158">
        <v>1</v>
      </c>
      <c r="V41" s="1162"/>
      <c r="W41" s="1155">
        <v>1</v>
      </c>
      <c r="X41" s="1155"/>
      <c r="Y41" s="1158">
        <v>1</v>
      </c>
      <c r="Z41" s="1158">
        <v>1</v>
      </c>
      <c r="AA41" s="1158"/>
      <c r="AB41" s="1154"/>
      <c r="AC41" s="1154"/>
      <c r="AD41" s="1154"/>
      <c r="AE41" s="1154"/>
      <c r="AF41" s="1154"/>
      <c r="AG41" s="1154"/>
      <c r="AH41" s="1158">
        <v>300</v>
      </c>
      <c r="AI41" s="1158">
        <v>900</v>
      </c>
      <c r="AJ41" s="1163"/>
      <c r="AK41" s="1163"/>
      <c r="AL41" s="1163">
        <v>1</v>
      </c>
      <c r="AM41" s="1164">
        <v>227</v>
      </c>
      <c r="AN41" s="1165">
        <v>757.5</v>
      </c>
      <c r="AO41" s="1165">
        <v>59</v>
      </c>
      <c r="AP41" s="1165">
        <v>67</v>
      </c>
      <c r="AQ41" s="1165">
        <v>106</v>
      </c>
      <c r="AR41" s="1166">
        <v>36.5</v>
      </c>
      <c r="AS41" s="1174">
        <v>601</v>
      </c>
      <c r="AT41" s="1167">
        <v>89</v>
      </c>
      <c r="AU41" s="971">
        <v>9323.5</v>
      </c>
      <c r="AV41" s="1154"/>
      <c r="AW41" s="1158" t="s">
        <v>1012</v>
      </c>
      <c r="AX41" s="1155"/>
    </row>
    <row r="42" spans="1:50">
      <c r="A42" s="1153" t="s">
        <v>3680</v>
      </c>
      <c r="B42" s="1154"/>
      <c r="C42" s="1154" t="s">
        <v>3808</v>
      </c>
      <c r="D42" s="1155">
        <v>41</v>
      </c>
      <c r="E42" s="1156" t="s">
        <v>1013</v>
      </c>
      <c r="F42" s="1157">
        <v>40222</v>
      </c>
      <c r="G42" s="1158">
        <v>1</v>
      </c>
      <c r="H42" s="1158"/>
      <c r="I42" s="1155"/>
      <c r="J42" s="1158"/>
      <c r="K42" s="1159">
        <v>1</v>
      </c>
      <c r="L42" s="1185">
        <v>171</v>
      </c>
      <c r="M42" s="1160">
        <v>75</v>
      </c>
      <c r="N42" s="1160">
        <v>225</v>
      </c>
      <c r="O42" s="1161">
        <v>766</v>
      </c>
      <c r="P42" s="1155"/>
      <c r="Q42" s="1158">
        <v>1</v>
      </c>
      <c r="R42" s="1155"/>
      <c r="S42" s="1158">
        <v>1</v>
      </c>
      <c r="T42" s="1155"/>
      <c r="U42" s="1158">
        <v>1</v>
      </c>
      <c r="V42" s="1162"/>
      <c r="W42" s="1155"/>
      <c r="X42" s="1155">
        <v>1</v>
      </c>
      <c r="Y42" s="1158">
        <v>1</v>
      </c>
      <c r="Z42" s="1158"/>
      <c r="AA42" s="1158">
        <v>1</v>
      </c>
      <c r="AB42" s="1154"/>
      <c r="AC42" s="1154"/>
      <c r="AD42" s="1154"/>
      <c r="AE42" s="1154"/>
      <c r="AF42" s="1154"/>
      <c r="AG42" s="1154"/>
      <c r="AH42" s="1158">
        <v>300</v>
      </c>
      <c r="AI42" s="1158">
        <v>1100</v>
      </c>
      <c r="AJ42" s="1163">
        <v>1</v>
      </c>
      <c r="AK42" s="1163"/>
      <c r="AL42" s="1163"/>
      <c r="AM42" s="722">
        <v>4378.5</v>
      </c>
      <c r="AN42" s="721">
        <v>17833</v>
      </c>
      <c r="AO42" s="1165">
        <v>85</v>
      </c>
      <c r="AP42" s="1165">
        <v>69</v>
      </c>
      <c r="AQ42" s="1165">
        <v>99</v>
      </c>
      <c r="AR42" s="1166">
        <v>92.5</v>
      </c>
      <c r="AS42" s="740">
        <v>2590</v>
      </c>
      <c r="AT42" s="1167">
        <v>948</v>
      </c>
      <c r="AU42" s="1173">
        <v>2474.5</v>
      </c>
      <c r="AV42" s="1154"/>
      <c r="AW42" s="1158" t="s">
        <v>1014</v>
      </c>
      <c r="AX42" s="1155"/>
    </row>
    <row r="43" spans="1:50">
      <c r="A43" s="1153" t="s">
        <v>3680</v>
      </c>
      <c r="B43" s="1154"/>
      <c r="C43" s="1154" t="s">
        <v>3808</v>
      </c>
      <c r="D43" s="1155">
        <v>42</v>
      </c>
      <c r="E43" s="1156" t="s">
        <v>1013</v>
      </c>
      <c r="F43" s="1157">
        <v>40222</v>
      </c>
      <c r="G43" s="1158"/>
      <c r="H43" s="1158">
        <v>1</v>
      </c>
      <c r="I43" s="1155"/>
      <c r="J43" s="1158">
        <v>1</v>
      </c>
      <c r="K43" s="1159"/>
      <c r="L43" s="1185">
        <v>153</v>
      </c>
      <c r="M43" s="1160">
        <v>68</v>
      </c>
      <c r="N43" s="1160">
        <v>198</v>
      </c>
      <c r="O43" s="1161">
        <v>428</v>
      </c>
      <c r="P43" s="1155"/>
      <c r="Q43" s="1158">
        <v>1</v>
      </c>
      <c r="R43" s="1155"/>
      <c r="S43" s="1158">
        <v>1</v>
      </c>
      <c r="T43" s="1155"/>
      <c r="U43" s="1158">
        <v>1</v>
      </c>
      <c r="V43" s="1162"/>
      <c r="W43" s="1155"/>
      <c r="X43" s="1155">
        <v>1</v>
      </c>
      <c r="Y43" s="1158">
        <v>1</v>
      </c>
      <c r="Z43" s="1158">
        <v>1</v>
      </c>
      <c r="AA43" s="1158"/>
      <c r="AB43" s="1154"/>
      <c r="AC43" s="1154"/>
      <c r="AD43" s="1154"/>
      <c r="AE43" s="1154"/>
      <c r="AF43" s="1154"/>
      <c r="AG43" s="1154"/>
      <c r="AH43" s="1158">
        <v>300</v>
      </c>
      <c r="AI43" s="1158">
        <v>600</v>
      </c>
      <c r="AJ43" s="1163"/>
      <c r="AK43" s="1163"/>
      <c r="AL43" s="1163">
        <v>1</v>
      </c>
      <c r="AM43" s="1164">
        <v>80</v>
      </c>
      <c r="AN43" s="1165">
        <v>54.5</v>
      </c>
      <c r="AO43" s="1165">
        <v>55</v>
      </c>
      <c r="AP43" s="1165">
        <v>56</v>
      </c>
      <c r="AQ43" s="1165">
        <v>100</v>
      </c>
      <c r="AR43" s="1166">
        <v>45</v>
      </c>
      <c r="AS43" s="1174">
        <v>145</v>
      </c>
      <c r="AT43" s="1167">
        <v>78</v>
      </c>
      <c r="AU43" s="1173">
        <v>2188.5</v>
      </c>
      <c r="AV43" s="1154"/>
      <c r="AW43" s="1158" t="s">
        <v>1015</v>
      </c>
      <c r="AX43" s="1155"/>
    </row>
    <row r="44" spans="1:50">
      <c r="A44" s="1153" t="s">
        <v>3680</v>
      </c>
      <c r="B44" s="1154"/>
      <c r="C44" s="1154" t="s">
        <v>3808</v>
      </c>
      <c r="D44" s="1155">
        <v>43</v>
      </c>
      <c r="E44" s="1156" t="s">
        <v>1013</v>
      </c>
      <c r="F44" s="1157">
        <v>40222</v>
      </c>
      <c r="G44" s="1158">
        <v>1</v>
      </c>
      <c r="H44" s="1158"/>
      <c r="I44" s="1155"/>
      <c r="J44" s="1158">
        <v>1</v>
      </c>
      <c r="K44" s="1159"/>
      <c r="L44" s="1185">
        <v>154</v>
      </c>
      <c r="M44" s="1160">
        <v>70</v>
      </c>
      <c r="N44" s="1160">
        <v>202</v>
      </c>
      <c r="O44" s="1161">
        <v>422</v>
      </c>
      <c r="P44" s="1155"/>
      <c r="Q44" s="1158">
        <v>1</v>
      </c>
      <c r="R44" s="1155"/>
      <c r="S44" s="1158">
        <v>1</v>
      </c>
      <c r="T44" s="1155"/>
      <c r="U44" s="1158">
        <v>1</v>
      </c>
      <c r="V44" s="1162"/>
      <c r="W44" s="1155"/>
      <c r="X44" s="1155">
        <v>1</v>
      </c>
      <c r="Y44" s="1158">
        <v>1</v>
      </c>
      <c r="Z44" s="1158"/>
      <c r="AA44" s="1158">
        <v>1</v>
      </c>
      <c r="AB44" s="1154"/>
      <c r="AC44" s="1154"/>
      <c r="AD44" s="1154"/>
      <c r="AE44" s="1154"/>
      <c r="AF44" s="1154"/>
      <c r="AG44" s="1154"/>
      <c r="AH44" s="1158">
        <v>300</v>
      </c>
      <c r="AI44" s="1158">
        <v>1000</v>
      </c>
      <c r="AJ44" s="1163"/>
      <c r="AK44" s="1163">
        <v>1</v>
      </c>
      <c r="AL44" s="1163"/>
      <c r="AM44" s="1164">
        <v>164</v>
      </c>
      <c r="AN44" s="717">
        <v>1064.5</v>
      </c>
      <c r="AO44" s="1165">
        <v>52</v>
      </c>
      <c r="AP44" s="1165">
        <v>63</v>
      </c>
      <c r="AQ44" s="1165">
        <v>107</v>
      </c>
      <c r="AR44" s="1166">
        <v>46</v>
      </c>
      <c r="AS44" s="1174">
        <v>736.5</v>
      </c>
      <c r="AT44" s="1167">
        <v>243</v>
      </c>
      <c r="AU44" s="1173">
        <v>482</v>
      </c>
      <c r="AV44" s="1154"/>
      <c r="AW44" s="1158" t="s">
        <v>1016</v>
      </c>
      <c r="AX44" s="1155"/>
    </row>
    <row r="45" spans="1:50">
      <c r="A45" s="1153" t="s">
        <v>3680</v>
      </c>
      <c r="B45" s="1154"/>
      <c r="C45" s="1154" t="s">
        <v>3808</v>
      </c>
      <c r="D45" s="1155">
        <v>44</v>
      </c>
      <c r="E45" s="1156" t="s">
        <v>1013</v>
      </c>
      <c r="F45" s="1157">
        <v>40222</v>
      </c>
      <c r="G45" s="1158">
        <v>1</v>
      </c>
      <c r="H45" s="1158"/>
      <c r="I45" s="1155"/>
      <c r="J45" s="1158"/>
      <c r="K45" s="1159">
        <v>1</v>
      </c>
      <c r="L45" s="1185">
        <v>165</v>
      </c>
      <c r="M45" s="1160">
        <v>74</v>
      </c>
      <c r="N45" s="1160">
        <v>215</v>
      </c>
      <c r="O45" s="1161">
        <v>607</v>
      </c>
      <c r="P45" s="1155"/>
      <c r="Q45" s="1158">
        <v>1</v>
      </c>
      <c r="R45" s="1155"/>
      <c r="S45" s="1158">
        <v>1</v>
      </c>
      <c r="T45" s="1155"/>
      <c r="U45" s="1158">
        <v>1</v>
      </c>
      <c r="V45" s="1162"/>
      <c r="W45" s="1155"/>
      <c r="X45" s="1155">
        <v>1</v>
      </c>
      <c r="Y45" s="1158">
        <v>1</v>
      </c>
      <c r="Z45" s="1158">
        <v>1</v>
      </c>
      <c r="AA45" s="1158"/>
      <c r="AB45" s="1154"/>
      <c r="AC45" s="1154"/>
      <c r="AD45" s="1154"/>
      <c r="AE45" s="1154"/>
      <c r="AF45" s="1154"/>
      <c r="AG45" s="1154"/>
      <c r="AH45" s="1158">
        <v>300</v>
      </c>
      <c r="AI45" s="1158">
        <v>800</v>
      </c>
      <c r="AJ45" s="1163">
        <v>1</v>
      </c>
      <c r="AK45" s="1163"/>
      <c r="AL45" s="1163"/>
      <c r="AM45" s="722">
        <v>4974</v>
      </c>
      <c r="AN45" s="721">
        <v>24099</v>
      </c>
      <c r="AO45" s="1165">
        <v>227</v>
      </c>
      <c r="AP45" s="1165">
        <v>106</v>
      </c>
      <c r="AQ45" s="1165">
        <v>200</v>
      </c>
      <c r="AR45" s="1166">
        <v>228</v>
      </c>
      <c r="AS45" s="1174">
        <v>672</v>
      </c>
      <c r="AT45" s="1167">
        <v>167</v>
      </c>
      <c r="AU45" s="1183">
        <v>10696</v>
      </c>
      <c r="AV45" s="1154"/>
      <c r="AW45" s="1158" t="s">
        <v>1017</v>
      </c>
      <c r="AX45" s="1155"/>
    </row>
    <row r="46" spans="1:50">
      <c r="A46" s="1153" t="s">
        <v>3680</v>
      </c>
      <c r="B46" s="1154"/>
      <c r="C46" s="1154" t="s">
        <v>3808</v>
      </c>
      <c r="D46" s="1155">
        <v>45</v>
      </c>
      <c r="E46" s="1156" t="s">
        <v>1013</v>
      </c>
      <c r="F46" s="1157">
        <v>40222</v>
      </c>
      <c r="G46" s="1158">
        <v>1</v>
      </c>
      <c r="H46" s="1158"/>
      <c r="I46" s="1155"/>
      <c r="J46" s="1158">
        <v>1</v>
      </c>
      <c r="K46" s="1159"/>
      <c r="L46" s="1160">
        <v>153</v>
      </c>
      <c r="M46" s="1160">
        <v>71</v>
      </c>
      <c r="N46" s="1160">
        <v>205</v>
      </c>
      <c r="O46" s="1161">
        <v>437</v>
      </c>
      <c r="P46" s="1155"/>
      <c r="Q46" s="1158">
        <v>1</v>
      </c>
      <c r="R46" s="1155"/>
      <c r="S46" s="1158">
        <v>1</v>
      </c>
      <c r="T46" s="1155"/>
      <c r="U46" s="1158">
        <v>1</v>
      </c>
      <c r="V46" s="1162"/>
      <c r="W46" s="1155"/>
      <c r="X46" s="1155">
        <v>1</v>
      </c>
      <c r="Y46" s="1158">
        <v>1</v>
      </c>
      <c r="Z46" s="1158">
        <v>1</v>
      </c>
      <c r="AA46" s="1158"/>
      <c r="AB46" s="1154"/>
      <c r="AC46" s="1154"/>
      <c r="AD46" s="1154"/>
      <c r="AE46" s="1154"/>
      <c r="AF46" s="1154"/>
      <c r="AG46" s="1154"/>
      <c r="AH46" s="1158">
        <v>300</v>
      </c>
      <c r="AI46" s="1158">
        <v>1100</v>
      </c>
      <c r="AJ46" s="1163"/>
      <c r="AK46" s="1163"/>
      <c r="AL46" s="1163">
        <v>1</v>
      </c>
      <c r="AM46" s="1164">
        <v>124</v>
      </c>
      <c r="AN46" s="1165">
        <v>514</v>
      </c>
      <c r="AO46" s="1165">
        <v>141</v>
      </c>
      <c r="AP46" s="1165">
        <v>177.5</v>
      </c>
      <c r="AQ46" s="1165">
        <v>146</v>
      </c>
      <c r="AR46" s="1166">
        <v>106</v>
      </c>
      <c r="AS46" s="740">
        <v>2241</v>
      </c>
      <c r="AT46" s="1167">
        <v>122.5</v>
      </c>
      <c r="AU46" s="1173">
        <v>2760.5</v>
      </c>
      <c r="AV46" s="1154"/>
      <c r="AW46" s="1158" t="s">
        <v>1018</v>
      </c>
      <c r="AX46" s="1155"/>
    </row>
    <row r="47" spans="1:50">
      <c r="A47" s="1153" t="s">
        <v>3680</v>
      </c>
      <c r="B47" s="1154"/>
      <c r="C47" s="1154" t="s">
        <v>3808</v>
      </c>
      <c r="D47" s="1155">
        <v>46</v>
      </c>
      <c r="E47" s="1156" t="s">
        <v>1013</v>
      </c>
      <c r="F47" s="1157">
        <v>40222</v>
      </c>
      <c r="G47" s="1158"/>
      <c r="H47" s="1158">
        <v>1</v>
      </c>
      <c r="I47" s="1155"/>
      <c r="J47" s="1158">
        <v>1</v>
      </c>
      <c r="K47" s="1159"/>
      <c r="L47" s="1160">
        <v>149</v>
      </c>
      <c r="M47" s="1160">
        <v>62</v>
      </c>
      <c r="N47" s="1160">
        <v>185</v>
      </c>
      <c r="O47" s="1161">
        <v>387</v>
      </c>
      <c r="P47" s="1155"/>
      <c r="Q47" s="1158">
        <v>1</v>
      </c>
      <c r="R47" s="1155"/>
      <c r="S47" s="1158">
        <v>1</v>
      </c>
      <c r="T47" s="1155"/>
      <c r="U47" s="1158">
        <v>1</v>
      </c>
      <c r="V47" s="1162"/>
      <c r="W47" s="1155">
        <v>1</v>
      </c>
      <c r="X47" s="1155"/>
      <c r="Y47" s="1158">
        <v>1</v>
      </c>
      <c r="Z47" s="1158">
        <v>1</v>
      </c>
      <c r="AA47" s="1158"/>
      <c r="AB47" s="1154"/>
      <c r="AC47" s="1154"/>
      <c r="AD47" s="1154"/>
      <c r="AE47" s="1154"/>
      <c r="AF47" s="1154"/>
      <c r="AG47" s="1154"/>
      <c r="AH47" s="1158">
        <v>300</v>
      </c>
      <c r="AI47" s="1158">
        <v>900</v>
      </c>
      <c r="AJ47" s="1163"/>
      <c r="AK47" s="1163"/>
      <c r="AL47" s="1163">
        <v>1</v>
      </c>
      <c r="AM47" s="1164">
        <v>75.5</v>
      </c>
      <c r="AN47" s="1165">
        <v>64</v>
      </c>
      <c r="AO47" s="1165">
        <v>55</v>
      </c>
      <c r="AP47" s="1165">
        <v>153</v>
      </c>
      <c r="AQ47" s="1165">
        <v>146</v>
      </c>
      <c r="AR47" s="1166">
        <v>28</v>
      </c>
      <c r="AS47" s="1174">
        <v>379</v>
      </c>
      <c r="AT47" s="1167">
        <v>82.5</v>
      </c>
      <c r="AU47" s="1173">
        <v>2230.5</v>
      </c>
      <c r="AV47" s="1154"/>
      <c r="AW47" s="1168" t="s">
        <v>1019</v>
      </c>
      <c r="AX47" s="1155"/>
    </row>
    <row r="48" spans="1:50">
      <c r="A48" s="1153" t="s">
        <v>3680</v>
      </c>
      <c r="B48" s="1154"/>
      <c r="C48" s="1154" t="s">
        <v>3808</v>
      </c>
      <c r="D48" s="1155">
        <v>47</v>
      </c>
      <c r="E48" s="1156" t="s">
        <v>1013</v>
      </c>
      <c r="F48" s="1157">
        <v>40222</v>
      </c>
      <c r="G48" s="1158"/>
      <c r="H48" s="1158">
        <v>1</v>
      </c>
      <c r="I48" s="1155"/>
      <c r="J48" s="1158">
        <v>1</v>
      </c>
      <c r="K48" s="1159"/>
      <c r="L48" s="1160">
        <v>147</v>
      </c>
      <c r="M48" s="1160">
        <v>63</v>
      </c>
      <c r="N48" s="1160">
        <v>191</v>
      </c>
      <c r="O48" s="1161">
        <v>378</v>
      </c>
      <c r="P48" s="1155"/>
      <c r="Q48" s="1158">
        <v>1</v>
      </c>
      <c r="R48" s="1155"/>
      <c r="S48" s="1158">
        <v>1</v>
      </c>
      <c r="T48" s="1155"/>
      <c r="U48" s="1158">
        <v>1</v>
      </c>
      <c r="V48" s="1162"/>
      <c r="W48" s="1155">
        <v>1</v>
      </c>
      <c r="X48" s="1155"/>
      <c r="Y48" s="1158">
        <v>1</v>
      </c>
      <c r="Z48" s="1158">
        <v>1</v>
      </c>
      <c r="AA48" s="1158"/>
      <c r="AB48" s="1154"/>
      <c r="AC48" s="1154"/>
      <c r="AD48" s="1154"/>
      <c r="AE48" s="1154"/>
      <c r="AF48" s="1154"/>
      <c r="AG48" s="1154"/>
      <c r="AH48" s="1158">
        <v>300</v>
      </c>
      <c r="AI48" s="1158">
        <v>800</v>
      </c>
      <c r="AJ48" s="1163"/>
      <c r="AK48" s="1163"/>
      <c r="AL48" s="1163">
        <v>1</v>
      </c>
      <c r="AM48" s="1164">
        <v>65</v>
      </c>
      <c r="AN48" s="1165">
        <v>566.5</v>
      </c>
      <c r="AO48" s="1165">
        <v>60</v>
      </c>
      <c r="AP48" s="1165">
        <v>53.5</v>
      </c>
      <c r="AQ48" s="1165">
        <v>97</v>
      </c>
      <c r="AR48" s="1166">
        <v>47</v>
      </c>
      <c r="AS48" s="1174">
        <v>96</v>
      </c>
      <c r="AT48" s="1167">
        <v>56</v>
      </c>
      <c r="AU48" s="1173">
        <v>2191</v>
      </c>
      <c r="AV48" s="1154"/>
      <c r="AW48" s="1158" t="s">
        <v>1020</v>
      </c>
      <c r="AX48" s="1155"/>
    </row>
    <row r="49" spans="1:50">
      <c r="A49" s="1153" t="s">
        <v>3680</v>
      </c>
      <c r="B49" s="1154"/>
      <c r="C49" s="1154" t="s">
        <v>3808</v>
      </c>
      <c r="D49" s="1155">
        <v>48</v>
      </c>
      <c r="E49" s="1156" t="s">
        <v>1013</v>
      </c>
      <c r="F49" s="1157">
        <v>40222</v>
      </c>
      <c r="G49" s="1158">
        <v>1</v>
      </c>
      <c r="H49" s="1158"/>
      <c r="I49" s="1155"/>
      <c r="J49" s="1158"/>
      <c r="K49" s="1159">
        <v>1</v>
      </c>
      <c r="L49" s="1160">
        <v>172</v>
      </c>
      <c r="M49" s="1160">
        <v>74</v>
      </c>
      <c r="N49" s="1160">
        <v>228</v>
      </c>
      <c r="O49" s="1161">
        <v>739</v>
      </c>
      <c r="P49" s="1155"/>
      <c r="Q49" s="1158">
        <v>1</v>
      </c>
      <c r="R49" s="1155"/>
      <c r="S49" s="1158">
        <v>1</v>
      </c>
      <c r="T49" s="1155"/>
      <c r="U49" s="1158">
        <v>1</v>
      </c>
      <c r="V49" s="1162"/>
      <c r="W49" s="1155"/>
      <c r="X49" s="1155">
        <v>1</v>
      </c>
      <c r="Y49" s="1158">
        <v>1</v>
      </c>
      <c r="Z49" s="1158">
        <v>1</v>
      </c>
      <c r="AA49" s="1158"/>
      <c r="AB49" s="1154"/>
      <c r="AC49" s="1154"/>
      <c r="AD49" s="1154"/>
      <c r="AE49" s="1154"/>
      <c r="AF49" s="1154"/>
      <c r="AG49" s="1154"/>
      <c r="AH49" s="1158">
        <v>300</v>
      </c>
      <c r="AI49" s="1158">
        <v>1000</v>
      </c>
      <c r="AJ49" s="1163"/>
      <c r="AK49" s="1163">
        <v>1</v>
      </c>
      <c r="AL49" s="1163"/>
      <c r="AM49" s="1164">
        <v>618</v>
      </c>
      <c r="AN49" s="717">
        <v>4505</v>
      </c>
      <c r="AO49" s="1165">
        <v>82</v>
      </c>
      <c r="AP49" s="1165">
        <v>45.5</v>
      </c>
      <c r="AQ49" s="1165">
        <v>109.5</v>
      </c>
      <c r="AR49" s="1166">
        <v>54</v>
      </c>
      <c r="AS49" s="1174">
        <v>638</v>
      </c>
      <c r="AT49" s="1167">
        <v>70</v>
      </c>
      <c r="AU49" s="971">
        <v>5990.5</v>
      </c>
      <c r="AV49" s="1154"/>
      <c r="AW49" s="1158" t="s">
        <v>1021</v>
      </c>
      <c r="AX49" s="1155"/>
    </row>
    <row r="50" spans="1:50">
      <c r="A50" s="1153" t="s">
        <v>3680</v>
      </c>
      <c r="B50" s="1154"/>
      <c r="C50" s="1154" t="s">
        <v>3808</v>
      </c>
      <c r="D50" s="1155">
        <v>49</v>
      </c>
      <c r="E50" s="1156" t="s">
        <v>1013</v>
      </c>
      <c r="F50" s="1157">
        <v>40222</v>
      </c>
      <c r="G50" s="1158">
        <v>1</v>
      </c>
      <c r="H50" s="1158"/>
      <c r="I50" s="1155"/>
      <c r="J50" s="1158">
        <v>1</v>
      </c>
      <c r="K50" s="1159"/>
      <c r="L50" s="1160">
        <v>155</v>
      </c>
      <c r="M50" s="1160">
        <v>67</v>
      </c>
      <c r="N50" s="1160">
        <v>201</v>
      </c>
      <c r="O50" s="1161">
        <v>401</v>
      </c>
      <c r="P50" s="1155"/>
      <c r="Q50" s="1158">
        <v>1</v>
      </c>
      <c r="R50" s="1155"/>
      <c r="S50" s="1158">
        <v>1</v>
      </c>
      <c r="T50" s="1155"/>
      <c r="U50" s="1158">
        <v>1</v>
      </c>
      <c r="V50" s="1162"/>
      <c r="W50" s="1155"/>
      <c r="X50" s="1155">
        <v>1</v>
      </c>
      <c r="Y50" s="1158">
        <v>1</v>
      </c>
      <c r="Z50" s="1158">
        <v>1</v>
      </c>
      <c r="AA50" s="1158"/>
      <c r="AB50" s="1154"/>
      <c r="AC50" s="1154"/>
      <c r="AD50" s="1154"/>
      <c r="AE50" s="1154"/>
      <c r="AF50" s="1154"/>
      <c r="AG50" s="1154"/>
      <c r="AH50" s="1158">
        <v>300</v>
      </c>
      <c r="AI50" s="1175">
        <v>1000</v>
      </c>
      <c r="AJ50" s="1163"/>
      <c r="AK50" s="1163"/>
      <c r="AL50" s="1163">
        <v>1</v>
      </c>
      <c r="AM50" s="1164">
        <v>83</v>
      </c>
      <c r="AN50" s="1165">
        <v>59.5</v>
      </c>
      <c r="AO50" s="1165">
        <v>52</v>
      </c>
      <c r="AP50" s="1165">
        <v>70</v>
      </c>
      <c r="AQ50" s="1165">
        <v>81</v>
      </c>
      <c r="AR50" s="1166">
        <v>83</v>
      </c>
      <c r="AS50" s="1174">
        <v>339</v>
      </c>
      <c r="AT50" s="1167">
        <v>69</v>
      </c>
      <c r="AU50" s="1173">
        <v>494</v>
      </c>
      <c r="AV50" s="1154"/>
      <c r="AW50" s="1158" t="s">
        <v>1022</v>
      </c>
      <c r="AX50" s="1155"/>
    </row>
    <row r="51" spans="1:50">
      <c r="A51" s="1153" t="s">
        <v>3680</v>
      </c>
      <c r="B51" s="1154"/>
      <c r="C51" s="1154" t="s">
        <v>3808</v>
      </c>
      <c r="D51" s="1155">
        <v>50</v>
      </c>
      <c r="E51" s="1156" t="s">
        <v>1013</v>
      </c>
      <c r="F51" s="1157">
        <v>40222</v>
      </c>
      <c r="G51" s="1158"/>
      <c r="H51" s="1158">
        <v>1</v>
      </c>
      <c r="I51" s="1155"/>
      <c r="J51" s="1158"/>
      <c r="K51" s="1159">
        <v>1</v>
      </c>
      <c r="L51" s="1160">
        <v>175</v>
      </c>
      <c r="M51" s="1160">
        <v>74</v>
      </c>
      <c r="N51" s="1160">
        <v>212</v>
      </c>
      <c r="O51" s="1161">
        <v>695</v>
      </c>
      <c r="P51" s="1155">
        <v>1</v>
      </c>
      <c r="Q51" s="1158"/>
      <c r="R51" s="1155">
        <v>1</v>
      </c>
      <c r="S51" s="1158"/>
      <c r="T51" s="1155"/>
      <c r="U51" s="1158">
        <v>1</v>
      </c>
      <c r="V51" s="1162"/>
      <c r="W51" s="1155">
        <v>1</v>
      </c>
      <c r="X51" s="1155"/>
      <c r="Y51" s="1158">
        <v>1</v>
      </c>
      <c r="Z51" s="1158">
        <v>1</v>
      </c>
      <c r="AA51" s="1158"/>
      <c r="AB51" s="1154"/>
      <c r="AC51" s="1154"/>
      <c r="AD51" s="1154"/>
      <c r="AE51" s="1154"/>
      <c r="AF51" s="1154"/>
      <c r="AG51" s="1154"/>
      <c r="AH51" s="1158">
        <v>300</v>
      </c>
      <c r="AI51" s="1158">
        <v>900</v>
      </c>
      <c r="AJ51" s="1163">
        <v>1</v>
      </c>
      <c r="AK51" s="1163"/>
      <c r="AL51" s="1163"/>
      <c r="AM51" s="722">
        <v>6603</v>
      </c>
      <c r="AN51" s="721">
        <v>18594.5</v>
      </c>
      <c r="AO51" s="1165">
        <v>236</v>
      </c>
      <c r="AP51" s="1165">
        <v>448</v>
      </c>
      <c r="AQ51" s="1165">
        <v>195</v>
      </c>
      <c r="AR51" s="723">
        <v>1190.5</v>
      </c>
      <c r="AS51" s="740">
        <v>5492</v>
      </c>
      <c r="AT51" s="726">
        <v>3404</v>
      </c>
      <c r="AU51" s="971">
        <v>8414</v>
      </c>
      <c r="AV51" s="1154"/>
      <c r="AW51" s="1158" t="s">
        <v>1023</v>
      </c>
      <c r="AX51" s="1155"/>
    </row>
    <row r="52" spans="1:50">
      <c r="A52" s="1153" t="s">
        <v>3680</v>
      </c>
      <c r="B52" s="1154"/>
      <c r="C52" s="1154" t="s">
        <v>3808</v>
      </c>
      <c r="D52" s="1155">
        <v>51</v>
      </c>
      <c r="E52" s="1156" t="s">
        <v>1013</v>
      </c>
      <c r="F52" s="1157">
        <v>40222</v>
      </c>
      <c r="G52" s="1158"/>
      <c r="H52" s="1158">
        <v>1</v>
      </c>
      <c r="I52" s="1155"/>
      <c r="J52" s="1158"/>
      <c r="K52" s="1159">
        <v>1</v>
      </c>
      <c r="L52" s="1160">
        <v>170</v>
      </c>
      <c r="M52" s="1160">
        <v>71</v>
      </c>
      <c r="N52" s="1160">
        <v>215</v>
      </c>
      <c r="O52" s="1186">
        <v>695</v>
      </c>
      <c r="P52" s="1155">
        <v>1</v>
      </c>
      <c r="Q52" s="1158"/>
      <c r="R52" s="1155">
        <v>1</v>
      </c>
      <c r="S52" s="1158"/>
      <c r="T52" s="1155"/>
      <c r="U52" s="1158">
        <v>1</v>
      </c>
      <c r="V52" s="1162"/>
      <c r="W52" s="1155"/>
      <c r="X52" s="1155">
        <v>1</v>
      </c>
      <c r="Y52" s="1158">
        <v>1</v>
      </c>
      <c r="Z52" s="1158">
        <v>1</v>
      </c>
      <c r="AA52" s="1158"/>
      <c r="AB52" s="1154"/>
      <c r="AC52" s="1154"/>
      <c r="AD52" s="1154"/>
      <c r="AE52" s="1154"/>
      <c r="AF52" s="1154"/>
      <c r="AG52" s="1154"/>
      <c r="AH52" s="1158">
        <v>300</v>
      </c>
      <c r="AI52" s="1158">
        <v>800</v>
      </c>
      <c r="AJ52" s="1163"/>
      <c r="AK52" s="1163"/>
      <c r="AL52" s="1163">
        <v>1</v>
      </c>
      <c r="AM52" s="1164">
        <v>104</v>
      </c>
      <c r="AN52" s="1165">
        <v>235</v>
      </c>
      <c r="AO52" s="1165">
        <v>54</v>
      </c>
      <c r="AP52" s="1165">
        <v>91</v>
      </c>
      <c r="AQ52" s="1165">
        <v>109</v>
      </c>
      <c r="AR52" s="1166">
        <v>44</v>
      </c>
      <c r="AS52" s="1174">
        <v>99.5</v>
      </c>
      <c r="AT52" s="1167">
        <v>82</v>
      </c>
      <c r="AU52" s="1173">
        <v>3229</v>
      </c>
      <c r="AV52" s="1154"/>
      <c r="AW52" s="1158" t="s">
        <v>1024</v>
      </c>
      <c r="AX52" s="1155"/>
    </row>
    <row r="53" spans="1:50">
      <c r="A53" s="1153" t="s">
        <v>3680</v>
      </c>
      <c r="B53" s="1154"/>
      <c r="C53" s="1154" t="s">
        <v>3808</v>
      </c>
      <c r="D53" s="1155">
        <v>52</v>
      </c>
      <c r="E53" s="1156" t="s">
        <v>1025</v>
      </c>
      <c r="F53" s="1157">
        <v>40223</v>
      </c>
      <c r="G53" s="1187"/>
      <c r="H53" s="1187">
        <v>1</v>
      </c>
      <c r="I53" s="1188"/>
      <c r="J53" s="1187"/>
      <c r="K53" s="1159">
        <v>1</v>
      </c>
      <c r="L53" s="1189">
        <v>168</v>
      </c>
      <c r="M53" s="1189">
        <v>69</v>
      </c>
      <c r="N53" s="1189">
        <v>221</v>
      </c>
      <c r="O53" s="1186">
        <v>658</v>
      </c>
      <c r="P53" s="1188">
        <v>1</v>
      </c>
      <c r="Q53" s="1158"/>
      <c r="R53" s="1188">
        <v>1</v>
      </c>
      <c r="S53" s="1158"/>
      <c r="T53" s="1188"/>
      <c r="U53" s="1158">
        <v>1</v>
      </c>
      <c r="V53" s="1190"/>
      <c r="W53" s="1155">
        <v>1</v>
      </c>
      <c r="X53" s="1188"/>
      <c r="Y53" s="1158">
        <v>1</v>
      </c>
      <c r="Z53" s="1187">
        <v>1</v>
      </c>
      <c r="AA53" s="1187"/>
      <c r="AB53" s="1154"/>
      <c r="AC53" s="1154"/>
      <c r="AD53" s="1154"/>
      <c r="AE53" s="1154"/>
      <c r="AF53" s="1154"/>
      <c r="AG53" s="1154"/>
      <c r="AH53" s="1158">
        <v>300</v>
      </c>
      <c r="AI53" s="1187">
        <v>600</v>
      </c>
      <c r="AJ53" s="1163">
        <v>1</v>
      </c>
      <c r="AK53" s="1163"/>
      <c r="AL53" s="1163"/>
      <c r="AM53" s="722">
        <v>9171</v>
      </c>
      <c r="AN53" s="721">
        <v>26466.5</v>
      </c>
      <c r="AO53" s="1165">
        <v>217</v>
      </c>
      <c r="AP53" s="1165">
        <v>527</v>
      </c>
      <c r="AQ53" s="717">
        <v>1412</v>
      </c>
      <c r="AR53" s="1166">
        <v>54</v>
      </c>
      <c r="AS53" s="1174">
        <v>533</v>
      </c>
      <c r="AT53" s="1167">
        <v>422</v>
      </c>
      <c r="AU53" s="971">
        <v>5291.5</v>
      </c>
      <c r="AV53" s="1154"/>
      <c r="AW53" s="1187" t="s">
        <v>1026</v>
      </c>
      <c r="AX53" s="1188"/>
    </row>
    <row r="54" spans="1:50">
      <c r="A54" s="1153" t="s">
        <v>3680</v>
      </c>
      <c r="B54" s="1154"/>
      <c r="C54" s="1154" t="s">
        <v>3808</v>
      </c>
      <c r="D54" s="1176">
        <v>53</v>
      </c>
      <c r="E54" s="1177" t="s">
        <v>1025</v>
      </c>
      <c r="F54" s="1157">
        <v>40223</v>
      </c>
      <c r="G54" s="1178"/>
      <c r="H54" s="1178">
        <v>1</v>
      </c>
      <c r="I54" s="1176"/>
      <c r="J54" s="1178"/>
      <c r="K54" s="1179">
        <v>1</v>
      </c>
      <c r="L54" s="1180">
        <v>165</v>
      </c>
      <c r="M54" s="1180">
        <v>70</v>
      </c>
      <c r="N54" s="1180">
        <v>220</v>
      </c>
      <c r="O54" s="1181">
        <v>566</v>
      </c>
      <c r="P54" s="1176">
        <v>1</v>
      </c>
      <c r="Q54" s="1178"/>
      <c r="R54" s="1176"/>
      <c r="S54" s="1178">
        <v>1</v>
      </c>
      <c r="T54" s="1176"/>
      <c r="U54" s="1178">
        <v>1</v>
      </c>
      <c r="V54" s="1182"/>
      <c r="W54" s="1176">
        <v>1</v>
      </c>
      <c r="X54" s="1176"/>
      <c r="Y54" s="1178">
        <v>1</v>
      </c>
      <c r="Z54" s="1178">
        <v>1</v>
      </c>
      <c r="AA54" s="1178"/>
      <c r="AB54" s="1154"/>
      <c r="AC54" s="1154"/>
      <c r="AD54" s="1154"/>
      <c r="AE54" s="1154"/>
      <c r="AF54" s="1154"/>
      <c r="AG54" s="1154"/>
      <c r="AH54" s="1158">
        <v>300</v>
      </c>
      <c r="AI54" s="1187">
        <v>900</v>
      </c>
      <c r="AJ54" s="1163"/>
      <c r="AK54" s="1163"/>
      <c r="AL54" s="1163">
        <v>1</v>
      </c>
      <c r="AM54" s="1164">
        <v>99</v>
      </c>
      <c r="AN54" s="1165">
        <v>163</v>
      </c>
      <c r="AO54" s="1165">
        <v>133</v>
      </c>
      <c r="AP54" s="1165">
        <v>222</v>
      </c>
      <c r="AQ54" s="1165">
        <v>117</v>
      </c>
      <c r="AR54" s="1166">
        <v>123.5</v>
      </c>
      <c r="AS54" s="1174">
        <v>322</v>
      </c>
      <c r="AT54" s="1167">
        <v>74</v>
      </c>
      <c r="AU54" s="971">
        <v>4478</v>
      </c>
      <c r="AV54" s="1154"/>
      <c r="AW54" s="1187" t="s">
        <v>1027</v>
      </c>
      <c r="AX54" s="1176" t="s">
        <v>348</v>
      </c>
    </row>
    <row r="55" spans="1:50">
      <c r="A55" s="1153" t="s">
        <v>3680</v>
      </c>
      <c r="B55" s="1154"/>
      <c r="C55" s="1154" t="s">
        <v>3808</v>
      </c>
      <c r="D55" s="1155">
        <v>54</v>
      </c>
      <c r="E55" s="1156" t="s">
        <v>1025</v>
      </c>
      <c r="F55" s="1157">
        <v>40223</v>
      </c>
      <c r="G55" s="1187">
        <v>1</v>
      </c>
      <c r="H55" s="1187"/>
      <c r="I55" s="1188"/>
      <c r="J55" s="1187"/>
      <c r="K55" s="1159">
        <v>1</v>
      </c>
      <c r="L55" s="1189">
        <v>169</v>
      </c>
      <c r="M55" s="1189">
        <v>72</v>
      </c>
      <c r="N55" s="1189">
        <v>222</v>
      </c>
      <c r="O55" s="1186">
        <v>625</v>
      </c>
      <c r="P55" s="1188"/>
      <c r="Q55" s="1158">
        <v>1</v>
      </c>
      <c r="R55" s="1188"/>
      <c r="S55" s="1158">
        <v>1</v>
      </c>
      <c r="T55" s="1188"/>
      <c r="U55" s="1158">
        <v>1</v>
      </c>
      <c r="V55" s="1190"/>
      <c r="W55" s="1155">
        <v>1</v>
      </c>
      <c r="X55" s="1188"/>
      <c r="Y55" s="1158">
        <v>1</v>
      </c>
      <c r="Z55" s="1187">
        <v>1</v>
      </c>
      <c r="AA55" s="1187"/>
      <c r="AB55" s="1154"/>
      <c r="AC55" s="1154"/>
      <c r="AD55" s="1154"/>
      <c r="AE55" s="1154"/>
      <c r="AF55" s="1154"/>
      <c r="AG55" s="1154"/>
      <c r="AH55" s="1158">
        <v>300</v>
      </c>
      <c r="AI55" s="1187">
        <v>900</v>
      </c>
      <c r="AJ55" s="1163"/>
      <c r="AK55" s="1163"/>
      <c r="AL55" s="1163">
        <v>1</v>
      </c>
      <c r="AM55" s="1164">
        <v>74</v>
      </c>
      <c r="AN55" s="1165">
        <v>151</v>
      </c>
      <c r="AO55" s="1165">
        <v>69.5</v>
      </c>
      <c r="AP55" s="1165">
        <v>110</v>
      </c>
      <c r="AQ55" s="1165">
        <v>113.5</v>
      </c>
      <c r="AR55" s="1166">
        <v>85</v>
      </c>
      <c r="AS55" s="740">
        <v>1297</v>
      </c>
      <c r="AT55" s="1167">
        <v>133</v>
      </c>
      <c r="AU55" s="971">
        <v>8583</v>
      </c>
      <c r="AV55" s="1154"/>
      <c r="AW55" s="1187" t="s">
        <v>1028</v>
      </c>
      <c r="AX55" s="1188"/>
    </row>
    <row r="56" spans="1:50">
      <c r="A56" s="1153" t="s">
        <v>3680</v>
      </c>
      <c r="B56" s="1154"/>
      <c r="C56" s="1154" t="s">
        <v>3808</v>
      </c>
      <c r="D56" s="1155">
        <v>55</v>
      </c>
      <c r="E56" s="1156" t="s">
        <v>1025</v>
      </c>
      <c r="F56" s="1157">
        <v>40223</v>
      </c>
      <c r="G56" s="1187"/>
      <c r="H56" s="1187">
        <v>1</v>
      </c>
      <c r="I56" s="1188"/>
      <c r="J56" s="1187">
        <v>1</v>
      </c>
      <c r="K56" s="1159"/>
      <c r="L56" s="1189">
        <v>151</v>
      </c>
      <c r="M56" s="1189">
        <v>70</v>
      </c>
      <c r="N56" s="1189">
        <v>202</v>
      </c>
      <c r="O56" s="1186">
        <v>418</v>
      </c>
      <c r="P56" s="1188"/>
      <c r="Q56" s="1158">
        <v>1</v>
      </c>
      <c r="R56" s="1188"/>
      <c r="S56" s="1158">
        <v>1</v>
      </c>
      <c r="T56" s="1188"/>
      <c r="U56" s="1158">
        <v>1</v>
      </c>
      <c r="V56" s="1190"/>
      <c r="W56" s="1155"/>
      <c r="X56" s="1188">
        <v>1</v>
      </c>
      <c r="Y56" s="1158">
        <v>1</v>
      </c>
      <c r="Z56" s="1187">
        <v>1</v>
      </c>
      <c r="AA56" s="1187"/>
      <c r="AB56" s="1154"/>
      <c r="AC56" s="1154"/>
      <c r="AD56" s="1154"/>
      <c r="AE56" s="1154"/>
      <c r="AF56" s="1154"/>
      <c r="AG56" s="1154"/>
      <c r="AH56" s="1158">
        <v>300</v>
      </c>
      <c r="AI56" s="1187">
        <v>600</v>
      </c>
      <c r="AJ56" s="1163"/>
      <c r="AK56" s="1163"/>
      <c r="AL56" s="1163">
        <v>1</v>
      </c>
      <c r="AM56" s="1164">
        <v>101</v>
      </c>
      <c r="AN56" s="1165">
        <v>123</v>
      </c>
      <c r="AO56" s="1165">
        <v>60</v>
      </c>
      <c r="AP56" s="1165">
        <v>71</v>
      </c>
      <c r="AQ56" s="1165">
        <v>104</v>
      </c>
      <c r="AR56" s="1166">
        <v>63</v>
      </c>
      <c r="AS56" s="1174">
        <v>304.5</v>
      </c>
      <c r="AT56" s="1167">
        <v>63</v>
      </c>
      <c r="AU56" s="1173">
        <v>350</v>
      </c>
      <c r="AV56" s="1154"/>
      <c r="AW56" s="1187" t="s">
        <v>1029</v>
      </c>
      <c r="AX56" s="1188"/>
    </row>
    <row r="57" spans="1:50">
      <c r="A57" s="1153" t="s">
        <v>3680</v>
      </c>
      <c r="B57" s="1154"/>
      <c r="C57" s="1154" t="s">
        <v>3808</v>
      </c>
      <c r="D57" s="1155">
        <v>56</v>
      </c>
      <c r="E57" s="1156" t="s">
        <v>1025</v>
      </c>
      <c r="F57" s="1157">
        <v>40223</v>
      </c>
      <c r="G57" s="1187">
        <v>1</v>
      </c>
      <c r="H57" s="1187"/>
      <c r="I57" s="1188"/>
      <c r="J57" s="1187">
        <v>1</v>
      </c>
      <c r="K57" s="1159"/>
      <c r="L57" s="1189">
        <v>155</v>
      </c>
      <c r="M57" s="1189">
        <v>70</v>
      </c>
      <c r="N57" s="1189">
        <v>201</v>
      </c>
      <c r="O57" s="1186">
        <v>448</v>
      </c>
      <c r="P57" s="1188"/>
      <c r="Q57" s="1158">
        <v>1</v>
      </c>
      <c r="R57" s="1188"/>
      <c r="S57" s="1158">
        <v>1</v>
      </c>
      <c r="T57" s="1188"/>
      <c r="U57" s="1158">
        <v>1</v>
      </c>
      <c r="V57" s="1190"/>
      <c r="W57" s="1155"/>
      <c r="X57" s="1188">
        <v>1</v>
      </c>
      <c r="Y57" s="1158">
        <v>1</v>
      </c>
      <c r="Z57" s="1187">
        <v>1</v>
      </c>
      <c r="AA57" s="1187"/>
      <c r="AB57" s="1154"/>
      <c r="AC57" s="1154"/>
      <c r="AD57" s="1154"/>
      <c r="AE57" s="1154"/>
      <c r="AF57" s="1154"/>
      <c r="AG57" s="1154"/>
      <c r="AH57" s="1158">
        <v>300</v>
      </c>
      <c r="AI57" s="1187">
        <v>1100</v>
      </c>
      <c r="AJ57" s="1163"/>
      <c r="AK57" s="1163"/>
      <c r="AL57" s="1163">
        <v>1</v>
      </c>
      <c r="AM57" s="1164">
        <v>80</v>
      </c>
      <c r="AN57" s="1165">
        <v>140.5</v>
      </c>
      <c r="AO57" s="1165">
        <v>51</v>
      </c>
      <c r="AP57" s="1165">
        <v>52</v>
      </c>
      <c r="AQ57" s="1165">
        <v>104</v>
      </c>
      <c r="AR57" s="1166">
        <v>46</v>
      </c>
      <c r="AS57" s="1174">
        <v>980</v>
      </c>
      <c r="AT57" s="1167">
        <v>69</v>
      </c>
      <c r="AU57" s="1173">
        <v>386</v>
      </c>
      <c r="AV57" s="1154"/>
      <c r="AW57" s="1187" t="s">
        <v>1030</v>
      </c>
      <c r="AX57" s="1188"/>
    </row>
    <row r="58" spans="1:50">
      <c r="A58" s="1153" t="s">
        <v>3680</v>
      </c>
      <c r="B58" s="1154"/>
      <c r="C58" s="1154" t="s">
        <v>3808</v>
      </c>
      <c r="D58" s="1155">
        <v>57</v>
      </c>
      <c r="E58" s="1156" t="s">
        <v>1031</v>
      </c>
      <c r="F58" s="1157">
        <v>40224</v>
      </c>
      <c r="G58" s="1187">
        <v>1</v>
      </c>
      <c r="H58" s="1187"/>
      <c r="I58" s="1188"/>
      <c r="J58" s="1187"/>
      <c r="K58" s="1159">
        <v>1</v>
      </c>
      <c r="L58" s="1189">
        <v>165</v>
      </c>
      <c r="M58" s="1189">
        <v>72</v>
      </c>
      <c r="N58" s="1189">
        <v>225</v>
      </c>
      <c r="O58" s="1186">
        <v>711</v>
      </c>
      <c r="P58" s="1188"/>
      <c r="Q58" s="1158">
        <v>1</v>
      </c>
      <c r="R58" s="1188"/>
      <c r="S58" s="1158">
        <v>1</v>
      </c>
      <c r="T58" s="1188"/>
      <c r="U58" s="1158">
        <v>1</v>
      </c>
      <c r="V58" s="1190"/>
      <c r="W58" s="1188"/>
      <c r="X58" s="1188">
        <v>1</v>
      </c>
      <c r="Y58" s="1158">
        <v>1</v>
      </c>
      <c r="Z58" s="1187">
        <v>1</v>
      </c>
      <c r="AA58" s="1187"/>
      <c r="AB58" s="1154"/>
      <c r="AC58" s="1154"/>
      <c r="AD58" s="1154"/>
      <c r="AE58" s="1154"/>
      <c r="AF58" s="1154"/>
      <c r="AG58" s="1154"/>
      <c r="AH58" s="1158">
        <v>300</v>
      </c>
      <c r="AI58" s="1187">
        <v>1100</v>
      </c>
      <c r="AJ58" s="1163"/>
      <c r="AK58" s="1163"/>
      <c r="AL58" s="1163">
        <v>1</v>
      </c>
      <c r="AM58" s="1164">
        <v>73</v>
      </c>
      <c r="AN58" s="1165">
        <v>73.5</v>
      </c>
      <c r="AO58" s="1165">
        <v>81</v>
      </c>
      <c r="AP58" s="1165">
        <v>62.5</v>
      </c>
      <c r="AQ58" s="1165">
        <v>113</v>
      </c>
      <c r="AR58" s="1166">
        <v>48</v>
      </c>
      <c r="AS58" s="1174">
        <v>140</v>
      </c>
      <c r="AT58" s="1167">
        <v>63</v>
      </c>
      <c r="AU58" s="1173">
        <v>3520</v>
      </c>
      <c r="AV58" s="1154"/>
      <c r="AW58" s="1187" t="s">
        <v>1032</v>
      </c>
      <c r="AX58" s="1188"/>
    </row>
    <row r="59" spans="1:50">
      <c r="A59" s="1153" t="s">
        <v>3680</v>
      </c>
      <c r="B59" s="1154"/>
      <c r="C59" s="1154" t="s">
        <v>3808</v>
      </c>
      <c r="D59" s="1155">
        <v>58</v>
      </c>
      <c r="E59" s="1156" t="s">
        <v>1031</v>
      </c>
      <c r="F59" s="1157">
        <v>40224</v>
      </c>
      <c r="G59" s="1187">
        <v>1</v>
      </c>
      <c r="H59" s="1187"/>
      <c r="I59" s="1188"/>
      <c r="J59" s="1187"/>
      <c r="K59" s="1159">
        <v>1</v>
      </c>
      <c r="L59" s="1189">
        <v>168</v>
      </c>
      <c r="M59" s="1189">
        <v>72</v>
      </c>
      <c r="N59" s="1189">
        <v>224</v>
      </c>
      <c r="O59" s="1186">
        <v>664</v>
      </c>
      <c r="P59" s="1188"/>
      <c r="Q59" s="1158">
        <v>1</v>
      </c>
      <c r="R59" s="1188"/>
      <c r="S59" s="1158">
        <v>1</v>
      </c>
      <c r="T59" s="1188"/>
      <c r="U59" s="1158">
        <v>1</v>
      </c>
      <c r="V59" s="1190"/>
      <c r="W59" s="1188"/>
      <c r="X59" s="1188">
        <v>1</v>
      </c>
      <c r="Y59" s="1158">
        <v>1</v>
      </c>
      <c r="Z59" s="1187">
        <v>1</v>
      </c>
      <c r="AA59" s="1187"/>
      <c r="AB59" s="1154"/>
      <c r="AC59" s="1154"/>
      <c r="AD59" s="1154"/>
      <c r="AE59" s="1154"/>
      <c r="AF59" s="1154"/>
      <c r="AG59" s="1154"/>
      <c r="AH59" s="1158">
        <v>300</v>
      </c>
      <c r="AI59" s="1187">
        <v>1000</v>
      </c>
      <c r="AJ59" s="1163">
        <v>1</v>
      </c>
      <c r="AK59" s="1163"/>
      <c r="AL59" s="1163"/>
      <c r="AM59" s="1164">
        <v>618</v>
      </c>
      <c r="AN59" s="721">
        <v>10797</v>
      </c>
      <c r="AO59" s="1165">
        <v>61</v>
      </c>
      <c r="AP59" s="1165">
        <v>71</v>
      </c>
      <c r="AQ59" s="1165">
        <v>103</v>
      </c>
      <c r="AR59" s="1166">
        <v>42</v>
      </c>
      <c r="AS59" s="1174">
        <v>530.5</v>
      </c>
      <c r="AT59" s="1167">
        <v>81</v>
      </c>
      <c r="AU59" s="971">
        <v>4906</v>
      </c>
      <c r="AV59" s="1154"/>
      <c r="AW59" s="1187" t="s">
        <v>1033</v>
      </c>
      <c r="AX59" s="1188"/>
    </row>
    <row r="60" spans="1:50">
      <c r="A60" s="1153" t="s">
        <v>3680</v>
      </c>
      <c r="B60" s="1154"/>
      <c r="C60" s="1154" t="s">
        <v>3808</v>
      </c>
      <c r="D60" s="1155">
        <v>59</v>
      </c>
      <c r="E60" s="1156" t="s">
        <v>1031</v>
      </c>
      <c r="F60" s="1157">
        <v>40224</v>
      </c>
      <c r="G60" s="1187">
        <v>1</v>
      </c>
      <c r="H60" s="1187"/>
      <c r="I60" s="1188"/>
      <c r="J60" s="1187"/>
      <c r="K60" s="1159">
        <v>1</v>
      </c>
      <c r="L60" s="1189">
        <v>169</v>
      </c>
      <c r="M60" s="1189">
        <v>71</v>
      </c>
      <c r="N60" s="1189">
        <v>215</v>
      </c>
      <c r="O60" s="1186">
        <v>634</v>
      </c>
      <c r="P60" s="1188"/>
      <c r="Q60" s="1158">
        <v>1</v>
      </c>
      <c r="R60" s="1188"/>
      <c r="S60" s="1158">
        <v>1</v>
      </c>
      <c r="T60" s="1188"/>
      <c r="U60" s="1158">
        <v>1</v>
      </c>
      <c r="V60" s="1190"/>
      <c r="W60" s="1188"/>
      <c r="X60" s="1188">
        <v>1</v>
      </c>
      <c r="Y60" s="1158">
        <v>1</v>
      </c>
      <c r="Z60" s="1187">
        <v>1</v>
      </c>
      <c r="AA60" s="1187"/>
      <c r="AB60" s="1154"/>
      <c r="AC60" s="1154"/>
      <c r="AD60" s="1154"/>
      <c r="AE60" s="1154"/>
      <c r="AF60" s="1154"/>
      <c r="AG60" s="1154"/>
      <c r="AH60" s="1158">
        <v>300</v>
      </c>
      <c r="AI60" s="1187">
        <v>800</v>
      </c>
      <c r="AJ60" s="1163"/>
      <c r="AK60" s="1163"/>
      <c r="AL60" s="1163">
        <v>1</v>
      </c>
      <c r="AM60" s="1164">
        <v>93.5</v>
      </c>
      <c r="AN60" s="1165">
        <v>122.5</v>
      </c>
      <c r="AO60" s="1165">
        <v>211</v>
      </c>
      <c r="AP60" s="1165">
        <v>579</v>
      </c>
      <c r="AQ60" s="1165">
        <v>146</v>
      </c>
      <c r="AR60" s="1166">
        <v>260</v>
      </c>
      <c r="AS60" s="1174">
        <v>406</v>
      </c>
      <c r="AT60" s="1167">
        <v>113</v>
      </c>
      <c r="AU60" s="971">
        <v>7464</v>
      </c>
      <c r="AV60" s="1154"/>
      <c r="AW60" s="1187" t="s">
        <v>1034</v>
      </c>
      <c r="AX60" s="1188"/>
    </row>
    <row r="61" spans="1:50">
      <c r="A61" s="1153" t="s">
        <v>3680</v>
      </c>
      <c r="B61" s="1154"/>
      <c r="C61" s="1154" t="s">
        <v>3808</v>
      </c>
      <c r="D61" s="1155">
        <v>60</v>
      </c>
      <c r="E61" s="1156" t="s">
        <v>1031</v>
      </c>
      <c r="F61" s="1157">
        <v>40224</v>
      </c>
      <c r="G61" s="1187">
        <v>1</v>
      </c>
      <c r="H61" s="1187"/>
      <c r="I61" s="1188"/>
      <c r="J61" s="1187"/>
      <c r="K61" s="1159">
        <v>1</v>
      </c>
      <c r="L61" s="1189">
        <v>168</v>
      </c>
      <c r="M61" s="1189">
        <v>70</v>
      </c>
      <c r="N61" s="1189">
        <v>220</v>
      </c>
      <c r="O61" s="1186">
        <v>605</v>
      </c>
      <c r="P61" s="1188"/>
      <c r="Q61" s="1158">
        <v>1</v>
      </c>
      <c r="R61" s="1188"/>
      <c r="S61" s="1158">
        <v>1</v>
      </c>
      <c r="T61" s="1188"/>
      <c r="U61" s="1158">
        <v>1</v>
      </c>
      <c r="V61" s="1190"/>
      <c r="W61" s="1188">
        <v>1</v>
      </c>
      <c r="X61" s="1188"/>
      <c r="Y61" s="1158">
        <v>1</v>
      </c>
      <c r="Z61" s="1187">
        <v>1</v>
      </c>
      <c r="AA61" s="1187"/>
      <c r="AB61" s="1154"/>
      <c r="AC61" s="1154"/>
      <c r="AD61" s="1154"/>
      <c r="AE61" s="1154"/>
      <c r="AF61" s="1154"/>
      <c r="AG61" s="1154"/>
      <c r="AH61" s="1158">
        <v>300</v>
      </c>
      <c r="AI61" s="1187">
        <v>1200</v>
      </c>
      <c r="AJ61" s="1163"/>
      <c r="AK61" s="1163"/>
      <c r="AL61" s="1163">
        <v>1</v>
      </c>
      <c r="AM61" s="1164">
        <v>158</v>
      </c>
      <c r="AN61" s="1165">
        <v>866</v>
      </c>
      <c r="AO61" s="1165">
        <v>374</v>
      </c>
      <c r="AP61" s="717">
        <v>1163</v>
      </c>
      <c r="AQ61" s="1165">
        <v>143</v>
      </c>
      <c r="AR61" s="1166">
        <v>570</v>
      </c>
      <c r="AS61" s="740">
        <v>1060</v>
      </c>
      <c r="AT61" s="1167">
        <v>155</v>
      </c>
      <c r="AU61" s="1173">
        <v>1921</v>
      </c>
      <c r="AV61" s="1154"/>
      <c r="AW61" s="1187" t="s">
        <v>1035</v>
      </c>
      <c r="AX61" s="1188"/>
    </row>
    <row r="62" spans="1:50">
      <c r="A62" s="1153" t="s">
        <v>3680</v>
      </c>
      <c r="B62" s="1154"/>
      <c r="C62" s="1154" t="s">
        <v>3808</v>
      </c>
      <c r="D62" s="1155">
        <v>61</v>
      </c>
      <c r="E62" s="1156" t="s">
        <v>1031</v>
      </c>
      <c r="F62" s="1157">
        <v>40224</v>
      </c>
      <c r="G62" s="1187">
        <v>1</v>
      </c>
      <c r="H62" s="1187"/>
      <c r="I62" s="1188"/>
      <c r="J62" s="1187">
        <v>1</v>
      </c>
      <c r="K62" s="1159"/>
      <c r="L62" s="1189">
        <v>156</v>
      </c>
      <c r="M62" s="1189">
        <v>68</v>
      </c>
      <c r="N62" s="1189">
        <v>200</v>
      </c>
      <c r="O62" s="1186">
        <v>443</v>
      </c>
      <c r="P62" s="1188"/>
      <c r="Q62" s="1158">
        <v>1</v>
      </c>
      <c r="R62" s="1188"/>
      <c r="S62" s="1158">
        <v>1</v>
      </c>
      <c r="T62" s="1188"/>
      <c r="U62" s="1158">
        <v>1</v>
      </c>
      <c r="V62" s="1190"/>
      <c r="W62" s="1188"/>
      <c r="X62" s="1188">
        <v>1</v>
      </c>
      <c r="Y62" s="1158">
        <v>1</v>
      </c>
      <c r="Z62" s="1187">
        <v>1</v>
      </c>
      <c r="AA62" s="1187"/>
      <c r="AB62" s="1154"/>
      <c r="AC62" s="1154"/>
      <c r="AD62" s="1154"/>
      <c r="AE62" s="1154"/>
      <c r="AF62" s="1154"/>
      <c r="AG62" s="1154"/>
      <c r="AH62" s="1158">
        <v>300</v>
      </c>
      <c r="AI62" s="1187">
        <v>1000</v>
      </c>
      <c r="AJ62" s="1163"/>
      <c r="AK62" s="1163"/>
      <c r="AL62" s="1163">
        <v>1</v>
      </c>
      <c r="AM62" s="1164">
        <v>77</v>
      </c>
      <c r="AN62" s="1165">
        <v>170</v>
      </c>
      <c r="AO62" s="1165">
        <v>47</v>
      </c>
      <c r="AP62" s="1165">
        <v>84</v>
      </c>
      <c r="AQ62" s="1165">
        <v>161</v>
      </c>
      <c r="AR62" s="1166">
        <v>30</v>
      </c>
      <c r="AS62" s="1174">
        <v>146</v>
      </c>
      <c r="AT62" s="1167">
        <v>64</v>
      </c>
      <c r="AU62" s="1173">
        <v>2457</v>
      </c>
      <c r="AV62" s="1154"/>
      <c r="AW62" s="1187" t="s">
        <v>1036</v>
      </c>
      <c r="AX62" s="1188"/>
    </row>
    <row r="63" spans="1:50">
      <c r="A63" s="1153" t="s">
        <v>3680</v>
      </c>
      <c r="B63" s="1154"/>
      <c r="C63" s="1154" t="s">
        <v>3808</v>
      </c>
      <c r="D63" s="1155">
        <v>62</v>
      </c>
      <c r="E63" s="1156" t="s">
        <v>1031</v>
      </c>
      <c r="F63" s="1157">
        <v>40224</v>
      </c>
      <c r="G63" s="1187">
        <v>1</v>
      </c>
      <c r="H63" s="1187"/>
      <c r="I63" s="1188"/>
      <c r="J63" s="1187"/>
      <c r="K63" s="1159">
        <v>1</v>
      </c>
      <c r="L63" s="1189">
        <v>175</v>
      </c>
      <c r="M63" s="1189">
        <v>78</v>
      </c>
      <c r="N63" s="1189">
        <v>232</v>
      </c>
      <c r="O63" s="1186">
        <v>708</v>
      </c>
      <c r="P63" s="1188"/>
      <c r="Q63" s="1158">
        <v>1</v>
      </c>
      <c r="R63" s="1188"/>
      <c r="S63" s="1158">
        <v>1</v>
      </c>
      <c r="T63" s="1188"/>
      <c r="U63" s="1158">
        <v>1</v>
      </c>
      <c r="V63" s="1190"/>
      <c r="W63" s="1188"/>
      <c r="X63" s="1188">
        <v>1</v>
      </c>
      <c r="Y63" s="1158">
        <v>1</v>
      </c>
      <c r="Z63" s="1187">
        <v>1</v>
      </c>
      <c r="AA63" s="1187"/>
      <c r="AB63" s="1154"/>
      <c r="AC63" s="1154"/>
      <c r="AD63" s="1154"/>
      <c r="AE63" s="1154"/>
      <c r="AF63" s="1154"/>
      <c r="AG63" s="1154"/>
      <c r="AH63" s="1158">
        <v>300</v>
      </c>
      <c r="AI63" s="1187">
        <v>1100</v>
      </c>
      <c r="AJ63" s="1163">
        <v>1</v>
      </c>
      <c r="AK63" s="1163"/>
      <c r="AL63" s="1163"/>
      <c r="AM63" s="722">
        <v>4211</v>
      </c>
      <c r="AN63" s="721">
        <v>25405</v>
      </c>
      <c r="AO63" s="1165">
        <v>126</v>
      </c>
      <c r="AP63" s="1165">
        <v>148</v>
      </c>
      <c r="AQ63" s="1165">
        <v>184</v>
      </c>
      <c r="AR63" s="1166">
        <v>65.5</v>
      </c>
      <c r="AS63" s="1174">
        <v>258</v>
      </c>
      <c r="AT63" s="1167">
        <v>147</v>
      </c>
      <c r="AU63" s="971">
        <v>9988</v>
      </c>
      <c r="AV63" s="1154"/>
      <c r="AW63" s="1187" t="s">
        <v>1037</v>
      </c>
      <c r="AX63" s="1188" t="s">
        <v>993</v>
      </c>
    </row>
    <row r="64" spans="1:50">
      <c r="A64" s="1153" t="s">
        <v>3680</v>
      </c>
      <c r="B64" s="1154"/>
      <c r="C64" s="1154" t="s">
        <v>3808</v>
      </c>
      <c r="D64" s="1155">
        <v>63</v>
      </c>
      <c r="E64" s="1156" t="s">
        <v>1031</v>
      </c>
      <c r="F64" s="1157">
        <v>40224</v>
      </c>
      <c r="G64" s="1187">
        <v>1</v>
      </c>
      <c r="H64" s="1187"/>
      <c r="I64" s="1188"/>
      <c r="J64" s="1187"/>
      <c r="K64" s="1159">
        <v>1</v>
      </c>
      <c r="L64" s="1189">
        <v>172</v>
      </c>
      <c r="M64" s="1189">
        <v>74</v>
      </c>
      <c r="N64" s="1189">
        <v>227</v>
      </c>
      <c r="O64" s="1186">
        <v>761</v>
      </c>
      <c r="P64" s="1188"/>
      <c r="Q64" s="1158">
        <v>1</v>
      </c>
      <c r="R64" s="1188"/>
      <c r="S64" s="1158">
        <v>1</v>
      </c>
      <c r="T64" s="1188"/>
      <c r="U64" s="1158">
        <v>1</v>
      </c>
      <c r="V64" s="1190"/>
      <c r="W64" s="1188"/>
      <c r="X64" s="1188">
        <v>1</v>
      </c>
      <c r="Y64" s="1158">
        <v>1</v>
      </c>
      <c r="Z64" s="1187">
        <v>1</v>
      </c>
      <c r="AA64" s="1187"/>
      <c r="AB64" s="1154"/>
      <c r="AC64" s="1154"/>
      <c r="AD64" s="1154"/>
      <c r="AE64" s="1154"/>
      <c r="AF64" s="1154"/>
      <c r="AG64" s="1154"/>
      <c r="AH64" s="1158">
        <v>300</v>
      </c>
      <c r="AI64" s="1187">
        <v>800</v>
      </c>
      <c r="AJ64" s="1163">
        <v>1</v>
      </c>
      <c r="AK64" s="1163"/>
      <c r="AL64" s="1163"/>
      <c r="AM64" s="722">
        <v>3065</v>
      </c>
      <c r="AN64" s="721">
        <v>19432.5</v>
      </c>
      <c r="AO64" s="1165">
        <v>170</v>
      </c>
      <c r="AP64" s="1165">
        <v>245</v>
      </c>
      <c r="AQ64" s="1165">
        <v>221</v>
      </c>
      <c r="AR64" s="1166">
        <v>170</v>
      </c>
      <c r="AS64" s="740">
        <v>2316</v>
      </c>
      <c r="AT64" s="1167">
        <v>134.5</v>
      </c>
      <c r="AU64" s="971">
        <v>4775</v>
      </c>
      <c r="AV64" s="1154"/>
      <c r="AW64" s="1187" t="s">
        <v>1038</v>
      </c>
      <c r="AX64" s="1188"/>
    </row>
    <row r="65" spans="1:50">
      <c r="A65" s="1153" t="s">
        <v>3680</v>
      </c>
      <c r="B65" s="1154"/>
      <c r="C65" s="1154" t="s">
        <v>3808</v>
      </c>
      <c r="D65" s="1155">
        <v>64</v>
      </c>
      <c r="E65" s="1156" t="s">
        <v>1031</v>
      </c>
      <c r="F65" s="1157">
        <v>40224</v>
      </c>
      <c r="G65" s="1187">
        <v>1</v>
      </c>
      <c r="H65" s="1187"/>
      <c r="I65" s="1188"/>
      <c r="J65" s="1187"/>
      <c r="K65" s="1159">
        <v>1</v>
      </c>
      <c r="L65" s="1189">
        <v>169</v>
      </c>
      <c r="M65" s="1189">
        <v>74</v>
      </c>
      <c r="N65" s="1189">
        <v>220</v>
      </c>
      <c r="O65" s="1186">
        <v>660</v>
      </c>
      <c r="P65" s="1188"/>
      <c r="Q65" s="1158">
        <v>1</v>
      </c>
      <c r="R65" s="1188"/>
      <c r="S65" s="1158">
        <v>1</v>
      </c>
      <c r="T65" s="1188"/>
      <c r="U65" s="1158">
        <v>1</v>
      </c>
      <c r="V65" s="1190"/>
      <c r="W65" s="1188"/>
      <c r="X65" s="1188">
        <v>1</v>
      </c>
      <c r="Y65" s="1158">
        <v>1</v>
      </c>
      <c r="Z65" s="1187">
        <v>1</v>
      </c>
      <c r="AA65" s="1187"/>
      <c r="AB65" s="1154"/>
      <c r="AC65" s="1154"/>
      <c r="AD65" s="1154"/>
      <c r="AE65" s="1154"/>
      <c r="AF65" s="1154"/>
      <c r="AG65" s="1154"/>
      <c r="AH65" s="1158">
        <v>300</v>
      </c>
      <c r="AI65" s="1187">
        <v>900</v>
      </c>
      <c r="AJ65" s="1163">
        <v>1</v>
      </c>
      <c r="AK65" s="1163"/>
      <c r="AL65" s="1163"/>
      <c r="AM65" s="722">
        <v>3730</v>
      </c>
      <c r="AN65" s="721">
        <v>15692.5</v>
      </c>
      <c r="AO65" s="1165">
        <v>158</v>
      </c>
      <c r="AP65" s="1165">
        <v>79</v>
      </c>
      <c r="AQ65" s="1165">
        <v>127</v>
      </c>
      <c r="AR65" s="1166">
        <v>62</v>
      </c>
      <c r="AS65" s="1174">
        <v>363</v>
      </c>
      <c r="AT65" s="1167">
        <v>68</v>
      </c>
      <c r="AU65" s="971">
        <v>8663</v>
      </c>
      <c r="AV65" s="1154"/>
      <c r="AW65" s="1187" t="s">
        <v>1039</v>
      </c>
      <c r="AX65" s="1188"/>
    </row>
    <row r="66" spans="1:50">
      <c r="A66" s="1153" t="s">
        <v>3680</v>
      </c>
      <c r="B66" s="1154"/>
      <c r="C66" s="1154" t="s">
        <v>3808</v>
      </c>
      <c r="D66" s="1155">
        <v>65</v>
      </c>
      <c r="E66" s="1156" t="s">
        <v>1031</v>
      </c>
      <c r="F66" s="1157">
        <v>40224</v>
      </c>
      <c r="G66" s="1187">
        <v>1</v>
      </c>
      <c r="H66" s="1187"/>
      <c r="I66" s="1188"/>
      <c r="J66" s="1187"/>
      <c r="K66" s="1159">
        <v>1</v>
      </c>
      <c r="L66" s="1189">
        <v>168</v>
      </c>
      <c r="M66" s="1189">
        <v>72</v>
      </c>
      <c r="N66" s="1189">
        <v>225</v>
      </c>
      <c r="O66" s="1186">
        <v>657</v>
      </c>
      <c r="P66" s="1188"/>
      <c r="Q66" s="1158">
        <v>1</v>
      </c>
      <c r="R66" s="1188"/>
      <c r="S66" s="1158">
        <v>1</v>
      </c>
      <c r="T66" s="1188"/>
      <c r="U66" s="1158">
        <v>1</v>
      </c>
      <c r="V66" s="1190"/>
      <c r="W66" s="1188"/>
      <c r="X66" s="1188">
        <v>1</v>
      </c>
      <c r="Y66" s="1158">
        <v>1</v>
      </c>
      <c r="Z66" s="1187">
        <v>1</v>
      </c>
      <c r="AA66" s="1187"/>
      <c r="AB66" s="1154"/>
      <c r="AC66" s="1154"/>
      <c r="AD66" s="1154"/>
      <c r="AE66" s="1154"/>
      <c r="AF66" s="1154"/>
      <c r="AG66" s="1154"/>
      <c r="AH66" s="1158">
        <v>300</v>
      </c>
      <c r="AI66" s="1187">
        <v>900</v>
      </c>
      <c r="AJ66" s="1163"/>
      <c r="AK66" s="1163"/>
      <c r="AL66" s="1163">
        <v>1</v>
      </c>
      <c r="AM66" s="1164">
        <v>99.5</v>
      </c>
      <c r="AN66" s="1165">
        <v>319.5</v>
      </c>
      <c r="AO66" s="1165">
        <v>78</v>
      </c>
      <c r="AP66" s="1165">
        <v>70</v>
      </c>
      <c r="AQ66" s="1165">
        <v>110</v>
      </c>
      <c r="AR66" s="1166">
        <v>60</v>
      </c>
      <c r="AS66" s="1174">
        <v>327</v>
      </c>
      <c r="AT66" s="1167">
        <v>320</v>
      </c>
      <c r="AU66" s="1173">
        <v>3874</v>
      </c>
      <c r="AV66" s="1154"/>
      <c r="AW66" s="1187" t="s">
        <v>1040</v>
      </c>
      <c r="AX66" s="1188"/>
    </row>
    <row r="67" spans="1:50">
      <c r="A67" s="1153" t="s">
        <v>3680</v>
      </c>
      <c r="B67" s="1154"/>
      <c r="C67" s="1154" t="s">
        <v>3808</v>
      </c>
      <c r="D67" s="1155">
        <v>66</v>
      </c>
      <c r="E67" s="1156" t="s">
        <v>1031</v>
      </c>
      <c r="F67" s="1157">
        <v>40224</v>
      </c>
      <c r="G67" s="1187">
        <v>1</v>
      </c>
      <c r="H67" s="1187"/>
      <c r="I67" s="1188"/>
      <c r="J67" s="1187"/>
      <c r="K67" s="1159">
        <v>1</v>
      </c>
      <c r="L67" s="1189">
        <v>168</v>
      </c>
      <c r="M67" s="1189">
        <v>70</v>
      </c>
      <c r="N67" s="1189">
        <v>228</v>
      </c>
      <c r="O67" s="1186">
        <v>726</v>
      </c>
      <c r="P67" s="1188"/>
      <c r="Q67" s="1158">
        <v>1</v>
      </c>
      <c r="R67" s="1188"/>
      <c r="S67" s="1158">
        <v>1</v>
      </c>
      <c r="T67" s="1188"/>
      <c r="U67" s="1158">
        <v>1</v>
      </c>
      <c r="V67" s="1190"/>
      <c r="W67" s="1188"/>
      <c r="X67" s="1188">
        <v>1</v>
      </c>
      <c r="Y67" s="1158">
        <v>1</v>
      </c>
      <c r="Z67" s="1187"/>
      <c r="AA67" s="1187">
        <v>1</v>
      </c>
      <c r="AB67" s="1154"/>
      <c r="AC67" s="1154"/>
      <c r="AD67" s="1154"/>
      <c r="AE67" s="1154"/>
      <c r="AF67" s="1154"/>
      <c r="AG67" s="1154"/>
      <c r="AH67" s="1158">
        <v>300</v>
      </c>
      <c r="AI67" s="1187">
        <v>1000</v>
      </c>
      <c r="AJ67" s="1163"/>
      <c r="AK67" s="1163">
        <v>1</v>
      </c>
      <c r="AL67" s="1163"/>
      <c r="AM67" s="1164">
        <v>255.5</v>
      </c>
      <c r="AN67" s="717">
        <v>1581</v>
      </c>
      <c r="AO67" s="1165">
        <v>51</v>
      </c>
      <c r="AP67" s="1165">
        <v>74</v>
      </c>
      <c r="AQ67" s="1165">
        <v>106</v>
      </c>
      <c r="AR67" s="1166">
        <v>43</v>
      </c>
      <c r="AS67" s="1174">
        <v>513</v>
      </c>
      <c r="AT67" s="1167">
        <v>83</v>
      </c>
      <c r="AU67" s="971">
        <v>4016</v>
      </c>
      <c r="AV67" s="1154"/>
      <c r="AW67" s="1187" t="s">
        <v>1041</v>
      </c>
      <c r="AX67" s="1188"/>
    </row>
    <row r="68" spans="1:50">
      <c r="A68" s="1153" t="s">
        <v>3680</v>
      </c>
      <c r="B68" s="1154"/>
      <c r="C68" s="1154" t="s">
        <v>3808</v>
      </c>
      <c r="D68" s="1155">
        <v>67</v>
      </c>
      <c r="E68" s="1156" t="s">
        <v>1031</v>
      </c>
      <c r="F68" s="1157">
        <v>40224</v>
      </c>
      <c r="G68" s="1187"/>
      <c r="H68" s="1187">
        <v>1</v>
      </c>
      <c r="I68" s="1188"/>
      <c r="J68" s="1187"/>
      <c r="K68" s="1159">
        <v>1</v>
      </c>
      <c r="L68" s="1189">
        <v>169</v>
      </c>
      <c r="M68" s="1189">
        <v>72</v>
      </c>
      <c r="N68" s="1189">
        <v>220</v>
      </c>
      <c r="O68" s="1186">
        <v>600</v>
      </c>
      <c r="P68" s="1188">
        <v>1</v>
      </c>
      <c r="Q68" s="1158"/>
      <c r="R68" s="1188"/>
      <c r="S68" s="1158">
        <v>1</v>
      </c>
      <c r="T68" s="1188"/>
      <c r="U68" s="1158">
        <v>1</v>
      </c>
      <c r="V68" s="1190"/>
      <c r="W68" s="1188">
        <v>1</v>
      </c>
      <c r="X68" s="1188"/>
      <c r="Y68" s="1158">
        <v>1</v>
      </c>
      <c r="Z68" s="1187">
        <v>1</v>
      </c>
      <c r="AA68" s="1187"/>
      <c r="AB68" s="1154"/>
      <c r="AC68" s="1154"/>
      <c r="AD68" s="1154"/>
      <c r="AE68" s="1154"/>
      <c r="AF68" s="1154"/>
      <c r="AG68" s="1154"/>
      <c r="AH68" s="1158">
        <v>300</v>
      </c>
      <c r="AI68" s="1187">
        <v>1000</v>
      </c>
      <c r="AJ68" s="1163">
        <v>1</v>
      </c>
      <c r="AK68" s="1163"/>
      <c r="AL68" s="1163"/>
      <c r="AM68" s="722">
        <v>1866.5</v>
      </c>
      <c r="AN68" s="721">
        <v>10838.5</v>
      </c>
      <c r="AO68" s="1165">
        <v>299</v>
      </c>
      <c r="AP68" s="717">
        <v>1052</v>
      </c>
      <c r="AQ68" s="1165">
        <v>164</v>
      </c>
      <c r="AR68" s="1166">
        <v>641</v>
      </c>
      <c r="AS68" s="740">
        <v>4186</v>
      </c>
      <c r="AT68" s="1167">
        <v>805</v>
      </c>
      <c r="AU68" s="1173">
        <v>3528</v>
      </c>
      <c r="AV68" s="1154"/>
      <c r="AW68" s="1187" t="s">
        <v>1042</v>
      </c>
      <c r="AX68" s="1188" t="s">
        <v>1043</v>
      </c>
    </row>
    <row r="69" spans="1:50">
      <c r="A69" s="1153" t="s">
        <v>3680</v>
      </c>
      <c r="B69" s="1154"/>
      <c r="C69" s="1154" t="s">
        <v>3808</v>
      </c>
      <c r="D69" s="1155">
        <v>68</v>
      </c>
      <c r="E69" s="1156" t="s">
        <v>1031</v>
      </c>
      <c r="F69" s="1157">
        <v>40224</v>
      </c>
      <c r="G69" s="1187"/>
      <c r="H69" s="1187">
        <v>1</v>
      </c>
      <c r="I69" s="1188"/>
      <c r="J69" s="1187"/>
      <c r="K69" s="1159">
        <v>1</v>
      </c>
      <c r="L69" s="1189">
        <v>172</v>
      </c>
      <c r="M69" s="1189">
        <v>70</v>
      </c>
      <c r="N69" s="1189">
        <v>215</v>
      </c>
      <c r="O69" s="1186">
        <v>645</v>
      </c>
      <c r="P69" s="1188">
        <v>1</v>
      </c>
      <c r="Q69" s="1158"/>
      <c r="R69" s="1188">
        <v>1</v>
      </c>
      <c r="S69" s="1158"/>
      <c r="T69" s="1188"/>
      <c r="U69" s="1158">
        <v>1</v>
      </c>
      <c r="V69" s="1190"/>
      <c r="W69" s="1188"/>
      <c r="X69" s="1188">
        <v>1</v>
      </c>
      <c r="Y69" s="1158">
        <v>1</v>
      </c>
      <c r="Z69" s="1187"/>
      <c r="AA69" s="1187">
        <v>1</v>
      </c>
      <c r="AB69" s="1154"/>
      <c r="AC69" s="1154"/>
      <c r="AD69" s="1154"/>
      <c r="AE69" s="1154"/>
      <c r="AF69" s="1154"/>
      <c r="AG69" s="1154"/>
      <c r="AH69" s="1158">
        <v>300</v>
      </c>
      <c r="AI69" s="1187">
        <v>1000</v>
      </c>
      <c r="AJ69" s="1163">
        <v>1</v>
      </c>
      <c r="AK69" s="1163"/>
      <c r="AL69" s="1163"/>
      <c r="AM69" s="722">
        <v>5215</v>
      </c>
      <c r="AN69" s="721">
        <v>21109</v>
      </c>
      <c r="AO69" s="1165">
        <v>136</v>
      </c>
      <c r="AP69" s="1165">
        <v>96</v>
      </c>
      <c r="AQ69" s="1165">
        <v>131</v>
      </c>
      <c r="AR69" s="1166">
        <v>113</v>
      </c>
      <c r="AS69" s="740">
        <v>3384</v>
      </c>
      <c r="AT69" s="1167">
        <v>156</v>
      </c>
      <c r="AU69" s="971">
        <v>4127</v>
      </c>
      <c r="AV69" s="1154"/>
      <c r="AW69" s="1187" t="s">
        <v>1044</v>
      </c>
      <c r="AX69" s="1188"/>
    </row>
    <row r="70" spans="1:50">
      <c r="A70" s="1153" t="s">
        <v>3680</v>
      </c>
      <c r="B70" s="1154"/>
      <c r="C70" s="1154" t="s">
        <v>3808</v>
      </c>
      <c r="D70" s="1155">
        <v>69</v>
      </c>
      <c r="E70" s="1191" t="s">
        <v>1045</v>
      </c>
      <c r="F70" s="1157">
        <v>40225</v>
      </c>
      <c r="G70" s="1187">
        <v>1</v>
      </c>
      <c r="H70" s="1187"/>
      <c r="I70" s="1188"/>
      <c r="J70" s="1187"/>
      <c r="K70" s="1159">
        <v>1</v>
      </c>
      <c r="L70" s="1189">
        <v>172</v>
      </c>
      <c r="M70" s="1189">
        <v>70</v>
      </c>
      <c r="N70" s="1189">
        <v>222</v>
      </c>
      <c r="O70" s="1186">
        <v>629</v>
      </c>
      <c r="P70" s="1188"/>
      <c r="Q70" s="1158">
        <v>1</v>
      </c>
      <c r="R70" s="1188"/>
      <c r="S70" s="1158">
        <v>1</v>
      </c>
      <c r="T70" s="1188"/>
      <c r="U70" s="1158">
        <v>1</v>
      </c>
      <c r="V70" s="1190"/>
      <c r="W70" s="1188"/>
      <c r="X70" s="1188">
        <v>1</v>
      </c>
      <c r="Y70" s="1158">
        <v>1</v>
      </c>
      <c r="Z70" s="1187">
        <v>1</v>
      </c>
      <c r="AA70" s="1187"/>
      <c r="AB70" s="1154"/>
      <c r="AC70" s="1154"/>
      <c r="AD70" s="1154"/>
      <c r="AE70" s="1154"/>
      <c r="AF70" s="1154"/>
      <c r="AG70" s="1154"/>
      <c r="AH70" s="1158">
        <v>300</v>
      </c>
      <c r="AI70" s="1187">
        <v>1000</v>
      </c>
      <c r="AJ70" s="1163">
        <v>1</v>
      </c>
      <c r="AK70" s="1163"/>
      <c r="AL70" s="1163"/>
      <c r="AM70" s="722">
        <v>1911</v>
      </c>
      <c r="AN70" s="721">
        <v>15587</v>
      </c>
      <c r="AO70" s="1165">
        <v>168</v>
      </c>
      <c r="AP70" s="717">
        <v>1158</v>
      </c>
      <c r="AQ70" s="717">
        <v>1154.5</v>
      </c>
      <c r="AR70" s="1166">
        <v>47</v>
      </c>
      <c r="AS70" s="1174">
        <v>188</v>
      </c>
      <c r="AT70" s="1167">
        <v>80</v>
      </c>
      <c r="AU70" s="971">
        <v>6119.5</v>
      </c>
      <c r="AV70" s="1154"/>
      <c r="AW70" s="1187" t="s">
        <v>1046</v>
      </c>
      <c r="AX70" s="1188"/>
    </row>
    <row r="71" spans="1:50">
      <c r="A71" s="1153" t="s">
        <v>3680</v>
      </c>
      <c r="B71" s="1154"/>
      <c r="C71" s="1154" t="s">
        <v>3808</v>
      </c>
      <c r="D71" s="1155">
        <v>70</v>
      </c>
      <c r="E71" s="1191" t="s">
        <v>1045</v>
      </c>
      <c r="F71" s="1157">
        <v>40225</v>
      </c>
      <c r="G71" s="1187">
        <v>1</v>
      </c>
      <c r="H71" s="1187"/>
      <c r="I71" s="1188"/>
      <c r="J71" s="1187"/>
      <c r="K71" s="1159">
        <v>1</v>
      </c>
      <c r="L71" s="1189">
        <v>168</v>
      </c>
      <c r="M71" s="1189">
        <v>69</v>
      </c>
      <c r="N71" s="1189">
        <v>224</v>
      </c>
      <c r="O71" s="1186">
        <v>681</v>
      </c>
      <c r="P71" s="1188"/>
      <c r="Q71" s="1158">
        <v>1</v>
      </c>
      <c r="R71" s="1188"/>
      <c r="S71" s="1158">
        <v>1</v>
      </c>
      <c r="T71" s="1188"/>
      <c r="U71" s="1158">
        <v>1</v>
      </c>
      <c r="V71" s="1190"/>
      <c r="W71" s="1188"/>
      <c r="X71" s="1188">
        <v>1</v>
      </c>
      <c r="Y71" s="1158">
        <v>1</v>
      </c>
      <c r="Z71" s="1187"/>
      <c r="AA71" s="1187">
        <v>1</v>
      </c>
      <c r="AB71" s="1154"/>
      <c r="AC71" s="1154"/>
      <c r="AD71" s="1154"/>
      <c r="AE71" s="1154"/>
      <c r="AF71" s="1154"/>
      <c r="AG71" s="1154"/>
      <c r="AH71" s="1158">
        <v>300</v>
      </c>
      <c r="AI71" s="1187">
        <v>800</v>
      </c>
      <c r="AJ71" s="1163">
        <v>1</v>
      </c>
      <c r="AK71" s="1163"/>
      <c r="AL71" s="1163"/>
      <c r="AM71" s="722">
        <v>1447</v>
      </c>
      <c r="AN71" s="721">
        <v>11072.5</v>
      </c>
      <c r="AO71" s="1165">
        <v>69</v>
      </c>
      <c r="AP71" s="1165">
        <v>81</v>
      </c>
      <c r="AQ71" s="1165">
        <v>185.5</v>
      </c>
      <c r="AR71" s="1166">
        <v>54</v>
      </c>
      <c r="AS71" s="1174">
        <v>160</v>
      </c>
      <c r="AT71" s="1167">
        <v>105</v>
      </c>
      <c r="AU71" s="1173">
        <v>3142.5</v>
      </c>
      <c r="AV71" s="1154"/>
      <c r="AW71" s="1187" t="s">
        <v>1047</v>
      </c>
      <c r="AX71" s="1188"/>
    </row>
    <row r="72" spans="1:50">
      <c r="A72" s="1153" t="s">
        <v>3680</v>
      </c>
      <c r="B72" s="1154"/>
      <c r="C72" s="1154" t="s">
        <v>3808</v>
      </c>
      <c r="D72" s="1155">
        <v>71</v>
      </c>
      <c r="E72" s="1191" t="s">
        <v>1045</v>
      </c>
      <c r="F72" s="1157">
        <v>40225</v>
      </c>
      <c r="G72" s="1187">
        <v>1</v>
      </c>
      <c r="H72" s="1187"/>
      <c r="I72" s="1188"/>
      <c r="J72" s="1187"/>
      <c r="K72" s="1159">
        <v>1</v>
      </c>
      <c r="L72" s="1189">
        <v>170</v>
      </c>
      <c r="M72" s="1189">
        <v>74</v>
      </c>
      <c r="N72" s="1189">
        <v>225</v>
      </c>
      <c r="O72" s="1186">
        <v>675</v>
      </c>
      <c r="P72" s="1188"/>
      <c r="Q72" s="1158">
        <v>1</v>
      </c>
      <c r="R72" s="1188"/>
      <c r="S72" s="1158">
        <v>1</v>
      </c>
      <c r="T72" s="1188"/>
      <c r="U72" s="1158">
        <v>1</v>
      </c>
      <c r="V72" s="1190"/>
      <c r="W72" s="1188"/>
      <c r="X72" s="1188">
        <v>1</v>
      </c>
      <c r="Y72" s="1158">
        <v>1</v>
      </c>
      <c r="Z72" s="1187"/>
      <c r="AA72" s="1187">
        <v>1</v>
      </c>
      <c r="AB72" s="1154"/>
      <c r="AC72" s="1154"/>
      <c r="AD72" s="1154"/>
      <c r="AE72" s="1154"/>
      <c r="AF72" s="1154"/>
      <c r="AG72" s="1154"/>
      <c r="AH72" s="1158">
        <v>300</v>
      </c>
      <c r="AI72" s="1187">
        <v>1500</v>
      </c>
      <c r="AJ72" s="1163"/>
      <c r="AK72" s="1163"/>
      <c r="AL72" s="1163">
        <v>1</v>
      </c>
      <c r="AM72" s="1164">
        <v>53.5</v>
      </c>
      <c r="AN72" s="1165">
        <v>46</v>
      </c>
      <c r="AO72" s="1165">
        <v>42</v>
      </c>
      <c r="AP72" s="1165">
        <v>64.5</v>
      </c>
      <c r="AQ72" s="1165">
        <v>153.5</v>
      </c>
      <c r="AR72" s="1166">
        <v>46</v>
      </c>
      <c r="AS72" s="1174">
        <v>293</v>
      </c>
      <c r="AT72" s="1167">
        <v>59</v>
      </c>
      <c r="AU72" s="971">
        <v>8723</v>
      </c>
      <c r="AV72" s="1154"/>
      <c r="AW72" s="1187" t="s">
        <v>1048</v>
      </c>
      <c r="AX72" s="1188" t="s">
        <v>770</v>
      </c>
    </row>
    <row r="73" spans="1:50">
      <c r="A73" s="1153" t="s">
        <v>3680</v>
      </c>
      <c r="B73" s="1154"/>
      <c r="C73" s="1154" t="s">
        <v>3808</v>
      </c>
      <c r="D73" s="1155">
        <v>72</v>
      </c>
      <c r="E73" s="1191" t="s">
        <v>1045</v>
      </c>
      <c r="F73" s="1157">
        <v>40225</v>
      </c>
      <c r="G73" s="1187">
        <v>1</v>
      </c>
      <c r="H73" s="1187"/>
      <c r="I73" s="1188"/>
      <c r="J73" s="1187"/>
      <c r="K73" s="1159">
        <v>1</v>
      </c>
      <c r="L73" s="1189">
        <v>172</v>
      </c>
      <c r="M73" s="1189">
        <v>72</v>
      </c>
      <c r="N73" s="1189">
        <v>230</v>
      </c>
      <c r="O73" s="1186">
        <v>719</v>
      </c>
      <c r="P73" s="1188"/>
      <c r="Q73" s="1158">
        <v>1</v>
      </c>
      <c r="R73" s="1188"/>
      <c r="S73" s="1158">
        <v>1</v>
      </c>
      <c r="T73" s="1188"/>
      <c r="U73" s="1158">
        <v>1</v>
      </c>
      <c r="V73" s="1190"/>
      <c r="W73" s="1188"/>
      <c r="X73" s="1188">
        <v>1</v>
      </c>
      <c r="Y73" s="1158">
        <v>1</v>
      </c>
      <c r="Z73" s="1187">
        <v>1</v>
      </c>
      <c r="AA73" s="1187"/>
      <c r="AB73" s="1154"/>
      <c r="AC73" s="1154"/>
      <c r="AD73" s="1154"/>
      <c r="AE73" s="1154"/>
      <c r="AF73" s="1154"/>
      <c r="AG73" s="1154"/>
      <c r="AH73" s="1158">
        <v>300</v>
      </c>
      <c r="AI73" s="1187">
        <v>1000</v>
      </c>
      <c r="AJ73" s="1163"/>
      <c r="AK73" s="1163"/>
      <c r="AL73" s="1163">
        <v>1</v>
      </c>
      <c r="AM73" s="1164">
        <v>174</v>
      </c>
      <c r="AN73" s="1165">
        <v>802</v>
      </c>
      <c r="AO73" s="1165">
        <v>74</v>
      </c>
      <c r="AP73" s="1165">
        <v>96</v>
      </c>
      <c r="AQ73" s="1165">
        <v>92</v>
      </c>
      <c r="AR73" s="1166">
        <v>54</v>
      </c>
      <c r="AS73" s="740">
        <v>3607.5</v>
      </c>
      <c r="AT73" s="1167">
        <v>62</v>
      </c>
      <c r="AU73" s="1173">
        <v>3340</v>
      </c>
      <c r="AV73" s="1154"/>
      <c r="AW73" s="1187" t="s">
        <v>1049</v>
      </c>
      <c r="AX73" s="1188"/>
    </row>
    <row r="74" spans="1:50">
      <c r="A74" s="1153" t="s">
        <v>3680</v>
      </c>
      <c r="B74" s="1154"/>
      <c r="C74" s="1154" t="s">
        <v>3808</v>
      </c>
      <c r="D74" s="1155">
        <v>73</v>
      </c>
      <c r="E74" s="1191" t="s">
        <v>1045</v>
      </c>
      <c r="F74" s="1157">
        <v>40225</v>
      </c>
      <c r="G74" s="1187"/>
      <c r="H74" s="1187">
        <v>1</v>
      </c>
      <c r="I74" s="1188"/>
      <c r="J74" s="1187">
        <v>1</v>
      </c>
      <c r="K74" s="1159"/>
      <c r="L74" s="1189">
        <v>142</v>
      </c>
      <c r="M74" s="1189">
        <v>67</v>
      </c>
      <c r="N74" s="1189">
        <v>187</v>
      </c>
      <c r="O74" s="1186">
        <v>342</v>
      </c>
      <c r="P74" s="1188"/>
      <c r="Q74" s="1158">
        <v>1</v>
      </c>
      <c r="R74" s="1188"/>
      <c r="S74" s="1158">
        <v>1</v>
      </c>
      <c r="T74" s="1188"/>
      <c r="U74" s="1158">
        <v>1</v>
      </c>
      <c r="V74" s="1190"/>
      <c r="W74" s="1188">
        <v>1</v>
      </c>
      <c r="X74" s="1188"/>
      <c r="Y74" s="1158">
        <v>1</v>
      </c>
      <c r="Z74" s="1187">
        <v>1</v>
      </c>
      <c r="AA74" s="1187"/>
      <c r="AB74" s="1154"/>
      <c r="AC74" s="1154"/>
      <c r="AD74" s="1154"/>
      <c r="AE74" s="1154"/>
      <c r="AF74" s="1154"/>
      <c r="AG74" s="1154"/>
      <c r="AH74" s="1158">
        <v>300</v>
      </c>
      <c r="AI74" s="1187">
        <v>1100</v>
      </c>
      <c r="AJ74" s="1163"/>
      <c r="AK74" s="1163"/>
      <c r="AL74" s="1163">
        <v>1</v>
      </c>
      <c r="AM74" s="1164">
        <v>70</v>
      </c>
      <c r="AN74" s="1165">
        <v>82.5</v>
      </c>
      <c r="AO74" s="1165">
        <v>48</v>
      </c>
      <c r="AP74" s="1165">
        <v>51</v>
      </c>
      <c r="AQ74" s="1165">
        <v>91</v>
      </c>
      <c r="AR74" s="1166">
        <v>28</v>
      </c>
      <c r="AS74" s="1174">
        <v>114</v>
      </c>
      <c r="AT74" s="1167">
        <v>61.5</v>
      </c>
      <c r="AU74" s="1173">
        <v>2979</v>
      </c>
      <c r="AV74" s="1154"/>
      <c r="AW74" s="1187" t="s">
        <v>1050</v>
      </c>
      <c r="AX74" s="1188"/>
    </row>
    <row r="75" spans="1:50">
      <c r="A75" s="1153" t="s">
        <v>3680</v>
      </c>
      <c r="B75" s="1154"/>
      <c r="C75" s="1154" t="s">
        <v>3808</v>
      </c>
      <c r="D75" s="1155">
        <v>74</v>
      </c>
      <c r="E75" s="1191" t="s">
        <v>1045</v>
      </c>
      <c r="F75" s="1157">
        <v>40225</v>
      </c>
      <c r="G75" s="1187">
        <v>1</v>
      </c>
      <c r="H75" s="1187"/>
      <c r="I75" s="1188"/>
      <c r="J75" s="1187"/>
      <c r="K75" s="1159">
        <v>1</v>
      </c>
      <c r="L75" s="1189">
        <v>172</v>
      </c>
      <c r="M75" s="1189">
        <v>75</v>
      </c>
      <c r="N75" s="1189">
        <v>232</v>
      </c>
      <c r="O75" s="1186">
        <v>774</v>
      </c>
      <c r="P75" s="1188"/>
      <c r="Q75" s="1158">
        <v>1</v>
      </c>
      <c r="R75" s="1188"/>
      <c r="S75" s="1158">
        <v>1</v>
      </c>
      <c r="T75" s="1188"/>
      <c r="U75" s="1158">
        <v>1</v>
      </c>
      <c r="V75" s="1190"/>
      <c r="W75" s="1188"/>
      <c r="X75" s="1188">
        <v>1</v>
      </c>
      <c r="Y75" s="1158">
        <v>1</v>
      </c>
      <c r="Z75" s="1187">
        <v>1</v>
      </c>
      <c r="AA75" s="1187"/>
      <c r="AB75" s="1154"/>
      <c r="AC75" s="1154"/>
      <c r="AD75" s="1154"/>
      <c r="AE75" s="1154"/>
      <c r="AF75" s="1154"/>
      <c r="AG75" s="1154"/>
      <c r="AH75" s="1158">
        <v>300</v>
      </c>
      <c r="AI75" s="1187">
        <v>1000</v>
      </c>
      <c r="AJ75" s="1163"/>
      <c r="AK75" s="1163">
        <v>1</v>
      </c>
      <c r="AL75" s="1163"/>
      <c r="AM75" s="1164">
        <v>838.5</v>
      </c>
      <c r="AN75" s="717">
        <v>4266</v>
      </c>
      <c r="AO75" s="1165">
        <v>79</v>
      </c>
      <c r="AP75" s="1165">
        <v>77</v>
      </c>
      <c r="AQ75" s="1165">
        <v>141</v>
      </c>
      <c r="AR75" s="1166">
        <v>75</v>
      </c>
      <c r="AS75" s="1174">
        <v>625.5</v>
      </c>
      <c r="AT75" s="1167">
        <v>93</v>
      </c>
      <c r="AU75" s="1173">
        <v>3054</v>
      </c>
      <c r="AV75" s="1154"/>
      <c r="AW75" s="1168" t="s">
        <v>1051</v>
      </c>
      <c r="AX75" s="1188" t="s">
        <v>1052</v>
      </c>
    </row>
    <row r="76" spans="1:50">
      <c r="A76" s="1153" t="s">
        <v>3680</v>
      </c>
      <c r="B76" s="1154"/>
      <c r="C76" s="1154" t="s">
        <v>3808</v>
      </c>
      <c r="D76" s="1155">
        <v>75</v>
      </c>
      <c r="E76" s="1191" t="s">
        <v>1045</v>
      </c>
      <c r="F76" s="1157">
        <v>40225</v>
      </c>
      <c r="G76" s="1187">
        <v>1</v>
      </c>
      <c r="H76" s="1187"/>
      <c r="I76" s="1188"/>
      <c r="J76" s="1187">
        <v>1</v>
      </c>
      <c r="K76" s="1159"/>
      <c r="L76" s="1189">
        <v>152</v>
      </c>
      <c r="M76" s="1189">
        <v>64</v>
      </c>
      <c r="N76" s="1189">
        <v>195</v>
      </c>
      <c r="O76" s="1186">
        <v>431</v>
      </c>
      <c r="P76" s="1188"/>
      <c r="Q76" s="1158">
        <v>1</v>
      </c>
      <c r="R76" s="1188"/>
      <c r="S76" s="1158">
        <v>1</v>
      </c>
      <c r="T76" s="1188"/>
      <c r="U76" s="1158">
        <v>1</v>
      </c>
      <c r="V76" s="1190"/>
      <c r="W76" s="1188"/>
      <c r="X76" s="1188">
        <v>1</v>
      </c>
      <c r="Y76" s="1158">
        <v>1</v>
      </c>
      <c r="Z76" s="1187">
        <v>1</v>
      </c>
      <c r="AA76" s="1187"/>
      <c r="AB76" s="1154"/>
      <c r="AC76" s="1154"/>
      <c r="AD76" s="1154"/>
      <c r="AE76" s="1154"/>
      <c r="AF76" s="1154"/>
      <c r="AG76" s="1154"/>
      <c r="AH76" s="1158">
        <v>300</v>
      </c>
      <c r="AI76" s="1187">
        <v>1200</v>
      </c>
      <c r="AJ76" s="1163"/>
      <c r="AK76" s="1163"/>
      <c r="AL76" s="1163">
        <v>1</v>
      </c>
      <c r="AM76" s="1164">
        <v>775</v>
      </c>
      <c r="AN76" s="1165">
        <v>49</v>
      </c>
      <c r="AO76" s="1165">
        <v>62.5</v>
      </c>
      <c r="AP76" s="1165">
        <v>60</v>
      </c>
      <c r="AQ76" s="1165">
        <v>108</v>
      </c>
      <c r="AR76" s="1166">
        <v>50.5</v>
      </c>
      <c r="AS76" s="740">
        <v>1408</v>
      </c>
      <c r="AT76" s="1167">
        <v>69</v>
      </c>
      <c r="AU76" s="1173">
        <v>704</v>
      </c>
      <c r="AV76" s="1154"/>
      <c r="AW76" s="1187" t="s">
        <v>1053</v>
      </c>
      <c r="AX76" s="1188"/>
    </row>
    <row r="77" spans="1:50">
      <c r="A77" s="1153" t="s">
        <v>3680</v>
      </c>
      <c r="B77" s="1154"/>
      <c r="C77" s="1154" t="s">
        <v>3808</v>
      </c>
      <c r="D77" s="1155">
        <v>76</v>
      </c>
      <c r="E77" s="1191" t="s">
        <v>1045</v>
      </c>
      <c r="F77" s="1157">
        <v>40225</v>
      </c>
      <c r="G77" s="1187">
        <v>1</v>
      </c>
      <c r="H77" s="1187"/>
      <c r="I77" s="1188"/>
      <c r="J77" s="1187"/>
      <c r="K77" s="1159">
        <v>1</v>
      </c>
      <c r="L77" s="1189">
        <v>170</v>
      </c>
      <c r="M77" s="1189">
        <v>72</v>
      </c>
      <c r="N77" s="1189">
        <v>230</v>
      </c>
      <c r="O77" s="1186">
        <v>656</v>
      </c>
      <c r="P77" s="1188"/>
      <c r="Q77" s="1158">
        <v>1</v>
      </c>
      <c r="R77" s="1188"/>
      <c r="S77" s="1158">
        <v>1</v>
      </c>
      <c r="T77" s="1188"/>
      <c r="U77" s="1158">
        <v>1</v>
      </c>
      <c r="V77" s="1190"/>
      <c r="W77" s="1188"/>
      <c r="X77" s="1188">
        <v>1</v>
      </c>
      <c r="Y77" s="1158">
        <v>1</v>
      </c>
      <c r="Z77" s="1187">
        <v>1</v>
      </c>
      <c r="AA77" s="1187"/>
      <c r="AB77" s="1154"/>
      <c r="AC77" s="1154"/>
      <c r="AD77" s="1154"/>
      <c r="AE77" s="1154"/>
      <c r="AF77" s="1154"/>
      <c r="AG77" s="1154"/>
      <c r="AH77" s="1158">
        <v>300</v>
      </c>
      <c r="AI77" s="1175">
        <v>800</v>
      </c>
      <c r="AJ77" s="1163"/>
      <c r="AK77" s="1163"/>
      <c r="AL77" s="1163">
        <v>1</v>
      </c>
      <c r="AM77" s="1164">
        <v>191</v>
      </c>
      <c r="AN77" s="1165">
        <v>565</v>
      </c>
      <c r="AO77" s="1165">
        <v>81.5</v>
      </c>
      <c r="AP77" s="1165">
        <v>88</v>
      </c>
      <c r="AQ77" s="1165">
        <v>131</v>
      </c>
      <c r="AR77" s="1166">
        <v>73</v>
      </c>
      <c r="AS77" s="1174">
        <v>103.5</v>
      </c>
      <c r="AT77" s="1167">
        <v>63</v>
      </c>
      <c r="AU77" s="1173">
        <v>3752</v>
      </c>
      <c r="AV77" s="1154"/>
      <c r="AW77" s="1187" t="s">
        <v>1054</v>
      </c>
      <c r="AX77" s="1188"/>
    </row>
    <row r="78" spans="1:50">
      <c r="A78" s="1153" t="s">
        <v>3680</v>
      </c>
      <c r="B78" s="1154"/>
      <c r="C78" s="1154" t="s">
        <v>3808</v>
      </c>
      <c r="D78" s="1155">
        <v>77</v>
      </c>
      <c r="E78" s="1191" t="s">
        <v>1045</v>
      </c>
      <c r="F78" s="1157">
        <v>40225</v>
      </c>
      <c r="G78" s="1187">
        <v>1</v>
      </c>
      <c r="H78" s="1187"/>
      <c r="I78" s="1188"/>
      <c r="J78" s="1187"/>
      <c r="K78" s="1159">
        <v>1</v>
      </c>
      <c r="L78" s="1189">
        <v>167</v>
      </c>
      <c r="M78" s="1189">
        <v>73</v>
      </c>
      <c r="N78" s="1189">
        <v>232</v>
      </c>
      <c r="O78" s="1186">
        <v>706</v>
      </c>
      <c r="P78" s="1188"/>
      <c r="Q78" s="1158">
        <v>1</v>
      </c>
      <c r="R78" s="1188"/>
      <c r="S78" s="1158">
        <v>1</v>
      </c>
      <c r="T78" s="1188"/>
      <c r="U78" s="1158">
        <v>1</v>
      </c>
      <c r="V78" s="1190"/>
      <c r="W78" s="1188"/>
      <c r="X78" s="1188">
        <v>1</v>
      </c>
      <c r="Y78" s="1158">
        <v>1</v>
      </c>
      <c r="Z78" s="1187">
        <v>1</v>
      </c>
      <c r="AA78" s="1187"/>
      <c r="AB78" s="1154"/>
      <c r="AC78" s="1154"/>
      <c r="AD78" s="1154"/>
      <c r="AE78" s="1154"/>
      <c r="AF78" s="1154"/>
      <c r="AG78" s="1154"/>
      <c r="AH78" s="1158">
        <v>300</v>
      </c>
      <c r="AI78" s="1187">
        <v>800</v>
      </c>
      <c r="AJ78" s="1163"/>
      <c r="AK78" s="1163">
        <v>1</v>
      </c>
      <c r="AL78" s="1163"/>
      <c r="AM78" s="1164">
        <v>235.5</v>
      </c>
      <c r="AN78" s="717">
        <v>2105</v>
      </c>
      <c r="AO78" s="1165">
        <v>57</v>
      </c>
      <c r="AP78" s="1165">
        <v>92</v>
      </c>
      <c r="AQ78" s="1165">
        <v>177</v>
      </c>
      <c r="AR78" s="1166">
        <v>46</v>
      </c>
      <c r="AS78" s="1174">
        <v>228.5</v>
      </c>
      <c r="AT78" s="1167">
        <v>74</v>
      </c>
      <c r="AU78" s="1173">
        <v>2511</v>
      </c>
      <c r="AV78" s="1154"/>
      <c r="AW78" s="1187" t="s">
        <v>1055</v>
      </c>
      <c r="AX78" s="1188"/>
    </row>
    <row r="79" spans="1:50">
      <c r="A79" s="1153" t="s">
        <v>3680</v>
      </c>
      <c r="B79" s="1154"/>
      <c r="C79" s="1154" t="s">
        <v>3808</v>
      </c>
      <c r="D79" s="1155">
        <v>78</v>
      </c>
      <c r="E79" s="1191" t="s">
        <v>1045</v>
      </c>
      <c r="F79" s="1157">
        <v>40225</v>
      </c>
      <c r="G79" s="1187"/>
      <c r="H79" s="1187">
        <v>1</v>
      </c>
      <c r="I79" s="1188"/>
      <c r="J79" s="1187"/>
      <c r="K79" s="1159">
        <v>1</v>
      </c>
      <c r="L79" s="1189">
        <v>168</v>
      </c>
      <c r="M79" s="1189">
        <v>72</v>
      </c>
      <c r="N79" s="1189">
        <v>212</v>
      </c>
      <c r="O79" s="1186">
        <v>594</v>
      </c>
      <c r="P79" s="1188">
        <v>1</v>
      </c>
      <c r="Q79" s="1158"/>
      <c r="R79" s="1188"/>
      <c r="S79" s="1158">
        <v>1</v>
      </c>
      <c r="T79" s="1188"/>
      <c r="U79" s="1158">
        <v>1</v>
      </c>
      <c r="V79" s="1190"/>
      <c r="W79" s="1188">
        <v>1</v>
      </c>
      <c r="X79" s="1188"/>
      <c r="Y79" s="1158">
        <v>1</v>
      </c>
      <c r="Z79" s="1187">
        <v>1</v>
      </c>
      <c r="AA79" s="1187"/>
      <c r="AB79" s="1154"/>
      <c r="AC79" s="1154"/>
      <c r="AD79" s="1154"/>
      <c r="AE79" s="1154"/>
      <c r="AF79" s="1154"/>
      <c r="AG79" s="1154"/>
      <c r="AH79" s="1158">
        <v>300</v>
      </c>
      <c r="AI79" s="1187">
        <v>900</v>
      </c>
      <c r="AJ79" s="1163"/>
      <c r="AK79" s="1163"/>
      <c r="AL79" s="1163">
        <v>1</v>
      </c>
      <c r="AM79" s="1164">
        <v>169</v>
      </c>
      <c r="AN79" s="1165">
        <v>927.5</v>
      </c>
      <c r="AO79" s="1165">
        <v>58</v>
      </c>
      <c r="AP79" s="1165">
        <v>68</v>
      </c>
      <c r="AQ79" s="1165">
        <v>114</v>
      </c>
      <c r="AR79" s="1166">
        <v>77</v>
      </c>
      <c r="AS79" s="1174">
        <v>237</v>
      </c>
      <c r="AT79" s="1167">
        <v>98</v>
      </c>
      <c r="AU79" s="971">
        <v>7004</v>
      </c>
      <c r="AV79" s="1154"/>
      <c r="AW79" s="1187" t="s">
        <v>1056</v>
      </c>
      <c r="AX79" s="1188"/>
    </row>
    <row r="80" spans="1:50">
      <c r="A80" s="1153" t="s">
        <v>3680</v>
      </c>
      <c r="B80" s="1154"/>
      <c r="C80" s="1154" t="s">
        <v>3808</v>
      </c>
      <c r="D80" s="1155">
        <v>79</v>
      </c>
      <c r="E80" s="1191" t="s">
        <v>1045</v>
      </c>
      <c r="F80" s="1157">
        <v>40225</v>
      </c>
      <c r="G80" s="1187">
        <v>1</v>
      </c>
      <c r="H80" s="1187"/>
      <c r="I80" s="1188"/>
      <c r="J80" s="1187">
        <v>1</v>
      </c>
      <c r="K80" s="1159"/>
      <c r="L80" s="1189">
        <v>155</v>
      </c>
      <c r="M80" s="1189">
        <v>70</v>
      </c>
      <c r="N80" s="1189">
        <v>205</v>
      </c>
      <c r="O80" s="1186">
        <v>496</v>
      </c>
      <c r="P80" s="1188"/>
      <c r="Q80" s="1158">
        <v>1</v>
      </c>
      <c r="R80" s="1188"/>
      <c r="S80" s="1158">
        <v>1</v>
      </c>
      <c r="T80" s="1188"/>
      <c r="U80" s="1158">
        <v>1</v>
      </c>
      <c r="V80" s="1190"/>
      <c r="W80" s="1188"/>
      <c r="X80" s="1188">
        <v>1</v>
      </c>
      <c r="Y80" s="1158">
        <v>1</v>
      </c>
      <c r="Z80" s="1187">
        <v>1</v>
      </c>
      <c r="AA80" s="1187"/>
      <c r="AB80" s="1154"/>
      <c r="AC80" s="1154"/>
      <c r="AD80" s="1154"/>
      <c r="AE80" s="1154"/>
      <c r="AF80" s="1154"/>
      <c r="AG80" s="1154"/>
      <c r="AH80" s="1158">
        <v>300</v>
      </c>
      <c r="AI80" s="1187">
        <v>1000</v>
      </c>
      <c r="AJ80" s="1163"/>
      <c r="AK80" s="1163"/>
      <c r="AL80" s="1163">
        <v>1</v>
      </c>
      <c r="AM80" s="1164">
        <v>80.5</v>
      </c>
      <c r="AN80" s="1165">
        <v>56</v>
      </c>
      <c r="AO80" s="1165">
        <v>40</v>
      </c>
      <c r="AP80" s="1165">
        <v>76</v>
      </c>
      <c r="AQ80" s="1165">
        <v>111.5</v>
      </c>
      <c r="AR80" s="1166">
        <v>50</v>
      </c>
      <c r="AS80" s="1174">
        <v>404</v>
      </c>
      <c r="AT80" s="1167">
        <v>58</v>
      </c>
      <c r="AU80" s="1173">
        <v>806.5</v>
      </c>
      <c r="AV80" s="1154"/>
      <c r="AW80" s="1187" t="s">
        <v>1057</v>
      </c>
      <c r="AX80" s="1188"/>
    </row>
    <row r="81" spans="1:50" ht="16" thickBot="1">
      <c r="A81" s="1153" t="s">
        <v>3680</v>
      </c>
      <c r="B81" s="1154"/>
      <c r="C81" s="1154" t="s">
        <v>3808</v>
      </c>
      <c r="D81" s="1176">
        <v>80</v>
      </c>
      <c r="E81" s="1177" t="s">
        <v>1045</v>
      </c>
      <c r="F81" s="1157">
        <v>40225</v>
      </c>
      <c r="G81" s="1178">
        <v>1</v>
      </c>
      <c r="H81" s="1178"/>
      <c r="I81" s="1176"/>
      <c r="J81" s="1178"/>
      <c r="K81" s="1179">
        <v>1</v>
      </c>
      <c r="L81" s="1180">
        <v>172</v>
      </c>
      <c r="M81" s="1180">
        <v>75</v>
      </c>
      <c r="N81" s="1180">
        <v>234</v>
      </c>
      <c r="O81" s="1181">
        <v>818</v>
      </c>
      <c r="P81" s="1176"/>
      <c r="Q81" s="1178">
        <v>1</v>
      </c>
      <c r="R81" s="1176"/>
      <c r="S81" s="1178">
        <v>1</v>
      </c>
      <c r="T81" s="1176"/>
      <c r="U81" s="1178">
        <v>1</v>
      </c>
      <c r="V81" s="1182"/>
      <c r="W81" s="1176"/>
      <c r="X81" s="1176">
        <v>1</v>
      </c>
      <c r="Y81" s="1178">
        <v>1</v>
      </c>
      <c r="Z81" s="1178">
        <v>1</v>
      </c>
      <c r="AA81" s="1178"/>
      <c r="AB81" s="1154"/>
      <c r="AC81" s="1154"/>
      <c r="AD81" s="1154"/>
      <c r="AE81" s="1154"/>
      <c r="AF81" s="1154"/>
      <c r="AG81" s="1154"/>
      <c r="AH81" s="1178">
        <v>300</v>
      </c>
      <c r="AI81" s="1178">
        <v>800</v>
      </c>
      <c r="AJ81" s="1163"/>
      <c r="AK81" s="1163">
        <v>1</v>
      </c>
      <c r="AL81" s="1163"/>
      <c r="AM81" s="1192">
        <v>475</v>
      </c>
      <c r="AN81" s="751">
        <v>5103.5</v>
      </c>
      <c r="AO81" s="1193">
        <v>130</v>
      </c>
      <c r="AP81" s="1193">
        <v>221</v>
      </c>
      <c r="AQ81" s="1193">
        <v>171</v>
      </c>
      <c r="AR81" s="1194">
        <v>131</v>
      </c>
      <c r="AS81" s="1195">
        <v>301</v>
      </c>
      <c r="AT81" s="1196">
        <v>167</v>
      </c>
      <c r="AU81" s="1197">
        <v>4459</v>
      </c>
      <c r="AV81" s="1154"/>
      <c r="AW81" s="1178" t="s">
        <v>924</v>
      </c>
      <c r="AX81" s="1176" t="s">
        <v>1058</v>
      </c>
    </row>
    <row r="82" spans="1:50">
      <c r="A82" s="1153" t="s">
        <v>3680</v>
      </c>
      <c r="B82" s="1154"/>
      <c r="C82" s="1154" t="s">
        <v>3808</v>
      </c>
      <c r="D82" s="1176">
        <v>81</v>
      </c>
      <c r="E82" s="1177" t="s">
        <v>1045</v>
      </c>
      <c r="F82" s="1157">
        <v>40225</v>
      </c>
      <c r="G82" s="1178">
        <v>1</v>
      </c>
      <c r="H82" s="1178"/>
      <c r="I82" s="1176"/>
      <c r="J82" s="1178"/>
      <c r="K82" s="1179">
        <v>1</v>
      </c>
      <c r="L82" s="1180">
        <v>172</v>
      </c>
      <c r="M82" s="1180">
        <v>73</v>
      </c>
      <c r="N82" s="1180">
        <v>233</v>
      </c>
      <c r="O82" s="1181">
        <v>768</v>
      </c>
      <c r="P82" s="1176"/>
      <c r="Q82" s="1178">
        <v>1</v>
      </c>
      <c r="R82" s="1176"/>
      <c r="S82" s="1178">
        <v>1</v>
      </c>
      <c r="T82" s="1176"/>
      <c r="U82" s="1178">
        <v>1</v>
      </c>
      <c r="V82" s="1182"/>
      <c r="W82" s="1176"/>
      <c r="X82" s="1176">
        <v>1</v>
      </c>
      <c r="Y82" s="1178">
        <v>1</v>
      </c>
      <c r="Z82" s="1178">
        <v>1</v>
      </c>
      <c r="AA82" s="1178"/>
      <c r="AB82" s="1154"/>
      <c r="AC82" s="1154"/>
      <c r="AD82" s="1154"/>
      <c r="AE82" s="1154"/>
      <c r="AF82" s="1154"/>
      <c r="AG82" s="1154"/>
      <c r="AH82" s="1178">
        <v>300</v>
      </c>
      <c r="AI82" s="1178">
        <v>900</v>
      </c>
      <c r="AJ82" s="1163"/>
      <c r="AK82" s="1163">
        <v>1</v>
      </c>
      <c r="AL82" s="1163"/>
      <c r="AM82" s="734">
        <v>212</v>
      </c>
      <c r="AN82" s="736">
        <v>1613.5</v>
      </c>
      <c r="AO82" s="1198">
        <v>37</v>
      </c>
      <c r="AP82" s="1198">
        <v>54</v>
      </c>
      <c r="AQ82" s="1198">
        <v>45.5</v>
      </c>
      <c r="AR82" s="1199">
        <v>30</v>
      </c>
      <c r="AS82" s="1200">
        <v>106</v>
      </c>
      <c r="AT82" s="1201">
        <v>84</v>
      </c>
      <c r="AU82" s="1202">
        <v>425</v>
      </c>
      <c r="AV82" s="1154"/>
      <c r="AW82" s="1203" t="s">
        <v>1059</v>
      </c>
      <c r="AX82" s="1176" t="s">
        <v>1060</v>
      </c>
    </row>
    <row r="83" spans="1:50">
      <c r="A83" s="1153" t="s">
        <v>3680</v>
      </c>
      <c r="B83" s="1154"/>
      <c r="C83" s="1154" t="s">
        <v>3808</v>
      </c>
      <c r="D83" s="1155">
        <v>82</v>
      </c>
      <c r="E83" s="1191" t="s">
        <v>1045</v>
      </c>
      <c r="F83" s="1157">
        <v>40225</v>
      </c>
      <c r="G83" s="1187">
        <v>1</v>
      </c>
      <c r="H83" s="1187"/>
      <c r="I83" s="1188"/>
      <c r="J83" s="1187"/>
      <c r="K83" s="1159">
        <v>1</v>
      </c>
      <c r="L83" s="1189">
        <v>175</v>
      </c>
      <c r="M83" s="1189">
        <v>74</v>
      </c>
      <c r="N83" s="1189">
        <v>234</v>
      </c>
      <c r="O83" s="1186">
        <v>701</v>
      </c>
      <c r="P83" s="1188"/>
      <c r="Q83" s="1158">
        <v>1</v>
      </c>
      <c r="R83" s="1188"/>
      <c r="S83" s="1158">
        <v>1</v>
      </c>
      <c r="T83" s="1188"/>
      <c r="U83" s="1158">
        <v>1</v>
      </c>
      <c r="V83" s="1190"/>
      <c r="W83" s="1188"/>
      <c r="X83" s="1188">
        <v>1</v>
      </c>
      <c r="Y83" s="1158">
        <v>1</v>
      </c>
      <c r="Z83" s="1187">
        <v>1</v>
      </c>
      <c r="AA83" s="1187"/>
      <c r="AB83" s="1154"/>
      <c r="AC83" s="1154"/>
      <c r="AD83" s="1154"/>
      <c r="AE83" s="1154"/>
      <c r="AF83" s="1154"/>
      <c r="AG83" s="1154"/>
      <c r="AH83" s="1158">
        <v>300</v>
      </c>
      <c r="AI83" s="1187">
        <v>1000</v>
      </c>
      <c r="AJ83" s="1163"/>
      <c r="AK83" s="1163"/>
      <c r="AL83" s="1163">
        <v>1</v>
      </c>
      <c r="AM83" s="1164">
        <v>67</v>
      </c>
      <c r="AN83" s="1165">
        <v>319.5</v>
      </c>
      <c r="AO83" s="1165">
        <v>21</v>
      </c>
      <c r="AP83" s="1165">
        <v>28</v>
      </c>
      <c r="AQ83" s="1165">
        <v>37.5</v>
      </c>
      <c r="AR83" s="1166">
        <v>19</v>
      </c>
      <c r="AS83" s="1174">
        <v>61</v>
      </c>
      <c r="AT83" s="1167">
        <v>36</v>
      </c>
      <c r="AU83" s="1173">
        <v>175</v>
      </c>
      <c r="AV83" s="1154"/>
      <c r="AW83" s="1187" t="s">
        <v>1061</v>
      </c>
      <c r="AX83" s="1188"/>
    </row>
    <row r="84" spans="1:50">
      <c r="A84" s="1153" t="s">
        <v>3680</v>
      </c>
      <c r="B84" s="1154"/>
      <c r="C84" s="1154" t="s">
        <v>3808</v>
      </c>
      <c r="D84" s="1155">
        <v>83</v>
      </c>
      <c r="E84" s="1191" t="s">
        <v>1062</v>
      </c>
      <c r="F84" s="1157">
        <v>40226</v>
      </c>
      <c r="G84" s="1187">
        <v>1</v>
      </c>
      <c r="H84" s="1187"/>
      <c r="I84" s="1188"/>
      <c r="J84" s="1187"/>
      <c r="K84" s="1159">
        <v>1</v>
      </c>
      <c r="L84" s="1189">
        <v>170</v>
      </c>
      <c r="M84" s="1189">
        <v>73</v>
      </c>
      <c r="N84" s="1189">
        <v>233</v>
      </c>
      <c r="O84" s="1186">
        <v>670</v>
      </c>
      <c r="P84" s="1188"/>
      <c r="Q84" s="1158">
        <v>1</v>
      </c>
      <c r="R84" s="1188"/>
      <c r="S84" s="1158">
        <v>1</v>
      </c>
      <c r="T84" s="1188"/>
      <c r="U84" s="1158">
        <v>1</v>
      </c>
      <c r="V84" s="1190"/>
      <c r="W84" s="1188"/>
      <c r="X84" s="1188">
        <v>1</v>
      </c>
      <c r="Y84" s="1158">
        <v>1</v>
      </c>
      <c r="Z84" s="1187">
        <v>1</v>
      </c>
      <c r="AA84" s="1187"/>
      <c r="AB84" s="1154"/>
      <c r="AC84" s="1154"/>
      <c r="AD84" s="1154"/>
      <c r="AE84" s="1154"/>
      <c r="AF84" s="1154"/>
      <c r="AG84" s="1154"/>
      <c r="AH84" s="1158">
        <v>300</v>
      </c>
      <c r="AI84" s="1187">
        <v>1000</v>
      </c>
      <c r="AJ84" s="1163"/>
      <c r="AK84" s="1163"/>
      <c r="AL84" s="1163">
        <v>1</v>
      </c>
      <c r="AM84" s="1164">
        <v>47</v>
      </c>
      <c r="AN84" s="1165">
        <v>238.5</v>
      </c>
      <c r="AO84" s="1165">
        <v>22</v>
      </c>
      <c r="AP84" s="717">
        <v>897</v>
      </c>
      <c r="AQ84" s="717">
        <v>1507</v>
      </c>
      <c r="AR84" s="1166">
        <v>23</v>
      </c>
      <c r="AS84" s="1174">
        <v>70</v>
      </c>
      <c r="AT84" s="1167">
        <v>22</v>
      </c>
      <c r="AU84" s="1173">
        <v>807.5</v>
      </c>
      <c r="AV84" s="1154"/>
      <c r="AW84" s="1187" t="s">
        <v>1063</v>
      </c>
      <c r="AX84" s="1188"/>
    </row>
    <row r="85" spans="1:50">
      <c r="A85" s="1153" t="s">
        <v>3680</v>
      </c>
      <c r="B85" s="1154"/>
      <c r="C85" s="1154" t="s">
        <v>3808</v>
      </c>
      <c r="D85" s="1155">
        <v>84</v>
      </c>
      <c r="E85" s="1191" t="s">
        <v>1062</v>
      </c>
      <c r="F85" s="1157">
        <v>40226</v>
      </c>
      <c r="G85" s="1187">
        <v>1</v>
      </c>
      <c r="H85" s="1187"/>
      <c r="I85" s="1188"/>
      <c r="J85" s="1187"/>
      <c r="K85" s="1159">
        <v>1</v>
      </c>
      <c r="L85" s="1189">
        <v>171</v>
      </c>
      <c r="M85" s="1189">
        <v>72</v>
      </c>
      <c r="N85" s="1189">
        <v>222</v>
      </c>
      <c r="O85" s="1186">
        <v>588</v>
      </c>
      <c r="P85" s="1188"/>
      <c r="Q85" s="1158">
        <v>1</v>
      </c>
      <c r="R85" s="1188"/>
      <c r="S85" s="1158">
        <v>1</v>
      </c>
      <c r="T85" s="1188"/>
      <c r="U85" s="1158">
        <v>1</v>
      </c>
      <c r="V85" s="1190"/>
      <c r="W85" s="1188">
        <v>1</v>
      </c>
      <c r="X85" s="1188"/>
      <c r="Y85" s="1158">
        <v>1</v>
      </c>
      <c r="Z85" s="1187">
        <v>1</v>
      </c>
      <c r="AA85" s="1187"/>
      <c r="AB85" s="1154"/>
      <c r="AC85" s="1154"/>
      <c r="AD85" s="1154"/>
      <c r="AE85" s="1154"/>
      <c r="AF85" s="1154"/>
      <c r="AG85" s="1154"/>
      <c r="AH85" s="1158">
        <v>300</v>
      </c>
      <c r="AI85" s="1187">
        <v>1000</v>
      </c>
      <c r="AJ85" s="1163"/>
      <c r="AK85" s="1163"/>
      <c r="AL85" s="1163">
        <v>1</v>
      </c>
      <c r="AM85" s="1164">
        <v>37</v>
      </c>
      <c r="AN85" s="1165">
        <v>42</v>
      </c>
      <c r="AO85" s="1165">
        <v>45</v>
      </c>
      <c r="AP85" s="1165">
        <v>96.5</v>
      </c>
      <c r="AQ85" s="1165">
        <v>38</v>
      </c>
      <c r="AR85" s="1166">
        <v>53</v>
      </c>
      <c r="AS85" s="740">
        <v>513</v>
      </c>
      <c r="AT85" s="1167">
        <v>99</v>
      </c>
      <c r="AU85" s="971">
        <v>1965.5</v>
      </c>
      <c r="AV85" s="1154"/>
      <c r="AW85" s="1168" t="s">
        <v>1064</v>
      </c>
      <c r="AX85" s="1188"/>
    </row>
    <row r="86" spans="1:50">
      <c r="A86" s="1153" t="s">
        <v>3680</v>
      </c>
      <c r="B86" s="1154"/>
      <c r="C86" s="1154" t="s">
        <v>3808</v>
      </c>
      <c r="D86" s="1155">
        <v>85</v>
      </c>
      <c r="E86" s="1191" t="s">
        <v>1062</v>
      </c>
      <c r="F86" s="1157">
        <v>40226</v>
      </c>
      <c r="G86" s="1187"/>
      <c r="H86" s="1187">
        <v>1</v>
      </c>
      <c r="I86" s="1188"/>
      <c r="J86" s="1187">
        <v>1</v>
      </c>
      <c r="K86" s="1159"/>
      <c r="L86" s="1189">
        <v>148</v>
      </c>
      <c r="M86" s="1189">
        <v>68</v>
      </c>
      <c r="N86" s="1189">
        <v>198</v>
      </c>
      <c r="O86" s="1186">
        <v>407</v>
      </c>
      <c r="P86" s="1188"/>
      <c r="Q86" s="1158">
        <v>1</v>
      </c>
      <c r="R86" s="1188"/>
      <c r="S86" s="1158">
        <v>1</v>
      </c>
      <c r="T86" s="1188"/>
      <c r="U86" s="1158">
        <v>1</v>
      </c>
      <c r="V86" s="1190"/>
      <c r="W86" s="1188">
        <v>1</v>
      </c>
      <c r="X86" s="1188"/>
      <c r="Y86" s="1158">
        <v>1</v>
      </c>
      <c r="Z86" s="1187"/>
      <c r="AA86" s="1187">
        <v>1</v>
      </c>
      <c r="AB86" s="1154"/>
      <c r="AC86" s="1154"/>
      <c r="AD86" s="1154"/>
      <c r="AE86" s="1154"/>
      <c r="AF86" s="1154"/>
      <c r="AG86" s="1154"/>
      <c r="AH86" s="1158">
        <v>300</v>
      </c>
      <c r="AI86" s="1187">
        <v>1000</v>
      </c>
      <c r="AJ86" s="1163"/>
      <c r="AK86" s="1163"/>
      <c r="AL86" s="1163">
        <v>1</v>
      </c>
      <c r="AM86" s="1164">
        <v>34</v>
      </c>
      <c r="AN86" s="1165">
        <v>150</v>
      </c>
      <c r="AO86" s="1165">
        <v>24</v>
      </c>
      <c r="AP86" s="1165">
        <v>32</v>
      </c>
      <c r="AQ86" s="1165">
        <v>38</v>
      </c>
      <c r="AR86" s="1166">
        <v>14</v>
      </c>
      <c r="AS86" s="740">
        <v>293.5</v>
      </c>
      <c r="AT86" s="1167">
        <v>28</v>
      </c>
      <c r="AU86" s="971">
        <v>1128.5</v>
      </c>
      <c r="AV86" s="1154"/>
      <c r="AW86" s="1187" t="s">
        <v>1065</v>
      </c>
      <c r="AX86" s="1188"/>
    </row>
    <row r="87" spans="1:50">
      <c r="A87" s="1153" t="s">
        <v>3680</v>
      </c>
      <c r="B87" s="1154"/>
      <c r="C87" s="1154" t="s">
        <v>3808</v>
      </c>
      <c r="D87" s="1155">
        <v>86</v>
      </c>
      <c r="E87" s="1191" t="s">
        <v>1062</v>
      </c>
      <c r="F87" s="1157">
        <v>40226</v>
      </c>
      <c r="G87" s="1187">
        <v>1</v>
      </c>
      <c r="H87" s="1187"/>
      <c r="I87" s="1188"/>
      <c r="J87" s="1187"/>
      <c r="K87" s="1159">
        <v>1</v>
      </c>
      <c r="L87" s="1189">
        <v>172</v>
      </c>
      <c r="M87" s="1189">
        <v>73</v>
      </c>
      <c r="N87" s="1189">
        <v>234</v>
      </c>
      <c r="O87" s="1186">
        <v>766</v>
      </c>
      <c r="P87" s="1188"/>
      <c r="Q87" s="1158">
        <v>1</v>
      </c>
      <c r="R87" s="1188"/>
      <c r="S87" s="1158">
        <v>1</v>
      </c>
      <c r="T87" s="1188"/>
      <c r="U87" s="1158">
        <v>1</v>
      </c>
      <c r="V87" s="1190"/>
      <c r="W87" s="1188"/>
      <c r="X87" s="1188">
        <v>1</v>
      </c>
      <c r="Y87" s="1158">
        <v>1</v>
      </c>
      <c r="Z87" s="1187">
        <v>1</v>
      </c>
      <c r="AA87" s="1187"/>
      <c r="AB87" s="1154"/>
      <c r="AC87" s="1154"/>
      <c r="AD87" s="1154"/>
      <c r="AE87" s="1154"/>
      <c r="AF87" s="1154"/>
      <c r="AG87" s="1154"/>
      <c r="AH87" s="1158">
        <v>300</v>
      </c>
      <c r="AI87" s="1187">
        <v>900</v>
      </c>
      <c r="AJ87" s="1163"/>
      <c r="AK87" s="1163">
        <v>1</v>
      </c>
      <c r="AL87" s="1163"/>
      <c r="AM87" s="1164">
        <v>116.5</v>
      </c>
      <c r="AN87" s="717">
        <v>691.5</v>
      </c>
      <c r="AO87" s="1165">
        <v>18</v>
      </c>
      <c r="AP87" s="1165">
        <v>35</v>
      </c>
      <c r="AQ87" s="1165">
        <v>50</v>
      </c>
      <c r="AR87" s="1166">
        <v>19</v>
      </c>
      <c r="AS87" s="1174">
        <v>23</v>
      </c>
      <c r="AT87" s="1167">
        <v>22</v>
      </c>
      <c r="AU87" s="1173">
        <v>400</v>
      </c>
      <c r="AV87" s="1154"/>
      <c r="AW87" s="1187" t="s">
        <v>1066</v>
      </c>
      <c r="AX87" s="1188"/>
    </row>
    <row r="88" spans="1:50">
      <c r="A88" s="1153" t="s">
        <v>3680</v>
      </c>
      <c r="B88" s="1154"/>
      <c r="C88" s="1154" t="s">
        <v>3808</v>
      </c>
      <c r="D88" s="1155">
        <v>87</v>
      </c>
      <c r="E88" s="1191" t="s">
        <v>1062</v>
      </c>
      <c r="F88" s="1157">
        <v>40226</v>
      </c>
      <c r="G88" s="1187">
        <v>1</v>
      </c>
      <c r="H88" s="1187"/>
      <c r="I88" s="1188"/>
      <c r="J88" s="1187">
        <v>1</v>
      </c>
      <c r="K88" s="1159"/>
      <c r="L88" s="1189">
        <v>138</v>
      </c>
      <c r="M88" s="1189">
        <v>63</v>
      </c>
      <c r="N88" s="1189">
        <v>185</v>
      </c>
      <c r="O88" s="1186">
        <v>317</v>
      </c>
      <c r="P88" s="1188"/>
      <c r="Q88" s="1158">
        <v>1</v>
      </c>
      <c r="R88" s="1188"/>
      <c r="S88" s="1158">
        <v>1</v>
      </c>
      <c r="T88" s="1188"/>
      <c r="U88" s="1158">
        <v>1</v>
      </c>
      <c r="V88" s="1190"/>
      <c r="W88" s="1188">
        <v>1</v>
      </c>
      <c r="X88" s="1188"/>
      <c r="Y88" s="1158">
        <v>1</v>
      </c>
      <c r="Z88" s="1187">
        <v>1</v>
      </c>
      <c r="AA88" s="1187"/>
      <c r="AB88" s="1154"/>
      <c r="AC88" s="1154"/>
      <c r="AD88" s="1154"/>
      <c r="AE88" s="1154"/>
      <c r="AF88" s="1154"/>
      <c r="AG88" s="1154"/>
      <c r="AH88" s="1158">
        <v>300</v>
      </c>
      <c r="AI88" s="1187">
        <v>1000</v>
      </c>
      <c r="AJ88" s="1163"/>
      <c r="AK88" s="1163"/>
      <c r="AL88" s="1163">
        <v>1</v>
      </c>
      <c r="AM88" s="1164">
        <v>30</v>
      </c>
      <c r="AN88" s="1165">
        <v>107.5</v>
      </c>
      <c r="AO88" s="1165">
        <v>18.5</v>
      </c>
      <c r="AP88" s="1165">
        <v>21</v>
      </c>
      <c r="AQ88" s="1165">
        <v>29.5</v>
      </c>
      <c r="AR88" s="1166">
        <v>17</v>
      </c>
      <c r="AS88" s="740">
        <v>296</v>
      </c>
      <c r="AT88" s="1167">
        <v>27</v>
      </c>
      <c r="AU88" s="1173">
        <v>451.5</v>
      </c>
      <c r="AV88" s="1154"/>
      <c r="AW88" s="1187" t="s">
        <v>1067</v>
      </c>
      <c r="AX88" s="1188"/>
    </row>
    <row r="89" spans="1:50">
      <c r="A89" s="1153" t="s">
        <v>3680</v>
      </c>
      <c r="B89" s="1154"/>
      <c r="C89" s="1154" t="s">
        <v>3808</v>
      </c>
      <c r="D89" s="1155">
        <v>88</v>
      </c>
      <c r="E89" s="1191" t="s">
        <v>1062</v>
      </c>
      <c r="F89" s="1157">
        <v>40226</v>
      </c>
      <c r="G89" s="1187"/>
      <c r="H89" s="1187">
        <v>1</v>
      </c>
      <c r="I89" s="1188"/>
      <c r="J89" s="1187"/>
      <c r="K89" s="1159">
        <v>1</v>
      </c>
      <c r="L89" s="1189">
        <v>173</v>
      </c>
      <c r="M89" s="1189">
        <v>72</v>
      </c>
      <c r="N89" s="1189">
        <v>225</v>
      </c>
      <c r="O89" s="1186">
        <v>579</v>
      </c>
      <c r="P89" s="1188">
        <v>1</v>
      </c>
      <c r="Q89" s="1158"/>
      <c r="R89" s="1188">
        <v>1</v>
      </c>
      <c r="S89" s="1158"/>
      <c r="T89" s="1188"/>
      <c r="U89" s="1158">
        <v>1</v>
      </c>
      <c r="V89" s="1190"/>
      <c r="W89" s="1188">
        <v>1</v>
      </c>
      <c r="X89" s="1188"/>
      <c r="Y89" s="1158">
        <v>1</v>
      </c>
      <c r="Z89" s="1187">
        <v>1</v>
      </c>
      <c r="AA89" s="1187"/>
      <c r="AB89" s="1154"/>
      <c r="AC89" s="1154"/>
      <c r="AD89" s="1154"/>
      <c r="AE89" s="1154"/>
      <c r="AF89" s="1154"/>
      <c r="AG89" s="1154"/>
      <c r="AH89" s="1158">
        <v>300</v>
      </c>
      <c r="AI89" s="1187">
        <v>1100</v>
      </c>
      <c r="AJ89" s="1163">
        <v>1</v>
      </c>
      <c r="AK89" s="1163"/>
      <c r="AL89" s="1163"/>
      <c r="AM89" s="722">
        <v>830</v>
      </c>
      <c r="AN89" s="721">
        <v>5081</v>
      </c>
      <c r="AO89" s="1165">
        <v>44</v>
      </c>
      <c r="AP89" s="1165">
        <v>56</v>
      </c>
      <c r="AQ89" s="1165">
        <v>73.5</v>
      </c>
      <c r="AR89" s="1166">
        <v>22</v>
      </c>
      <c r="AS89" s="1174">
        <v>153</v>
      </c>
      <c r="AT89" s="1167">
        <v>62</v>
      </c>
      <c r="AU89" s="1173">
        <v>508</v>
      </c>
      <c r="AV89" s="1154"/>
      <c r="AW89" s="1187" t="s">
        <v>1068</v>
      </c>
      <c r="AX89" s="1188"/>
    </row>
    <row r="90" spans="1:50">
      <c r="A90" s="1153" t="s">
        <v>3680</v>
      </c>
      <c r="B90" s="1154"/>
      <c r="C90" s="1154" t="s">
        <v>3808</v>
      </c>
      <c r="D90" s="1155">
        <v>89</v>
      </c>
      <c r="E90" s="1191" t="s">
        <v>1069</v>
      </c>
      <c r="F90" s="1157">
        <v>40227</v>
      </c>
      <c r="G90" s="1187"/>
      <c r="H90" s="1187">
        <v>1</v>
      </c>
      <c r="I90" s="1188"/>
      <c r="J90" s="1187"/>
      <c r="K90" s="1159">
        <v>1</v>
      </c>
      <c r="L90" s="1189">
        <v>171</v>
      </c>
      <c r="M90" s="1189">
        <v>72</v>
      </c>
      <c r="N90" s="1189">
        <v>228</v>
      </c>
      <c r="O90" s="1186">
        <v>641</v>
      </c>
      <c r="P90" s="1188">
        <v>1</v>
      </c>
      <c r="Q90" s="1158"/>
      <c r="R90" s="1188"/>
      <c r="S90" s="1158">
        <v>1</v>
      </c>
      <c r="T90" s="1188"/>
      <c r="U90" s="1158">
        <v>1</v>
      </c>
      <c r="V90" s="1190"/>
      <c r="W90" s="1188"/>
      <c r="X90" s="1188">
        <v>1</v>
      </c>
      <c r="Y90" s="1158">
        <v>1</v>
      </c>
      <c r="Z90" s="1187"/>
      <c r="AA90" s="1187">
        <v>1</v>
      </c>
      <c r="AB90" s="1154"/>
      <c r="AC90" s="1154"/>
      <c r="AD90" s="1154"/>
      <c r="AE90" s="1154"/>
      <c r="AF90" s="1154"/>
      <c r="AG90" s="1154"/>
      <c r="AH90" s="1158">
        <v>300</v>
      </c>
      <c r="AI90" s="1187">
        <v>900</v>
      </c>
      <c r="AJ90" s="1163"/>
      <c r="AK90" s="1163"/>
      <c r="AL90" s="1163">
        <v>1</v>
      </c>
      <c r="AM90" s="1164">
        <v>22</v>
      </c>
      <c r="AN90" s="1165">
        <v>75.5</v>
      </c>
      <c r="AO90" s="1165">
        <v>17.5</v>
      </c>
      <c r="AP90" s="1165">
        <v>30.5</v>
      </c>
      <c r="AQ90" s="1165">
        <v>31</v>
      </c>
      <c r="AR90" s="1166">
        <v>22</v>
      </c>
      <c r="AS90" s="1174">
        <v>45</v>
      </c>
      <c r="AT90" s="1167">
        <v>41</v>
      </c>
      <c r="AU90" s="1173">
        <v>516</v>
      </c>
      <c r="AV90" s="1154"/>
      <c r="AW90" s="1187" t="s">
        <v>1070</v>
      </c>
      <c r="AX90" s="1188"/>
    </row>
    <row r="91" spans="1:50">
      <c r="A91" s="1153" t="s">
        <v>3680</v>
      </c>
      <c r="B91" s="1154"/>
      <c r="C91" s="1154" t="s">
        <v>3808</v>
      </c>
      <c r="D91" s="1155">
        <v>90</v>
      </c>
      <c r="E91" s="1191" t="s">
        <v>1069</v>
      </c>
      <c r="F91" s="1157">
        <v>40227</v>
      </c>
      <c r="G91" s="1187"/>
      <c r="H91" s="1187">
        <v>1</v>
      </c>
      <c r="I91" s="1188"/>
      <c r="J91" s="1187"/>
      <c r="K91" s="1159">
        <v>1</v>
      </c>
      <c r="L91" s="1189">
        <v>167</v>
      </c>
      <c r="M91" s="1189">
        <v>72</v>
      </c>
      <c r="N91" s="1189">
        <v>225</v>
      </c>
      <c r="O91" s="1186">
        <v>612</v>
      </c>
      <c r="P91" s="1188">
        <v>1</v>
      </c>
      <c r="Q91" s="1158"/>
      <c r="R91" s="1188"/>
      <c r="S91" s="1158">
        <v>1</v>
      </c>
      <c r="T91" s="1188"/>
      <c r="U91" s="1158">
        <v>1</v>
      </c>
      <c r="V91" s="1190"/>
      <c r="W91" s="1188">
        <v>1</v>
      </c>
      <c r="X91" s="1188"/>
      <c r="Y91" s="1158">
        <v>1</v>
      </c>
      <c r="Z91" s="1187"/>
      <c r="AA91" s="1187">
        <v>1</v>
      </c>
      <c r="AB91" s="1154"/>
      <c r="AC91" s="1154"/>
      <c r="AD91" s="1154"/>
      <c r="AE91" s="1154"/>
      <c r="AF91" s="1154"/>
      <c r="AG91" s="1154"/>
      <c r="AH91" s="1158">
        <v>300</v>
      </c>
      <c r="AI91" s="1187">
        <v>900</v>
      </c>
      <c r="AJ91" s="1163"/>
      <c r="AK91" s="1163">
        <v>1</v>
      </c>
      <c r="AL91" s="1163"/>
      <c r="AM91" s="722">
        <v>1210</v>
      </c>
      <c r="AN91" s="717">
        <v>4290</v>
      </c>
      <c r="AO91" s="1165">
        <v>26</v>
      </c>
      <c r="AP91" s="1165">
        <v>26</v>
      </c>
      <c r="AQ91" s="1165">
        <v>32</v>
      </c>
      <c r="AR91" s="1166">
        <v>18</v>
      </c>
      <c r="AS91" s="1174">
        <v>30</v>
      </c>
      <c r="AT91" s="1167">
        <v>29</v>
      </c>
      <c r="AU91" s="1173">
        <v>239</v>
      </c>
      <c r="AV91" s="1154"/>
      <c r="AW91" s="1187" t="s">
        <v>1071</v>
      </c>
      <c r="AX91" s="1188"/>
    </row>
    <row r="92" spans="1:50">
      <c r="A92" s="1153" t="s">
        <v>3680</v>
      </c>
      <c r="B92" s="1154"/>
      <c r="C92" s="1154" t="s">
        <v>3808</v>
      </c>
      <c r="D92" s="1155">
        <v>91</v>
      </c>
      <c r="E92" s="1191" t="s">
        <v>1069</v>
      </c>
      <c r="F92" s="1157">
        <v>40227</v>
      </c>
      <c r="G92" s="1187">
        <v>1</v>
      </c>
      <c r="H92" s="1187"/>
      <c r="I92" s="1188"/>
      <c r="J92" s="1187">
        <v>1</v>
      </c>
      <c r="K92" s="1159"/>
      <c r="L92" s="1189">
        <v>155</v>
      </c>
      <c r="M92" s="1189">
        <v>70</v>
      </c>
      <c r="N92" s="1189">
        <v>198</v>
      </c>
      <c r="O92" s="1186">
        <v>421</v>
      </c>
      <c r="P92" s="1188"/>
      <c r="Q92" s="1158">
        <v>1</v>
      </c>
      <c r="R92" s="1188"/>
      <c r="S92" s="1158">
        <v>1</v>
      </c>
      <c r="T92" s="1188"/>
      <c r="U92" s="1158">
        <v>1</v>
      </c>
      <c r="V92" s="1190"/>
      <c r="W92" s="1188"/>
      <c r="X92" s="1188">
        <v>1</v>
      </c>
      <c r="Y92" s="1158">
        <v>1</v>
      </c>
      <c r="Z92" s="1187">
        <v>1</v>
      </c>
      <c r="AA92" s="1187"/>
      <c r="AB92" s="1154"/>
      <c r="AC92" s="1154"/>
      <c r="AD92" s="1154"/>
      <c r="AE92" s="1154"/>
      <c r="AF92" s="1154"/>
      <c r="AG92" s="1154"/>
      <c r="AH92" s="1158">
        <v>300</v>
      </c>
      <c r="AI92" s="1187">
        <v>900</v>
      </c>
      <c r="AJ92" s="1163"/>
      <c r="AK92" s="1163"/>
      <c r="AL92" s="1163">
        <v>1</v>
      </c>
      <c r="AM92" s="1164">
        <v>28</v>
      </c>
      <c r="AN92" s="1165">
        <v>25.5</v>
      </c>
      <c r="AO92" s="1165">
        <v>20</v>
      </c>
      <c r="AP92" s="1165">
        <v>28</v>
      </c>
      <c r="AQ92" s="1165">
        <v>30</v>
      </c>
      <c r="AR92" s="1166">
        <v>22</v>
      </c>
      <c r="AS92" s="1174">
        <v>86.5</v>
      </c>
      <c r="AT92" s="1167">
        <v>20</v>
      </c>
      <c r="AU92" s="971">
        <v>1376</v>
      </c>
      <c r="AV92" s="1154"/>
      <c r="AW92" s="1187" t="s">
        <v>1072</v>
      </c>
      <c r="AX92" s="1188"/>
    </row>
    <row r="93" spans="1:50">
      <c r="A93" s="1153" t="s">
        <v>3680</v>
      </c>
      <c r="B93" s="1154"/>
      <c r="C93" s="1154" t="s">
        <v>3808</v>
      </c>
      <c r="D93" s="1155">
        <v>92</v>
      </c>
      <c r="E93" s="1191" t="s">
        <v>1069</v>
      </c>
      <c r="F93" s="1157">
        <v>40227</v>
      </c>
      <c r="G93" s="1187">
        <v>1</v>
      </c>
      <c r="H93" s="1187"/>
      <c r="I93" s="1188"/>
      <c r="J93" s="1187">
        <v>1</v>
      </c>
      <c r="K93" s="1159"/>
      <c r="L93" s="1189">
        <v>158</v>
      </c>
      <c r="M93" s="1189">
        <v>71</v>
      </c>
      <c r="N93" s="1189">
        <v>201</v>
      </c>
      <c r="O93" s="1186">
        <v>432</v>
      </c>
      <c r="P93" s="1188"/>
      <c r="Q93" s="1158">
        <v>1</v>
      </c>
      <c r="R93" s="1188"/>
      <c r="S93" s="1158">
        <v>1</v>
      </c>
      <c r="T93" s="1188"/>
      <c r="U93" s="1158">
        <v>1</v>
      </c>
      <c r="V93" s="1190"/>
      <c r="W93" s="1188"/>
      <c r="X93" s="1188">
        <v>1</v>
      </c>
      <c r="Y93" s="1158">
        <v>1</v>
      </c>
      <c r="Z93" s="1187">
        <v>1</v>
      </c>
      <c r="AA93" s="1187"/>
      <c r="AB93" s="1154"/>
      <c r="AC93" s="1154"/>
      <c r="AD93" s="1154"/>
      <c r="AE93" s="1154"/>
      <c r="AF93" s="1154"/>
      <c r="AG93" s="1154"/>
      <c r="AH93" s="1158">
        <v>300</v>
      </c>
      <c r="AI93" s="1187">
        <v>800</v>
      </c>
      <c r="AJ93" s="1163"/>
      <c r="AK93" s="1163"/>
      <c r="AL93" s="1163">
        <v>1</v>
      </c>
      <c r="AM93" s="1164">
        <v>20</v>
      </c>
      <c r="AN93" s="1165">
        <v>22.5</v>
      </c>
      <c r="AO93" s="1165">
        <v>22.5</v>
      </c>
      <c r="AP93" s="1165">
        <v>25</v>
      </c>
      <c r="AQ93" s="1165">
        <v>32</v>
      </c>
      <c r="AR93" s="1166">
        <v>20</v>
      </c>
      <c r="AS93" s="1174">
        <v>87</v>
      </c>
      <c r="AT93" s="1167">
        <v>18.5</v>
      </c>
      <c r="AU93" s="1173">
        <v>718.5</v>
      </c>
      <c r="AV93" s="1154"/>
      <c r="AW93" s="1168" t="s">
        <v>1073</v>
      </c>
      <c r="AX93" s="1188" t="s">
        <v>1074</v>
      </c>
    </row>
    <row r="94" spans="1:50">
      <c r="A94" s="1153" t="s">
        <v>3680</v>
      </c>
      <c r="B94" s="1154"/>
      <c r="C94" s="1154" t="s">
        <v>3808</v>
      </c>
      <c r="D94" s="1176">
        <v>93</v>
      </c>
      <c r="E94" s="1177" t="s">
        <v>1069</v>
      </c>
      <c r="F94" s="1157">
        <v>40227</v>
      </c>
      <c r="G94" s="1178">
        <v>1</v>
      </c>
      <c r="H94" s="1178"/>
      <c r="I94" s="1176"/>
      <c r="J94" s="1178">
        <v>1</v>
      </c>
      <c r="K94" s="1179"/>
      <c r="L94" s="1180">
        <v>149</v>
      </c>
      <c r="M94" s="1180">
        <v>70</v>
      </c>
      <c r="N94" s="1180">
        <v>195</v>
      </c>
      <c r="O94" s="1181">
        <v>405</v>
      </c>
      <c r="P94" s="1176"/>
      <c r="Q94" s="1178">
        <v>1</v>
      </c>
      <c r="R94" s="1176"/>
      <c r="S94" s="1178">
        <v>1</v>
      </c>
      <c r="T94" s="1176"/>
      <c r="U94" s="1178">
        <v>1</v>
      </c>
      <c r="V94" s="1182"/>
      <c r="W94" s="1176"/>
      <c r="X94" s="1176">
        <v>1</v>
      </c>
      <c r="Y94" s="1178">
        <v>1</v>
      </c>
      <c r="Z94" s="1178">
        <v>1</v>
      </c>
      <c r="AA94" s="1178"/>
      <c r="AB94" s="1154"/>
      <c r="AC94" s="1154"/>
      <c r="AD94" s="1154"/>
      <c r="AE94" s="1154"/>
      <c r="AF94" s="1154"/>
      <c r="AG94" s="1154"/>
      <c r="AH94" s="1178">
        <v>300</v>
      </c>
      <c r="AI94" s="1178">
        <v>1000</v>
      </c>
      <c r="AJ94" s="1163"/>
      <c r="AK94" s="1163"/>
      <c r="AL94" s="1163">
        <v>1</v>
      </c>
      <c r="AM94" s="1164">
        <v>82.5</v>
      </c>
      <c r="AN94" s="1165">
        <v>141.5</v>
      </c>
      <c r="AO94" s="1165">
        <v>20</v>
      </c>
      <c r="AP94" s="1165">
        <v>34</v>
      </c>
      <c r="AQ94" s="1165">
        <v>38</v>
      </c>
      <c r="AR94" s="1166">
        <v>21.5</v>
      </c>
      <c r="AS94" s="740">
        <v>676</v>
      </c>
      <c r="AT94" s="1167">
        <v>35</v>
      </c>
      <c r="AU94" s="971">
        <v>1130</v>
      </c>
      <c r="AV94" s="1154"/>
      <c r="AW94" s="1178" t="s">
        <v>1075</v>
      </c>
      <c r="AX94" s="1176" t="s">
        <v>1076</v>
      </c>
    </row>
    <row r="95" spans="1:50">
      <c r="A95" s="1153" t="s">
        <v>3680</v>
      </c>
      <c r="B95" s="1154"/>
      <c r="C95" s="1154" t="s">
        <v>3808</v>
      </c>
      <c r="D95" s="1155">
        <v>94</v>
      </c>
      <c r="E95" s="1191" t="s">
        <v>1069</v>
      </c>
      <c r="F95" s="1157">
        <v>40227</v>
      </c>
      <c r="G95" s="1187"/>
      <c r="H95" s="1187">
        <v>1</v>
      </c>
      <c r="I95" s="1188"/>
      <c r="J95" s="1187">
        <v>1</v>
      </c>
      <c r="K95" s="1159"/>
      <c r="L95" s="1189">
        <v>156</v>
      </c>
      <c r="M95" s="1189">
        <v>68</v>
      </c>
      <c r="N95" s="1189">
        <v>201</v>
      </c>
      <c r="O95" s="1186">
        <v>457</v>
      </c>
      <c r="P95" s="1188"/>
      <c r="Q95" s="1158">
        <v>1</v>
      </c>
      <c r="R95" s="1188"/>
      <c r="S95" s="1158">
        <v>1</v>
      </c>
      <c r="T95" s="1188"/>
      <c r="U95" s="1158">
        <v>1</v>
      </c>
      <c r="V95" s="1190"/>
      <c r="W95" s="1188"/>
      <c r="X95" s="1188">
        <v>1</v>
      </c>
      <c r="Y95" s="1158">
        <v>1</v>
      </c>
      <c r="Z95" s="1187">
        <v>1</v>
      </c>
      <c r="AA95" s="1187"/>
      <c r="AB95" s="1154"/>
      <c r="AC95" s="1154"/>
      <c r="AD95" s="1154"/>
      <c r="AE95" s="1154"/>
      <c r="AF95" s="1154"/>
      <c r="AG95" s="1154"/>
      <c r="AH95" s="1158">
        <v>300</v>
      </c>
      <c r="AI95" s="1187">
        <v>800</v>
      </c>
      <c r="AJ95" s="1163"/>
      <c r="AK95" s="1163"/>
      <c r="AL95" s="1163">
        <v>1</v>
      </c>
      <c r="AM95" s="1164">
        <v>28.5</v>
      </c>
      <c r="AN95" s="1165">
        <v>23</v>
      </c>
      <c r="AO95" s="1165">
        <v>21</v>
      </c>
      <c r="AP95" s="1165">
        <v>28</v>
      </c>
      <c r="AQ95" s="1165">
        <v>31</v>
      </c>
      <c r="AR95" s="1166">
        <v>23</v>
      </c>
      <c r="AS95" s="1174">
        <v>71</v>
      </c>
      <c r="AT95" s="1167">
        <v>21</v>
      </c>
      <c r="AU95" s="1173">
        <v>110.5</v>
      </c>
      <c r="AV95" s="1154"/>
      <c r="AW95" s="1187" t="s">
        <v>1077</v>
      </c>
      <c r="AX95" s="1204"/>
    </row>
    <row r="96" spans="1:50">
      <c r="A96" s="1153" t="s">
        <v>3680</v>
      </c>
      <c r="B96" s="1154"/>
      <c r="C96" s="1154" t="s">
        <v>3808</v>
      </c>
      <c r="D96" s="1155">
        <v>95</v>
      </c>
      <c r="E96" s="1191" t="s">
        <v>1069</v>
      </c>
      <c r="F96" s="1157">
        <v>40227</v>
      </c>
      <c r="G96" s="1187">
        <v>1</v>
      </c>
      <c r="H96" s="1187"/>
      <c r="I96" s="1188"/>
      <c r="J96" s="1187"/>
      <c r="K96" s="1159">
        <v>1</v>
      </c>
      <c r="L96" s="1189">
        <v>171</v>
      </c>
      <c r="M96" s="1189">
        <v>74</v>
      </c>
      <c r="N96" s="1189">
        <v>227</v>
      </c>
      <c r="O96" s="1186">
        <v>664</v>
      </c>
      <c r="P96" s="1188"/>
      <c r="Q96" s="1158">
        <v>1</v>
      </c>
      <c r="R96" s="1188"/>
      <c r="S96" s="1158">
        <v>1</v>
      </c>
      <c r="T96" s="1188"/>
      <c r="U96" s="1158">
        <v>1</v>
      </c>
      <c r="V96" s="1190"/>
      <c r="W96" s="1188"/>
      <c r="X96" s="1188">
        <v>1</v>
      </c>
      <c r="Y96" s="1158">
        <v>1</v>
      </c>
      <c r="Z96" s="1187"/>
      <c r="AA96" s="1187">
        <v>1</v>
      </c>
      <c r="AB96" s="1154"/>
      <c r="AC96" s="1154"/>
      <c r="AD96" s="1154"/>
      <c r="AE96" s="1154"/>
      <c r="AF96" s="1154"/>
      <c r="AG96" s="1154"/>
      <c r="AH96" s="1158">
        <v>300</v>
      </c>
      <c r="AI96" s="1187">
        <v>700</v>
      </c>
      <c r="AJ96" s="1163"/>
      <c r="AK96" s="1163">
        <v>1</v>
      </c>
      <c r="AL96" s="1163"/>
      <c r="AM96" s="1164">
        <v>74.5</v>
      </c>
      <c r="AN96" s="717">
        <v>674</v>
      </c>
      <c r="AO96" s="1165">
        <v>17.5</v>
      </c>
      <c r="AP96" s="1165">
        <v>28</v>
      </c>
      <c r="AQ96" s="1165">
        <v>34</v>
      </c>
      <c r="AR96" s="1166">
        <v>23</v>
      </c>
      <c r="AS96" s="740">
        <v>569</v>
      </c>
      <c r="AT96" s="1167">
        <v>24</v>
      </c>
      <c r="AU96" s="971">
        <v>1357.5</v>
      </c>
      <c r="AV96" s="1154"/>
      <c r="AW96" s="1187" t="s">
        <v>1078</v>
      </c>
      <c r="AX96" s="1205"/>
    </row>
    <row r="97" spans="1:50">
      <c r="A97" s="1153" t="s">
        <v>3680</v>
      </c>
      <c r="B97" s="1154"/>
      <c r="C97" s="1154" t="s">
        <v>3808</v>
      </c>
      <c r="D97" s="1155">
        <v>96</v>
      </c>
      <c r="E97" s="1191" t="s">
        <v>1069</v>
      </c>
      <c r="F97" s="1157">
        <v>40227</v>
      </c>
      <c r="G97" s="1187"/>
      <c r="H97" s="1187">
        <v>1</v>
      </c>
      <c r="I97" s="1188"/>
      <c r="J97" s="1187"/>
      <c r="K97" s="1159">
        <v>1</v>
      </c>
      <c r="L97" s="1189">
        <v>172</v>
      </c>
      <c r="M97" s="1189">
        <v>71</v>
      </c>
      <c r="N97" s="1189">
        <v>219</v>
      </c>
      <c r="O97" s="1186">
        <v>625</v>
      </c>
      <c r="P97" s="1188">
        <v>1</v>
      </c>
      <c r="Q97" s="1158"/>
      <c r="R97" s="1188">
        <v>1</v>
      </c>
      <c r="S97" s="1158"/>
      <c r="T97" s="1188"/>
      <c r="U97" s="1158">
        <v>1</v>
      </c>
      <c r="V97" s="1190"/>
      <c r="W97" s="1188">
        <v>1</v>
      </c>
      <c r="X97" s="1188"/>
      <c r="Y97" s="1158">
        <v>1</v>
      </c>
      <c r="Z97" s="1187">
        <v>1</v>
      </c>
      <c r="AA97" s="1187"/>
      <c r="AB97" s="1154"/>
      <c r="AC97" s="1154"/>
      <c r="AD97" s="1154"/>
      <c r="AE97" s="1154"/>
      <c r="AF97" s="1154"/>
      <c r="AG97" s="1154"/>
      <c r="AH97" s="1158">
        <v>300</v>
      </c>
      <c r="AI97" s="1187">
        <v>1100</v>
      </c>
      <c r="AJ97" s="1163"/>
      <c r="AK97" s="1163"/>
      <c r="AL97" s="1163">
        <v>1</v>
      </c>
      <c r="AM97" s="1164">
        <v>31</v>
      </c>
      <c r="AN97" s="1165">
        <v>39</v>
      </c>
      <c r="AO97" s="1165">
        <v>20</v>
      </c>
      <c r="AP97" s="1165">
        <v>32</v>
      </c>
      <c r="AQ97" s="1165">
        <v>39</v>
      </c>
      <c r="AR97" s="1166">
        <v>17</v>
      </c>
      <c r="AS97" s="1174">
        <v>56</v>
      </c>
      <c r="AT97" s="1167">
        <v>19</v>
      </c>
      <c r="AU97" s="1173">
        <v>937.5</v>
      </c>
      <c r="AV97" s="1154"/>
      <c r="AW97" s="1187" t="s">
        <v>1079</v>
      </c>
      <c r="AX97" s="1205"/>
    </row>
    <row r="98" spans="1:50">
      <c r="A98" s="1153" t="s">
        <v>3680</v>
      </c>
      <c r="B98" s="1154"/>
      <c r="C98" s="1154" t="s">
        <v>3808</v>
      </c>
      <c r="D98" s="1155">
        <v>97</v>
      </c>
      <c r="E98" s="1191" t="s">
        <v>1069</v>
      </c>
      <c r="F98" s="1157">
        <v>40227</v>
      </c>
      <c r="G98" s="1187">
        <v>1</v>
      </c>
      <c r="H98" s="1187"/>
      <c r="I98" s="1188"/>
      <c r="J98" s="1187">
        <v>1</v>
      </c>
      <c r="K98" s="1159"/>
      <c r="L98" s="1189">
        <v>161</v>
      </c>
      <c r="M98" s="1189">
        <v>72</v>
      </c>
      <c r="N98" s="1189">
        <v>210</v>
      </c>
      <c r="O98" s="1186">
        <v>481</v>
      </c>
      <c r="P98" s="1188"/>
      <c r="Q98" s="1158">
        <v>1</v>
      </c>
      <c r="R98" s="1188"/>
      <c r="S98" s="1158">
        <v>1</v>
      </c>
      <c r="T98" s="1188"/>
      <c r="U98" s="1158">
        <v>1</v>
      </c>
      <c r="V98" s="1190"/>
      <c r="W98" s="1188"/>
      <c r="X98" s="1188">
        <v>1</v>
      </c>
      <c r="Y98" s="1158">
        <v>1</v>
      </c>
      <c r="Z98" s="1187">
        <v>1</v>
      </c>
      <c r="AA98" s="1187"/>
      <c r="AB98" s="1154"/>
      <c r="AC98" s="1154"/>
      <c r="AD98" s="1154"/>
      <c r="AE98" s="1154"/>
      <c r="AF98" s="1154"/>
      <c r="AG98" s="1154"/>
      <c r="AH98" s="1158">
        <v>300</v>
      </c>
      <c r="AI98" s="1187">
        <v>900</v>
      </c>
      <c r="AJ98" s="1163"/>
      <c r="AK98" s="1163"/>
      <c r="AL98" s="1163">
        <v>1</v>
      </c>
      <c r="AM98" s="1164">
        <v>47.5</v>
      </c>
      <c r="AN98" s="1165">
        <v>255</v>
      </c>
      <c r="AO98" s="1165">
        <v>25</v>
      </c>
      <c r="AP98" s="1165">
        <v>26</v>
      </c>
      <c r="AQ98" s="1165">
        <v>38</v>
      </c>
      <c r="AR98" s="1166">
        <v>24</v>
      </c>
      <c r="AS98" s="1174">
        <v>185</v>
      </c>
      <c r="AT98" s="1167">
        <v>35</v>
      </c>
      <c r="AU98" s="1173">
        <v>954</v>
      </c>
      <c r="AV98" s="1154"/>
      <c r="AW98" s="1187" t="s">
        <v>1080</v>
      </c>
      <c r="AX98" s="1205"/>
    </row>
    <row r="99" spans="1:50">
      <c r="A99" s="1153" t="s">
        <v>3680</v>
      </c>
      <c r="B99" s="1154"/>
      <c r="C99" s="1154" t="s">
        <v>3808</v>
      </c>
      <c r="D99" s="1155">
        <v>98</v>
      </c>
      <c r="E99" s="1191" t="s">
        <v>1069</v>
      </c>
      <c r="F99" s="1157">
        <v>40227</v>
      </c>
      <c r="G99" s="1187"/>
      <c r="H99" s="1187">
        <v>1</v>
      </c>
      <c r="I99" s="1188"/>
      <c r="J99" s="1187"/>
      <c r="K99" s="1159">
        <v>1</v>
      </c>
      <c r="L99" s="1189">
        <v>165</v>
      </c>
      <c r="M99" s="1189">
        <v>71</v>
      </c>
      <c r="N99" s="1189">
        <v>218</v>
      </c>
      <c r="O99" s="1186">
        <v>551</v>
      </c>
      <c r="P99" s="1188">
        <v>1</v>
      </c>
      <c r="Q99" s="1158"/>
      <c r="R99" s="1188">
        <v>1</v>
      </c>
      <c r="S99" s="1158"/>
      <c r="T99" s="1188"/>
      <c r="U99" s="1158">
        <v>1</v>
      </c>
      <c r="V99" s="1190"/>
      <c r="W99" s="1188">
        <v>1</v>
      </c>
      <c r="X99" s="1188"/>
      <c r="Y99" s="1158">
        <v>1</v>
      </c>
      <c r="Z99" s="1187">
        <v>1</v>
      </c>
      <c r="AA99" s="1187"/>
      <c r="AB99" s="1154"/>
      <c r="AC99" s="1154"/>
      <c r="AD99" s="1154"/>
      <c r="AE99" s="1154"/>
      <c r="AF99" s="1154"/>
      <c r="AG99" s="1154"/>
      <c r="AH99" s="1158">
        <v>300</v>
      </c>
      <c r="AI99" s="1187">
        <v>900</v>
      </c>
      <c r="AJ99" s="1163"/>
      <c r="AK99" s="1163"/>
      <c r="AL99" s="1163">
        <v>1</v>
      </c>
      <c r="AM99" s="1164">
        <v>26</v>
      </c>
      <c r="AN99" s="1165">
        <v>114</v>
      </c>
      <c r="AO99" s="1165">
        <v>16</v>
      </c>
      <c r="AP99" s="1165">
        <v>18</v>
      </c>
      <c r="AQ99" s="1165">
        <v>27</v>
      </c>
      <c r="AR99" s="1166">
        <v>19</v>
      </c>
      <c r="AS99" s="1174">
        <v>55</v>
      </c>
      <c r="AT99" s="1167">
        <v>23</v>
      </c>
      <c r="AU99" s="1173">
        <v>688</v>
      </c>
      <c r="AV99" s="1154"/>
      <c r="AW99" s="1187" t="s">
        <v>1081</v>
      </c>
      <c r="AX99" s="1205"/>
    </row>
    <row r="100" spans="1:50">
      <c r="A100" s="1153" t="s">
        <v>3680</v>
      </c>
      <c r="B100" s="1154"/>
      <c r="C100" s="1154" t="s">
        <v>3808</v>
      </c>
      <c r="D100" s="1155">
        <v>99</v>
      </c>
      <c r="E100" s="1191" t="s">
        <v>1069</v>
      </c>
      <c r="F100" s="1157">
        <v>40227</v>
      </c>
      <c r="G100" s="1187">
        <v>1</v>
      </c>
      <c r="H100" s="1187"/>
      <c r="I100" s="1188"/>
      <c r="J100" s="1187">
        <v>1</v>
      </c>
      <c r="K100" s="1159"/>
      <c r="L100" s="1189">
        <v>153</v>
      </c>
      <c r="M100" s="1189">
        <v>65</v>
      </c>
      <c r="N100" s="1185">
        <v>210</v>
      </c>
      <c r="O100" s="1186">
        <v>416</v>
      </c>
      <c r="P100" s="1188"/>
      <c r="Q100" s="1158">
        <v>1</v>
      </c>
      <c r="R100" s="1188"/>
      <c r="S100" s="1158">
        <v>1</v>
      </c>
      <c r="T100" s="1188"/>
      <c r="U100" s="1158">
        <v>1</v>
      </c>
      <c r="V100" s="1190"/>
      <c r="W100" s="1188"/>
      <c r="X100" s="1188">
        <v>1</v>
      </c>
      <c r="Y100" s="1158">
        <v>1</v>
      </c>
      <c r="Z100" s="1187">
        <v>1</v>
      </c>
      <c r="AA100" s="1187"/>
      <c r="AB100" s="1154"/>
      <c r="AC100" s="1154"/>
      <c r="AD100" s="1154"/>
      <c r="AE100" s="1154"/>
      <c r="AF100" s="1154"/>
      <c r="AG100" s="1154"/>
      <c r="AH100" s="1158">
        <v>300</v>
      </c>
      <c r="AI100" s="1187">
        <v>900</v>
      </c>
      <c r="AJ100" s="1163"/>
      <c r="AK100" s="1163"/>
      <c r="AL100" s="1163">
        <v>1</v>
      </c>
      <c r="AM100" s="1164">
        <v>29</v>
      </c>
      <c r="AN100" s="1165">
        <v>147</v>
      </c>
      <c r="AO100" s="1165">
        <v>20.5</v>
      </c>
      <c r="AP100" s="1165">
        <v>23</v>
      </c>
      <c r="AQ100" s="1165">
        <v>30.5</v>
      </c>
      <c r="AR100" s="1166">
        <v>18</v>
      </c>
      <c r="AS100" s="1174">
        <v>82</v>
      </c>
      <c r="AT100" s="1167">
        <v>14</v>
      </c>
      <c r="AU100" s="1173">
        <v>190</v>
      </c>
      <c r="AV100" s="1154"/>
      <c r="AW100" s="1187" t="s">
        <v>1082</v>
      </c>
      <c r="AX100" s="1205"/>
    </row>
    <row r="101" spans="1:50">
      <c r="A101" s="1153" t="s">
        <v>3680</v>
      </c>
      <c r="B101" s="1154"/>
      <c r="C101" s="1154" t="s">
        <v>3808</v>
      </c>
      <c r="D101" s="1155">
        <v>100</v>
      </c>
      <c r="E101" s="1191" t="s">
        <v>1083</v>
      </c>
      <c r="F101" s="1157">
        <v>40228</v>
      </c>
      <c r="G101" s="1187"/>
      <c r="H101" s="1187">
        <v>1</v>
      </c>
      <c r="I101" s="1188"/>
      <c r="J101" s="1187"/>
      <c r="K101" s="1159">
        <v>1</v>
      </c>
      <c r="L101" s="1189">
        <v>171</v>
      </c>
      <c r="M101" s="1189">
        <v>72</v>
      </c>
      <c r="N101" s="1185">
        <v>220</v>
      </c>
      <c r="O101" s="1186">
        <v>648</v>
      </c>
      <c r="P101" s="1188">
        <v>1</v>
      </c>
      <c r="Q101" s="1158"/>
      <c r="R101" s="1188">
        <v>1</v>
      </c>
      <c r="S101" s="1158"/>
      <c r="T101" s="1188"/>
      <c r="U101" s="1158">
        <v>1</v>
      </c>
      <c r="V101" s="1190"/>
      <c r="W101" s="1188"/>
      <c r="X101" s="1188">
        <v>1</v>
      </c>
      <c r="Y101" s="1158">
        <v>1</v>
      </c>
      <c r="Z101" s="1187">
        <v>1</v>
      </c>
      <c r="AA101" s="1187"/>
      <c r="AB101" s="1154"/>
      <c r="AC101" s="1154"/>
      <c r="AD101" s="1154"/>
      <c r="AE101" s="1154"/>
      <c r="AF101" s="1154"/>
      <c r="AG101" s="1154"/>
      <c r="AH101" s="1158">
        <v>300</v>
      </c>
      <c r="AI101" s="1187">
        <v>1000</v>
      </c>
      <c r="AJ101" s="1163">
        <v>1</v>
      </c>
      <c r="AK101" s="1163"/>
      <c r="AL101" s="1163"/>
      <c r="AM101" s="722">
        <v>4421</v>
      </c>
      <c r="AN101" s="721">
        <v>12029</v>
      </c>
      <c r="AO101" s="1165">
        <v>48</v>
      </c>
      <c r="AP101" s="1165">
        <v>94</v>
      </c>
      <c r="AQ101" s="717">
        <v>491</v>
      </c>
      <c r="AR101" s="1166">
        <v>27</v>
      </c>
      <c r="AS101" s="1174">
        <v>69</v>
      </c>
      <c r="AT101" s="1167">
        <v>25.5</v>
      </c>
      <c r="AU101" s="971">
        <v>1014.5</v>
      </c>
      <c r="AV101" s="1154"/>
      <c r="AW101" s="1168" t="s">
        <v>1084</v>
      </c>
      <c r="AX101" s="1169"/>
    </row>
    <row r="102" spans="1:50">
      <c r="AM102" s="1206"/>
      <c r="AN102" s="1207"/>
      <c r="AO102" s="1208"/>
      <c r="AP102" s="1208"/>
      <c r="AQ102" s="1208"/>
      <c r="AR102" s="120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2"/>
  <sheetViews>
    <sheetView workbookViewId="0">
      <selection activeCell="AB101" sqref="AB101"/>
    </sheetView>
  </sheetViews>
  <sheetFormatPr baseColWidth="10" defaultRowHeight="15" x14ac:dyDescent="0"/>
  <cols>
    <col min="1" max="16384" width="10.83203125" style="1212"/>
  </cols>
  <sheetData>
    <row r="1" spans="1:50" s="1248" customFormat="1" ht="16" thickBot="1">
      <c r="A1" s="1248" t="s">
        <v>3679</v>
      </c>
      <c r="B1" s="1256" t="s">
        <v>3728</v>
      </c>
      <c r="C1" s="1256" t="s">
        <v>3681</v>
      </c>
      <c r="D1" s="1256" t="s">
        <v>3800</v>
      </c>
      <c r="E1" s="1248" t="s">
        <v>3648</v>
      </c>
      <c r="F1" s="1248" t="s">
        <v>3729</v>
      </c>
      <c r="G1" s="1248" t="s">
        <v>3649</v>
      </c>
      <c r="H1" s="1248" t="s">
        <v>3650</v>
      </c>
      <c r="I1" s="1248" t="s">
        <v>3734</v>
      </c>
      <c r="J1" s="1248" t="s">
        <v>3651</v>
      </c>
      <c r="K1" s="1248" t="s">
        <v>3652</v>
      </c>
      <c r="L1" s="1248" t="s">
        <v>3653</v>
      </c>
      <c r="M1" s="1248" t="s">
        <v>3735</v>
      </c>
      <c r="N1" s="1248" t="s">
        <v>3736</v>
      </c>
      <c r="O1" s="1255" t="s">
        <v>3654</v>
      </c>
      <c r="P1" s="1248" t="s">
        <v>3655</v>
      </c>
      <c r="Q1" s="1248" t="s">
        <v>3656</v>
      </c>
      <c r="R1" s="1248" t="s">
        <v>3657</v>
      </c>
      <c r="S1" s="1248" t="s">
        <v>3658</v>
      </c>
      <c r="T1" s="1248" t="s">
        <v>3659</v>
      </c>
      <c r="U1" s="1248" t="s">
        <v>3660</v>
      </c>
      <c r="V1" s="1248" t="s">
        <v>3661</v>
      </c>
      <c r="W1" s="1248" t="s">
        <v>3733</v>
      </c>
      <c r="X1" s="1248" t="s">
        <v>3690</v>
      </c>
      <c r="Y1" s="1248" t="s">
        <v>3817</v>
      </c>
      <c r="Z1" s="1248" t="s">
        <v>3809</v>
      </c>
      <c r="AA1" s="1248" t="s">
        <v>3810</v>
      </c>
      <c r="AB1" s="1248" t="s">
        <v>3816</v>
      </c>
      <c r="AC1" s="1248" t="s">
        <v>3813</v>
      </c>
      <c r="AD1" s="1248" t="s">
        <v>3739</v>
      </c>
      <c r="AE1" s="1248" t="s">
        <v>3740</v>
      </c>
      <c r="AF1" s="1248" t="s">
        <v>3745</v>
      </c>
      <c r="AG1" s="1248" t="s">
        <v>3741</v>
      </c>
      <c r="AH1" s="1254" t="s">
        <v>3708</v>
      </c>
      <c r="AI1" s="1254" t="s">
        <v>3709</v>
      </c>
      <c r="AJ1" s="1253" t="s">
        <v>79</v>
      </c>
      <c r="AK1" s="1253" t="s">
        <v>80</v>
      </c>
      <c r="AL1" s="1253" t="s">
        <v>81</v>
      </c>
      <c r="AM1" s="1249" t="s">
        <v>3760</v>
      </c>
      <c r="AN1" s="1251" t="s">
        <v>82</v>
      </c>
      <c r="AO1" s="1251" t="s">
        <v>84</v>
      </c>
      <c r="AP1" s="1251" t="s">
        <v>3752</v>
      </c>
      <c r="AQ1" s="1251" t="s">
        <v>3753</v>
      </c>
      <c r="AR1" s="1252" t="s">
        <v>87</v>
      </c>
      <c r="AS1" s="1251" t="s">
        <v>88</v>
      </c>
      <c r="AT1" s="1250" t="s">
        <v>89</v>
      </c>
      <c r="AU1" s="1249" t="s">
        <v>90</v>
      </c>
      <c r="AV1" s="1248" t="s">
        <v>3797</v>
      </c>
      <c r="AW1" s="1248" t="s">
        <v>3783</v>
      </c>
      <c r="AX1" s="1248" t="s">
        <v>25</v>
      </c>
    </row>
    <row r="2" spans="1:50">
      <c r="A2" s="1153" t="s">
        <v>3680</v>
      </c>
      <c r="C2" s="1212" t="s">
        <v>3808</v>
      </c>
      <c r="D2" s="1223">
        <v>1</v>
      </c>
      <c r="E2" s="1239" t="s">
        <v>1091</v>
      </c>
      <c r="F2" s="1225">
        <v>40344</v>
      </c>
      <c r="G2" s="1223"/>
      <c r="H2" s="1223">
        <v>1</v>
      </c>
      <c r="I2" s="1223"/>
      <c r="J2" s="1223"/>
      <c r="K2" s="1223">
        <v>1</v>
      </c>
      <c r="L2" s="1223">
        <v>171.48</v>
      </c>
      <c r="M2" s="1223">
        <v>74</v>
      </c>
      <c r="N2" s="1223">
        <v>201.45</v>
      </c>
      <c r="O2" s="1240">
        <v>654</v>
      </c>
      <c r="P2" s="1223"/>
      <c r="Q2" s="1223">
        <v>1</v>
      </c>
      <c r="R2" s="1223">
        <v>1</v>
      </c>
      <c r="S2" s="1223"/>
      <c r="T2" s="1223"/>
      <c r="U2" s="1223">
        <v>1</v>
      </c>
      <c r="V2" s="1223"/>
      <c r="W2" s="1223">
        <v>1</v>
      </c>
      <c r="X2" s="1223"/>
      <c r="Y2" s="1223">
        <v>1</v>
      </c>
      <c r="Z2" s="1223">
        <v>1</v>
      </c>
      <c r="AA2" s="1223"/>
      <c r="AC2" s="1212" t="s">
        <v>3819</v>
      </c>
      <c r="AH2" s="1223">
        <v>300</v>
      </c>
      <c r="AI2" s="1223">
        <v>800</v>
      </c>
      <c r="AJ2" s="1222"/>
      <c r="AK2" s="1222"/>
      <c r="AL2" s="1222">
        <v>1</v>
      </c>
      <c r="AM2" s="1221">
        <v>33</v>
      </c>
      <c r="AN2" s="1220">
        <v>171</v>
      </c>
      <c r="AO2" s="1220">
        <v>11</v>
      </c>
      <c r="AP2" s="1220">
        <v>29.5</v>
      </c>
      <c r="AQ2" s="1220">
        <v>51</v>
      </c>
      <c r="AR2" s="1219">
        <v>19</v>
      </c>
      <c r="AS2" s="1218">
        <v>111</v>
      </c>
      <c r="AT2" s="1217">
        <v>23.5</v>
      </c>
      <c r="AU2" s="1216">
        <v>402.5</v>
      </c>
      <c r="AV2" s="1215"/>
      <c r="AW2" s="1223" t="s">
        <v>1092</v>
      </c>
      <c r="AX2" s="1223" t="s">
        <v>1093</v>
      </c>
    </row>
    <row r="3" spans="1:50">
      <c r="A3" s="1153" t="s">
        <v>3680</v>
      </c>
      <c r="C3" s="1212" t="s">
        <v>3808</v>
      </c>
      <c r="D3" s="1223">
        <v>2</v>
      </c>
      <c r="E3" s="1239" t="s">
        <v>1091</v>
      </c>
      <c r="F3" s="1225">
        <v>40344</v>
      </c>
      <c r="G3" s="1223"/>
      <c r="H3" s="1223">
        <v>1</v>
      </c>
      <c r="I3" s="1223"/>
      <c r="J3" s="1223"/>
      <c r="K3" s="1223">
        <v>1</v>
      </c>
      <c r="L3" s="1223">
        <v>164.14</v>
      </c>
      <c r="M3" s="1223">
        <v>74</v>
      </c>
      <c r="N3" s="1223">
        <v>200</v>
      </c>
      <c r="O3" s="1240">
        <v>625</v>
      </c>
      <c r="P3" s="1223"/>
      <c r="Q3" s="1223">
        <v>1</v>
      </c>
      <c r="R3" s="1223">
        <v>1</v>
      </c>
      <c r="S3" s="1223"/>
      <c r="T3" s="1223"/>
      <c r="U3" s="1223">
        <v>1</v>
      </c>
      <c r="V3" s="1223"/>
      <c r="W3" s="1223">
        <v>1</v>
      </c>
      <c r="X3" s="1223"/>
      <c r="Y3" s="1223">
        <v>1</v>
      </c>
      <c r="Z3" s="1223">
        <v>1</v>
      </c>
      <c r="AA3" s="1223"/>
      <c r="AC3" s="1212" t="s">
        <v>3819</v>
      </c>
      <c r="AH3" s="1223">
        <v>300</v>
      </c>
      <c r="AI3" s="1223">
        <v>700</v>
      </c>
      <c r="AJ3" s="1222"/>
      <c r="AK3" s="1222">
        <v>1</v>
      </c>
      <c r="AL3" s="1222"/>
      <c r="AM3" s="722">
        <v>521</v>
      </c>
      <c r="AN3" s="717">
        <v>3521.5</v>
      </c>
      <c r="AO3" s="1220">
        <v>30.5</v>
      </c>
      <c r="AP3" s="1220">
        <v>26</v>
      </c>
      <c r="AQ3" s="1220">
        <v>30</v>
      </c>
      <c r="AR3" s="1219">
        <v>23</v>
      </c>
      <c r="AS3" s="1218">
        <v>64</v>
      </c>
      <c r="AT3" s="1217">
        <v>24</v>
      </c>
      <c r="AU3" s="1216">
        <v>476</v>
      </c>
      <c r="AV3" s="1215"/>
      <c r="AW3" s="1223" t="s">
        <v>1094</v>
      </c>
      <c r="AX3" s="1223"/>
    </row>
    <row r="4" spans="1:50">
      <c r="A4" s="1153" t="s">
        <v>3680</v>
      </c>
      <c r="C4" s="1212" t="s">
        <v>3808</v>
      </c>
      <c r="D4" s="1223">
        <v>3</v>
      </c>
      <c r="E4" s="1239" t="s">
        <v>1091</v>
      </c>
      <c r="F4" s="1225">
        <v>40344</v>
      </c>
      <c r="G4" s="1223">
        <v>1</v>
      </c>
      <c r="H4" s="1223"/>
      <c r="I4" s="1223"/>
      <c r="J4" s="1223"/>
      <c r="K4" s="1223">
        <v>1</v>
      </c>
      <c r="L4" s="1223">
        <v>171</v>
      </c>
      <c r="M4" s="1223">
        <v>78.709999999999994</v>
      </c>
      <c r="N4" s="1223">
        <v>205.06</v>
      </c>
      <c r="O4" s="1240">
        <v>816</v>
      </c>
      <c r="P4" s="1223"/>
      <c r="Q4" s="1223">
        <v>1</v>
      </c>
      <c r="R4" s="1223"/>
      <c r="S4" s="1223">
        <v>1</v>
      </c>
      <c r="T4" s="1223"/>
      <c r="U4" s="1223">
        <v>1</v>
      </c>
      <c r="V4" s="1223"/>
      <c r="W4" s="1223"/>
      <c r="X4" s="1223">
        <v>1</v>
      </c>
      <c r="Y4" s="1223">
        <v>1</v>
      </c>
      <c r="Z4" s="1223">
        <v>1</v>
      </c>
      <c r="AA4" s="1223"/>
      <c r="AC4" s="1212" t="s">
        <v>3819</v>
      </c>
      <c r="AH4" s="1223">
        <v>300</v>
      </c>
      <c r="AI4" s="1223">
        <v>700</v>
      </c>
      <c r="AJ4" s="1222"/>
      <c r="AK4" s="1222"/>
      <c r="AL4" s="1222">
        <v>1</v>
      </c>
      <c r="AM4" s="1221">
        <v>28</v>
      </c>
      <c r="AN4" s="1220">
        <v>21.5</v>
      </c>
      <c r="AO4" s="1220">
        <v>21</v>
      </c>
      <c r="AP4" s="1220">
        <v>29</v>
      </c>
      <c r="AQ4" s="1220">
        <v>28</v>
      </c>
      <c r="AR4" s="1219">
        <v>18.5</v>
      </c>
      <c r="AS4" s="1218">
        <v>25</v>
      </c>
      <c r="AT4" s="1217">
        <v>18.5</v>
      </c>
      <c r="AU4" s="1216">
        <v>525</v>
      </c>
      <c r="AV4" s="1215"/>
      <c r="AW4" s="1223" t="s">
        <v>1095</v>
      </c>
      <c r="AX4" s="1223"/>
    </row>
    <row r="5" spans="1:50">
      <c r="A5" s="1153" t="s">
        <v>3680</v>
      </c>
      <c r="C5" s="1212" t="s">
        <v>3808</v>
      </c>
      <c r="D5" s="1223">
        <v>4</v>
      </c>
      <c r="E5" s="1239" t="s">
        <v>1091</v>
      </c>
      <c r="F5" s="1225">
        <v>40344</v>
      </c>
      <c r="G5" s="1223">
        <v>1</v>
      </c>
      <c r="H5" s="1223"/>
      <c r="I5" s="1223"/>
      <c r="J5" s="1223"/>
      <c r="K5" s="1223">
        <v>1</v>
      </c>
      <c r="L5" s="1223">
        <v>168.37</v>
      </c>
      <c r="M5" s="1223">
        <v>83.39</v>
      </c>
      <c r="N5" s="1223">
        <v>204.65</v>
      </c>
      <c r="O5" s="1240">
        <v>672</v>
      </c>
      <c r="P5" s="1223"/>
      <c r="Q5" s="1223">
        <v>1</v>
      </c>
      <c r="R5" s="1223"/>
      <c r="S5" s="1223">
        <v>1</v>
      </c>
      <c r="T5" s="1223"/>
      <c r="U5" s="1223">
        <v>1</v>
      </c>
      <c r="V5" s="1223"/>
      <c r="W5" s="1223"/>
      <c r="X5" s="1223">
        <v>1</v>
      </c>
      <c r="Y5" s="1223">
        <v>1</v>
      </c>
      <c r="Z5" s="1223">
        <v>1</v>
      </c>
      <c r="AA5" s="1223"/>
      <c r="AC5" s="1212" t="s">
        <v>3819</v>
      </c>
      <c r="AH5" s="1223">
        <v>300</v>
      </c>
      <c r="AI5" s="1223">
        <v>800</v>
      </c>
      <c r="AJ5" s="1222"/>
      <c r="AK5" s="1222"/>
      <c r="AL5" s="1222">
        <v>1</v>
      </c>
      <c r="AM5" s="1221">
        <v>26</v>
      </c>
      <c r="AN5" s="1220">
        <v>28</v>
      </c>
      <c r="AO5" s="1220">
        <v>20</v>
      </c>
      <c r="AP5" s="1220">
        <v>29</v>
      </c>
      <c r="AQ5" s="1220">
        <v>26</v>
      </c>
      <c r="AR5" s="1219">
        <v>16</v>
      </c>
      <c r="AS5" s="1218">
        <v>49</v>
      </c>
      <c r="AT5" s="1217">
        <v>18</v>
      </c>
      <c r="AU5" s="1216">
        <v>301</v>
      </c>
      <c r="AV5" s="1215"/>
      <c r="AW5" s="1223" t="s">
        <v>1096</v>
      </c>
      <c r="AX5" s="1223"/>
    </row>
    <row r="6" spans="1:50">
      <c r="A6" s="1153" t="s">
        <v>3680</v>
      </c>
      <c r="C6" s="1212" t="s">
        <v>3808</v>
      </c>
      <c r="D6" s="1223">
        <v>5</v>
      </c>
      <c r="E6" s="1239" t="s">
        <v>1091</v>
      </c>
      <c r="F6" s="1225">
        <v>40344</v>
      </c>
      <c r="G6" s="1223">
        <v>1</v>
      </c>
      <c r="H6" s="1223"/>
      <c r="I6" s="1223"/>
      <c r="J6" s="1223"/>
      <c r="K6" s="1223">
        <v>1</v>
      </c>
      <c r="L6" s="1223">
        <v>172.33</v>
      </c>
      <c r="M6" s="1223">
        <v>77.69</v>
      </c>
      <c r="N6" s="1223">
        <v>203.75</v>
      </c>
      <c r="O6" s="1240">
        <v>626</v>
      </c>
      <c r="P6" s="1223"/>
      <c r="Q6" s="1223">
        <v>1</v>
      </c>
      <c r="R6" s="1223"/>
      <c r="S6" s="1223">
        <v>1</v>
      </c>
      <c r="T6" s="1223"/>
      <c r="U6" s="1223">
        <v>1</v>
      </c>
      <c r="V6" s="1223"/>
      <c r="W6" s="1223"/>
      <c r="X6" s="1223">
        <v>1</v>
      </c>
      <c r="Y6" s="1223">
        <v>1</v>
      </c>
      <c r="Z6" s="1223">
        <v>1</v>
      </c>
      <c r="AA6" s="1223"/>
      <c r="AC6" s="1212" t="s">
        <v>3819</v>
      </c>
      <c r="AH6" s="1223">
        <v>300</v>
      </c>
      <c r="AI6" s="1223">
        <v>800</v>
      </c>
      <c r="AJ6" s="1222"/>
      <c r="AK6" s="1222">
        <v>1</v>
      </c>
      <c r="AL6" s="1222"/>
      <c r="AM6" s="722">
        <v>346</v>
      </c>
      <c r="AN6" s="717">
        <v>1706</v>
      </c>
      <c r="AO6" s="1220">
        <v>32</v>
      </c>
      <c r="AP6" s="1220">
        <v>52.5</v>
      </c>
      <c r="AQ6" s="1220">
        <v>29</v>
      </c>
      <c r="AR6" s="1219">
        <v>24.5</v>
      </c>
      <c r="AS6" s="740">
        <v>204</v>
      </c>
      <c r="AT6" s="1217">
        <v>70</v>
      </c>
      <c r="AU6" s="971">
        <v>2686.5</v>
      </c>
      <c r="AV6" s="1215"/>
      <c r="AW6" s="1223" t="s">
        <v>1097</v>
      </c>
      <c r="AX6" s="1223" t="s">
        <v>1098</v>
      </c>
    </row>
    <row r="7" spans="1:50">
      <c r="A7" s="1153" t="s">
        <v>3680</v>
      </c>
      <c r="C7" s="1212" t="s">
        <v>3808</v>
      </c>
      <c r="D7" s="1223">
        <v>6</v>
      </c>
      <c r="E7" s="1239" t="s">
        <v>1091</v>
      </c>
      <c r="F7" s="1225">
        <v>40344</v>
      </c>
      <c r="G7" s="1223"/>
      <c r="H7" s="1223">
        <v>1</v>
      </c>
      <c r="I7" s="1223"/>
      <c r="J7" s="1223"/>
      <c r="K7" s="1223">
        <v>1</v>
      </c>
      <c r="L7" s="1223">
        <v>168.43</v>
      </c>
      <c r="M7" s="1223">
        <v>71.03</v>
      </c>
      <c r="N7" s="1223">
        <v>206.07</v>
      </c>
      <c r="O7" s="1240">
        <v>622</v>
      </c>
      <c r="P7" s="1223"/>
      <c r="Q7" s="1223">
        <v>1</v>
      </c>
      <c r="R7" s="1223">
        <v>1</v>
      </c>
      <c r="S7" s="1223"/>
      <c r="T7" s="1223"/>
      <c r="U7" s="1223">
        <v>1</v>
      </c>
      <c r="V7" s="1223"/>
      <c r="W7" s="1223">
        <v>1</v>
      </c>
      <c r="X7" s="1223"/>
      <c r="Y7" s="1223">
        <v>1</v>
      </c>
      <c r="Z7" s="1223">
        <v>1</v>
      </c>
      <c r="AA7" s="1223"/>
      <c r="AC7" s="1212" t="s">
        <v>3819</v>
      </c>
      <c r="AH7" s="1223">
        <v>300</v>
      </c>
      <c r="AI7" s="1223">
        <v>1000</v>
      </c>
      <c r="AJ7" s="1222">
        <v>1</v>
      </c>
      <c r="AK7" s="1222"/>
      <c r="AL7" s="1222"/>
      <c r="AM7" s="754">
        <v>5170</v>
      </c>
      <c r="AN7" s="721">
        <v>10376</v>
      </c>
      <c r="AO7" s="1220">
        <v>41</v>
      </c>
      <c r="AP7" s="1220">
        <v>38.5</v>
      </c>
      <c r="AQ7" s="1220">
        <v>45</v>
      </c>
      <c r="AR7" s="1219">
        <v>18</v>
      </c>
      <c r="AS7" s="1218">
        <v>82</v>
      </c>
      <c r="AT7" s="1217">
        <v>32</v>
      </c>
      <c r="AU7" s="971">
        <v>1539</v>
      </c>
      <c r="AV7" s="1215"/>
      <c r="AW7" s="1223" t="s">
        <v>1099</v>
      </c>
      <c r="AX7" s="1223"/>
    </row>
    <row r="8" spans="1:50">
      <c r="A8" s="1153" t="s">
        <v>3680</v>
      </c>
      <c r="C8" s="1212" t="s">
        <v>3808</v>
      </c>
      <c r="D8" s="1223">
        <v>7</v>
      </c>
      <c r="E8" s="1239" t="s">
        <v>1091</v>
      </c>
      <c r="F8" s="1225">
        <v>40344</v>
      </c>
      <c r="G8" s="1223">
        <v>1</v>
      </c>
      <c r="H8" s="1223"/>
      <c r="I8" s="1223"/>
      <c r="J8" s="1223"/>
      <c r="K8" s="1223">
        <v>1</v>
      </c>
      <c r="L8" s="1223">
        <v>176.58</v>
      </c>
      <c r="M8" s="1223">
        <v>76.540000000000006</v>
      </c>
      <c r="N8" s="1223">
        <v>206.06</v>
      </c>
      <c r="O8" s="1240">
        <v>892</v>
      </c>
      <c r="P8" s="1223"/>
      <c r="Q8" s="1223">
        <v>1</v>
      </c>
      <c r="R8" s="1223"/>
      <c r="S8" s="1223">
        <v>1</v>
      </c>
      <c r="T8" s="1223"/>
      <c r="U8" s="1223">
        <v>1</v>
      </c>
      <c r="V8" s="1223"/>
      <c r="W8" s="1223"/>
      <c r="X8" s="1223">
        <v>1</v>
      </c>
      <c r="Y8" s="1223">
        <v>1</v>
      </c>
      <c r="Z8" s="1223">
        <v>1</v>
      </c>
      <c r="AA8" s="1223"/>
      <c r="AC8" s="1212" t="s">
        <v>3819</v>
      </c>
      <c r="AH8" s="1223">
        <v>300</v>
      </c>
      <c r="AI8" s="1223">
        <v>700</v>
      </c>
      <c r="AJ8" s="1222"/>
      <c r="AK8" s="1222">
        <v>1</v>
      </c>
      <c r="AL8" s="1222"/>
      <c r="AM8" s="1221">
        <v>146</v>
      </c>
      <c r="AN8" s="717">
        <v>658</v>
      </c>
      <c r="AO8" s="1220">
        <v>21</v>
      </c>
      <c r="AP8" s="1220">
        <v>34</v>
      </c>
      <c r="AQ8" s="1220">
        <v>37</v>
      </c>
      <c r="AR8" s="1219">
        <v>15.5</v>
      </c>
      <c r="AS8" s="1218">
        <v>112.5</v>
      </c>
      <c r="AT8" s="1217">
        <v>51</v>
      </c>
      <c r="AU8" s="1216">
        <v>786.5</v>
      </c>
      <c r="AV8" s="1215"/>
      <c r="AW8" s="1223" t="s">
        <v>1100</v>
      </c>
      <c r="AX8" s="1223"/>
    </row>
    <row r="9" spans="1:50">
      <c r="A9" s="1153" t="s">
        <v>3680</v>
      </c>
      <c r="C9" s="1212" t="s">
        <v>3808</v>
      </c>
      <c r="D9" s="1223">
        <v>8</v>
      </c>
      <c r="E9" s="1239" t="s">
        <v>1091</v>
      </c>
      <c r="F9" s="1225">
        <v>40344</v>
      </c>
      <c r="G9" s="1223"/>
      <c r="H9" s="1223">
        <v>1</v>
      </c>
      <c r="I9" s="1223"/>
      <c r="J9" s="1223"/>
      <c r="K9" s="1223">
        <v>1</v>
      </c>
      <c r="L9" s="1223">
        <v>163.15</v>
      </c>
      <c r="M9" s="1223">
        <v>73.680000000000007</v>
      </c>
      <c r="N9" s="1223">
        <v>204.77</v>
      </c>
      <c r="O9" s="1240">
        <v>608</v>
      </c>
      <c r="P9" s="1223"/>
      <c r="Q9" s="1223">
        <v>1</v>
      </c>
      <c r="R9" s="1223">
        <v>1</v>
      </c>
      <c r="S9" s="1223"/>
      <c r="T9" s="1223"/>
      <c r="U9" s="1223">
        <v>1</v>
      </c>
      <c r="V9" s="1223"/>
      <c r="W9" s="1223"/>
      <c r="X9" s="1223">
        <v>1</v>
      </c>
      <c r="Y9" s="1223">
        <v>1</v>
      </c>
      <c r="Z9" s="1223">
        <v>1</v>
      </c>
      <c r="AA9" s="1223"/>
      <c r="AC9" s="1212" t="s">
        <v>3819</v>
      </c>
      <c r="AH9" s="1223">
        <v>300</v>
      </c>
      <c r="AI9" s="1223">
        <v>1000</v>
      </c>
      <c r="AJ9" s="1222"/>
      <c r="AK9" s="1222">
        <v>1</v>
      </c>
      <c r="AL9" s="1222"/>
      <c r="AM9" s="722">
        <v>914</v>
      </c>
      <c r="AN9" s="717">
        <v>4723</v>
      </c>
      <c r="AO9" s="1220">
        <v>63</v>
      </c>
      <c r="AP9" s="1220">
        <v>24</v>
      </c>
      <c r="AQ9" s="1220">
        <v>37</v>
      </c>
      <c r="AR9" s="1219">
        <v>19.5</v>
      </c>
      <c r="AS9" s="1218">
        <v>153</v>
      </c>
      <c r="AT9" s="1217">
        <v>18</v>
      </c>
      <c r="AU9" s="1216">
        <v>533</v>
      </c>
      <c r="AV9" s="1215"/>
      <c r="AW9" s="1223" t="s">
        <v>1101</v>
      </c>
      <c r="AX9" s="1223"/>
    </row>
    <row r="10" spans="1:50">
      <c r="A10" s="1153" t="s">
        <v>3680</v>
      </c>
      <c r="C10" s="1212" t="s">
        <v>3808</v>
      </c>
      <c r="D10" s="1223">
        <v>9</v>
      </c>
      <c r="E10" s="1239" t="s">
        <v>1091</v>
      </c>
      <c r="F10" s="1225">
        <v>40344</v>
      </c>
      <c r="G10" s="1223">
        <v>1</v>
      </c>
      <c r="H10" s="1223"/>
      <c r="I10" s="1223"/>
      <c r="J10" s="1223"/>
      <c r="K10" s="1223">
        <v>1</v>
      </c>
      <c r="L10" s="1223">
        <v>161.12</v>
      </c>
      <c r="M10" s="1223">
        <v>77.400000000000006</v>
      </c>
      <c r="N10" s="1223">
        <v>203.6</v>
      </c>
      <c r="O10" s="1240">
        <v>560</v>
      </c>
      <c r="P10" s="1223"/>
      <c r="Q10" s="1223">
        <v>1</v>
      </c>
      <c r="R10" s="1223"/>
      <c r="S10" s="1223">
        <v>1</v>
      </c>
      <c r="T10" s="1223"/>
      <c r="U10" s="1223">
        <v>1</v>
      </c>
      <c r="V10" s="1223"/>
      <c r="W10" s="1223"/>
      <c r="X10" s="1223">
        <v>1</v>
      </c>
      <c r="Y10" s="1223">
        <v>1</v>
      </c>
      <c r="Z10" s="1223">
        <v>1</v>
      </c>
      <c r="AA10" s="1223"/>
      <c r="AC10" s="1212" t="s">
        <v>3819</v>
      </c>
      <c r="AH10" s="1223">
        <v>300</v>
      </c>
      <c r="AI10" s="1223">
        <v>700</v>
      </c>
      <c r="AJ10" s="1222"/>
      <c r="AK10" s="1222"/>
      <c r="AL10" s="1222">
        <v>1</v>
      </c>
      <c r="AM10" s="1221">
        <v>28</v>
      </c>
      <c r="AN10" s="1220">
        <v>27</v>
      </c>
      <c r="AO10" s="1220">
        <v>19</v>
      </c>
      <c r="AP10" s="1220">
        <v>24</v>
      </c>
      <c r="AQ10" s="1220">
        <v>31</v>
      </c>
      <c r="AR10" s="1219">
        <v>20</v>
      </c>
      <c r="AS10" s="740">
        <v>272</v>
      </c>
      <c r="AT10" s="1217">
        <v>51</v>
      </c>
      <c r="AU10" s="971">
        <v>3617.5</v>
      </c>
      <c r="AV10" s="1215"/>
      <c r="AW10" s="1223" t="s">
        <v>1102</v>
      </c>
      <c r="AX10" s="1223"/>
    </row>
    <row r="11" spans="1:50">
      <c r="A11" s="1153" t="s">
        <v>3680</v>
      </c>
      <c r="C11" s="1212" t="s">
        <v>3808</v>
      </c>
      <c r="D11" s="1223">
        <v>10</v>
      </c>
      <c r="E11" s="1239" t="s">
        <v>1091</v>
      </c>
      <c r="F11" s="1225">
        <v>40344</v>
      </c>
      <c r="G11" s="1223">
        <v>1</v>
      </c>
      <c r="H11" s="1223"/>
      <c r="I11" s="1223"/>
      <c r="J11" s="1223"/>
      <c r="K11" s="1223">
        <v>1</v>
      </c>
      <c r="L11" s="1223">
        <v>165.8</v>
      </c>
      <c r="M11" s="1223">
        <v>71.25</v>
      </c>
      <c r="N11" s="1223">
        <v>206.84</v>
      </c>
      <c r="O11" s="1240">
        <v>671</v>
      </c>
      <c r="P11" s="1223"/>
      <c r="Q11" s="1223">
        <v>1</v>
      </c>
      <c r="R11" s="1223"/>
      <c r="S11" s="1223">
        <v>1</v>
      </c>
      <c r="T11" s="1223"/>
      <c r="U11" s="1223">
        <v>1</v>
      </c>
      <c r="V11" s="1223"/>
      <c r="W11" s="1223"/>
      <c r="X11" s="1223">
        <v>1</v>
      </c>
      <c r="Y11" s="1223">
        <v>1</v>
      </c>
      <c r="Z11" s="1223"/>
      <c r="AA11" s="1223">
        <v>1</v>
      </c>
      <c r="AC11" s="1212" t="s">
        <v>3819</v>
      </c>
      <c r="AH11" s="1223">
        <v>300</v>
      </c>
      <c r="AI11" s="1223">
        <v>700</v>
      </c>
      <c r="AJ11" s="1222"/>
      <c r="AK11" s="1222"/>
      <c r="AL11" s="1222">
        <v>1</v>
      </c>
      <c r="AM11" s="1221">
        <v>25.5</v>
      </c>
      <c r="AN11" s="1220">
        <v>51.5</v>
      </c>
      <c r="AO11" s="1220">
        <v>18</v>
      </c>
      <c r="AP11" s="1220">
        <v>29</v>
      </c>
      <c r="AQ11" s="1220">
        <v>43</v>
      </c>
      <c r="AR11" s="1219">
        <v>27</v>
      </c>
      <c r="AS11" s="1218">
        <v>98.5</v>
      </c>
      <c r="AT11" s="1217">
        <v>23.5</v>
      </c>
      <c r="AU11" s="971">
        <v>1157.5</v>
      </c>
      <c r="AV11" s="1215"/>
      <c r="AW11" s="1223" t="s">
        <v>1103</v>
      </c>
      <c r="AX11" s="1223"/>
    </row>
    <row r="12" spans="1:50">
      <c r="A12" s="1153" t="s">
        <v>3680</v>
      </c>
      <c r="C12" s="1212" t="s">
        <v>3808</v>
      </c>
      <c r="D12" s="1241">
        <v>11</v>
      </c>
      <c r="E12" s="1243" t="s">
        <v>1091</v>
      </c>
      <c r="F12" s="1225">
        <v>40344</v>
      </c>
      <c r="G12" s="1241">
        <v>1</v>
      </c>
      <c r="H12" s="1241"/>
      <c r="I12" s="1241"/>
      <c r="J12" s="1241"/>
      <c r="K12" s="1241">
        <v>1</v>
      </c>
      <c r="L12" s="1241">
        <v>174.63</v>
      </c>
      <c r="M12" s="1241">
        <v>75.319999999999993</v>
      </c>
      <c r="N12" s="1241">
        <v>208.9</v>
      </c>
      <c r="O12" s="1242">
        <v>765</v>
      </c>
      <c r="P12" s="1241"/>
      <c r="Q12" s="1241">
        <v>1</v>
      </c>
      <c r="R12" s="1241"/>
      <c r="S12" s="1241">
        <v>1</v>
      </c>
      <c r="T12" s="1241"/>
      <c r="U12" s="1241">
        <v>1</v>
      </c>
      <c r="V12" s="1241"/>
      <c r="W12" s="1241"/>
      <c r="X12" s="1241">
        <v>1</v>
      </c>
      <c r="Y12" s="1241">
        <v>1</v>
      </c>
      <c r="Z12" s="1241"/>
      <c r="AA12" s="1241">
        <v>1</v>
      </c>
      <c r="AC12" s="1212" t="s">
        <v>3819</v>
      </c>
      <c r="AH12" s="1241">
        <v>300</v>
      </c>
      <c r="AI12" s="1241">
        <v>800</v>
      </c>
      <c r="AJ12" s="1222"/>
      <c r="AK12" s="1222">
        <v>1</v>
      </c>
      <c r="AL12" s="1222"/>
      <c r="AM12" s="1221">
        <v>151</v>
      </c>
      <c r="AN12" s="717">
        <v>574</v>
      </c>
      <c r="AO12" s="1220">
        <v>17</v>
      </c>
      <c r="AP12" s="1220">
        <v>24</v>
      </c>
      <c r="AQ12" s="1220">
        <v>32</v>
      </c>
      <c r="AR12" s="1219">
        <v>19</v>
      </c>
      <c r="AS12" s="740">
        <v>205.5</v>
      </c>
      <c r="AT12" s="1217">
        <v>65</v>
      </c>
      <c r="AU12" s="1216">
        <v>676.5</v>
      </c>
      <c r="AV12" s="936"/>
      <c r="AW12" s="1241" t="s">
        <v>1104</v>
      </c>
      <c r="AX12" s="1241" t="s">
        <v>1105</v>
      </c>
    </row>
    <row r="13" spans="1:50">
      <c r="A13" s="1153" t="s">
        <v>3680</v>
      </c>
      <c r="C13" s="1212" t="s">
        <v>3808</v>
      </c>
      <c r="D13" s="1223">
        <v>12</v>
      </c>
      <c r="E13" s="1239" t="s">
        <v>1091</v>
      </c>
      <c r="F13" s="1225">
        <v>40344</v>
      </c>
      <c r="G13" s="1223"/>
      <c r="H13" s="1223">
        <v>1</v>
      </c>
      <c r="I13" s="1223"/>
      <c r="J13" s="1223"/>
      <c r="K13" s="1223">
        <v>1</v>
      </c>
      <c r="L13" s="1223">
        <v>170.18</v>
      </c>
      <c r="M13" s="1223">
        <v>70.72</v>
      </c>
      <c r="N13" s="1223">
        <v>204.9</v>
      </c>
      <c r="O13" s="1240">
        <v>570</v>
      </c>
      <c r="P13" s="1223"/>
      <c r="Q13" s="1223">
        <v>1</v>
      </c>
      <c r="R13" s="1223">
        <v>1</v>
      </c>
      <c r="S13" s="1223"/>
      <c r="T13" s="1223"/>
      <c r="U13" s="1223">
        <v>1</v>
      </c>
      <c r="V13" s="1223"/>
      <c r="W13" s="1223">
        <v>1</v>
      </c>
      <c r="X13" s="1223"/>
      <c r="Y13" s="1223">
        <v>1</v>
      </c>
      <c r="Z13" s="1223">
        <v>1</v>
      </c>
      <c r="AA13" s="1223"/>
      <c r="AC13" s="1212" t="s">
        <v>3819</v>
      </c>
      <c r="AH13" s="1223">
        <v>300</v>
      </c>
      <c r="AI13" s="1223">
        <v>1000</v>
      </c>
      <c r="AJ13" s="1222"/>
      <c r="AK13" s="1222"/>
      <c r="AL13" s="1222">
        <v>1</v>
      </c>
      <c r="AM13" s="1221">
        <v>33</v>
      </c>
      <c r="AN13" s="1220">
        <v>26</v>
      </c>
      <c r="AO13" s="1220">
        <v>23</v>
      </c>
      <c r="AP13" s="1220">
        <v>31</v>
      </c>
      <c r="AQ13" s="1220">
        <v>31.5</v>
      </c>
      <c r="AR13" s="1219">
        <v>26</v>
      </c>
      <c r="AS13" s="1218">
        <v>49</v>
      </c>
      <c r="AT13" s="1217">
        <v>26</v>
      </c>
      <c r="AU13" s="1216">
        <v>581.5</v>
      </c>
      <c r="AV13" s="936"/>
      <c r="AW13" s="1223" t="s">
        <v>1106</v>
      </c>
      <c r="AX13" s="1223"/>
    </row>
    <row r="14" spans="1:50">
      <c r="A14" s="1153" t="s">
        <v>3680</v>
      </c>
      <c r="C14" s="1212" t="s">
        <v>3808</v>
      </c>
      <c r="D14" s="1223">
        <v>13</v>
      </c>
      <c r="E14" s="1239" t="s">
        <v>1091</v>
      </c>
      <c r="F14" s="1225">
        <v>40344</v>
      </c>
      <c r="G14" s="1223"/>
      <c r="H14" s="1223">
        <v>1</v>
      </c>
      <c r="I14" s="1223"/>
      <c r="J14" s="1223"/>
      <c r="K14" s="1223">
        <v>1</v>
      </c>
      <c r="L14" s="1223">
        <v>171.49</v>
      </c>
      <c r="M14" s="1223">
        <v>70.22</v>
      </c>
      <c r="N14" s="1223">
        <v>202.73</v>
      </c>
      <c r="O14" s="1240">
        <v>593</v>
      </c>
      <c r="P14" s="1223"/>
      <c r="Q14" s="1223">
        <v>1</v>
      </c>
      <c r="R14" s="1223">
        <v>1</v>
      </c>
      <c r="S14" s="1223"/>
      <c r="T14" s="1223"/>
      <c r="U14" s="1223">
        <v>1</v>
      </c>
      <c r="V14" s="1223"/>
      <c r="W14" s="1223">
        <v>1</v>
      </c>
      <c r="X14" s="1223"/>
      <c r="Y14" s="1223">
        <v>1</v>
      </c>
      <c r="Z14" s="1223">
        <v>1</v>
      </c>
      <c r="AA14" s="1223"/>
      <c r="AC14" s="1212" t="s">
        <v>3819</v>
      </c>
      <c r="AH14" s="1223">
        <v>300</v>
      </c>
      <c r="AI14" s="1223">
        <v>600</v>
      </c>
      <c r="AJ14" s="1222"/>
      <c r="AK14" s="1222"/>
      <c r="AL14" s="1222">
        <v>1</v>
      </c>
      <c r="AM14" s="1221">
        <v>29.5</v>
      </c>
      <c r="AN14" s="1220">
        <v>26</v>
      </c>
      <c r="AO14" s="1220">
        <v>15</v>
      </c>
      <c r="AP14" s="1220">
        <v>28</v>
      </c>
      <c r="AQ14" s="1220">
        <v>79</v>
      </c>
      <c r="AR14" s="1219">
        <v>19.5</v>
      </c>
      <c r="AS14" s="1218">
        <v>67</v>
      </c>
      <c r="AT14" s="1217">
        <v>39</v>
      </c>
      <c r="AU14" s="1216">
        <v>468.5</v>
      </c>
      <c r="AV14" s="936"/>
      <c r="AW14" s="1223" t="s">
        <v>1107</v>
      </c>
      <c r="AX14" s="1223"/>
    </row>
    <row r="15" spans="1:50">
      <c r="A15" s="1153" t="s">
        <v>3680</v>
      </c>
      <c r="C15" s="1212" t="s">
        <v>3808</v>
      </c>
      <c r="D15" s="1223">
        <v>14</v>
      </c>
      <c r="E15" s="1239" t="s">
        <v>1091</v>
      </c>
      <c r="F15" s="1225">
        <v>40344</v>
      </c>
      <c r="G15" s="1223"/>
      <c r="H15" s="1223">
        <v>1</v>
      </c>
      <c r="I15" s="1223"/>
      <c r="J15" s="1223"/>
      <c r="K15" s="1223">
        <v>1</v>
      </c>
      <c r="L15" s="1223">
        <v>162.68</v>
      </c>
      <c r="M15" s="1223">
        <v>75.069999999999993</v>
      </c>
      <c r="N15" s="1223">
        <v>196.97</v>
      </c>
      <c r="O15" s="1240">
        <v>503</v>
      </c>
      <c r="P15" s="1223"/>
      <c r="Q15" s="1223">
        <v>1</v>
      </c>
      <c r="R15" s="1223">
        <v>1</v>
      </c>
      <c r="S15" s="1223"/>
      <c r="T15" s="1223"/>
      <c r="U15" s="1223">
        <v>1</v>
      </c>
      <c r="V15" s="1223"/>
      <c r="W15" s="1223">
        <v>1</v>
      </c>
      <c r="X15" s="1223"/>
      <c r="Y15" s="1223">
        <v>1</v>
      </c>
      <c r="Z15" s="1223"/>
      <c r="AA15" s="1223">
        <v>1</v>
      </c>
      <c r="AC15" s="1212" t="s">
        <v>3819</v>
      </c>
      <c r="AH15" s="1223">
        <v>300</v>
      </c>
      <c r="AI15" s="1223">
        <v>1000</v>
      </c>
      <c r="AJ15" s="1222"/>
      <c r="AK15" s="1222">
        <v>1</v>
      </c>
      <c r="AL15" s="1222"/>
      <c r="AM15" s="722">
        <v>1103.5</v>
      </c>
      <c r="AN15" s="717">
        <v>4441</v>
      </c>
      <c r="AO15" s="1220">
        <v>44</v>
      </c>
      <c r="AP15" s="1220">
        <v>56</v>
      </c>
      <c r="AQ15" s="1220">
        <v>59.5</v>
      </c>
      <c r="AR15" s="1219">
        <v>41</v>
      </c>
      <c r="AS15" s="740">
        <v>265</v>
      </c>
      <c r="AT15" s="1217">
        <v>35.5</v>
      </c>
      <c r="AU15" s="1216">
        <v>135.5</v>
      </c>
      <c r="AV15" s="1215"/>
      <c r="AW15" s="1223" t="s">
        <v>1108</v>
      </c>
      <c r="AX15" s="1223"/>
    </row>
    <row r="16" spans="1:50">
      <c r="A16" s="1153" t="s">
        <v>3680</v>
      </c>
      <c r="C16" s="1212" t="s">
        <v>3808</v>
      </c>
      <c r="D16" s="1223">
        <v>15</v>
      </c>
      <c r="E16" s="1239" t="s">
        <v>1091</v>
      </c>
      <c r="F16" s="1225">
        <v>40344</v>
      </c>
      <c r="G16" s="1223"/>
      <c r="H16" s="1223">
        <v>1</v>
      </c>
      <c r="I16" s="1223"/>
      <c r="J16" s="1223"/>
      <c r="K16" s="1223">
        <v>1</v>
      </c>
      <c r="L16" s="1223">
        <v>172.36</v>
      </c>
      <c r="M16" s="1223">
        <v>75.8</v>
      </c>
      <c r="N16" s="1223">
        <v>194.5</v>
      </c>
      <c r="O16" s="1240">
        <v>592</v>
      </c>
      <c r="P16" s="1223"/>
      <c r="Q16" s="1223">
        <v>1</v>
      </c>
      <c r="R16" s="1223">
        <v>1</v>
      </c>
      <c r="S16" s="1223"/>
      <c r="T16" s="1223"/>
      <c r="U16" s="1223">
        <v>1</v>
      </c>
      <c r="V16" s="1223"/>
      <c r="W16" s="1223">
        <v>1</v>
      </c>
      <c r="X16" s="1223"/>
      <c r="Y16" s="1223">
        <v>1</v>
      </c>
      <c r="Z16" s="1223"/>
      <c r="AA16" s="1223">
        <v>1</v>
      </c>
      <c r="AC16" s="1212" t="s">
        <v>3819</v>
      </c>
      <c r="AH16" s="1223">
        <v>300</v>
      </c>
      <c r="AI16" s="1223">
        <v>600</v>
      </c>
      <c r="AJ16" s="1222"/>
      <c r="AK16" s="1222"/>
      <c r="AL16" s="1222">
        <v>1</v>
      </c>
      <c r="AM16" s="1221">
        <v>24</v>
      </c>
      <c r="AN16" s="1220">
        <v>41</v>
      </c>
      <c r="AO16" s="1220">
        <v>17.5</v>
      </c>
      <c r="AP16" s="1220">
        <v>18</v>
      </c>
      <c r="AQ16" s="1220">
        <v>28</v>
      </c>
      <c r="AR16" s="1219">
        <v>19</v>
      </c>
      <c r="AS16" s="1218">
        <v>68</v>
      </c>
      <c r="AT16" s="1217">
        <v>20</v>
      </c>
      <c r="AU16" s="971">
        <v>1057</v>
      </c>
      <c r="AV16" s="936"/>
      <c r="AW16" s="1223" t="s">
        <v>1109</v>
      </c>
      <c r="AX16" s="1223"/>
    </row>
    <row r="17" spans="1:50">
      <c r="A17" s="1153" t="s">
        <v>3680</v>
      </c>
      <c r="C17" s="1212" t="s">
        <v>3808</v>
      </c>
      <c r="D17" s="1223">
        <v>16</v>
      </c>
      <c r="E17" s="1239" t="s">
        <v>1091</v>
      </c>
      <c r="F17" s="1225">
        <v>40344</v>
      </c>
      <c r="G17" s="1223">
        <v>1</v>
      </c>
      <c r="H17" s="1223"/>
      <c r="I17" s="1223"/>
      <c r="J17" s="1223"/>
      <c r="K17" s="1223">
        <v>1</v>
      </c>
      <c r="L17" s="1223">
        <v>166.81</v>
      </c>
      <c r="M17" s="1223">
        <v>79.48</v>
      </c>
      <c r="N17" s="1223">
        <v>217.9</v>
      </c>
      <c r="O17" s="1240">
        <v>807</v>
      </c>
      <c r="P17" s="1223"/>
      <c r="Q17" s="1223">
        <v>1</v>
      </c>
      <c r="R17" s="1223"/>
      <c r="S17" s="1223">
        <v>1</v>
      </c>
      <c r="T17" s="1223"/>
      <c r="U17" s="1223">
        <v>1</v>
      </c>
      <c r="V17" s="1223"/>
      <c r="W17" s="1223"/>
      <c r="X17" s="1223">
        <v>1</v>
      </c>
      <c r="Y17" s="1223">
        <v>1</v>
      </c>
      <c r="Z17" s="1223">
        <v>1</v>
      </c>
      <c r="AA17" s="1223"/>
      <c r="AC17" s="1212" t="s">
        <v>3819</v>
      </c>
      <c r="AH17" s="1223">
        <v>300</v>
      </c>
      <c r="AI17" s="1223">
        <v>700</v>
      </c>
      <c r="AJ17" s="1222"/>
      <c r="AK17" s="1222"/>
      <c r="AL17" s="1222">
        <v>1</v>
      </c>
      <c r="AM17" s="1221">
        <v>157</v>
      </c>
      <c r="AN17" s="1220">
        <v>425</v>
      </c>
      <c r="AO17" s="1220">
        <v>21</v>
      </c>
      <c r="AP17" s="1220">
        <v>25.5</v>
      </c>
      <c r="AQ17" s="1220">
        <v>31</v>
      </c>
      <c r="AR17" s="1219">
        <v>20</v>
      </c>
      <c r="AS17" s="740">
        <v>505.5</v>
      </c>
      <c r="AT17" s="1217">
        <v>46</v>
      </c>
      <c r="AU17" s="1216">
        <v>675.5</v>
      </c>
      <c r="AV17" s="936"/>
      <c r="AW17" s="1223" t="s">
        <v>1110</v>
      </c>
      <c r="AX17" s="1223"/>
    </row>
    <row r="18" spans="1:50">
      <c r="A18" s="1153" t="s">
        <v>3680</v>
      </c>
      <c r="C18" s="1212" t="s">
        <v>3808</v>
      </c>
      <c r="D18" s="1223">
        <v>17</v>
      </c>
      <c r="E18" s="1239" t="s">
        <v>1091</v>
      </c>
      <c r="F18" s="1225">
        <v>40344</v>
      </c>
      <c r="G18" s="1223">
        <v>1</v>
      </c>
      <c r="H18" s="1223"/>
      <c r="I18" s="1223"/>
      <c r="J18" s="1223">
        <v>1</v>
      </c>
      <c r="K18" s="1223"/>
      <c r="L18" s="1223">
        <v>138.80000000000001</v>
      </c>
      <c r="M18" s="1223">
        <v>56.04</v>
      </c>
      <c r="N18" s="1223">
        <v>150</v>
      </c>
      <c r="O18" s="1240">
        <v>192</v>
      </c>
      <c r="P18" s="1223"/>
      <c r="Q18" s="1223">
        <v>1</v>
      </c>
      <c r="R18" s="1223"/>
      <c r="S18" s="1223">
        <v>1</v>
      </c>
      <c r="T18" s="1223"/>
      <c r="U18" s="1223">
        <v>1</v>
      </c>
      <c r="V18" s="1223"/>
      <c r="W18" s="1223"/>
      <c r="X18" s="1223">
        <v>1</v>
      </c>
      <c r="Y18" s="1223">
        <v>1</v>
      </c>
      <c r="Z18" s="1223"/>
      <c r="AA18" s="1223">
        <v>1</v>
      </c>
      <c r="AC18" s="1212" t="s">
        <v>3819</v>
      </c>
      <c r="AH18" s="1223">
        <v>300</v>
      </c>
      <c r="AI18" s="1223">
        <v>900</v>
      </c>
      <c r="AJ18" s="1222"/>
      <c r="AK18" s="1222">
        <v>1</v>
      </c>
      <c r="AL18" s="1222"/>
      <c r="AM18" s="722">
        <v>451.5</v>
      </c>
      <c r="AN18" s="717">
        <v>2045</v>
      </c>
      <c r="AO18" s="1220">
        <v>21.5</v>
      </c>
      <c r="AP18" s="1220">
        <v>26</v>
      </c>
      <c r="AQ18" s="1220">
        <v>30.5</v>
      </c>
      <c r="AR18" s="1219">
        <v>16</v>
      </c>
      <c r="AS18" s="1218">
        <v>36</v>
      </c>
      <c r="AT18" s="1217">
        <v>19</v>
      </c>
      <c r="AU18" s="1216">
        <v>226</v>
      </c>
      <c r="AV18" s="1215"/>
      <c r="AW18" s="1223" t="s">
        <v>1111</v>
      </c>
      <c r="AX18" s="1223"/>
    </row>
    <row r="19" spans="1:50">
      <c r="A19" s="1153" t="s">
        <v>3680</v>
      </c>
      <c r="C19" s="1212" t="s">
        <v>3808</v>
      </c>
      <c r="D19" s="1223">
        <v>18</v>
      </c>
      <c r="E19" s="1239" t="s">
        <v>1091</v>
      </c>
      <c r="F19" s="1225">
        <v>40344</v>
      </c>
      <c r="G19" s="1223"/>
      <c r="H19" s="1223">
        <v>1</v>
      </c>
      <c r="I19" s="1223"/>
      <c r="J19" s="1223">
        <v>1</v>
      </c>
      <c r="K19" s="1223"/>
      <c r="L19" s="1223">
        <v>138.38</v>
      </c>
      <c r="M19" s="1223">
        <v>59.61</v>
      </c>
      <c r="N19" s="1223">
        <v>160.66999999999999</v>
      </c>
      <c r="O19" s="1240">
        <v>228</v>
      </c>
      <c r="P19" s="1223"/>
      <c r="Q19" s="1223">
        <v>1</v>
      </c>
      <c r="R19" s="1223"/>
      <c r="S19" s="1223">
        <v>1</v>
      </c>
      <c r="T19" s="1223"/>
      <c r="U19" s="1223">
        <v>1</v>
      </c>
      <c r="V19" s="1223"/>
      <c r="W19" s="1223"/>
      <c r="X19" s="1223">
        <v>1</v>
      </c>
      <c r="Y19" s="1223">
        <v>1</v>
      </c>
      <c r="Z19" s="1223"/>
      <c r="AA19" s="1223">
        <v>1</v>
      </c>
      <c r="AC19" s="1212" t="s">
        <v>3819</v>
      </c>
      <c r="AH19" s="1223">
        <v>300</v>
      </c>
      <c r="AI19" s="1223">
        <v>700</v>
      </c>
      <c r="AJ19" s="1222"/>
      <c r="AK19" s="1222"/>
      <c r="AL19" s="1222">
        <v>1</v>
      </c>
      <c r="AM19" s="1221">
        <v>25</v>
      </c>
      <c r="AN19" s="1220">
        <v>27</v>
      </c>
      <c r="AO19" s="1220">
        <v>18.5</v>
      </c>
      <c r="AP19" s="1220">
        <v>24</v>
      </c>
      <c r="AQ19" s="1220">
        <v>23</v>
      </c>
      <c r="AR19" s="1219">
        <v>19</v>
      </c>
      <c r="AS19" s="1218">
        <v>30</v>
      </c>
      <c r="AT19" s="1217">
        <v>27</v>
      </c>
      <c r="AU19" s="1216">
        <v>207</v>
      </c>
      <c r="AV19" s="1215"/>
      <c r="AW19" s="1223" t="s">
        <v>1112</v>
      </c>
      <c r="AX19" s="1223"/>
    </row>
    <row r="20" spans="1:50">
      <c r="A20" s="1153" t="s">
        <v>3680</v>
      </c>
      <c r="C20" s="1212" t="s">
        <v>3808</v>
      </c>
      <c r="D20" s="1223">
        <v>19</v>
      </c>
      <c r="E20" s="1239" t="s">
        <v>1091</v>
      </c>
      <c r="F20" s="1225">
        <v>40344</v>
      </c>
      <c r="G20" s="1223"/>
      <c r="H20" s="1223">
        <v>1</v>
      </c>
      <c r="I20" s="1223"/>
      <c r="J20" s="1223">
        <v>1</v>
      </c>
      <c r="K20" s="1223"/>
      <c r="L20" s="1223">
        <v>136.47999999999999</v>
      </c>
      <c r="M20" s="1223">
        <v>61.52</v>
      </c>
      <c r="N20" s="1223">
        <v>166.78</v>
      </c>
      <c r="O20" s="1240">
        <v>269</v>
      </c>
      <c r="P20" s="1223"/>
      <c r="Q20" s="1223">
        <v>1</v>
      </c>
      <c r="R20" s="1223"/>
      <c r="S20" s="1223">
        <v>1</v>
      </c>
      <c r="T20" s="1223"/>
      <c r="U20" s="1223">
        <v>1</v>
      </c>
      <c r="V20" s="1223"/>
      <c r="W20" s="1223"/>
      <c r="X20" s="1223">
        <v>1</v>
      </c>
      <c r="Y20" s="1223">
        <v>1</v>
      </c>
      <c r="Z20" s="1223">
        <v>1</v>
      </c>
      <c r="AA20" s="1223"/>
      <c r="AC20" s="1212" t="s">
        <v>3819</v>
      </c>
      <c r="AH20" s="1223">
        <v>300</v>
      </c>
      <c r="AI20" s="1223">
        <v>800</v>
      </c>
      <c r="AJ20" s="1222"/>
      <c r="AK20" s="1222">
        <v>1</v>
      </c>
      <c r="AL20" s="1222"/>
      <c r="AM20" s="722">
        <v>777</v>
      </c>
      <c r="AN20" s="717">
        <v>3787.5</v>
      </c>
      <c r="AO20" s="1220">
        <v>31</v>
      </c>
      <c r="AP20" s="1220">
        <v>24.5</v>
      </c>
      <c r="AQ20" s="1220">
        <v>29</v>
      </c>
      <c r="AR20" s="1219">
        <v>19</v>
      </c>
      <c r="AS20" s="1218">
        <v>47</v>
      </c>
      <c r="AT20" s="1217">
        <v>20</v>
      </c>
      <c r="AU20" s="1216">
        <v>332</v>
      </c>
      <c r="AV20" s="1215"/>
      <c r="AW20" s="1223" t="s">
        <v>1113</v>
      </c>
      <c r="AX20" s="1223"/>
    </row>
    <row r="21" spans="1:50">
      <c r="A21" s="1153" t="s">
        <v>3680</v>
      </c>
      <c r="C21" s="1212" t="s">
        <v>3808</v>
      </c>
      <c r="D21" s="1223">
        <v>20</v>
      </c>
      <c r="E21" s="1239" t="s">
        <v>1091</v>
      </c>
      <c r="F21" s="1225">
        <v>40344</v>
      </c>
      <c r="G21" s="1223"/>
      <c r="H21" s="1223">
        <v>1</v>
      </c>
      <c r="I21" s="1223"/>
      <c r="J21" s="1223">
        <v>1</v>
      </c>
      <c r="K21" s="1223"/>
      <c r="L21" s="1223">
        <v>136.57</v>
      </c>
      <c r="M21" s="1223">
        <v>60.06</v>
      </c>
      <c r="N21" s="1223">
        <v>162.66</v>
      </c>
      <c r="O21" s="1240">
        <v>244</v>
      </c>
      <c r="P21" s="1223"/>
      <c r="Q21" s="1223">
        <v>1</v>
      </c>
      <c r="R21" s="1223"/>
      <c r="S21" s="1223">
        <v>1</v>
      </c>
      <c r="T21" s="1223"/>
      <c r="U21" s="1223">
        <v>1</v>
      </c>
      <c r="V21" s="1223"/>
      <c r="W21" s="1223"/>
      <c r="X21" s="1223">
        <v>1</v>
      </c>
      <c r="Y21" s="1223">
        <v>1</v>
      </c>
      <c r="Z21" s="1223">
        <v>1</v>
      </c>
      <c r="AA21" s="1223"/>
      <c r="AC21" s="1212" t="s">
        <v>3819</v>
      </c>
      <c r="AH21" s="1223">
        <v>300</v>
      </c>
      <c r="AI21" s="1223">
        <v>800</v>
      </c>
      <c r="AJ21" s="1222">
        <v>1</v>
      </c>
      <c r="AK21" s="1222"/>
      <c r="AL21" s="1222"/>
      <c r="AM21" s="722">
        <v>945</v>
      </c>
      <c r="AN21" s="721">
        <v>5491</v>
      </c>
      <c r="AO21" s="1220">
        <v>37</v>
      </c>
      <c r="AP21" s="1220">
        <v>26</v>
      </c>
      <c r="AQ21" s="1220">
        <v>35</v>
      </c>
      <c r="AR21" s="1219">
        <v>23.5</v>
      </c>
      <c r="AS21" s="1218">
        <v>23</v>
      </c>
      <c r="AT21" s="1217">
        <v>25</v>
      </c>
      <c r="AU21" s="1216">
        <v>395.5</v>
      </c>
      <c r="AV21" s="1215"/>
      <c r="AW21" s="1223" t="s">
        <v>1114</v>
      </c>
      <c r="AX21" s="1223"/>
    </row>
    <row r="22" spans="1:50">
      <c r="A22" s="1153" t="s">
        <v>3680</v>
      </c>
      <c r="C22" s="1212" t="s">
        <v>3808</v>
      </c>
      <c r="D22" s="1223">
        <v>21</v>
      </c>
      <c r="E22" s="1239" t="s">
        <v>1091</v>
      </c>
      <c r="F22" s="1225">
        <v>40344</v>
      </c>
      <c r="G22" s="1223"/>
      <c r="H22" s="1223">
        <v>1</v>
      </c>
      <c r="I22" s="1223"/>
      <c r="J22" s="1223">
        <v>1</v>
      </c>
      <c r="K22" s="1223"/>
      <c r="L22" s="1223">
        <v>131.62</v>
      </c>
      <c r="M22" s="1223">
        <v>53.86</v>
      </c>
      <c r="N22" s="1223">
        <v>139.9</v>
      </c>
      <c r="O22" s="1240">
        <v>174</v>
      </c>
      <c r="P22" s="1223"/>
      <c r="Q22" s="1223">
        <v>1</v>
      </c>
      <c r="R22" s="1223"/>
      <c r="S22" s="1223">
        <v>1</v>
      </c>
      <c r="T22" s="1223"/>
      <c r="U22" s="1223">
        <v>1</v>
      </c>
      <c r="V22" s="1223"/>
      <c r="W22" s="1223">
        <v>1</v>
      </c>
      <c r="X22" s="1223"/>
      <c r="Y22" s="1223">
        <v>1</v>
      </c>
      <c r="Z22" s="1223">
        <v>1</v>
      </c>
      <c r="AA22" s="1223"/>
      <c r="AC22" s="1212" t="s">
        <v>3819</v>
      </c>
      <c r="AH22" s="1223">
        <v>300</v>
      </c>
      <c r="AI22" s="1223">
        <v>700</v>
      </c>
      <c r="AJ22" s="1222"/>
      <c r="AK22" s="1222"/>
      <c r="AL22" s="1222">
        <v>1</v>
      </c>
      <c r="AM22" s="1221">
        <v>22</v>
      </c>
      <c r="AN22" s="1220">
        <v>20.5</v>
      </c>
      <c r="AO22" s="1220">
        <v>17</v>
      </c>
      <c r="AP22" s="1220">
        <v>21</v>
      </c>
      <c r="AQ22" s="1220">
        <v>30</v>
      </c>
      <c r="AR22" s="1219">
        <v>18</v>
      </c>
      <c r="AS22" s="1218">
        <v>19</v>
      </c>
      <c r="AT22" s="1217">
        <v>18</v>
      </c>
      <c r="AU22" s="1216">
        <v>145</v>
      </c>
      <c r="AV22" s="1215"/>
      <c r="AW22" s="1223" t="s">
        <v>1115</v>
      </c>
      <c r="AX22" s="1223"/>
    </row>
    <row r="23" spans="1:50">
      <c r="A23" s="1153" t="s">
        <v>3680</v>
      </c>
      <c r="C23" s="1212" t="s">
        <v>3808</v>
      </c>
      <c r="D23" s="1223">
        <v>22</v>
      </c>
      <c r="E23" s="1239" t="s">
        <v>1091</v>
      </c>
      <c r="F23" s="1225">
        <v>40344</v>
      </c>
      <c r="G23" s="1223">
        <v>1</v>
      </c>
      <c r="H23" s="1223"/>
      <c r="I23" s="1223"/>
      <c r="J23" s="1223">
        <v>1</v>
      </c>
      <c r="K23" s="1223"/>
      <c r="L23" s="1223">
        <v>139.19999999999999</v>
      </c>
      <c r="M23" s="1223">
        <v>63.44</v>
      </c>
      <c r="N23" s="1223">
        <v>163.52000000000001</v>
      </c>
      <c r="O23" s="1240">
        <v>255</v>
      </c>
      <c r="P23" s="1223"/>
      <c r="Q23" s="1223">
        <v>1</v>
      </c>
      <c r="R23" s="1223"/>
      <c r="S23" s="1223">
        <v>1</v>
      </c>
      <c r="T23" s="1223"/>
      <c r="U23" s="1223">
        <v>1</v>
      </c>
      <c r="V23" s="1223"/>
      <c r="W23" s="1223"/>
      <c r="X23" s="1223">
        <v>1</v>
      </c>
      <c r="Y23" s="1223">
        <v>1</v>
      </c>
      <c r="Z23" s="1223"/>
      <c r="AA23" s="1223">
        <v>1</v>
      </c>
      <c r="AC23" s="1212" t="s">
        <v>3819</v>
      </c>
      <c r="AH23" s="1223">
        <v>300</v>
      </c>
      <c r="AI23" s="1223">
        <v>700</v>
      </c>
      <c r="AJ23" s="1222"/>
      <c r="AK23" s="1222"/>
      <c r="AL23" s="1222">
        <v>1</v>
      </c>
      <c r="AM23" s="1221">
        <v>21</v>
      </c>
      <c r="AN23" s="1220">
        <v>21</v>
      </c>
      <c r="AO23" s="1220">
        <v>15</v>
      </c>
      <c r="AP23" s="1220">
        <v>29</v>
      </c>
      <c r="AQ23" s="1220">
        <v>41</v>
      </c>
      <c r="AR23" s="1219">
        <v>18</v>
      </c>
      <c r="AS23" s="1218">
        <v>38</v>
      </c>
      <c r="AT23" s="1217">
        <v>19</v>
      </c>
      <c r="AU23" s="1216">
        <v>356.5</v>
      </c>
      <c r="AV23" s="936"/>
      <c r="AW23" s="1223" t="s">
        <v>1116</v>
      </c>
      <c r="AX23" s="1223"/>
    </row>
    <row r="24" spans="1:50">
      <c r="A24" s="1153" t="s">
        <v>3680</v>
      </c>
      <c r="C24" s="1212" t="s">
        <v>3808</v>
      </c>
      <c r="D24" s="1223">
        <v>23</v>
      </c>
      <c r="E24" s="1239" t="s">
        <v>1091</v>
      </c>
      <c r="F24" s="1225">
        <v>40344</v>
      </c>
      <c r="G24" s="1223">
        <v>1</v>
      </c>
      <c r="H24" s="1223"/>
      <c r="I24" s="1223"/>
      <c r="J24" s="1223">
        <v>1</v>
      </c>
      <c r="K24" s="1223"/>
      <c r="L24" s="1223">
        <v>138.09</v>
      </c>
      <c r="M24" s="1223">
        <v>61.46</v>
      </c>
      <c r="N24" s="1223">
        <v>168.2</v>
      </c>
      <c r="O24" s="1240">
        <v>251</v>
      </c>
      <c r="P24" s="1223"/>
      <c r="Q24" s="1223">
        <v>1</v>
      </c>
      <c r="R24" s="1223"/>
      <c r="S24" s="1223">
        <v>1</v>
      </c>
      <c r="T24" s="1223"/>
      <c r="U24" s="1223">
        <v>1</v>
      </c>
      <c r="V24" s="1223"/>
      <c r="W24" s="1223">
        <v>1</v>
      </c>
      <c r="X24" s="1223"/>
      <c r="Y24" s="1223">
        <v>1</v>
      </c>
      <c r="Z24" s="1223"/>
      <c r="AA24" s="1223">
        <v>1</v>
      </c>
      <c r="AC24" s="1212" t="s">
        <v>3819</v>
      </c>
      <c r="AH24" s="1223">
        <v>300</v>
      </c>
      <c r="AI24" s="1223">
        <v>700</v>
      </c>
      <c r="AJ24" s="1222"/>
      <c r="AK24" s="1222">
        <v>1</v>
      </c>
      <c r="AL24" s="1222"/>
      <c r="AM24" s="722">
        <v>299.5</v>
      </c>
      <c r="AN24" s="717">
        <v>3593.5</v>
      </c>
      <c r="AO24" s="1220">
        <v>25.5</v>
      </c>
      <c r="AP24" s="1220">
        <v>30</v>
      </c>
      <c r="AQ24" s="1220">
        <v>35.5</v>
      </c>
      <c r="AR24" s="1219">
        <v>19</v>
      </c>
      <c r="AS24" s="1218">
        <v>25</v>
      </c>
      <c r="AT24" s="1217">
        <v>24</v>
      </c>
      <c r="AU24" s="1216">
        <v>152</v>
      </c>
      <c r="AV24" s="1215"/>
      <c r="AW24" s="1223" t="s">
        <v>1117</v>
      </c>
      <c r="AX24" s="1223"/>
    </row>
    <row r="25" spans="1:50">
      <c r="A25" s="1153" t="s">
        <v>3680</v>
      </c>
      <c r="C25" s="1212" t="s">
        <v>3808</v>
      </c>
      <c r="D25" s="1223">
        <v>24</v>
      </c>
      <c r="E25" s="1239" t="s">
        <v>1118</v>
      </c>
      <c r="F25" s="1225">
        <v>40345</v>
      </c>
      <c r="G25" s="1223"/>
      <c r="H25" s="1223">
        <v>1</v>
      </c>
      <c r="I25" s="1223"/>
      <c r="J25" s="1223"/>
      <c r="K25" s="1223">
        <v>1</v>
      </c>
      <c r="L25" s="1223">
        <v>165.61</v>
      </c>
      <c r="M25" s="1223">
        <v>74.239999999999995</v>
      </c>
      <c r="N25" s="1223">
        <v>202.11</v>
      </c>
      <c r="O25" s="1240">
        <v>518</v>
      </c>
      <c r="P25" s="1223"/>
      <c r="Q25" s="1223">
        <v>1</v>
      </c>
      <c r="R25" s="1223">
        <v>1</v>
      </c>
      <c r="S25" s="1223"/>
      <c r="T25" s="1223"/>
      <c r="U25" s="1223">
        <v>1</v>
      </c>
      <c r="V25" s="1223"/>
      <c r="W25" s="1223">
        <v>1</v>
      </c>
      <c r="X25" s="1223"/>
      <c r="Y25" s="1223">
        <v>1</v>
      </c>
      <c r="Z25" s="1223">
        <v>1</v>
      </c>
      <c r="AA25" s="1223"/>
      <c r="AC25" s="1212" t="s">
        <v>3819</v>
      </c>
      <c r="AH25" s="1223">
        <v>300</v>
      </c>
      <c r="AI25" s="1223">
        <v>900</v>
      </c>
      <c r="AJ25" s="1222"/>
      <c r="AK25" s="1222"/>
      <c r="AL25" s="1222">
        <v>1</v>
      </c>
      <c r="AM25" s="1221">
        <v>27.5</v>
      </c>
      <c r="AN25" s="1220">
        <v>17.5</v>
      </c>
      <c r="AO25" s="1220">
        <v>27</v>
      </c>
      <c r="AP25" s="1220">
        <v>28</v>
      </c>
      <c r="AQ25" s="1220">
        <v>37.5</v>
      </c>
      <c r="AR25" s="1219">
        <v>22.5</v>
      </c>
      <c r="AS25" s="1218">
        <v>161</v>
      </c>
      <c r="AT25" s="1217">
        <v>23.5</v>
      </c>
      <c r="AU25" s="971">
        <v>2267.5</v>
      </c>
      <c r="AV25" s="1215"/>
      <c r="AW25" s="1223" t="s">
        <v>1119</v>
      </c>
      <c r="AX25" s="1223"/>
    </row>
    <row r="26" spans="1:50">
      <c r="A26" s="1153" t="s">
        <v>3680</v>
      </c>
      <c r="C26" s="1212" t="s">
        <v>3808</v>
      </c>
      <c r="D26" s="1244">
        <v>25</v>
      </c>
      <c r="E26" s="1247" t="s">
        <v>1118</v>
      </c>
      <c r="F26" s="1225">
        <v>40345</v>
      </c>
      <c r="G26" s="1244"/>
      <c r="H26" s="1244">
        <v>1</v>
      </c>
      <c r="I26" s="1244"/>
      <c r="J26" s="1244"/>
      <c r="K26" s="1244">
        <v>1</v>
      </c>
      <c r="L26" s="1244">
        <v>167.66</v>
      </c>
      <c r="M26" s="1244">
        <v>75.040000000000006</v>
      </c>
      <c r="N26" s="1244">
        <v>191.68</v>
      </c>
      <c r="O26" s="1246">
        <v>561</v>
      </c>
      <c r="P26" s="1244"/>
      <c r="Q26" s="1244">
        <v>1</v>
      </c>
      <c r="R26" s="1244">
        <v>1</v>
      </c>
      <c r="S26" s="1244"/>
      <c r="T26" s="1244"/>
      <c r="U26" s="1244">
        <v>1</v>
      </c>
      <c r="V26" s="1244"/>
      <c r="W26" s="1244">
        <v>1</v>
      </c>
      <c r="X26" s="1244"/>
      <c r="Y26" s="1244">
        <v>1</v>
      </c>
      <c r="Z26" s="1244"/>
      <c r="AA26" s="1244">
        <v>1</v>
      </c>
      <c r="AC26" s="1212" t="s">
        <v>3819</v>
      </c>
      <c r="AH26" s="1244">
        <v>300</v>
      </c>
      <c r="AI26" s="1244">
        <v>900</v>
      </c>
      <c r="AJ26" s="1245">
        <v>1</v>
      </c>
      <c r="AK26" s="1245"/>
      <c r="AL26" s="1245"/>
      <c r="AM26" s="722">
        <v>3432.5</v>
      </c>
      <c r="AN26" s="721">
        <v>12585</v>
      </c>
      <c r="AO26" s="1220">
        <v>43.5</v>
      </c>
      <c r="AP26" s="1220">
        <v>51</v>
      </c>
      <c r="AQ26" s="717">
        <v>267</v>
      </c>
      <c r="AR26" s="1219">
        <v>25</v>
      </c>
      <c r="AS26" s="1218">
        <v>42</v>
      </c>
      <c r="AT26" s="1217">
        <v>19.5</v>
      </c>
      <c r="AU26" s="971">
        <v>1880</v>
      </c>
      <c r="AV26" s="936"/>
      <c r="AW26" s="1244" t="s">
        <v>1120</v>
      </c>
      <c r="AX26" s="1244" t="s">
        <v>1121</v>
      </c>
    </row>
    <row r="27" spans="1:50">
      <c r="A27" s="1153" t="s">
        <v>3680</v>
      </c>
      <c r="C27" s="1212" t="s">
        <v>3808</v>
      </c>
      <c r="D27" s="1223">
        <v>26</v>
      </c>
      <c r="E27" s="1239" t="s">
        <v>1118</v>
      </c>
      <c r="F27" s="1225">
        <v>40345</v>
      </c>
      <c r="G27" s="1223">
        <v>1</v>
      </c>
      <c r="H27" s="1223"/>
      <c r="I27" s="1223"/>
      <c r="J27" s="1223"/>
      <c r="K27" s="1223">
        <v>1</v>
      </c>
      <c r="L27" s="1223">
        <v>164.04</v>
      </c>
      <c r="M27" s="1223">
        <v>76.02</v>
      </c>
      <c r="N27" s="1223">
        <v>199.55</v>
      </c>
      <c r="O27" s="1240">
        <v>588</v>
      </c>
      <c r="P27" s="1223"/>
      <c r="Q27" s="1223">
        <v>1</v>
      </c>
      <c r="R27" s="1223"/>
      <c r="S27" s="1223">
        <v>1</v>
      </c>
      <c r="T27" s="1223"/>
      <c r="U27" s="1223">
        <v>1</v>
      </c>
      <c r="V27" s="1223"/>
      <c r="W27" s="1223">
        <v>1</v>
      </c>
      <c r="X27" s="1223"/>
      <c r="Y27" s="1223">
        <v>1</v>
      </c>
      <c r="Z27" s="1223"/>
      <c r="AA27" s="1223">
        <v>1</v>
      </c>
      <c r="AC27" s="1212" t="s">
        <v>3819</v>
      </c>
      <c r="AH27" s="1223">
        <v>300</v>
      </c>
      <c r="AI27" s="1223">
        <v>800</v>
      </c>
      <c r="AJ27" s="1222"/>
      <c r="AK27" s="1222"/>
      <c r="AL27" s="1222">
        <v>1</v>
      </c>
      <c r="AM27" s="1221">
        <v>29</v>
      </c>
      <c r="AN27" s="1220">
        <v>30</v>
      </c>
      <c r="AO27" s="1220">
        <v>22</v>
      </c>
      <c r="AP27" s="1220">
        <v>27.5</v>
      </c>
      <c r="AQ27" s="1220">
        <v>32.5</v>
      </c>
      <c r="AR27" s="1219">
        <v>19</v>
      </c>
      <c r="AS27" s="1218">
        <v>172.5</v>
      </c>
      <c r="AT27" s="1217">
        <v>22</v>
      </c>
      <c r="AU27" s="1216">
        <v>580</v>
      </c>
      <c r="AV27" s="936"/>
      <c r="AW27" s="1223" t="s">
        <v>1122</v>
      </c>
      <c r="AX27" s="1223"/>
    </row>
    <row r="28" spans="1:50">
      <c r="A28" s="1153" t="s">
        <v>3680</v>
      </c>
      <c r="C28" s="1212" t="s">
        <v>3808</v>
      </c>
      <c r="D28" s="1223">
        <v>27</v>
      </c>
      <c r="E28" s="1239" t="s">
        <v>1118</v>
      </c>
      <c r="F28" s="1225">
        <v>40345</v>
      </c>
      <c r="G28" s="1223">
        <v>1</v>
      </c>
      <c r="H28" s="1223"/>
      <c r="I28" s="1223"/>
      <c r="J28" s="1223"/>
      <c r="K28" s="1223">
        <v>1</v>
      </c>
      <c r="L28" s="1223">
        <v>166.84</v>
      </c>
      <c r="M28" s="1223">
        <v>76.73</v>
      </c>
      <c r="N28" s="1223">
        <v>205.55</v>
      </c>
      <c r="O28" s="1240">
        <v>629</v>
      </c>
      <c r="P28" s="1223"/>
      <c r="Q28" s="1223">
        <v>1</v>
      </c>
      <c r="R28" s="1223"/>
      <c r="S28" s="1223">
        <v>1</v>
      </c>
      <c r="T28" s="1223"/>
      <c r="U28" s="1223">
        <v>1</v>
      </c>
      <c r="V28" s="1223"/>
      <c r="W28" s="1223"/>
      <c r="X28" s="1223">
        <v>1</v>
      </c>
      <c r="Y28" s="1223">
        <v>1</v>
      </c>
      <c r="Z28" s="1223">
        <v>1</v>
      </c>
      <c r="AA28" s="1223"/>
      <c r="AC28" s="1212" t="s">
        <v>3819</v>
      </c>
      <c r="AH28" s="1223">
        <v>300</v>
      </c>
      <c r="AI28" s="1223">
        <v>900</v>
      </c>
      <c r="AJ28" s="1222"/>
      <c r="AK28" s="1222">
        <v>1</v>
      </c>
      <c r="AL28" s="1222"/>
      <c r="AM28" s="1221">
        <v>104</v>
      </c>
      <c r="AN28" s="717">
        <v>585</v>
      </c>
      <c r="AO28" s="717">
        <v>132</v>
      </c>
      <c r="AP28" s="717">
        <v>245.5</v>
      </c>
      <c r="AQ28" s="1220">
        <v>44</v>
      </c>
      <c r="AR28" s="723">
        <v>221.5</v>
      </c>
      <c r="AS28" s="1218">
        <v>135.5</v>
      </c>
      <c r="AT28" s="1217">
        <v>98</v>
      </c>
      <c r="AU28" s="1216">
        <v>766</v>
      </c>
      <c r="AV28" s="1215"/>
      <c r="AW28" s="1223" t="s">
        <v>1123</v>
      </c>
      <c r="AX28" s="1223"/>
    </row>
    <row r="29" spans="1:50">
      <c r="A29" s="1153" t="s">
        <v>3680</v>
      </c>
      <c r="C29" s="1212" t="s">
        <v>3808</v>
      </c>
      <c r="D29" s="1223">
        <v>28</v>
      </c>
      <c r="E29" s="1239" t="s">
        <v>1118</v>
      </c>
      <c r="F29" s="1225">
        <v>40345</v>
      </c>
      <c r="G29" s="1223">
        <v>1</v>
      </c>
      <c r="H29" s="1223"/>
      <c r="I29" s="1223"/>
      <c r="J29" s="1223"/>
      <c r="K29" s="1223">
        <v>1</v>
      </c>
      <c r="L29" s="1223">
        <v>173.55</v>
      </c>
      <c r="M29" s="1223">
        <v>76.290000000000006</v>
      </c>
      <c r="N29" s="1223">
        <v>216.48</v>
      </c>
      <c r="O29" s="1240">
        <v>684</v>
      </c>
      <c r="P29" s="1223"/>
      <c r="Q29" s="1223">
        <v>1</v>
      </c>
      <c r="R29" s="1223"/>
      <c r="S29" s="1223">
        <v>1</v>
      </c>
      <c r="T29" s="1223"/>
      <c r="U29" s="1223">
        <v>1</v>
      </c>
      <c r="V29" s="1223"/>
      <c r="W29" s="1223"/>
      <c r="X29" s="1223">
        <v>1</v>
      </c>
      <c r="Y29" s="1223">
        <v>1</v>
      </c>
      <c r="Z29" s="1223">
        <v>1</v>
      </c>
      <c r="AA29" s="1223"/>
      <c r="AC29" s="1212" t="s">
        <v>3819</v>
      </c>
      <c r="AH29" s="1223">
        <v>300</v>
      </c>
      <c r="AI29" s="1223">
        <v>900</v>
      </c>
      <c r="AJ29" s="1222"/>
      <c r="AK29" s="1222">
        <v>1</v>
      </c>
      <c r="AL29" s="1222"/>
      <c r="AM29" s="722">
        <v>1519.5</v>
      </c>
      <c r="AN29" s="717">
        <v>3790</v>
      </c>
      <c r="AO29" s="1220">
        <v>31</v>
      </c>
      <c r="AP29" s="1220">
        <v>47</v>
      </c>
      <c r="AQ29" s="1220">
        <v>48</v>
      </c>
      <c r="AR29" s="1219">
        <v>46</v>
      </c>
      <c r="AS29" s="740">
        <v>1248</v>
      </c>
      <c r="AT29" s="726">
        <v>580</v>
      </c>
      <c r="AU29" s="971">
        <v>1177</v>
      </c>
      <c r="AV29" s="1215"/>
      <c r="AW29" s="1223" t="s">
        <v>1124</v>
      </c>
      <c r="AX29" s="1223"/>
    </row>
    <row r="30" spans="1:50">
      <c r="A30" s="1153" t="s">
        <v>3680</v>
      </c>
      <c r="C30" s="1212" t="s">
        <v>3808</v>
      </c>
      <c r="D30" s="1223">
        <v>29</v>
      </c>
      <c r="E30" s="1239" t="s">
        <v>1118</v>
      </c>
      <c r="F30" s="1225">
        <v>40345</v>
      </c>
      <c r="G30" s="1223">
        <v>1</v>
      </c>
      <c r="H30" s="1223"/>
      <c r="I30" s="1223"/>
      <c r="J30" s="1223"/>
      <c r="K30" s="1223">
        <v>1</v>
      </c>
      <c r="L30" s="1223">
        <v>172.53</v>
      </c>
      <c r="M30" s="1223">
        <v>75.2</v>
      </c>
      <c r="N30" s="1223">
        <v>210.26</v>
      </c>
      <c r="O30" s="1240">
        <v>621</v>
      </c>
      <c r="P30" s="1223"/>
      <c r="Q30" s="1223">
        <v>1</v>
      </c>
      <c r="R30" s="1223"/>
      <c r="S30" s="1223">
        <v>1</v>
      </c>
      <c r="T30" s="1223"/>
      <c r="U30" s="1223">
        <v>1</v>
      </c>
      <c r="V30" s="1223"/>
      <c r="W30" s="1223"/>
      <c r="X30" s="1223">
        <v>1</v>
      </c>
      <c r="Y30" s="1223">
        <v>1</v>
      </c>
      <c r="Z30" s="1223"/>
      <c r="AA30" s="1223">
        <v>1</v>
      </c>
      <c r="AC30" s="1212" t="s">
        <v>3819</v>
      </c>
      <c r="AH30" s="1223">
        <v>300</v>
      </c>
      <c r="AI30" s="1223">
        <v>1100</v>
      </c>
      <c r="AJ30" s="1222"/>
      <c r="AK30" s="1222">
        <v>1</v>
      </c>
      <c r="AL30" s="1222"/>
      <c r="AM30" s="722">
        <v>349</v>
      </c>
      <c r="AN30" s="717">
        <v>3544</v>
      </c>
      <c r="AO30" s="1220">
        <v>28</v>
      </c>
      <c r="AP30" s="1220">
        <v>42</v>
      </c>
      <c r="AQ30" s="1220">
        <v>39</v>
      </c>
      <c r="AR30" s="1219">
        <v>22</v>
      </c>
      <c r="AS30" s="1218">
        <v>116</v>
      </c>
      <c r="AT30" s="1217">
        <v>24</v>
      </c>
      <c r="AU30" s="1216">
        <v>987.5</v>
      </c>
      <c r="AV30" s="936"/>
      <c r="AW30" s="1223" t="s">
        <v>1125</v>
      </c>
      <c r="AX30" s="1223"/>
    </row>
    <row r="31" spans="1:50">
      <c r="A31" s="1153" t="s">
        <v>3680</v>
      </c>
      <c r="C31" s="1212" t="s">
        <v>3808</v>
      </c>
      <c r="D31" s="1223">
        <v>30</v>
      </c>
      <c r="E31" s="1239" t="s">
        <v>1118</v>
      </c>
      <c r="F31" s="1225">
        <v>40345</v>
      </c>
      <c r="G31" s="1223"/>
      <c r="H31" s="1223">
        <v>1</v>
      </c>
      <c r="I31" s="1223"/>
      <c r="J31" s="1223"/>
      <c r="K31" s="1223">
        <v>1</v>
      </c>
      <c r="L31" s="1223">
        <v>175.21</v>
      </c>
      <c r="M31" s="1223">
        <v>71.63</v>
      </c>
      <c r="N31" s="1223">
        <v>201.84</v>
      </c>
      <c r="O31" s="1240">
        <v>692</v>
      </c>
      <c r="P31" s="1223"/>
      <c r="Q31" s="1223">
        <v>1</v>
      </c>
      <c r="R31" s="1223">
        <v>1</v>
      </c>
      <c r="S31" s="1223"/>
      <c r="T31" s="1223"/>
      <c r="U31" s="1223">
        <v>1</v>
      </c>
      <c r="V31" s="1223"/>
      <c r="W31" s="1223"/>
      <c r="X31" s="1223">
        <v>1</v>
      </c>
      <c r="Y31" s="1223">
        <v>1</v>
      </c>
      <c r="Z31" s="1223">
        <v>1</v>
      </c>
      <c r="AA31" s="1223"/>
      <c r="AC31" s="1212" t="s">
        <v>3819</v>
      </c>
      <c r="AH31" s="1223">
        <v>300</v>
      </c>
      <c r="AI31" s="1223">
        <v>1000</v>
      </c>
      <c r="AJ31" s="1222"/>
      <c r="AK31" s="1222"/>
      <c r="AL31" s="1222">
        <v>1</v>
      </c>
      <c r="AM31" s="1221">
        <v>78.5</v>
      </c>
      <c r="AN31" s="1220">
        <v>435</v>
      </c>
      <c r="AO31" s="1220">
        <v>29</v>
      </c>
      <c r="AP31" s="1220">
        <v>52.5</v>
      </c>
      <c r="AQ31" s="1220">
        <v>32</v>
      </c>
      <c r="AR31" s="1219">
        <v>35</v>
      </c>
      <c r="AS31" s="740">
        <v>340.5</v>
      </c>
      <c r="AT31" s="1217">
        <v>76</v>
      </c>
      <c r="AU31" s="971">
        <v>3079</v>
      </c>
      <c r="AV31" s="936"/>
      <c r="AW31" s="1223" t="s">
        <v>1126</v>
      </c>
      <c r="AX31" s="1223"/>
    </row>
    <row r="32" spans="1:50">
      <c r="A32" s="1153" t="s">
        <v>3680</v>
      </c>
      <c r="C32" s="1212" t="s">
        <v>3808</v>
      </c>
      <c r="D32" s="1223">
        <v>31</v>
      </c>
      <c r="E32" s="1239" t="s">
        <v>1118</v>
      </c>
      <c r="F32" s="1225">
        <v>40345</v>
      </c>
      <c r="G32" s="1223">
        <v>1</v>
      </c>
      <c r="H32" s="1223"/>
      <c r="I32" s="1223"/>
      <c r="J32" s="1223"/>
      <c r="K32" s="1223">
        <v>1</v>
      </c>
      <c r="L32" s="1223">
        <v>166.71</v>
      </c>
      <c r="M32" s="1223">
        <v>76.77</v>
      </c>
      <c r="N32" s="1223">
        <v>206.15</v>
      </c>
      <c r="O32" s="1240">
        <v>741</v>
      </c>
      <c r="P32" s="1223"/>
      <c r="Q32" s="1223">
        <v>1</v>
      </c>
      <c r="R32" s="1223"/>
      <c r="S32" s="1223">
        <v>1</v>
      </c>
      <c r="T32" s="1223"/>
      <c r="U32" s="1223">
        <v>1</v>
      </c>
      <c r="V32" s="1223"/>
      <c r="W32" s="1223"/>
      <c r="X32" s="1223">
        <v>1</v>
      </c>
      <c r="Y32" s="1223">
        <v>1</v>
      </c>
      <c r="Z32" s="1223"/>
      <c r="AA32" s="1223">
        <v>1</v>
      </c>
      <c r="AC32" s="1212" t="s">
        <v>3819</v>
      </c>
      <c r="AH32" s="1223">
        <v>300</v>
      </c>
      <c r="AI32" s="1223">
        <v>1000</v>
      </c>
      <c r="AJ32" s="1222"/>
      <c r="AK32" s="1222"/>
      <c r="AL32" s="1222">
        <v>1</v>
      </c>
      <c r="AM32" s="1221">
        <v>53.5</v>
      </c>
      <c r="AN32" s="1220">
        <v>479.5</v>
      </c>
      <c r="AO32" s="1220">
        <v>107</v>
      </c>
      <c r="AP32" s="717">
        <v>283</v>
      </c>
      <c r="AQ32" s="1220">
        <v>34.5</v>
      </c>
      <c r="AR32" s="723">
        <v>144.5</v>
      </c>
      <c r="AS32" s="1218">
        <v>119</v>
      </c>
      <c r="AT32" s="1217">
        <v>61</v>
      </c>
      <c r="AU32" s="1216">
        <v>700.5</v>
      </c>
      <c r="AV32" s="936"/>
      <c r="AW32" s="1223" t="s">
        <v>1127</v>
      </c>
      <c r="AX32" s="1223"/>
    </row>
    <row r="33" spans="1:50">
      <c r="A33" s="1153" t="s">
        <v>3680</v>
      </c>
      <c r="C33" s="1212" t="s">
        <v>3808</v>
      </c>
      <c r="D33" s="1223">
        <v>32</v>
      </c>
      <c r="E33" s="1239" t="s">
        <v>1118</v>
      </c>
      <c r="F33" s="1225">
        <v>40345</v>
      </c>
      <c r="G33" s="1223">
        <v>1</v>
      </c>
      <c r="H33" s="1223"/>
      <c r="I33" s="1223"/>
      <c r="J33" s="1223">
        <v>1</v>
      </c>
      <c r="K33" s="1223"/>
      <c r="L33" s="1223">
        <v>135.1</v>
      </c>
      <c r="M33" s="1223">
        <v>66.28</v>
      </c>
      <c r="N33" s="1223">
        <v>159.52000000000001</v>
      </c>
      <c r="O33" s="1240">
        <v>219</v>
      </c>
      <c r="P33" s="1223"/>
      <c r="Q33" s="1223">
        <v>1</v>
      </c>
      <c r="R33" s="1223"/>
      <c r="S33" s="1223">
        <v>1</v>
      </c>
      <c r="T33" s="1223"/>
      <c r="U33" s="1223">
        <v>1</v>
      </c>
      <c r="V33" s="1223"/>
      <c r="W33" s="1223"/>
      <c r="X33" s="1223">
        <v>1</v>
      </c>
      <c r="Y33" s="1223">
        <v>1</v>
      </c>
      <c r="Z33" s="1223">
        <v>1</v>
      </c>
      <c r="AA33" s="1223"/>
      <c r="AC33" s="1212" t="s">
        <v>3819</v>
      </c>
      <c r="AH33" s="1223">
        <v>300</v>
      </c>
      <c r="AI33" s="1223">
        <v>900</v>
      </c>
      <c r="AJ33" s="1222"/>
      <c r="AK33" s="1222">
        <v>1</v>
      </c>
      <c r="AL33" s="1222"/>
      <c r="AM33" s="1221">
        <v>62.5</v>
      </c>
      <c r="AN33" s="717">
        <v>757.5</v>
      </c>
      <c r="AO33" s="1220">
        <v>18</v>
      </c>
      <c r="AP33" s="1220">
        <v>20</v>
      </c>
      <c r="AQ33" s="1220">
        <v>26</v>
      </c>
      <c r="AR33" s="1219">
        <v>17</v>
      </c>
      <c r="AS33" s="1218">
        <v>45</v>
      </c>
      <c r="AT33" s="1217">
        <v>30</v>
      </c>
      <c r="AU33" s="1216">
        <v>452</v>
      </c>
      <c r="AV33" s="1215"/>
      <c r="AW33" s="1223" t="s">
        <v>1128</v>
      </c>
      <c r="AX33" s="1223"/>
    </row>
    <row r="34" spans="1:50">
      <c r="A34" s="1153" t="s">
        <v>3680</v>
      </c>
      <c r="C34" s="1212" t="s">
        <v>3808</v>
      </c>
      <c r="D34" s="1223">
        <v>33</v>
      </c>
      <c r="E34" s="1239" t="s">
        <v>1118</v>
      </c>
      <c r="F34" s="1225">
        <v>40345</v>
      </c>
      <c r="G34" s="1223">
        <v>1</v>
      </c>
      <c r="H34" s="1223"/>
      <c r="I34" s="1223"/>
      <c r="J34" s="1223">
        <v>1</v>
      </c>
      <c r="K34" s="1223"/>
      <c r="L34" s="1223">
        <v>141.88999999999999</v>
      </c>
      <c r="M34" s="1223">
        <v>62.52</v>
      </c>
      <c r="N34" s="1223">
        <v>158.61000000000001</v>
      </c>
      <c r="O34" s="1240">
        <v>257</v>
      </c>
      <c r="P34" s="1223"/>
      <c r="Q34" s="1223">
        <v>1</v>
      </c>
      <c r="R34" s="1223"/>
      <c r="S34" s="1223">
        <v>1</v>
      </c>
      <c r="T34" s="1223"/>
      <c r="U34" s="1223">
        <v>1</v>
      </c>
      <c r="V34" s="1223"/>
      <c r="W34" s="1223"/>
      <c r="X34" s="1223">
        <v>1</v>
      </c>
      <c r="Y34" s="1223">
        <v>1</v>
      </c>
      <c r="Z34" s="1223"/>
      <c r="AA34" s="1223">
        <v>1</v>
      </c>
      <c r="AC34" s="1212" t="s">
        <v>3819</v>
      </c>
      <c r="AH34" s="1223">
        <v>300</v>
      </c>
      <c r="AI34" s="1223">
        <v>900</v>
      </c>
      <c r="AJ34" s="1222"/>
      <c r="AK34" s="1222"/>
      <c r="AL34" s="1222">
        <v>1</v>
      </c>
      <c r="AM34" s="1221">
        <v>29</v>
      </c>
      <c r="AN34" s="1220">
        <v>20</v>
      </c>
      <c r="AO34" s="1220">
        <v>16.5</v>
      </c>
      <c r="AP34" s="1220">
        <v>20</v>
      </c>
      <c r="AQ34" s="1220">
        <v>23</v>
      </c>
      <c r="AR34" s="1219">
        <v>16</v>
      </c>
      <c r="AS34" s="1218">
        <v>154.5</v>
      </c>
      <c r="AT34" s="1217">
        <v>18.5</v>
      </c>
      <c r="AU34" s="1216">
        <v>296.5</v>
      </c>
      <c r="AV34" s="1215"/>
      <c r="AW34" s="1223" t="s">
        <v>1129</v>
      </c>
      <c r="AX34" s="1223"/>
    </row>
    <row r="35" spans="1:50">
      <c r="A35" s="1153" t="s">
        <v>3680</v>
      </c>
      <c r="C35" s="1212" t="s">
        <v>3808</v>
      </c>
      <c r="D35" s="1223">
        <v>34</v>
      </c>
      <c r="E35" s="1239" t="s">
        <v>1118</v>
      </c>
      <c r="F35" s="1225">
        <v>40345</v>
      </c>
      <c r="G35" s="1223"/>
      <c r="H35" s="1223">
        <v>1</v>
      </c>
      <c r="I35" s="1223"/>
      <c r="J35" s="1223">
        <v>1</v>
      </c>
      <c r="K35" s="1223"/>
      <c r="L35" s="1223">
        <v>141.28</v>
      </c>
      <c r="M35" s="1223">
        <v>51.61</v>
      </c>
      <c r="N35" s="1223">
        <v>162.43</v>
      </c>
      <c r="O35" s="1240">
        <v>266</v>
      </c>
      <c r="P35" s="1223"/>
      <c r="Q35" s="1223">
        <v>1</v>
      </c>
      <c r="R35" s="1223"/>
      <c r="S35" s="1223">
        <v>1</v>
      </c>
      <c r="T35" s="1223"/>
      <c r="U35" s="1223">
        <v>1</v>
      </c>
      <c r="V35" s="1223"/>
      <c r="W35" s="1223"/>
      <c r="X35" s="1223">
        <v>1</v>
      </c>
      <c r="Y35" s="1223">
        <v>1</v>
      </c>
      <c r="Z35" s="1223">
        <v>1</v>
      </c>
      <c r="AA35" s="1223"/>
      <c r="AC35" s="1212" t="s">
        <v>3819</v>
      </c>
      <c r="AH35" s="1223">
        <v>300</v>
      </c>
      <c r="AI35" s="1223">
        <v>800</v>
      </c>
      <c r="AJ35" s="1222"/>
      <c r="AK35" s="1222"/>
      <c r="AL35" s="1222">
        <v>1</v>
      </c>
      <c r="AM35" s="1221">
        <v>29</v>
      </c>
      <c r="AN35" s="1220">
        <v>67</v>
      </c>
      <c r="AO35" s="1220">
        <v>14.5</v>
      </c>
      <c r="AP35" s="1220">
        <v>26.5</v>
      </c>
      <c r="AQ35" s="1220">
        <v>24</v>
      </c>
      <c r="AR35" s="1219">
        <v>15</v>
      </c>
      <c r="AS35" s="1218">
        <v>99.5</v>
      </c>
      <c r="AT35" s="1217">
        <v>23</v>
      </c>
      <c r="AU35" s="1216">
        <v>556.5</v>
      </c>
      <c r="AV35" s="936"/>
      <c r="AW35" s="1223" t="s">
        <v>1130</v>
      </c>
      <c r="AX35" s="1223"/>
    </row>
    <row r="36" spans="1:50">
      <c r="A36" s="1153" t="s">
        <v>3680</v>
      </c>
      <c r="C36" s="1212" t="s">
        <v>3808</v>
      </c>
      <c r="D36" s="1223">
        <v>35</v>
      </c>
      <c r="E36" s="1239" t="s">
        <v>1118</v>
      </c>
      <c r="F36" s="1225">
        <v>40345</v>
      </c>
      <c r="G36" s="1223">
        <v>1</v>
      </c>
      <c r="H36" s="1223"/>
      <c r="I36" s="1223"/>
      <c r="J36" s="1223">
        <v>1</v>
      </c>
      <c r="K36" s="1223"/>
      <c r="L36" s="1223">
        <v>131.11000000000001</v>
      </c>
      <c r="M36" s="1223">
        <v>55.72</v>
      </c>
      <c r="N36" s="1223">
        <v>155.52000000000001</v>
      </c>
      <c r="O36" s="1240">
        <v>193</v>
      </c>
      <c r="P36" s="1223"/>
      <c r="Q36" s="1223">
        <v>1</v>
      </c>
      <c r="R36" s="1223"/>
      <c r="S36" s="1223">
        <v>1</v>
      </c>
      <c r="T36" s="1223"/>
      <c r="U36" s="1223">
        <v>1</v>
      </c>
      <c r="V36" s="1223"/>
      <c r="W36" s="1223">
        <v>1</v>
      </c>
      <c r="X36" s="1223"/>
      <c r="Y36" s="1223">
        <v>1</v>
      </c>
      <c r="Z36" s="1223">
        <v>1</v>
      </c>
      <c r="AA36" s="1223"/>
      <c r="AC36" s="1212" t="s">
        <v>3819</v>
      </c>
      <c r="AH36" s="1223">
        <v>300</v>
      </c>
      <c r="AI36" s="1223">
        <v>800</v>
      </c>
      <c r="AJ36" s="1222"/>
      <c r="AK36" s="1222"/>
      <c r="AL36" s="1222">
        <v>1</v>
      </c>
      <c r="AM36" s="1221">
        <v>24.5</v>
      </c>
      <c r="AN36" s="1220">
        <v>17.5</v>
      </c>
      <c r="AO36" s="1220">
        <v>16</v>
      </c>
      <c r="AP36" s="1220">
        <v>13</v>
      </c>
      <c r="AQ36" s="1220">
        <v>22</v>
      </c>
      <c r="AR36" s="1219">
        <v>16</v>
      </c>
      <c r="AS36" s="1218">
        <v>25.5</v>
      </c>
      <c r="AT36" s="1217">
        <v>22</v>
      </c>
      <c r="AU36" s="1216">
        <v>270</v>
      </c>
      <c r="AV36" s="1215"/>
      <c r="AW36" s="1223" t="s">
        <v>1131</v>
      </c>
      <c r="AX36" s="1223"/>
    </row>
    <row r="37" spans="1:50">
      <c r="A37" s="1153" t="s">
        <v>3680</v>
      </c>
      <c r="C37" s="1212" t="s">
        <v>3808</v>
      </c>
      <c r="D37" s="1223">
        <v>36</v>
      </c>
      <c r="E37" s="1239" t="s">
        <v>1118</v>
      </c>
      <c r="F37" s="1225">
        <v>40345</v>
      </c>
      <c r="G37" s="1223">
        <v>1</v>
      </c>
      <c r="H37" s="1223"/>
      <c r="I37" s="1223"/>
      <c r="J37" s="1223">
        <v>1</v>
      </c>
      <c r="K37" s="1223"/>
      <c r="L37" s="1223">
        <v>141.55000000000001</v>
      </c>
      <c r="M37" s="1223">
        <v>60.38</v>
      </c>
      <c r="N37" s="1223">
        <v>160.34</v>
      </c>
      <c r="O37" s="1240">
        <v>231</v>
      </c>
      <c r="P37" s="1223"/>
      <c r="Q37" s="1223">
        <v>1</v>
      </c>
      <c r="R37" s="1223"/>
      <c r="S37" s="1223">
        <v>1</v>
      </c>
      <c r="T37" s="1223"/>
      <c r="U37" s="1223">
        <v>1</v>
      </c>
      <c r="V37" s="1223"/>
      <c r="W37" s="1223"/>
      <c r="X37" s="1223">
        <v>1</v>
      </c>
      <c r="Y37" s="1223">
        <v>1</v>
      </c>
      <c r="Z37" s="1223">
        <v>1</v>
      </c>
      <c r="AA37" s="1223"/>
      <c r="AC37" s="1212" t="s">
        <v>3819</v>
      </c>
      <c r="AH37" s="1223">
        <v>300</v>
      </c>
      <c r="AI37" s="1223">
        <v>800</v>
      </c>
      <c r="AJ37" s="1222"/>
      <c r="AK37" s="1222"/>
      <c r="AL37" s="1222">
        <v>1</v>
      </c>
      <c r="AM37" s="1221">
        <v>24</v>
      </c>
      <c r="AN37" s="1220">
        <v>51</v>
      </c>
      <c r="AO37" s="1220">
        <v>17.5</v>
      </c>
      <c r="AP37" s="1220">
        <v>18</v>
      </c>
      <c r="AQ37" s="1220">
        <v>23</v>
      </c>
      <c r="AR37" s="1219">
        <v>19</v>
      </c>
      <c r="AS37" s="1218">
        <v>34</v>
      </c>
      <c r="AT37" s="1217">
        <v>19</v>
      </c>
      <c r="AU37" s="1216">
        <v>335.5</v>
      </c>
      <c r="AV37" s="936"/>
      <c r="AW37" s="1223" t="s">
        <v>1132</v>
      </c>
      <c r="AX37" s="1223"/>
    </row>
    <row r="38" spans="1:50">
      <c r="A38" s="1153" t="s">
        <v>3680</v>
      </c>
      <c r="C38" s="1212" t="s">
        <v>3808</v>
      </c>
      <c r="D38" s="1223">
        <v>37</v>
      </c>
      <c r="E38" s="1239" t="s">
        <v>1133</v>
      </c>
      <c r="F38" s="1225">
        <v>40346</v>
      </c>
      <c r="G38" s="1223">
        <v>1</v>
      </c>
      <c r="H38" s="1223"/>
      <c r="I38" s="1223"/>
      <c r="J38" s="1223"/>
      <c r="K38" s="1223">
        <v>1</v>
      </c>
      <c r="L38" s="1223">
        <v>162.68</v>
      </c>
      <c r="M38" s="1223">
        <v>74.569999999999993</v>
      </c>
      <c r="N38" s="1223">
        <v>208.52</v>
      </c>
      <c r="O38" s="1240">
        <v>470</v>
      </c>
      <c r="P38" s="1223"/>
      <c r="Q38" s="1223">
        <v>1</v>
      </c>
      <c r="R38" s="1223"/>
      <c r="S38" s="1223">
        <v>1</v>
      </c>
      <c r="T38" s="1223"/>
      <c r="U38" s="1223">
        <v>1</v>
      </c>
      <c r="V38" s="1223"/>
      <c r="W38" s="1223">
        <v>1</v>
      </c>
      <c r="X38" s="1223"/>
      <c r="Y38" s="1223">
        <v>1</v>
      </c>
      <c r="Z38" s="1223">
        <v>1</v>
      </c>
      <c r="AA38" s="1223"/>
      <c r="AC38" s="1212" t="s">
        <v>3819</v>
      </c>
      <c r="AH38" s="1223">
        <v>300</v>
      </c>
      <c r="AI38" s="1223">
        <v>600</v>
      </c>
      <c r="AJ38" s="1222"/>
      <c r="AK38" s="1222"/>
      <c r="AL38" s="1222">
        <v>1</v>
      </c>
      <c r="AM38" s="1221">
        <v>32.5</v>
      </c>
      <c r="AN38" s="1220">
        <v>29</v>
      </c>
      <c r="AO38" s="1220">
        <v>20</v>
      </c>
      <c r="AP38" s="1220">
        <v>33.5</v>
      </c>
      <c r="AQ38" s="1220">
        <v>46</v>
      </c>
      <c r="AR38" s="1219">
        <v>19</v>
      </c>
      <c r="AS38" s="1218">
        <v>32</v>
      </c>
      <c r="AT38" s="1217">
        <v>25</v>
      </c>
      <c r="AU38" s="1216">
        <v>962</v>
      </c>
      <c r="AV38" s="936"/>
      <c r="AW38" s="1223" t="s">
        <v>1134</v>
      </c>
      <c r="AX38" s="1223"/>
    </row>
    <row r="39" spans="1:50">
      <c r="A39" s="1153" t="s">
        <v>3680</v>
      </c>
      <c r="C39" s="1212" t="s">
        <v>3808</v>
      </c>
      <c r="D39" s="1223">
        <v>38</v>
      </c>
      <c r="E39" s="1239" t="s">
        <v>1133</v>
      </c>
      <c r="F39" s="1225">
        <v>40346</v>
      </c>
      <c r="G39" s="1223"/>
      <c r="H39" s="1223">
        <v>1</v>
      </c>
      <c r="I39" s="1223"/>
      <c r="J39" s="1223"/>
      <c r="K39" s="1223">
        <v>1</v>
      </c>
      <c r="L39" s="1223">
        <v>164.94</v>
      </c>
      <c r="M39" s="1223">
        <v>71.59</v>
      </c>
      <c r="N39" s="1223">
        <v>220</v>
      </c>
      <c r="O39" s="1240">
        <v>526</v>
      </c>
      <c r="P39" s="1223"/>
      <c r="Q39" s="1223">
        <v>1</v>
      </c>
      <c r="R39" s="1223"/>
      <c r="S39" s="1223">
        <v>1</v>
      </c>
      <c r="T39" s="1223"/>
      <c r="U39" s="1223">
        <v>1</v>
      </c>
      <c r="V39" s="1223"/>
      <c r="W39" s="1223">
        <v>1</v>
      </c>
      <c r="X39" s="1223"/>
      <c r="Y39" s="1223">
        <v>1</v>
      </c>
      <c r="Z39" s="1223">
        <v>1</v>
      </c>
      <c r="AA39" s="1223"/>
      <c r="AC39" s="1212" t="s">
        <v>3819</v>
      </c>
      <c r="AH39" s="1223">
        <v>300</v>
      </c>
      <c r="AI39" s="1223">
        <v>1100</v>
      </c>
      <c r="AJ39" s="1222">
        <v>1</v>
      </c>
      <c r="AK39" s="1222"/>
      <c r="AL39" s="1222"/>
      <c r="AM39" s="722">
        <v>1172</v>
      </c>
      <c r="AN39" s="721">
        <v>14062</v>
      </c>
      <c r="AO39" s="1220">
        <v>53</v>
      </c>
      <c r="AP39" s="717">
        <v>272</v>
      </c>
      <c r="AQ39" s="717">
        <v>731.5</v>
      </c>
      <c r="AR39" s="1219">
        <v>20</v>
      </c>
      <c r="AS39" s="1218">
        <v>109</v>
      </c>
      <c r="AT39" s="1217">
        <v>25</v>
      </c>
      <c r="AU39" s="971">
        <v>1713</v>
      </c>
      <c r="AV39" s="936"/>
      <c r="AW39" s="1223" t="s">
        <v>1135</v>
      </c>
      <c r="AX39" s="1223"/>
    </row>
    <row r="40" spans="1:50">
      <c r="A40" s="1153" t="s">
        <v>3680</v>
      </c>
      <c r="C40" s="1212" t="s">
        <v>3808</v>
      </c>
      <c r="D40" s="1223">
        <v>39</v>
      </c>
      <c r="E40" s="1239" t="s">
        <v>1133</v>
      </c>
      <c r="F40" s="1225">
        <v>40346</v>
      </c>
      <c r="G40" s="1223"/>
      <c r="H40" s="1223">
        <v>1</v>
      </c>
      <c r="I40" s="1223"/>
      <c r="J40" s="1223"/>
      <c r="K40" s="1223">
        <v>1</v>
      </c>
      <c r="L40" s="1223">
        <v>168</v>
      </c>
      <c r="M40" s="1223">
        <v>76</v>
      </c>
      <c r="N40" s="1223">
        <v>218</v>
      </c>
      <c r="O40" s="1240">
        <v>521</v>
      </c>
      <c r="P40" s="1223"/>
      <c r="Q40" s="1223">
        <v>1</v>
      </c>
      <c r="R40" s="1223">
        <v>1</v>
      </c>
      <c r="S40" s="1223"/>
      <c r="T40" s="1223"/>
      <c r="U40" s="1223">
        <v>1</v>
      </c>
      <c r="V40" s="1223"/>
      <c r="W40" s="1223">
        <v>1</v>
      </c>
      <c r="X40" s="1223"/>
      <c r="Y40" s="1223">
        <v>1</v>
      </c>
      <c r="Z40" s="1223">
        <v>1</v>
      </c>
      <c r="AA40" s="1223"/>
      <c r="AC40" s="1212" t="s">
        <v>3819</v>
      </c>
      <c r="AH40" s="1223">
        <v>300</v>
      </c>
      <c r="AI40" s="1223">
        <v>1000</v>
      </c>
      <c r="AJ40" s="1222"/>
      <c r="AK40" s="1222"/>
      <c r="AL40" s="1222">
        <v>1</v>
      </c>
      <c r="AM40" s="1221">
        <v>82.5</v>
      </c>
      <c r="AN40" s="1220">
        <v>30.5</v>
      </c>
      <c r="AO40" s="1220">
        <v>21</v>
      </c>
      <c r="AP40" s="1220">
        <v>28</v>
      </c>
      <c r="AQ40" s="1220">
        <v>25.5</v>
      </c>
      <c r="AR40" s="1219">
        <v>21.5</v>
      </c>
      <c r="AS40" s="740">
        <v>433</v>
      </c>
      <c r="AT40" s="1217">
        <v>29</v>
      </c>
      <c r="AU40" s="1216">
        <v>699.5</v>
      </c>
      <c r="AV40" s="936"/>
      <c r="AW40" s="1223" t="s">
        <v>1136</v>
      </c>
      <c r="AX40" s="1223"/>
    </row>
    <row r="41" spans="1:50">
      <c r="A41" s="1153" t="s">
        <v>3680</v>
      </c>
      <c r="C41" s="1212" t="s">
        <v>3808</v>
      </c>
      <c r="D41" s="1223">
        <v>40</v>
      </c>
      <c r="E41" s="1239" t="s">
        <v>1133</v>
      </c>
      <c r="F41" s="1225">
        <v>40346</v>
      </c>
      <c r="G41" s="1223">
        <v>1</v>
      </c>
      <c r="H41" s="1223"/>
      <c r="I41" s="1223"/>
      <c r="J41" s="1223"/>
      <c r="K41" s="1223">
        <v>1</v>
      </c>
      <c r="L41" s="1223">
        <v>174</v>
      </c>
      <c r="M41" s="1223">
        <v>73</v>
      </c>
      <c r="N41" s="1223">
        <v>225</v>
      </c>
      <c r="O41" s="1240">
        <v>812</v>
      </c>
      <c r="P41" s="1223"/>
      <c r="Q41" s="1223">
        <v>1</v>
      </c>
      <c r="R41" s="1223"/>
      <c r="S41" s="1223">
        <v>1</v>
      </c>
      <c r="T41" s="1223"/>
      <c r="U41" s="1223">
        <v>1</v>
      </c>
      <c r="V41" s="1223"/>
      <c r="W41" s="1223"/>
      <c r="X41" s="1223">
        <v>1</v>
      </c>
      <c r="Y41" s="1223">
        <v>1</v>
      </c>
      <c r="Z41" s="1223">
        <v>1</v>
      </c>
      <c r="AA41" s="1223"/>
      <c r="AC41" s="1212" t="s">
        <v>3819</v>
      </c>
      <c r="AH41" s="1223">
        <v>300</v>
      </c>
      <c r="AI41" s="1223">
        <v>1150</v>
      </c>
      <c r="AJ41" s="1222"/>
      <c r="AK41" s="1222">
        <v>1</v>
      </c>
      <c r="AL41" s="1222"/>
      <c r="AM41" s="1221">
        <v>91.5</v>
      </c>
      <c r="AN41" s="717">
        <v>837</v>
      </c>
      <c r="AO41" s="1220">
        <v>25</v>
      </c>
      <c r="AP41" s="1220">
        <v>33</v>
      </c>
      <c r="AQ41" s="1220">
        <v>34</v>
      </c>
      <c r="AR41" s="1219">
        <v>37</v>
      </c>
      <c r="AS41" s="740">
        <v>841</v>
      </c>
      <c r="AT41" s="1217">
        <v>23.5</v>
      </c>
      <c r="AU41" s="1216">
        <v>99</v>
      </c>
      <c r="AV41" s="1215"/>
      <c r="AW41" s="1223" t="s">
        <v>1137</v>
      </c>
      <c r="AX41" s="1223"/>
    </row>
    <row r="42" spans="1:50">
      <c r="A42" s="1153" t="s">
        <v>3680</v>
      </c>
      <c r="C42" s="1212" t="s">
        <v>3808</v>
      </c>
      <c r="D42" s="1223">
        <v>41</v>
      </c>
      <c r="E42" s="1239" t="s">
        <v>1133</v>
      </c>
      <c r="F42" s="1225">
        <v>40346</v>
      </c>
      <c r="G42" s="1223">
        <v>1</v>
      </c>
      <c r="H42" s="1223"/>
      <c r="I42" s="1223"/>
      <c r="J42" s="1223"/>
      <c r="K42" s="1223">
        <v>1</v>
      </c>
      <c r="L42" s="1223">
        <v>165</v>
      </c>
      <c r="M42" s="1223">
        <v>71</v>
      </c>
      <c r="N42" s="1223">
        <v>218</v>
      </c>
      <c r="O42" s="1240">
        <v>504</v>
      </c>
      <c r="P42" s="1223"/>
      <c r="Q42" s="1223">
        <v>1</v>
      </c>
      <c r="R42" s="1223"/>
      <c r="S42" s="1223">
        <v>1</v>
      </c>
      <c r="T42" s="1223"/>
      <c r="U42" s="1223">
        <v>1</v>
      </c>
      <c r="V42" s="1223"/>
      <c r="W42" s="1223">
        <v>1</v>
      </c>
      <c r="X42" s="1223"/>
      <c r="Y42" s="1223">
        <v>1</v>
      </c>
      <c r="Z42" s="1223">
        <v>1</v>
      </c>
      <c r="AA42" s="1223"/>
      <c r="AC42" s="1212" t="s">
        <v>3819</v>
      </c>
      <c r="AH42" s="1223">
        <v>300</v>
      </c>
      <c r="AI42" s="1223">
        <v>1200</v>
      </c>
      <c r="AJ42" s="1222"/>
      <c r="AK42" s="1222"/>
      <c r="AL42" s="1222">
        <v>1</v>
      </c>
      <c r="AM42" s="1221">
        <v>28</v>
      </c>
      <c r="AN42" s="1220">
        <v>18</v>
      </c>
      <c r="AO42" s="1220">
        <v>24</v>
      </c>
      <c r="AP42" s="1220">
        <v>19</v>
      </c>
      <c r="AQ42" s="1220">
        <v>30</v>
      </c>
      <c r="AR42" s="1219">
        <v>19.5</v>
      </c>
      <c r="AS42" s="1218">
        <v>37</v>
      </c>
      <c r="AT42" s="1217">
        <v>24.5</v>
      </c>
      <c r="AU42" s="971">
        <v>2499.5</v>
      </c>
      <c r="AV42" s="936"/>
      <c r="AW42" s="1223" t="s">
        <v>1138</v>
      </c>
      <c r="AX42" s="1223"/>
    </row>
    <row r="43" spans="1:50">
      <c r="A43" s="1153" t="s">
        <v>3680</v>
      </c>
      <c r="C43" s="1212" t="s">
        <v>3808</v>
      </c>
      <c r="D43" s="1223">
        <v>42</v>
      </c>
      <c r="E43" s="1239" t="s">
        <v>1133</v>
      </c>
      <c r="F43" s="1225">
        <v>40346</v>
      </c>
      <c r="G43" s="1223"/>
      <c r="H43" s="1223">
        <v>1</v>
      </c>
      <c r="I43" s="1223"/>
      <c r="J43" s="1223"/>
      <c r="K43" s="1223">
        <v>1</v>
      </c>
      <c r="L43" s="1223">
        <v>174</v>
      </c>
      <c r="M43" s="1223">
        <v>79</v>
      </c>
      <c r="N43" s="1223">
        <v>225</v>
      </c>
      <c r="O43" s="1240">
        <v>577</v>
      </c>
      <c r="P43" s="1223"/>
      <c r="Q43" s="1223">
        <v>1</v>
      </c>
      <c r="R43" s="1223">
        <v>1</v>
      </c>
      <c r="S43" s="1223"/>
      <c r="T43" s="1223"/>
      <c r="U43" s="1223">
        <v>1</v>
      </c>
      <c r="V43" s="1223"/>
      <c r="W43" s="1223">
        <v>1</v>
      </c>
      <c r="X43" s="1223"/>
      <c r="Y43" s="1223">
        <v>1</v>
      </c>
      <c r="Z43" s="1223">
        <v>1</v>
      </c>
      <c r="AA43" s="1223"/>
      <c r="AC43" s="1212" t="s">
        <v>3819</v>
      </c>
      <c r="AH43" s="1223">
        <v>300</v>
      </c>
      <c r="AI43" s="1223">
        <v>950</v>
      </c>
      <c r="AJ43" s="1222"/>
      <c r="AK43" s="1222">
        <v>1</v>
      </c>
      <c r="AL43" s="1222"/>
      <c r="AM43" s="1221">
        <v>134</v>
      </c>
      <c r="AN43" s="717">
        <v>1363.5</v>
      </c>
      <c r="AO43" s="1220">
        <v>23.5</v>
      </c>
      <c r="AP43" s="1220">
        <v>31</v>
      </c>
      <c r="AQ43" s="1220">
        <v>34.5</v>
      </c>
      <c r="AR43" s="1219">
        <v>21.5</v>
      </c>
      <c r="AS43" s="1218">
        <v>38</v>
      </c>
      <c r="AT43" s="1217">
        <v>19</v>
      </c>
      <c r="AU43" s="971">
        <v>1363</v>
      </c>
      <c r="AV43" s="1215"/>
      <c r="AW43" s="1223" t="s">
        <v>1139</v>
      </c>
      <c r="AX43" s="1223"/>
    </row>
    <row r="44" spans="1:50">
      <c r="A44" s="1153" t="s">
        <v>3680</v>
      </c>
      <c r="C44" s="1212" t="s">
        <v>3808</v>
      </c>
      <c r="D44" s="1223">
        <v>43</v>
      </c>
      <c r="E44" s="1239" t="s">
        <v>1133</v>
      </c>
      <c r="F44" s="1225">
        <v>40346</v>
      </c>
      <c r="G44" s="1223">
        <v>1</v>
      </c>
      <c r="H44" s="1223"/>
      <c r="I44" s="1223"/>
      <c r="J44" s="1223"/>
      <c r="K44" s="1223">
        <v>1</v>
      </c>
      <c r="L44" s="1223">
        <v>175</v>
      </c>
      <c r="M44" s="1223">
        <v>76</v>
      </c>
      <c r="N44" s="1223">
        <v>232</v>
      </c>
      <c r="O44" s="1240">
        <v>851</v>
      </c>
      <c r="P44" s="1223"/>
      <c r="Q44" s="1223">
        <v>1</v>
      </c>
      <c r="R44" s="1223"/>
      <c r="S44" s="1223">
        <v>1</v>
      </c>
      <c r="T44" s="1223"/>
      <c r="U44" s="1223">
        <v>1</v>
      </c>
      <c r="V44" s="1223"/>
      <c r="W44" s="1223"/>
      <c r="X44" s="1223">
        <v>1</v>
      </c>
      <c r="Y44" s="1223">
        <v>1</v>
      </c>
      <c r="Z44" s="1223"/>
      <c r="AA44" s="1223">
        <v>1</v>
      </c>
      <c r="AC44" s="1212" t="s">
        <v>3819</v>
      </c>
      <c r="AH44" s="1223">
        <v>300</v>
      </c>
      <c r="AI44" s="1223">
        <v>1000</v>
      </c>
      <c r="AJ44" s="1222">
        <v>1</v>
      </c>
      <c r="AK44" s="1222"/>
      <c r="AL44" s="1222"/>
      <c r="AM44" s="722">
        <v>1571</v>
      </c>
      <c r="AN44" s="721">
        <v>6327</v>
      </c>
      <c r="AO44" s="1220">
        <v>36</v>
      </c>
      <c r="AP44" s="1220">
        <v>23.5</v>
      </c>
      <c r="AQ44" s="1220">
        <v>39</v>
      </c>
      <c r="AR44" s="1219">
        <v>18</v>
      </c>
      <c r="AS44" s="740">
        <v>2019</v>
      </c>
      <c r="AT44" s="1217">
        <v>33</v>
      </c>
      <c r="AU44" s="1216">
        <v>776.5</v>
      </c>
      <c r="AV44" s="1215"/>
      <c r="AW44" s="1223" t="s">
        <v>1140</v>
      </c>
      <c r="AX44" s="1223"/>
    </row>
    <row r="45" spans="1:50">
      <c r="A45" s="1153" t="s">
        <v>3680</v>
      </c>
      <c r="C45" s="1212" t="s">
        <v>3808</v>
      </c>
      <c r="D45" s="1241">
        <v>44</v>
      </c>
      <c r="E45" s="1243" t="s">
        <v>1133</v>
      </c>
      <c r="F45" s="1225">
        <v>40346</v>
      </c>
      <c r="G45" s="1241">
        <v>1</v>
      </c>
      <c r="H45" s="1241"/>
      <c r="I45" s="1241"/>
      <c r="J45" s="1241"/>
      <c r="K45" s="1241">
        <v>1</v>
      </c>
      <c r="L45" s="1241">
        <v>172</v>
      </c>
      <c r="M45" s="1241">
        <v>73</v>
      </c>
      <c r="N45" s="1241">
        <v>222</v>
      </c>
      <c r="O45" s="1242">
        <v>689</v>
      </c>
      <c r="P45" s="1241"/>
      <c r="Q45" s="1241">
        <v>1</v>
      </c>
      <c r="R45" s="1241"/>
      <c r="S45" s="1241">
        <v>1</v>
      </c>
      <c r="T45" s="1241"/>
      <c r="U45" s="1241">
        <v>1</v>
      </c>
      <c r="V45" s="1241"/>
      <c r="W45" s="1241"/>
      <c r="X45" s="1241">
        <v>1</v>
      </c>
      <c r="Y45" s="1241">
        <v>1</v>
      </c>
      <c r="Z45" s="1241">
        <v>1</v>
      </c>
      <c r="AA45" s="1241"/>
      <c r="AC45" s="1212" t="s">
        <v>3819</v>
      </c>
      <c r="AH45" s="1241">
        <v>300</v>
      </c>
      <c r="AI45" s="1241">
        <v>1000</v>
      </c>
      <c r="AJ45" s="1222"/>
      <c r="AK45" s="1222">
        <v>1</v>
      </c>
      <c r="AL45" s="1222"/>
      <c r="AM45" s="1221">
        <v>150</v>
      </c>
      <c r="AN45" s="717">
        <v>1018</v>
      </c>
      <c r="AO45" s="1220">
        <v>38</v>
      </c>
      <c r="AP45" s="1220">
        <v>37</v>
      </c>
      <c r="AQ45" s="1220">
        <v>42</v>
      </c>
      <c r="AR45" s="1219">
        <v>26</v>
      </c>
      <c r="AS45" s="1218">
        <v>40.5</v>
      </c>
      <c r="AT45" s="1217">
        <v>33</v>
      </c>
      <c r="AU45" s="1216">
        <v>488.5</v>
      </c>
      <c r="AV45" s="936"/>
      <c r="AW45" s="1241" t="s">
        <v>1141</v>
      </c>
      <c r="AX45" s="1241" t="s">
        <v>1142</v>
      </c>
    </row>
    <row r="46" spans="1:50">
      <c r="A46" s="1153" t="s">
        <v>3680</v>
      </c>
      <c r="C46" s="1212" t="s">
        <v>3808</v>
      </c>
      <c r="D46" s="1223">
        <v>45</v>
      </c>
      <c r="E46" s="1239" t="s">
        <v>1133</v>
      </c>
      <c r="F46" s="1225">
        <v>40346</v>
      </c>
      <c r="G46" s="1223">
        <v>1</v>
      </c>
      <c r="H46" s="1223"/>
      <c r="I46" s="1223"/>
      <c r="J46" s="1223"/>
      <c r="K46" s="1223">
        <v>1</v>
      </c>
      <c r="L46" s="1223">
        <v>170</v>
      </c>
      <c r="M46" s="1223">
        <v>71</v>
      </c>
      <c r="N46" s="1223">
        <v>222</v>
      </c>
      <c r="O46" s="1240">
        <v>580</v>
      </c>
      <c r="P46" s="1223"/>
      <c r="Q46" s="1223">
        <v>1</v>
      </c>
      <c r="R46" s="1223"/>
      <c r="S46" s="1223">
        <v>1</v>
      </c>
      <c r="T46" s="1223"/>
      <c r="U46" s="1223">
        <v>1</v>
      </c>
      <c r="V46" s="1223"/>
      <c r="W46" s="1223"/>
      <c r="X46" s="1223">
        <v>1</v>
      </c>
      <c r="Y46" s="1223">
        <v>1</v>
      </c>
      <c r="Z46" s="1223">
        <v>1</v>
      </c>
      <c r="AA46" s="1223"/>
      <c r="AC46" s="1212" t="s">
        <v>3819</v>
      </c>
      <c r="AH46" s="1223">
        <v>300</v>
      </c>
      <c r="AI46" s="1223">
        <v>1000</v>
      </c>
      <c r="AJ46" s="1222"/>
      <c r="AK46" s="1222">
        <v>1</v>
      </c>
      <c r="AL46" s="1222"/>
      <c r="AM46" s="722">
        <v>1692</v>
      </c>
      <c r="AN46" s="717">
        <v>4773</v>
      </c>
      <c r="AO46" s="1220">
        <v>46</v>
      </c>
      <c r="AP46" s="1220">
        <v>40</v>
      </c>
      <c r="AQ46" s="1220">
        <v>57</v>
      </c>
      <c r="AR46" s="1219">
        <v>21</v>
      </c>
      <c r="AS46" s="1218">
        <v>69</v>
      </c>
      <c r="AT46" s="1217">
        <v>23</v>
      </c>
      <c r="AU46" s="971">
        <v>2548</v>
      </c>
      <c r="AV46" s="936"/>
      <c r="AW46" s="1223" t="s">
        <v>1143</v>
      </c>
      <c r="AX46" s="1223"/>
    </row>
    <row r="47" spans="1:50">
      <c r="A47" s="1153" t="s">
        <v>3680</v>
      </c>
      <c r="C47" s="1212" t="s">
        <v>3808</v>
      </c>
      <c r="D47" s="1223">
        <v>46</v>
      </c>
      <c r="E47" s="1239" t="s">
        <v>1133</v>
      </c>
      <c r="F47" s="1225">
        <v>40346</v>
      </c>
      <c r="G47" s="1223">
        <v>1</v>
      </c>
      <c r="H47" s="1223"/>
      <c r="I47" s="1223"/>
      <c r="J47" s="1223"/>
      <c r="K47" s="1223">
        <v>1</v>
      </c>
      <c r="L47" s="1223">
        <v>171</v>
      </c>
      <c r="M47" s="1223">
        <v>77</v>
      </c>
      <c r="N47" s="1223">
        <v>228</v>
      </c>
      <c r="O47" s="1240">
        <v>808</v>
      </c>
      <c r="P47" s="1223"/>
      <c r="Q47" s="1223">
        <v>1</v>
      </c>
      <c r="R47" s="1223"/>
      <c r="S47" s="1223">
        <v>1</v>
      </c>
      <c r="T47" s="1223"/>
      <c r="U47" s="1223">
        <v>1</v>
      </c>
      <c r="V47" s="1223"/>
      <c r="W47" s="1223"/>
      <c r="X47" s="1223">
        <v>1</v>
      </c>
      <c r="Y47" s="1223">
        <v>1</v>
      </c>
      <c r="Z47" s="1223">
        <v>1</v>
      </c>
      <c r="AA47" s="1223"/>
      <c r="AC47" s="1212" t="s">
        <v>3819</v>
      </c>
      <c r="AH47" s="1223">
        <v>300</v>
      </c>
      <c r="AI47" s="1223">
        <v>1000</v>
      </c>
      <c r="AJ47" s="1222"/>
      <c r="AK47" s="1222">
        <v>1</v>
      </c>
      <c r="AL47" s="1222"/>
      <c r="AM47" s="722">
        <v>399</v>
      </c>
      <c r="AN47" s="717">
        <v>1693</v>
      </c>
      <c r="AO47" s="1220">
        <v>21</v>
      </c>
      <c r="AP47" s="1220">
        <v>37</v>
      </c>
      <c r="AQ47" s="1220">
        <v>28</v>
      </c>
      <c r="AR47" s="723">
        <v>139</v>
      </c>
      <c r="AS47" s="740">
        <v>339.5</v>
      </c>
      <c r="AT47" s="726">
        <v>199</v>
      </c>
      <c r="AU47" s="1216">
        <v>623.5</v>
      </c>
      <c r="AV47" s="936"/>
      <c r="AW47" s="1223" t="s">
        <v>1144</v>
      </c>
      <c r="AX47" s="1223"/>
    </row>
    <row r="48" spans="1:50">
      <c r="A48" s="1153" t="s">
        <v>3680</v>
      </c>
      <c r="C48" s="1212" t="s">
        <v>3808</v>
      </c>
      <c r="D48" s="1223">
        <v>47</v>
      </c>
      <c r="E48" s="1239" t="s">
        <v>1133</v>
      </c>
      <c r="F48" s="1225">
        <v>40346</v>
      </c>
      <c r="G48" s="1223"/>
      <c r="H48" s="1223">
        <v>1</v>
      </c>
      <c r="I48" s="1223"/>
      <c r="J48" s="1223"/>
      <c r="K48" s="1223">
        <v>1</v>
      </c>
      <c r="L48" s="1223">
        <v>164</v>
      </c>
      <c r="M48" s="1223">
        <v>74</v>
      </c>
      <c r="N48" s="1223">
        <v>218</v>
      </c>
      <c r="O48" s="1240">
        <v>562</v>
      </c>
      <c r="P48" s="1223"/>
      <c r="Q48" s="1223">
        <v>1</v>
      </c>
      <c r="R48" s="1223">
        <v>1</v>
      </c>
      <c r="S48" s="1223"/>
      <c r="T48" s="1223"/>
      <c r="U48" s="1223">
        <v>1</v>
      </c>
      <c r="V48" s="1223"/>
      <c r="W48" s="1223">
        <v>1</v>
      </c>
      <c r="X48" s="1223"/>
      <c r="Y48" s="1223">
        <v>1</v>
      </c>
      <c r="Z48" s="1223">
        <v>1</v>
      </c>
      <c r="AA48" s="1223"/>
      <c r="AC48" s="1212" t="s">
        <v>3819</v>
      </c>
      <c r="AH48" s="1223">
        <v>300</v>
      </c>
      <c r="AI48" s="1223">
        <v>950</v>
      </c>
      <c r="AJ48" s="1222"/>
      <c r="AK48" s="1222"/>
      <c r="AL48" s="1222">
        <v>1</v>
      </c>
      <c r="AM48" s="1221">
        <v>28</v>
      </c>
      <c r="AN48" s="1220">
        <v>89.5</v>
      </c>
      <c r="AO48" s="1220">
        <v>21</v>
      </c>
      <c r="AP48" s="1220">
        <v>32</v>
      </c>
      <c r="AQ48" s="1220">
        <v>38</v>
      </c>
      <c r="AR48" s="1219">
        <v>23</v>
      </c>
      <c r="AS48" s="1218">
        <v>195.5</v>
      </c>
      <c r="AT48" s="1217">
        <v>41</v>
      </c>
      <c r="AU48" s="971">
        <v>1183</v>
      </c>
      <c r="AV48" s="1215"/>
      <c r="AW48" s="1223" t="s">
        <v>1145</v>
      </c>
      <c r="AX48" s="1223"/>
    </row>
    <row r="49" spans="1:50">
      <c r="A49" s="1153" t="s">
        <v>3680</v>
      </c>
      <c r="C49" s="1212" t="s">
        <v>3808</v>
      </c>
      <c r="D49" s="1223">
        <v>48</v>
      </c>
      <c r="E49" s="1239" t="s">
        <v>1133</v>
      </c>
      <c r="F49" s="1225">
        <v>40346</v>
      </c>
      <c r="G49" s="1223">
        <v>1</v>
      </c>
      <c r="H49" s="1223"/>
      <c r="I49" s="1223"/>
      <c r="J49" s="1223"/>
      <c r="K49" s="1223">
        <v>1</v>
      </c>
      <c r="L49" s="1223">
        <v>175</v>
      </c>
      <c r="M49" s="1223">
        <v>78</v>
      </c>
      <c r="N49" s="1223">
        <v>230</v>
      </c>
      <c r="O49" s="1240">
        <v>685</v>
      </c>
      <c r="P49" s="1223"/>
      <c r="Q49" s="1223">
        <v>1</v>
      </c>
      <c r="R49" s="1223"/>
      <c r="S49" s="1223">
        <v>1</v>
      </c>
      <c r="T49" s="1223"/>
      <c r="U49" s="1223">
        <v>1</v>
      </c>
      <c r="V49" s="1223"/>
      <c r="W49" s="1223"/>
      <c r="X49" s="1223">
        <v>1</v>
      </c>
      <c r="Y49" s="1223">
        <v>1</v>
      </c>
      <c r="Z49" s="1223">
        <v>1</v>
      </c>
      <c r="AA49" s="1223"/>
      <c r="AC49" s="1212" t="s">
        <v>3819</v>
      </c>
      <c r="AH49" s="1223">
        <v>300</v>
      </c>
      <c r="AI49" s="1223">
        <v>1150</v>
      </c>
      <c r="AJ49" s="1222"/>
      <c r="AK49" s="1222">
        <v>1</v>
      </c>
      <c r="AL49" s="1222"/>
      <c r="AM49" s="1221">
        <v>96</v>
      </c>
      <c r="AN49" s="717">
        <v>694.5</v>
      </c>
      <c r="AO49" s="1220">
        <v>15</v>
      </c>
      <c r="AP49" s="1220">
        <v>34</v>
      </c>
      <c r="AQ49" s="1220">
        <v>32.5</v>
      </c>
      <c r="AR49" s="1219">
        <v>17</v>
      </c>
      <c r="AS49" s="1218">
        <v>121</v>
      </c>
      <c r="AT49" s="1217">
        <v>37</v>
      </c>
      <c r="AU49" s="971">
        <v>2183.5</v>
      </c>
      <c r="AV49" s="936"/>
      <c r="AW49" s="1223" t="s">
        <v>1146</v>
      </c>
      <c r="AX49" s="1223"/>
    </row>
    <row r="50" spans="1:50">
      <c r="A50" s="1153" t="s">
        <v>3680</v>
      </c>
      <c r="C50" s="1212" t="s">
        <v>3808</v>
      </c>
      <c r="D50" s="1223">
        <v>49</v>
      </c>
      <c r="E50" s="1239" t="s">
        <v>1133</v>
      </c>
      <c r="F50" s="1225">
        <v>40346</v>
      </c>
      <c r="G50" s="1223"/>
      <c r="H50" s="1223">
        <v>1</v>
      </c>
      <c r="I50" s="1223"/>
      <c r="J50" s="1223"/>
      <c r="K50" s="1223">
        <v>1</v>
      </c>
      <c r="L50" s="1223">
        <v>166</v>
      </c>
      <c r="M50" s="1223">
        <v>72</v>
      </c>
      <c r="N50" s="1223">
        <v>210</v>
      </c>
      <c r="O50" s="1240">
        <v>467</v>
      </c>
      <c r="P50" s="1223"/>
      <c r="Q50" s="1223">
        <v>1</v>
      </c>
      <c r="R50" s="1223">
        <v>1</v>
      </c>
      <c r="S50" s="1223"/>
      <c r="T50" s="1223"/>
      <c r="U50" s="1223">
        <v>1</v>
      </c>
      <c r="V50" s="1223"/>
      <c r="W50" s="1223">
        <v>1</v>
      </c>
      <c r="X50" s="1223"/>
      <c r="Y50" s="1223">
        <v>1</v>
      </c>
      <c r="Z50" s="1223">
        <v>1</v>
      </c>
      <c r="AA50" s="1223"/>
      <c r="AC50" s="1212" t="s">
        <v>3819</v>
      </c>
      <c r="AH50" s="1223">
        <v>300</v>
      </c>
      <c r="AI50" s="1223">
        <v>950</v>
      </c>
      <c r="AJ50" s="1222"/>
      <c r="AK50" s="1222"/>
      <c r="AL50" s="1222">
        <v>1</v>
      </c>
      <c r="AM50" s="1221">
        <v>32</v>
      </c>
      <c r="AN50" s="1220">
        <v>21</v>
      </c>
      <c r="AO50" s="1220">
        <v>20</v>
      </c>
      <c r="AP50" s="1220">
        <v>28</v>
      </c>
      <c r="AQ50" s="1220">
        <v>40</v>
      </c>
      <c r="AR50" s="1219">
        <v>28</v>
      </c>
      <c r="AS50" s="1218">
        <v>63</v>
      </c>
      <c r="AT50" s="1217">
        <v>31</v>
      </c>
      <c r="AU50" s="971">
        <v>3063.5</v>
      </c>
      <c r="AV50" s="1215"/>
      <c r="AW50" s="1223" t="s">
        <v>1147</v>
      </c>
      <c r="AX50" s="1223"/>
    </row>
    <row r="51" spans="1:50">
      <c r="A51" s="1153" t="s">
        <v>3680</v>
      </c>
      <c r="C51" s="1212" t="s">
        <v>3808</v>
      </c>
      <c r="D51" s="1223">
        <v>50</v>
      </c>
      <c r="E51" s="1239" t="s">
        <v>1133</v>
      </c>
      <c r="F51" s="1225">
        <v>40346</v>
      </c>
      <c r="G51" s="1223"/>
      <c r="H51" s="1223">
        <v>1</v>
      </c>
      <c r="I51" s="1223"/>
      <c r="J51" s="1223"/>
      <c r="K51" s="1223">
        <v>1</v>
      </c>
      <c r="L51" s="1223">
        <v>177</v>
      </c>
      <c r="M51" s="1223">
        <v>73</v>
      </c>
      <c r="N51" s="1223">
        <v>221</v>
      </c>
      <c r="O51" s="1240">
        <v>662</v>
      </c>
      <c r="P51" s="1223"/>
      <c r="Q51" s="1223">
        <v>1</v>
      </c>
      <c r="R51" s="1223">
        <v>1</v>
      </c>
      <c r="S51" s="1223"/>
      <c r="T51" s="1223"/>
      <c r="U51" s="1223">
        <v>1</v>
      </c>
      <c r="V51" s="1223"/>
      <c r="W51" s="1223">
        <v>1</v>
      </c>
      <c r="X51" s="1223"/>
      <c r="Y51" s="1223">
        <v>1</v>
      </c>
      <c r="Z51" s="1223"/>
      <c r="AA51" s="1223">
        <v>1</v>
      </c>
      <c r="AC51" s="1212" t="s">
        <v>3819</v>
      </c>
      <c r="AH51" s="1223">
        <v>300</v>
      </c>
      <c r="AI51" s="1223">
        <v>800</v>
      </c>
      <c r="AJ51" s="1222"/>
      <c r="AK51" s="1222"/>
      <c r="AL51" s="1222">
        <v>1</v>
      </c>
      <c r="AM51" s="1221">
        <v>27</v>
      </c>
      <c r="AN51" s="1220">
        <v>35</v>
      </c>
      <c r="AO51" s="1220">
        <v>19</v>
      </c>
      <c r="AP51" s="1220">
        <v>24</v>
      </c>
      <c r="AQ51" s="1220">
        <v>29</v>
      </c>
      <c r="AR51" s="1219">
        <v>14</v>
      </c>
      <c r="AS51" s="1218">
        <v>71</v>
      </c>
      <c r="AT51" s="1217">
        <v>22</v>
      </c>
      <c r="AU51" s="1216">
        <v>978</v>
      </c>
      <c r="AV51" s="1215"/>
      <c r="AW51" s="1223" t="s">
        <v>1148</v>
      </c>
      <c r="AX51" s="1223"/>
    </row>
    <row r="52" spans="1:50">
      <c r="A52" s="1153" t="s">
        <v>3680</v>
      </c>
      <c r="C52" s="1212" t="s">
        <v>3808</v>
      </c>
      <c r="D52" s="1223">
        <v>51</v>
      </c>
      <c r="E52" s="1239" t="s">
        <v>1133</v>
      </c>
      <c r="F52" s="1225">
        <v>40346</v>
      </c>
      <c r="G52" s="1223">
        <v>1</v>
      </c>
      <c r="H52" s="1223"/>
      <c r="I52" s="1223"/>
      <c r="J52" s="1223">
        <v>1</v>
      </c>
      <c r="K52" s="1223"/>
      <c r="L52" s="1223">
        <v>142</v>
      </c>
      <c r="M52" s="1223">
        <v>60</v>
      </c>
      <c r="N52" s="1223">
        <v>171</v>
      </c>
      <c r="O52" s="1240">
        <v>261</v>
      </c>
      <c r="P52" s="1223"/>
      <c r="Q52" s="1223">
        <v>1</v>
      </c>
      <c r="R52" s="1223"/>
      <c r="S52" s="1223">
        <v>1</v>
      </c>
      <c r="T52" s="1223"/>
      <c r="U52" s="1223">
        <v>1</v>
      </c>
      <c r="V52" s="1223"/>
      <c r="W52" s="1223"/>
      <c r="X52" s="1223">
        <v>1</v>
      </c>
      <c r="Y52" s="1223">
        <v>1</v>
      </c>
      <c r="Z52" s="1223"/>
      <c r="AA52" s="1223">
        <v>1</v>
      </c>
      <c r="AC52" s="1212" t="s">
        <v>3819</v>
      </c>
      <c r="AH52" s="1223">
        <v>300</v>
      </c>
      <c r="AI52" s="1223">
        <v>900</v>
      </c>
      <c r="AJ52" s="1222"/>
      <c r="AK52" s="1222">
        <v>1</v>
      </c>
      <c r="AL52" s="1222"/>
      <c r="AM52" s="722">
        <v>218</v>
      </c>
      <c r="AN52" s="717">
        <v>3191.5</v>
      </c>
      <c r="AO52" s="1220">
        <v>19</v>
      </c>
      <c r="AP52" s="1220">
        <v>22</v>
      </c>
      <c r="AQ52" s="1220">
        <v>39</v>
      </c>
      <c r="AR52" s="1219">
        <v>17</v>
      </c>
      <c r="AS52" s="1218">
        <v>29</v>
      </c>
      <c r="AT52" s="1217">
        <v>14.5</v>
      </c>
      <c r="AU52" s="1216">
        <v>313.5</v>
      </c>
      <c r="AV52" s="936"/>
      <c r="AW52" s="1223" t="s">
        <v>1149</v>
      </c>
      <c r="AX52" s="1223"/>
    </row>
    <row r="53" spans="1:50">
      <c r="A53" s="1153" t="s">
        <v>3680</v>
      </c>
      <c r="C53" s="1212" t="s">
        <v>3808</v>
      </c>
      <c r="D53" s="1223">
        <v>52</v>
      </c>
      <c r="E53" s="1239" t="s">
        <v>1133</v>
      </c>
      <c r="F53" s="1225">
        <v>40346</v>
      </c>
      <c r="G53" s="1213"/>
      <c r="H53" s="1213">
        <v>1</v>
      </c>
      <c r="I53" s="1213"/>
      <c r="J53" s="1213">
        <v>1</v>
      </c>
      <c r="K53" s="1213"/>
      <c r="L53" s="1213">
        <v>142</v>
      </c>
      <c r="M53" s="1213">
        <v>58</v>
      </c>
      <c r="N53" s="1213">
        <v>165</v>
      </c>
      <c r="O53" s="1224">
        <v>202</v>
      </c>
      <c r="P53" s="1213"/>
      <c r="Q53" s="1223">
        <v>1</v>
      </c>
      <c r="R53" s="1213"/>
      <c r="S53" s="1213">
        <v>1</v>
      </c>
      <c r="T53" s="1213"/>
      <c r="U53" s="1223">
        <v>1</v>
      </c>
      <c r="V53" s="1213"/>
      <c r="W53" s="1223">
        <v>1</v>
      </c>
      <c r="X53" s="1213"/>
      <c r="Y53" s="1223">
        <v>1</v>
      </c>
      <c r="Z53" s="1223">
        <v>1</v>
      </c>
      <c r="AA53" s="1223"/>
      <c r="AC53" s="1212" t="s">
        <v>3819</v>
      </c>
      <c r="AH53" s="1223">
        <v>300</v>
      </c>
      <c r="AI53" s="1223">
        <v>800</v>
      </c>
      <c r="AJ53" s="1222"/>
      <c r="AK53" s="1222"/>
      <c r="AL53" s="1222">
        <v>1</v>
      </c>
      <c r="AM53" s="1221">
        <v>20</v>
      </c>
      <c r="AN53" s="1220">
        <v>19</v>
      </c>
      <c r="AO53" s="1220">
        <v>14</v>
      </c>
      <c r="AP53" s="1220">
        <v>30</v>
      </c>
      <c r="AQ53" s="1220">
        <v>28</v>
      </c>
      <c r="AR53" s="1219">
        <v>16</v>
      </c>
      <c r="AS53" s="1218">
        <v>38</v>
      </c>
      <c r="AT53" s="1217">
        <v>17.5</v>
      </c>
      <c r="AU53" s="1216">
        <v>395</v>
      </c>
      <c r="AV53" s="936"/>
      <c r="AW53" s="1213" t="s">
        <v>1150</v>
      </c>
      <c r="AX53" s="1213"/>
    </row>
    <row r="54" spans="1:50">
      <c r="A54" s="1153" t="s">
        <v>3680</v>
      </c>
      <c r="C54" s="1212" t="s">
        <v>3808</v>
      </c>
      <c r="D54" s="1223">
        <v>53</v>
      </c>
      <c r="E54" s="1239" t="s">
        <v>1133</v>
      </c>
      <c r="F54" s="1225">
        <v>40346</v>
      </c>
      <c r="G54" s="1213">
        <v>1</v>
      </c>
      <c r="H54" s="1213"/>
      <c r="I54" s="1213"/>
      <c r="J54" s="1213">
        <v>1</v>
      </c>
      <c r="K54" s="1213"/>
      <c r="L54" s="1213">
        <v>137</v>
      </c>
      <c r="M54" s="1213">
        <v>62</v>
      </c>
      <c r="N54" s="1213">
        <v>167</v>
      </c>
      <c r="O54" s="1224">
        <v>212</v>
      </c>
      <c r="P54" s="1213"/>
      <c r="Q54" s="1223">
        <v>1</v>
      </c>
      <c r="R54" s="1213"/>
      <c r="S54" s="1213">
        <v>1</v>
      </c>
      <c r="T54" s="1213"/>
      <c r="U54" s="1223">
        <v>1</v>
      </c>
      <c r="V54" s="1213"/>
      <c r="W54" s="1223">
        <v>1</v>
      </c>
      <c r="X54" s="1213"/>
      <c r="Y54" s="1223">
        <v>1</v>
      </c>
      <c r="Z54" s="1223">
        <v>1</v>
      </c>
      <c r="AA54" s="1223"/>
      <c r="AC54" s="1212" t="s">
        <v>3819</v>
      </c>
      <c r="AH54" s="1223">
        <v>300</v>
      </c>
      <c r="AI54" s="1223">
        <v>900</v>
      </c>
      <c r="AJ54" s="1222"/>
      <c r="AK54" s="1222"/>
      <c r="AL54" s="1222">
        <v>1</v>
      </c>
      <c r="AM54" s="1221">
        <v>25</v>
      </c>
      <c r="AN54" s="1220">
        <v>72</v>
      </c>
      <c r="AO54" s="1220">
        <v>16.5</v>
      </c>
      <c r="AP54" s="1220">
        <v>20</v>
      </c>
      <c r="AQ54" s="1220">
        <v>25</v>
      </c>
      <c r="AR54" s="1219">
        <v>14</v>
      </c>
      <c r="AS54" s="1218">
        <v>29</v>
      </c>
      <c r="AT54" s="1217">
        <v>21</v>
      </c>
      <c r="AU54" s="1216">
        <v>77</v>
      </c>
      <c r="AV54" s="936"/>
      <c r="AW54" s="1213" t="s">
        <v>1151</v>
      </c>
      <c r="AX54" s="1213"/>
    </row>
    <row r="55" spans="1:50">
      <c r="A55" s="1153" t="s">
        <v>3680</v>
      </c>
      <c r="C55" s="1212" t="s">
        <v>3808</v>
      </c>
      <c r="D55" s="1223">
        <v>54</v>
      </c>
      <c r="E55" s="1239" t="s">
        <v>1133</v>
      </c>
      <c r="F55" s="1225">
        <v>40346</v>
      </c>
      <c r="G55" s="1213"/>
      <c r="H55" s="1213">
        <v>1</v>
      </c>
      <c r="I55" s="1213"/>
      <c r="J55" s="1213">
        <v>1</v>
      </c>
      <c r="K55" s="1213"/>
      <c r="L55" s="1213">
        <v>143</v>
      </c>
      <c r="M55" s="1213">
        <v>62</v>
      </c>
      <c r="N55" s="1213">
        <v>171</v>
      </c>
      <c r="O55" s="1224">
        <v>213</v>
      </c>
      <c r="P55" s="1213"/>
      <c r="Q55" s="1223">
        <v>1</v>
      </c>
      <c r="R55" s="1213"/>
      <c r="S55" s="1213">
        <v>1</v>
      </c>
      <c r="T55" s="1213"/>
      <c r="U55" s="1223">
        <v>1</v>
      </c>
      <c r="V55" s="1213"/>
      <c r="W55" s="1223"/>
      <c r="X55" s="1213">
        <v>1</v>
      </c>
      <c r="Y55" s="1223">
        <v>1</v>
      </c>
      <c r="Z55" s="1223"/>
      <c r="AA55" s="1223">
        <v>1</v>
      </c>
      <c r="AC55" s="1212" t="s">
        <v>3819</v>
      </c>
      <c r="AH55" s="1223">
        <v>300</v>
      </c>
      <c r="AI55" s="1223">
        <v>800</v>
      </c>
      <c r="AJ55" s="1222"/>
      <c r="AK55" s="1222"/>
      <c r="AL55" s="1222">
        <v>1</v>
      </c>
      <c r="AM55" s="1221">
        <v>22</v>
      </c>
      <c r="AN55" s="1220">
        <v>26</v>
      </c>
      <c r="AO55" s="1220">
        <v>15</v>
      </c>
      <c r="AP55" s="1220">
        <v>23</v>
      </c>
      <c r="AQ55" s="1220">
        <v>44</v>
      </c>
      <c r="AR55" s="1219">
        <v>14</v>
      </c>
      <c r="AS55" s="1218">
        <v>32.5</v>
      </c>
      <c r="AT55" s="1217">
        <v>23</v>
      </c>
      <c r="AU55" s="1216">
        <v>455</v>
      </c>
      <c r="AV55" s="936"/>
      <c r="AW55" s="1213" t="s">
        <v>1152</v>
      </c>
      <c r="AX55" s="1213"/>
    </row>
    <row r="56" spans="1:50">
      <c r="A56" s="1153" t="s">
        <v>3680</v>
      </c>
      <c r="C56" s="1212" t="s">
        <v>3808</v>
      </c>
      <c r="D56" s="1223">
        <v>55</v>
      </c>
      <c r="E56" s="1226" t="s">
        <v>1153</v>
      </c>
      <c r="F56" s="1225">
        <v>40347</v>
      </c>
      <c r="G56" s="1213">
        <v>1</v>
      </c>
      <c r="H56" s="1213"/>
      <c r="I56" s="1213"/>
      <c r="J56" s="1213"/>
      <c r="K56" s="1213">
        <v>1</v>
      </c>
      <c r="L56" s="1213">
        <v>171</v>
      </c>
      <c r="M56" s="1213">
        <v>72</v>
      </c>
      <c r="N56" s="1213">
        <v>203</v>
      </c>
      <c r="O56" s="1224">
        <v>626</v>
      </c>
      <c r="P56" s="1213"/>
      <c r="Q56" s="1223">
        <v>1</v>
      </c>
      <c r="R56" s="1213"/>
      <c r="S56" s="1213">
        <v>1</v>
      </c>
      <c r="T56" s="1213"/>
      <c r="U56" s="1223">
        <v>1</v>
      </c>
      <c r="V56" s="1213"/>
      <c r="W56" s="1223">
        <v>1</v>
      </c>
      <c r="X56" s="1213"/>
      <c r="Y56" s="1223">
        <v>1</v>
      </c>
      <c r="Z56" s="1223">
        <v>1</v>
      </c>
      <c r="AA56" s="1223"/>
      <c r="AC56" s="1212" t="s">
        <v>3819</v>
      </c>
      <c r="AH56" s="1223">
        <v>300</v>
      </c>
      <c r="AI56" s="1223">
        <v>1000</v>
      </c>
      <c r="AJ56" s="1222"/>
      <c r="AK56" s="1222">
        <v>1</v>
      </c>
      <c r="AL56" s="1222"/>
      <c r="AM56" s="722">
        <v>270</v>
      </c>
      <c r="AN56" s="717">
        <v>1570</v>
      </c>
      <c r="AO56" s="1220">
        <v>24</v>
      </c>
      <c r="AP56" s="1220">
        <v>22</v>
      </c>
      <c r="AQ56" s="1220">
        <v>27</v>
      </c>
      <c r="AR56" s="1219">
        <v>23</v>
      </c>
      <c r="AS56" s="740">
        <v>349</v>
      </c>
      <c r="AT56" s="1217">
        <v>23</v>
      </c>
      <c r="AU56" s="1216">
        <v>563.5</v>
      </c>
      <c r="AV56" s="936"/>
      <c r="AW56" s="1213" t="s">
        <v>1154</v>
      </c>
      <c r="AX56" s="1213"/>
    </row>
    <row r="57" spans="1:50">
      <c r="A57" s="1153" t="s">
        <v>3680</v>
      </c>
      <c r="C57" s="1212" t="s">
        <v>3808</v>
      </c>
      <c r="D57" s="1223">
        <v>56</v>
      </c>
      <c r="E57" s="1226" t="s">
        <v>1153</v>
      </c>
      <c r="F57" s="1225">
        <v>40347</v>
      </c>
      <c r="G57" s="1213"/>
      <c r="H57" s="1213">
        <v>1</v>
      </c>
      <c r="I57" s="1213"/>
      <c r="J57" s="1213"/>
      <c r="K57" s="1213">
        <v>1</v>
      </c>
      <c r="L57" s="1213">
        <v>178</v>
      </c>
      <c r="M57" s="1213">
        <v>80</v>
      </c>
      <c r="N57" s="1213">
        <v>205</v>
      </c>
      <c r="O57" s="1224">
        <v>647</v>
      </c>
      <c r="P57" s="1213"/>
      <c r="Q57" s="1223">
        <v>1</v>
      </c>
      <c r="R57" s="1213">
        <v>1</v>
      </c>
      <c r="S57" s="1213"/>
      <c r="T57" s="1213"/>
      <c r="U57" s="1223">
        <v>1</v>
      </c>
      <c r="V57" s="1213"/>
      <c r="W57" s="1223"/>
      <c r="X57" s="1213">
        <v>1</v>
      </c>
      <c r="Y57" s="1223">
        <v>1</v>
      </c>
      <c r="Z57" s="1223">
        <v>1</v>
      </c>
      <c r="AA57" s="1223"/>
      <c r="AC57" s="1212" t="s">
        <v>3819</v>
      </c>
      <c r="AH57" s="1223">
        <v>300</v>
      </c>
      <c r="AI57" s="1223">
        <v>1000</v>
      </c>
      <c r="AJ57" s="1222"/>
      <c r="AK57" s="1222">
        <v>1</v>
      </c>
      <c r="AL57" s="1222"/>
      <c r="AM57" s="722">
        <v>550.5</v>
      </c>
      <c r="AN57" s="717">
        <v>1650</v>
      </c>
      <c r="AO57" s="1220">
        <v>19</v>
      </c>
      <c r="AP57" s="1220">
        <v>26</v>
      </c>
      <c r="AQ57" s="1220">
        <v>45</v>
      </c>
      <c r="AR57" s="1219">
        <v>22.5</v>
      </c>
      <c r="AS57" s="1218">
        <v>190</v>
      </c>
      <c r="AT57" s="1217">
        <v>41</v>
      </c>
      <c r="AU57" s="971">
        <v>1561.5</v>
      </c>
      <c r="AV57" s="936"/>
      <c r="AW57" s="1213" t="s">
        <v>1155</v>
      </c>
      <c r="AX57" s="1213"/>
    </row>
    <row r="58" spans="1:50">
      <c r="A58" s="1153" t="s">
        <v>3680</v>
      </c>
      <c r="C58" s="1212" t="s">
        <v>3808</v>
      </c>
      <c r="D58" s="1223">
        <v>57</v>
      </c>
      <c r="E58" s="1226" t="s">
        <v>1153</v>
      </c>
      <c r="F58" s="1225">
        <v>40347</v>
      </c>
      <c r="G58" s="1213">
        <v>1</v>
      </c>
      <c r="H58" s="1213"/>
      <c r="I58" s="1213"/>
      <c r="J58" s="1213"/>
      <c r="K58" s="1213">
        <v>1</v>
      </c>
      <c r="L58" s="1213">
        <v>174</v>
      </c>
      <c r="M58" s="1213">
        <v>67</v>
      </c>
      <c r="N58" s="1213">
        <v>204</v>
      </c>
      <c r="O58" s="1224">
        <v>728</v>
      </c>
      <c r="P58" s="1213"/>
      <c r="Q58" s="1223">
        <v>1</v>
      </c>
      <c r="R58" s="1213"/>
      <c r="S58" s="1213">
        <v>1</v>
      </c>
      <c r="T58" s="1213"/>
      <c r="U58" s="1223">
        <v>1</v>
      </c>
      <c r="V58" s="1213"/>
      <c r="W58" s="1213"/>
      <c r="X58" s="1213">
        <v>1</v>
      </c>
      <c r="Y58" s="1223">
        <v>1</v>
      </c>
      <c r="Z58" s="1223"/>
      <c r="AA58" s="1223">
        <v>1</v>
      </c>
      <c r="AC58" s="1212" t="s">
        <v>3819</v>
      </c>
      <c r="AH58" s="1223">
        <v>300</v>
      </c>
      <c r="AI58" s="1223">
        <v>600</v>
      </c>
      <c r="AJ58" s="1222"/>
      <c r="AK58" s="1222">
        <v>1</v>
      </c>
      <c r="AL58" s="1222"/>
      <c r="AM58" s="722">
        <v>828</v>
      </c>
      <c r="AN58" s="717">
        <v>2704</v>
      </c>
      <c r="AO58" s="1220">
        <v>38</v>
      </c>
      <c r="AP58" s="1220">
        <v>72</v>
      </c>
      <c r="AQ58" s="1220">
        <v>76</v>
      </c>
      <c r="AR58" s="1219">
        <v>40.5</v>
      </c>
      <c r="AS58" s="740">
        <v>760.5</v>
      </c>
      <c r="AT58" s="726">
        <v>302</v>
      </c>
      <c r="AU58" s="971">
        <v>2120</v>
      </c>
      <c r="AV58" s="936"/>
      <c r="AW58" s="1213" t="s">
        <v>1156</v>
      </c>
      <c r="AX58" s="1213"/>
    </row>
    <row r="59" spans="1:50">
      <c r="A59" s="1153" t="s">
        <v>3680</v>
      </c>
      <c r="C59" s="1212" t="s">
        <v>3808</v>
      </c>
      <c r="D59" s="1223">
        <v>58</v>
      </c>
      <c r="E59" s="1226" t="s">
        <v>1153</v>
      </c>
      <c r="F59" s="1225">
        <v>40347</v>
      </c>
      <c r="G59" s="1213"/>
      <c r="H59" s="1213">
        <v>1</v>
      </c>
      <c r="I59" s="1213"/>
      <c r="J59" s="1213"/>
      <c r="K59" s="1213">
        <v>1</v>
      </c>
      <c r="L59" s="1213">
        <v>169</v>
      </c>
      <c r="M59" s="1213">
        <v>68</v>
      </c>
      <c r="N59" s="1213">
        <v>185</v>
      </c>
      <c r="O59" s="1224">
        <v>506</v>
      </c>
      <c r="P59" s="1213"/>
      <c r="Q59" s="1223">
        <v>1</v>
      </c>
      <c r="R59" s="1213">
        <v>1</v>
      </c>
      <c r="S59" s="1213"/>
      <c r="T59" s="1213"/>
      <c r="U59" s="1223">
        <v>1</v>
      </c>
      <c r="V59" s="1213"/>
      <c r="W59" s="1213">
        <v>1</v>
      </c>
      <c r="X59" s="1213"/>
      <c r="Y59" s="1223">
        <v>1</v>
      </c>
      <c r="Z59" s="1223">
        <v>1</v>
      </c>
      <c r="AA59" s="1223"/>
      <c r="AC59" s="1212" t="s">
        <v>3819</v>
      </c>
      <c r="AH59" s="1223">
        <v>300</v>
      </c>
      <c r="AI59" s="1223">
        <v>850</v>
      </c>
      <c r="AJ59" s="1222">
        <v>1</v>
      </c>
      <c r="AK59" s="1222"/>
      <c r="AL59" s="1222"/>
      <c r="AM59" s="722">
        <v>1348</v>
      </c>
      <c r="AN59" s="721">
        <v>8178</v>
      </c>
      <c r="AO59" s="1220">
        <v>63.5</v>
      </c>
      <c r="AP59" s="1220">
        <v>54</v>
      </c>
      <c r="AQ59" s="717">
        <v>117</v>
      </c>
      <c r="AR59" s="1219">
        <v>27</v>
      </c>
      <c r="AS59" s="1218">
        <v>102.5</v>
      </c>
      <c r="AT59" s="1217">
        <v>28.5</v>
      </c>
      <c r="AU59" s="1216">
        <v>622</v>
      </c>
      <c r="AV59" s="936"/>
      <c r="AW59" s="1213" t="s">
        <v>1157</v>
      </c>
      <c r="AX59" s="1213"/>
    </row>
    <row r="60" spans="1:50">
      <c r="A60" s="1153" t="s">
        <v>3680</v>
      </c>
      <c r="C60" s="1212" t="s">
        <v>3808</v>
      </c>
      <c r="D60" s="1223">
        <v>59</v>
      </c>
      <c r="E60" s="1226" t="s">
        <v>1153</v>
      </c>
      <c r="F60" s="1225">
        <v>40347</v>
      </c>
      <c r="G60" s="1213">
        <v>1</v>
      </c>
      <c r="H60" s="1213"/>
      <c r="I60" s="1213"/>
      <c r="J60" s="1213"/>
      <c r="K60" s="1213">
        <v>1</v>
      </c>
      <c r="L60" s="1213">
        <v>164</v>
      </c>
      <c r="M60" s="1213">
        <v>71</v>
      </c>
      <c r="N60" s="1213">
        <v>192</v>
      </c>
      <c r="O60" s="1224">
        <v>524</v>
      </c>
      <c r="P60" s="1213"/>
      <c r="Q60" s="1223">
        <v>1</v>
      </c>
      <c r="R60" s="1213"/>
      <c r="S60" s="1213">
        <v>1</v>
      </c>
      <c r="T60" s="1213"/>
      <c r="U60" s="1223">
        <v>1</v>
      </c>
      <c r="V60" s="1213"/>
      <c r="W60" s="1213">
        <v>1</v>
      </c>
      <c r="X60" s="1213"/>
      <c r="Y60" s="1223">
        <v>1</v>
      </c>
      <c r="Z60" s="1223">
        <v>1</v>
      </c>
      <c r="AA60" s="1223"/>
      <c r="AC60" s="1212" t="s">
        <v>3819</v>
      </c>
      <c r="AH60" s="1223">
        <v>300</v>
      </c>
      <c r="AI60" s="1223">
        <v>1200</v>
      </c>
      <c r="AJ60" s="1222"/>
      <c r="AK60" s="1222"/>
      <c r="AL60" s="1222">
        <v>1</v>
      </c>
      <c r="AM60" s="1221">
        <v>30</v>
      </c>
      <c r="AN60" s="1220">
        <v>30</v>
      </c>
      <c r="AO60" s="1220">
        <v>25.5</v>
      </c>
      <c r="AP60" s="1220">
        <v>49</v>
      </c>
      <c r="AQ60" s="1220">
        <v>36</v>
      </c>
      <c r="AR60" s="1219">
        <v>23</v>
      </c>
      <c r="AS60" s="1218">
        <v>107.5</v>
      </c>
      <c r="AT60" s="1217">
        <v>19</v>
      </c>
      <c r="AU60" s="971">
        <v>2365</v>
      </c>
      <c r="AV60" s="936"/>
      <c r="AW60" s="1213" t="s">
        <v>1158</v>
      </c>
      <c r="AX60" s="1213"/>
    </row>
    <row r="61" spans="1:50">
      <c r="A61" s="1153" t="s">
        <v>3680</v>
      </c>
      <c r="C61" s="1212" t="s">
        <v>3808</v>
      </c>
      <c r="D61" s="1223">
        <v>60</v>
      </c>
      <c r="E61" s="1226" t="s">
        <v>1153</v>
      </c>
      <c r="F61" s="1225">
        <v>40347</v>
      </c>
      <c r="G61" s="1213">
        <v>1</v>
      </c>
      <c r="H61" s="1213"/>
      <c r="I61" s="1213"/>
      <c r="J61" s="1213"/>
      <c r="K61" s="1213">
        <v>1</v>
      </c>
      <c r="L61" s="1213">
        <v>167</v>
      </c>
      <c r="M61" s="1213">
        <v>67</v>
      </c>
      <c r="N61" s="1213">
        <v>192</v>
      </c>
      <c r="O61" s="1224">
        <v>653</v>
      </c>
      <c r="P61" s="1213"/>
      <c r="Q61" s="1223">
        <v>1</v>
      </c>
      <c r="R61" s="1213"/>
      <c r="S61" s="1213">
        <v>1</v>
      </c>
      <c r="T61" s="1213"/>
      <c r="U61" s="1223">
        <v>1</v>
      </c>
      <c r="V61" s="1213"/>
      <c r="W61" s="1213"/>
      <c r="X61" s="1213">
        <v>1</v>
      </c>
      <c r="Y61" s="1223">
        <v>1</v>
      </c>
      <c r="Z61" s="1223">
        <v>1</v>
      </c>
      <c r="AA61" s="1223"/>
      <c r="AC61" s="1212" t="s">
        <v>3819</v>
      </c>
      <c r="AH61" s="1223">
        <v>300</v>
      </c>
      <c r="AI61" s="1223">
        <v>850</v>
      </c>
      <c r="AJ61" s="1222">
        <v>1</v>
      </c>
      <c r="AK61" s="1222"/>
      <c r="AL61" s="1222"/>
      <c r="AM61" s="722">
        <v>1332</v>
      </c>
      <c r="AN61" s="721">
        <v>5567</v>
      </c>
      <c r="AO61" s="1220">
        <v>40</v>
      </c>
      <c r="AP61" s="1220">
        <v>28.5</v>
      </c>
      <c r="AQ61" s="1220">
        <v>61</v>
      </c>
      <c r="AR61" s="1219">
        <v>22</v>
      </c>
      <c r="AS61" s="1218">
        <v>94</v>
      </c>
      <c r="AT61" s="1217">
        <v>22.5</v>
      </c>
      <c r="AU61" s="1216">
        <v>793.5</v>
      </c>
      <c r="AV61" s="936"/>
      <c r="AW61" s="1213" t="s">
        <v>1159</v>
      </c>
      <c r="AX61" s="1213"/>
    </row>
    <row r="62" spans="1:50">
      <c r="A62" s="1153" t="s">
        <v>3680</v>
      </c>
      <c r="C62" s="1212" t="s">
        <v>3808</v>
      </c>
      <c r="D62" s="1223">
        <v>61</v>
      </c>
      <c r="E62" s="1226" t="s">
        <v>1153</v>
      </c>
      <c r="F62" s="1225">
        <v>40347</v>
      </c>
      <c r="G62" s="1213">
        <v>1</v>
      </c>
      <c r="H62" s="1213"/>
      <c r="I62" s="1213"/>
      <c r="J62" s="1213"/>
      <c r="K62" s="1213">
        <v>1</v>
      </c>
      <c r="L62" s="1213">
        <v>180</v>
      </c>
      <c r="M62" s="1213">
        <v>76</v>
      </c>
      <c r="N62" s="1213">
        <v>217</v>
      </c>
      <c r="O62" s="1224">
        <v>864</v>
      </c>
      <c r="P62" s="1213"/>
      <c r="Q62" s="1223">
        <v>1</v>
      </c>
      <c r="R62" s="1213"/>
      <c r="S62" s="1213">
        <v>1</v>
      </c>
      <c r="T62" s="1213"/>
      <c r="U62" s="1223">
        <v>1</v>
      </c>
      <c r="V62" s="1213"/>
      <c r="W62" s="1213"/>
      <c r="X62" s="1213">
        <v>1</v>
      </c>
      <c r="Y62" s="1223">
        <v>1</v>
      </c>
      <c r="Z62" s="1223"/>
      <c r="AA62" s="1223">
        <v>1</v>
      </c>
      <c r="AC62" s="1212" t="s">
        <v>3819</v>
      </c>
      <c r="AH62" s="1223">
        <v>300</v>
      </c>
      <c r="AI62" s="1223">
        <v>800</v>
      </c>
      <c r="AJ62" s="1222"/>
      <c r="AK62" s="1222">
        <v>1</v>
      </c>
      <c r="AL62" s="1222"/>
      <c r="AM62" s="1221">
        <v>128</v>
      </c>
      <c r="AN62" s="717">
        <v>1823</v>
      </c>
      <c r="AO62" s="1220">
        <v>26.5</v>
      </c>
      <c r="AP62" s="1220">
        <v>35</v>
      </c>
      <c r="AQ62" s="1220">
        <v>26</v>
      </c>
      <c r="AR62" s="1219">
        <v>11</v>
      </c>
      <c r="AS62" s="1218">
        <v>63.5</v>
      </c>
      <c r="AT62" s="1217">
        <v>23.5</v>
      </c>
      <c r="AU62" s="1216">
        <v>399.5</v>
      </c>
      <c r="AV62" s="936"/>
      <c r="AW62" s="1213" t="s">
        <v>1160</v>
      </c>
      <c r="AX62" s="1213"/>
    </row>
    <row r="63" spans="1:50">
      <c r="A63" s="1153" t="s">
        <v>3680</v>
      </c>
      <c r="C63" s="1212" t="s">
        <v>3808</v>
      </c>
      <c r="D63" s="1223">
        <v>62</v>
      </c>
      <c r="E63" s="1226" t="s">
        <v>1153</v>
      </c>
      <c r="F63" s="1225">
        <v>40347</v>
      </c>
      <c r="G63" s="1213"/>
      <c r="H63" s="1213">
        <v>1</v>
      </c>
      <c r="I63" s="1213"/>
      <c r="J63" s="1213"/>
      <c r="K63" s="1213">
        <v>1</v>
      </c>
      <c r="L63" s="1213">
        <v>171</v>
      </c>
      <c r="M63" s="1213">
        <v>68</v>
      </c>
      <c r="N63" s="1213">
        <v>202</v>
      </c>
      <c r="O63" s="1224">
        <v>620</v>
      </c>
      <c r="P63" s="1213"/>
      <c r="Q63" s="1223">
        <v>1</v>
      </c>
      <c r="R63" s="1213">
        <v>1</v>
      </c>
      <c r="S63" s="1213"/>
      <c r="T63" s="1213"/>
      <c r="U63" s="1223">
        <v>1</v>
      </c>
      <c r="V63" s="1213"/>
      <c r="W63" s="1213">
        <v>1</v>
      </c>
      <c r="X63" s="1213"/>
      <c r="Y63" s="1223">
        <v>1</v>
      </c>
      <c r="Z63" s="1223">
        <v>1</v>
      </c>
      <c r="AA63" s="1223"/>
      <c r="AC63" s="1212" t="s">
        <v>3819</v>
      </c>
      <c r="AH63" s="1223">
        <v>300</v>
      </c>
      <c r="AI63" s="1223">
        <v>750</v>
      </c>
      <c r="AJ63" s="1222"/>
      <c r="AK63" s="1222">
        <v>1</v>
      </c>
      <c r="AL63" s="1222"/>
      <c r="AM63" s="722">
        <v>594</v>
      </c>
      <c r="AN63" s="717">
        <v>4003</v>
      </c>
      <c r="AO63" s="1220">
        <v>33</v>
      </c>
      <c r="AP63" s="1220">
        <v>27</v>
      </c>
      <c r="AQ63" s="1220">
        <v>28</v>
      </c>
      <c r="AR63" s="1219">
        <v>20</v>
      </c>
      <c r="AS63" s="1218">
        <v>111</v>
      </c>
      <c r="AT63" s="1217">
        <v>32</v>
      </c>
      <c r="AU63" s="971">
        <v>1401.5</v>
      </c>
      <c r="AV63" s="936"/>
      <c r="AW63" s="1213" t="s">
        <v>1161</v>
      </c>
      <c r="AX63" s="1213"/>
    </row>
    <row r="64" spans="1:50">
      <c r="A64" s="1153" t="s">
        <v>3680</v>
      </c>
      <c r="C64" s="1212" t="s">
        <v>3808</v>
      </c>
      <c r="D64" s="1223">
        <v>63</v>
      </c>
      <c r="E64" s="1226" t="s">
        <v>1153</v>
      </c>
      <c r="F64" s="1225">
        <v>40347</v>
      </c>
      <c r="G64" s="1213">
        <v>1</v>
      </c>
      <c r="H64" s="1213"/>
      <c r="I64" s="1213"/>
      <c r="J64" s="1213"/>
      <c r="K64" s="1213">
        <v>1</v>
      </c>
      <c r="L64" s="1213">
        <v>172</v>
      </c>
      <c r="M64" s="1213">
        <v>73</v>
      </c>
      <c r="N64" s="1213">
        <v>203</v>
      </c>
      <c r="O64" s="1224">
        <v>833</v>
      </c>
      <c r="P64" s="1213"/>
      <c r="Q64" s="1223">
        <v>1</v>
      </c>
      <c r="R64" s="1213"/>
      <c r="S64" s="1213">
        <v>1</v>
      </c>
      <c r="T64" s="1213"/>
      <c r="U64" s="1223">
        <v>1</v>
      </c>
      <c r="V64" s="1213"/>
      <c r="W64" s="1213"/>
      <c r="X64" s="1213">
        <v>1</v>
      </c>
      <c r="Y64" s="1223">
        <v>1</v>
      </c>
      <c r="Z64" s="1223">
        <v>1</v>
      </c>
      <c r="AA64" s="1223"/>
      <c r="AC64" s="1212" t="s">
        <v>3819</v>
      </c>
      <c r="AH64" s="1223">
        <v>300</v>
      </c>
      <c r="AI64" s="1223">
        <v>1000</v>
      </c>
      <c r="AJ64" s="1222"/>
      <c r="AK64" s="1222">
        <v>1</v>
      </c>
      <c r="AL64" s="1222"/>
      <c r="AM64" s="1221">
        <v>122</v>
      </c>
      <c r="AN64" s="717">
        <v>1838</v>
      </c>
      <c r="AO64" s="1220">
        <v>19</v>
      </c>
      <c r="AP64" s="1220">
        <v>28</v>
      </c>
      <c r="AQ64" s="1220">
        <v>40</v>
      </c>
      <c r="AR64" s="1219">
        <v>18.5</v>
      </c>
      <c r="AS64" s="1218">
        <v>103</v>
      </c>
      <c r="AT64" s="1217">
        <v>24.5</v>
      </c>
      <c r="AU64" s="1216">
        <v>724</v>
      </c>
      <c r="AV64" s="936"/>
      <c r="AW64" s="1213" t="s">
        <v>1162</v>
      </c>
      <c r="AX64" s="1213"/>
    </row>
    <row r="65" spans="1:50">
      <c r="A65" s="1153" t="s">
        <v>3680</v>
      </c>
      <c r="C65" s="1212" t="s">
        <v>3808</v>
      </c>
      <c r="D65" s="1223">
        <v>64</v>
      </c>
      <c r="E65" s="1226" t="s">
        <v>1153</v>
      </c>
      <c r="F65" s="1225">
        <v>40347</v>
      </c>
      <c r="G65" s="1213">
        <v>1</v>
      </c>
      <c r="H65" s="1213"/>
      <c r="I65" s="1213"/>
      <c r="J65" s="1213"/>
      <c r="K65" s="1213">
        <v>1</v>
      </c>
      <c r="L65" s="1213">
        <v>172</v>
      </c>
      <c r="M65" s="1213">
        <v>72</v>
      </c>
      <c r="N65" s="1213">
        <v>221</v>
      </c>
      <c r="O65" s="1224">
        <v>835</v>
      </c>
      <c r="P65" s="1213"/>
      <c r="Q65" s="1223">
        <v>1</v>
      </c>
      <c r="R65" s="1213"/>
      <c r="S65" s="1213">
        <v>1</v>
      </c>
      <c r="T65" s="1213"/>
      <c r="U65" s="1223">
        <v>1</v>
      </c>
      <c r="V65" s="1213"/>
      <c r="W65" s="1213">
        <v>1</v>
      </c>
      <c r="X65" s="1213"/>
      <c r="Y65" s="1223">
        <v>1</v>
      </c>
      <c r="Z65" s="1223"/>
      <c r="AA65" s="1223">
        <v>1</v>
      </c>
      <c r="AC65" s="1212" t="s">
        <v>3819</v>
      </c>
      <c r="AH65" s="1223">
        <v>300</v>
      </c>
      <c r="AI65" s="1223">
        <v>1100</v>
      </c>
      <c r="AJ65" s="1222"/>
      <c r="AK65" s="1222">
        <v>1</v>
      </c>
      <c r="AL65" s="1222"/>
      <c r="AM65" s="1221">
        <v>157.5</v>
      </c>
      <c r="AN65" s="717">
        <v>3115</v>
      </c>
      <c r="AO65" s="1220">
        <v>26</v>
      </c>
      <c r="AP65" s="1220">
        <v>25</v>
      </c>
      <c r="AQ65" s="1220">
        <v>27.5</v>
      </c>
      <c r="AR65" s="1219">
        <v>14.5</v>
      </c>
      <c r="AS65" s="1218">
        <v>51</v>
      </c>
      <c r="AT65" s="1217">
        <v>20</v>
      </c>
      <c r="AU65" s="1216">
        <v>444.5</v>
      </c>
      <c r="AV65" s="936"/>
      <c r="AW65" s="1213" t="s">
        <v>1163</v>
      </c>
      <c r="AX65" s="1213"/>
    </row>
    <row r="66" spans="1:50">
      <c r="A66" s="1153" t="s">
        <v>3680</v>
      </c>
      <c r="C66" s="1212" t="s">
        <v>3808</v>
      </c>
      <c r="D66" s="1223">
        <v>65</v>
      </c>
      <c r="E66" s="1226" t="s">
        <v>1153</v>
      </c>
      <c r="F66" s="1225">
        <v>40347</v>
      </c>
      <c r="G66" s="1213"/>
      <c r="H66" s="1213">
        <v>1</v>
      </c>
      <c r="I66" s="1213"/>
      <c r="J66" s="1213"/>
      <c r="K66" s="1213">
        <v>1</v>
      </c>
      <c r="L66" s="1213">
        <v>172</v>
      </c>
      <c r="M66" s="1213">
        <v>64</v>
      </c>
      <c r="N66" s="1213">
        <v>188</v>
      </c>
      <c r="O66" s="1224">
        <v>580</v>
      </c>
      <c r="P66" s="1213"/>
      <c r="Q66" s="1223">
        <v>1</v>
      </c>
      <c r="R66" s="1213">
        <v>1</v>
      </c>
      <c r="S66" s="1213"/>
      <c r="T66" s="1213"/>
      <c r="U66" s="1223">
        <v>1</v>
      </c>
      <c r="V66" s="1213"/>
      <c r="W66" s="1213">
        <v>1</v>
      </c>
      <c r="X66" s="1213"/>
      <c r="Y66" s="1223">
        <v>1</v>
      </c>
      <c r="Z66" s="1223">
        <v>1</v>
      </c>
      <c r="AA66" s="1223"/>
      <c r="AC66" s="1212" t="s">
        <v>3819</v>
      </c>
      <c r="AH66" s="1223">
        <v>300</v>
      </c>
      <c r="AI66" s="1223">
        <v>1000</v>
      </c>
      <c r="AJ66" s="1222">
        <v>1</v>
      </c>
      <c r="AK66" s="1222"/>
      <c r="AL66" s="1222"/>
      <c r="AM66" s="722">
        <v>2213</v>
      </c>
      <c r="AN66" s="721">
        <v>8784</v>
      </c>
      <c r="AO66" s="1220">
        <v>53</v>
      </c>
      <c r="AP66" s="1220">
        <v>80</v>
      </c>
      <c r="AQ66" s="1220">
        <v>70</v>
      </c>
      <c r="AR66" s="1219">
        <v>37</v>
      </c>
      <c r="AS66" s="1218">
        <v>95</v>
      </c>
      <c r="AT66" s="1217">
        <v>47</v>
      </c>
      <c r="AU66" s="971">
        <v>2839</v>
      </c>
      <c r="AV66" s="1215"/>
      <c r="AW66" s="1213" t="s">
        <v>1164</v>
      </c>
      <c r="AX66" s="1213"/>
    </row>
    <row r="67" spans="1:50">
      <c r="A67" s="1153" t="s">
        <v>3680</v>
      </c>
      <c r="C67" s="1212" t="s">
        <v>3808</v>
      </c>
      <c r="D67" s="1223">
        <v>66</v>
      </c>
      <c r="E67" s="1226" t="s">
        <v>1153</v>
      </c>
      <c r="F67" s="1225">
        <v>40347</v>
      </c>
      <c r="G67" s="1213">
        <v>1</v>
      </c>
      <c r="H67" s="1213"/>
      <c r="I67" s="1213"/>
      <c r="J67" s="1213"/>
      <c r="K67" s="1213">
        <v>1</v>
      </c>
      <c r="L67" s="1213">
        <v>163</v>
      </c>
      <c r="M67" s="1213">
        <v>65</v>
      </c>
      <c r="N67" s="1213">
        <v>194</v>
      </c>
      <c r="O67" s="1224">
        <v>526</v>
      </c>
      <c r="P67" s="1213"/>
      <c r="Q67" s="1223">
        <v>1</v>
      </c>
      <c r="R67" s="1213"/>
      <c r="S67" s="1213">
        <v>1</v>
      </c>
      <c r="T67" s="1213"/>
      <c r="U67" s="1223">
        <v>1</v>
      </c>
      <c r="V67" s="1213"/>
      <c r="W67" s="1213">
        <v>1</v>
      </c>
      <c r="X67" s="1213"/>
      <c r="Y67" s="1223">
        <v>1</v>
      </c>
      <c r="Z67" s="1223"/>
      <c r="AA67" s="1223">
        <v>1</v>
      </c>
      <c r="AC67" s="1212" t="s">
        <v>3819</v>
      </c>
      <c r="AH67" s="1223">
        <v>300</v>
      </c>
      <c r="AI67" s="1223">
        <v>950</v>
      </c>
      <c r="AJ67" s="1222"/>
      <c r="AK67" s="1222"/>
      <c r="AL67" s="1222">
        <v>1</v>
      </c>
      <c r="AM67" s="1221">
        <v>22.5</v>
      </c>
      <c r="AN67" s="1220">
        <v>25</v>
      </c>
      <c r="AO67" s="1220">
        <v>26</v>
      </c>
      <c r="AP67" s="1220">
        <v>25.5</v>
      </c>
      <c r="AQ67" s="1220">
        <v>30</v>
      </c>
      <c r="AR67" s="1219">
        <v>21</v>
      </c>
      <c r="AS67" s="1218">
        <v>58</v>
      </c>
      <c r="AT67" s="1217">
        <v>18.5</v>
      </c>
      <c r="AU67" s="1216">
        <v>847</v>
      </c>
      <c r="AV67" s="936"/>
      <c r="AW67" s="1213" t="s">
        <v>1165</v>
      </c>
      <c r="AX67" s="1213"/>
    </row>
    <row r="68" spans="1:50">
      <c r="A68" s="1153" t="s">
        <v>3680</v>
      </c>
      <c r="C68" s="1212" t="s">
        <v>3808</v>
      </c>
      <c r="D68" s="1223">
        <v>67</v>
      </c>
      <c r="E68" s="1226" t="s">
        <v>1153</v>
      </c>
      <c r="F68" s="1225">
        <v>40347</v>
      </c>
      <c r="G68" s="1213">
        <v>1</v>
      </c>
      <c r="H68" s="1213"/>
      <c r="I68" s="1213"/>
      <c r="J68" s="1213">
        <v>1</v>
      </c>
      <c r="K68" s="1213"/>
      <c r="L68" s="1213">
        <v>147</v>
      </c>
      <c r="M68" s="1213">
        <v>52</v>
      </c>
      <c r="N68" s="1213">
        <v>145</v>
      </c>
      <c r="O68" s="1224">
        <v>232</v>
      </c>
      <c r="P68" s="1213"/>
      <c r="Q68" s="1223">
        <v>1</v>
      </c>
      <c r="R68" s="1213"/>
      <c r="S68" s="1213">
        <v>1</v>
      </c>
      <c r="T68" s="1213"/>
      <c r="U68" s="1223">
        <v>1</v>
      </c>
      <c r="V68" s="1213"/>
      <c r="W68" s="1213"/>
      <c r="X68" s="1213">
        <v>1</v>
      </c>
      <c r="Y68" s="1223">
        <v>1</v>
      </c>
      <c r="Z68" s="1223">
        <v>1</v>
      </c>
      <c r="AA68" s="1223"/>
      <c r="AC68" s="1212" t="s">
        <v>3819</v>
      </c>
      <c r="AH68" s="1223">
        <v>300</v>
      </c>
      <c r="AI68" s="1223">
        <v>500</v>
      </c>
      <c r="AJ68" s="1222"/>
      <c r="AK68" s="1222"/>
      <c r="AL68" s="1222">
        <v>1</v>
      </c>
      <c r="AM68" s="1221">
        <v>22</v>
      </c>
      <c r="AN68" s="1220">
        <v>10</v>
      </c>
      <c r="AO68" s="1220">
        <v>14</v>
      </c>
      <c r="AP68" s="1220">
        <v>27</v>
      </c>
      <c r="AQ68" s="1220">
        <v>24</v>
      </c>
      <c r="AR68" s="1219">
        <v>16.5</v>
      </c>
      <c r="AS68" s="1218">
        <v>34</v>
      </c>
      <c r="AT68" s="1217">
        <v>23</v>
      </c>
      <c r="AU68" s="1216">
        <v>227</v>
      </c>
      <c r="AV68" s="936"/>
      <c r="AW68" s="1213" t="s">
        <v>1166</v>
      </c>
      <c r="AX68" s="1213"/>
    </row>
    <row r="69" spans="1:50" ht="16" thickBot="1">
      <c r="A69" s="1153" t="s">
        <v>3680</v>
      </c>
      <c r="C69" s="1212" t="s">
        <v>3808</v>
      </c>
      <c r="D69" s="1223">
        <v>68</v>
      </c>
      <c r="E69" s="1226" t="s">
        <v>1153</v>
      </c>
      <c r="F69" s="1225">
        <v>40347</v>
      </c>
      <c r="G69" s="1213"/>
      <c r="H69" s="1213">
        <v>1</v>
      </c>
      <c r="I69" s="1213"/>
      <c r="J69" s="1213">
        <v>1</v>
      </c>
      <c r="K69" s="1213"/>
      <c r="L69" s="1213">
        <v>125</v>
      </c>
      <c r="M69" s="1213">
        <v>50</v>
      </c>
      <c r="N69" s="1213">
        <v>129</v>
      </c>
      <c r="O69" s="1224">
        <v>176</v>
      </c>
      <c r="P69" s="1213"/>
      <c r="Q69" s="1223">
        <v>1</v>
      </c>
      <c r="R69" s="1213"/>
      <c r="S69" s="1213">
        <v>1</v>
      </c>
      <c r="T69" s="1213"/>
      <c r="U69" s="1223">
        <v>1</v>
      </c>
      <c r="V69" s="1213"/>
      <c r="W69" s="1213">
        <v>1</v>
      </c>
      <c r="X69" s="1213"/>
      <c r="Y69" s="1223">
        <v>1</v>
      </c>
      <c r="Z69" s="1223">
        <v>1</v>
      </c>
      <c r="AA69" s="1223"/>
      <c r="AC69" s="1212" t="s">
        <v>3819</v>
      </c>
      <c r="AH69" s="1223">
        <v>300</v>
      </c>
      <c r="AI69" s="1223">
        <v>450</v>
      </c>
      <c r="AJ69" s="1222"/>
      <c r="AK69" s="1222"/>
      <c r="AL69" s="1222">
        <v>1</v>
      </c>
      <c r="AM69" s="1238">
        <v>59</v>
      </c>
      <c r="AN69" s="1237">
        <v>345</v>
      </c>
      <c r="AO69" s="1237">
        <v>20</v>
      </c>
      <c r="AP69" s="1237">
        <v>29</v>
      </c>
      <c r="AQ69" s="1237">
        <v>29</v>
      </c>
      <c r="AR69" s="1236">
        <v>15.5</v>
      </c>
      <c r="AS69" s="1235">
        <v>93</v>
      </c>
      <c r="AT69" s="1234">
        <v>46</v>
      </c>
      <c r="AU69" s="1233">
        <v>142.5</v>
      </c>
      <c r="AV69" s="936"/>
      <c r="AW69" s="1213" t="s">
        <v>1167</v>
      </c>
      <c r="AX69" s="1213"/>
    </row>
    <row r="70" spans="1:50">
      <c r="A70" s="1153" t="s">
        <v>3680</v>
      </c>
      <c r="C70" s="1212" t="s">
        <v>3808</v>
      </c>
      <c r="D70" s="1223">
        <v>69</v>
      </c>
      <c r="E70" s="1226" t="s">
        <v>1153</v>
      </c>
      <c r="F70" s="1225">
        <v>40347</v>
      </c>
      <c r="G70" s="1213"/>
      <c r="H70" s="1213">
        <v>1</v>
      </c>
      <c r="I70" s="1213"/>
      <c r="J70" s="1213">
        <v>1</v>
      </c>
      <c r="K70" s="1213"/>
      <c r="L70" s="1213">
        <v>130</v>
      </c>
      <c r="M70" s="1213">
        <v>50</v>
      </c>
      <c r="N70" s="1213">
        <v>132</v>
      </c>
      <c r="O70" s="1224">
        <v>206</v>
      </c>
      <c r="P70" s="1213"/>
      <c r="Q70" s="1223">
        <v>1</v>
      </c>
      <c r="R70" s="1213"/>
      <c r="S70" s="1213">
        <v>1</v>
      </c>
      <c r="T70" s="1213"/>
      <c r="U70" s="1223">
        <v>1</v>
      </c>
      <c r="V70" s="1213"/>
      <c r="W70" s="1213">
        <v>1</v>
      </c>
      <c r="X70" s="1213"/>
      <c r="Y70" s="1223">
        <v>1</v>
      </c>
      <c r="Z70" s="1223">
        <v>1</v>
      </c>
      <c r="AA70" s="1223"/>
      <c r="AC70" s="1212" t="s">
        <v>3819</v>
      </c>
      <c r="AH70" s="1223">
        <v>300</v>
      </c>
      <c r="AI70" s="1223">
        <v>800</v>
      </c>
      <c r="AJ70" s="1222"/>
      <c r="AK70" s="1222"/>
      <c r="AL70" s="1222">
        <v>1</v>
      </c>
      <c r="AM70" s="1232">
        <v>96</v>
      </c>
      <c r="AN70" s="1231">
        <v>594.5</v>
      </c>
      <c r="AO70" s="1231">
        <v>94</v>
      </c>
      <c r="AP70" s="1231">
        <v>181.5</v>
      </c>
      <c r="AQ70" s="1231">
        <v>108</v>
      </c>
      <c r="AR70" s="1230">
        <v>114</v>
      </c>
      <c r="AS70" s="1229">
        <v>323</v>
      </c>
      <c r="AT70" s="1228">
        <v>125</v>
      </c>
      <c r="AU70" s="1227">
        <v>657.5</v>
      </c>
      <c r="AV70" s="1215"/>
      <c r="AW70" s="1213" t="s">
        <v>1168</v>
      </c>
      <c r="AX70" s="1213"/>
    </row>
    <row r="71" spans="1:50">
      <c r="A71" s="1153" t="s">
        <v>3680</v>
      </c>
      <c r="C71" s="1212" t="s">
        <v>3808</v>
      </c>
      <c r="D71" s="1223">
        <v>70</v>
      </c>
      <c r="E71" s="1226" t="s">
        <v>1153</v>
      </c>
      <c r="F71" s="1225">
        <v>40347</v>
      </c>
      <c r="G71" s="1213">
        <v>1</v>
      </c>
      <c r="H71" s="1213"/>
      <c r="I71" s="1213"/>
      <c r="J71" s="1213">
        <v>1</v>
      </c>
      <c r="K71" s="1213"/>
      <c r="L71" s="1213">
        <v>142</v>
      </c>
      <c r="M71" s="1213">
        <v>52</v>
      </c>
      <c r="N71" s="1213">
        <v>153</v>
      </c>
      <c r="O71" s="1224">
        <v>275</v>
      </c>
      <c r="P71" s="1213"/>
      <c r="Q71" s="1223">
        <v>1</v>
      </c>
      <c r="R71" s="1213"/>
      <c r="S71" s="1213">
        <v>1</v>
      </c>
      <c r="T71" s="1213"/>
      <c r="U71" s="1223">
        <v>1</v>
      </c>
      <c r="V71" s="1213"/>
      <c r="W71" s="1213"/>
      <c r="X71" s="1213">
        <v>1</v>
      </c>
      <c r="Y71" s="1223">
        <v>1</v>
      </c>
      <c r="Z71" s="1223"/>
      <c r="AA71" s="1223">
        <v>1</v>
      </c>
      <c r="AC71" s="1212" t="s">
        <v>3819</v>
      </c>
      <c r="AH71" s="1223">
        <v>300</v>
      </c>
      <c r="AI71" s="1223">
        <v>850</v>
      </c>
      <c r="AJ71" s="1222"/>
      <c r="AK71" s="1222"/>
      <c r="AL71" s="1222">
        <v>1</v>
      </c>
      <c r="AM71" s="1221">
        <v>170</v>
      </c>
      <c r="AN71" s="1220">
        <v>232</v>
      </c>
      <c r="AO71" s="1220">
        <v>68</v>
      </c>
      <c r="AP71" s="1220">
        <v>90</v>
      </c>
      <c r="AQ71" s="1220">
        <v>146</v>
      </c>
      <c r="AR71" s="1219">
        <v>67</v>
      </c>
      <c r="AS71" s="1218">
        <v>240</v>
      </c>
      <c r="AT71" s="1217">
        <v>86</v>
      </c>
      <c r="AU71" s="1216">
        <v>835</v>
      </c>
      <c r="AV71" s="1215"/>
      <c r="AW71" s="1213" t="s">
        <v>1169</v>
      </c>
      <c r="AX71" s="1213"/>
    </row>
    <row r="72" spans="1:50">
      <c r="A72" s="1153" t="s">
        <v>3680</v>
      </c>
      <c r="C72" s="1212" t="s">
        <v>3808</v>
      </c>
      <c r="D72" s="1223">
        <v>71</v>
      </c>
      <c r="E72" s="1226" t="s">
        <v>1153</v>
      </c>
      <c r="F72" s="1225">
        <v>40347</v>
      </c>
      <c r="G72" s="1213">
        <v>1</v>
      </c>
      <c r="H72" s="1213"/>
      <c r="I72" s="1213"/>
      <c r="J72" s="1213">
        <v>1</v>
      </c>
      <c r="K72" s="1213"/>
      <c r="L72" s="1213">
        <v>136</v>
      </c>
      <c r="M72" s="1213">
        <v>53</v>
      </c>
      <c r="N72" s="1213">
        <v>142</v>
      </c>
      <c r="O72" s="1224">
        <v>233</v>
      </c>
      <c r="P72" s="1213"/>
      <c r="Q72" s="1223">
        <v>1</v>
      </c>
      <c r="R72" s="1213"/>
      <c r="S72" s="1213">
        <v>1</v>
      </c>
      <c r="T72" s="1213"/>
      <c r="U72" s="1223">
        <v>1</v>
      </c>
      <c r="V72" s="1213"/>
      <c r="W72" s="1213"/>
      <c r="X72" s="1213">
        <v>1</v>
      </c>
      <c r="Y72" s="1223">
        <v>1</v>
      </c>
      <c r="Z72" s="1223">
        <v>1</v>
      </c>
      <c r="AA72" s="1223"/>
      <c r="AC72" s="1212" t="s">
        <v>3819</v>
      </c>
      <c r="AH72" s="1223">
        <v>300</v>
      </c>
      <c r="AI72" s="1223">
        <v>500</v>
      </c>
      <c r="AJ72" s="1222"/>
      <c r="AK72" s="1222"/>
      <c r="AL72" s="1222">
        <v>1</v>
      </c>
      <c r="AM72" s="1221">
        <v>117.5</v>
      </c>
      <c r="AN72" s="1220">
        <v>119</v>
      </c>
      <c r="AO72" s="1220">
        <v>87</v>
      </c>
      <c r="AP72" s="1220">
        <v>119</v>
      </c>
      <c r="AQ72" s="1220">
        <v>143</v>
      </c>
      <c r="AR72" s="1219">
        <v>118</v>
      </c>
      <c r="AS72" s="1218">
        <v>158</v>
      </c>
      <c r="AT72" s="1217">
        <v>97.5</v>
      </c>
      <c r="AU72" s="1216">
        <v>1237.5</v>
      </c>
      <c r="AV72" s="936"/>
      <c r="AW72" s="1213" t="s">
        <v>1170</v>
      </c>
      <c r="AX72" s="1213"/>
    </row>
    <row r="73" spans="1:50">
      <c r="A73" s="1153" t="s">
        <v>3680</v>
      </c>
      <c r="C73" s="1212" t="s">
        <v>3808</v>
      </c>
      <c r="D73" s="1223">
        <v>72</v>
      </c>
      <c r="E73" s="1226" t="s">
        <v>1153</v>
      </c>
      <c r="F73" s="1225">
        <v>40347</v>
      </c>
      <c r="G73" s="1213">
        <v>1</v>
      </c>
      <c r="H73" s="1213"/>
      <c r="I73" s="1213"/>
      <c r="J73" s="1213">
        <v>1</v>
      </c>
      <c r="K73" s="1213"/>
      <c r="L73" s="1213">
        <v>131</v>
      </c>
      <c r="M73" s="1213">
        <v>50</v>
      </c>
      <c r="N73" s="1213">
        <v>142</v>
      </c>
      <c r="O73" s="1224">
        <v>235</v>
      </c>
      <c r="P73" s="1213"/>
      <c r="Q73" s="1223">
        <v>1</v>
      </c>
      <c r="R73" s="1213"/>
      <c r="S73" s="1213">
        <v>1</v>
      </c>
      <c r="T73" s="1213"/>
      <c r="U73" s="1223">
        <v>1</v>
      </c>
      <c r="V73" s="1213"/>
      <c r="W73" s="1213">
        <v>1</v>
      </c>
      <c r="X73" s="1213"/>
      <c r="Y73" s="1223">
        <v>1</v>
      </c>
      <c r="Z73" s="1223">
        <v>1</v>
      </c>
      <c r="AA73" s="1223"/>
      <c r="AC73" s="1212" t="s">
        <v>3819</v>
      </c>
      <c r="AH73" s="1223">
        <v>300</v>
      </c>
      <c r="AI73" s="1223">
        <v>800</v>
      </c>
      <c r="AJ73" s="1222">
        <v>1</v>
      </c>
      <c r="AK73" s="1222"/>
      <c r="AL73" s="1222"/>
      <c r="AM73" s="722">
        <v>1485</v>
      </c>
      <c r="AN73" s="721">
        <v>23788</v>
      </c>
      <c r="AO73" s="1220">
        <v>161</v>
      </c>
      <c r="AP73" s="1220">
        <v>107</v>
      </c>
      <c r="AQ73" s="1220">
        <v>178</v>
      </c>
      <c r="AR73" s="1219">
        <v>82</v>
      </c>
      <c r="AS73" s="1218">
        <v>209</v>
      </c>
      <c r="AT73" s="1217">
        <v>141</v>
      </c>
      <c r="AU73" s="1216">
        <v>2011</v>
      </c>
      <c r="AV73" s="1215"/>
      <c r="AW73" s="1213" t="s">
        <v>1171</v>
      </c>
      <c r="AX73" s="1213"/>
    </row>
    <row r="74" spans="1:50">
      <c r="A74" s="1153" t="s">
        <v>3680</v>
      </c>
      <c r="C74" s="1212" t="s">
        <v>3808</v>
      </c>
      <c r="D74" s="1223">
        <v>73</v>
      </c>
      <c r="E74" s="1226" t="s">
        <v>1153</v>
      </c>
      <c r="F74" s="1225">
        <v>40347</v>
      </c>
      <c r="G74" s="1213"/>
      <c r="H74" s="1213">
        <v>1</v>
      </c>
      <c r="I74" s="1213"/>
      <c r="J74" s="1213">
        <v>1</v>
      </c>
      <c r="K74" s="1213"/>
      <c r="L74" s="1213">
        <v>140</v>
      </c>
      <c r="M74" s="1213">
        <v>51</v>
      </c>
      <c r="N74" s="1213">
        <v>137</v>
      </c>
      <c r="O74" s="1224">
        <v>282</v>
      </c>
      <c r="P74" s="1213"/>
      <c r="Q74" s="1223">
        <v>1</v>
      </c>
      <c r="R74" s="1213"/>
      <c r="S74" s="1213">
        <v>1</v>
      </c>
      <c r="T74" s="1213"/>
      <c r="U74" s="1223">
        <v>1</v>
      </c>
      <c r="V74" s="1213"/>
      <c r="W74" s="1213">
        <v>1</v>
      </c>
      <c r="X74" s="1213"/>
      <c r="Y74" s="1223">
        <v>1</v>
      </c>
      <c r="Z74" s="1223"/>
      <c r="AA74" s="1223">
        <v>1</v>
      </c>
      <c r="AC74" s="1212" t="s">
        <v>3819</v>
      </c>
      <c r="AH74" s="1223">
        <v>300</v>
      </c>
      <c r="AI74" s="1223">
        <v>400</v>
      </c>
      <c r="AJ74" s="1222"/>
      <c r="AK74" s="1222"/>
      <c r="AL74" s="1222">
        <v>1</v>
      </c>
      <c r="AM74" s="1221">
        <v>134</v>
      </c>
      <c r="AN74" s="1220">
        <v>161.5</v>
      </c>
      <c r="AO74" s="1220">
        <v>110.5</v>
      </c>
      <c r="AP74" s="1220">
        <v>142</v>
      </c>
      <c r="AQ74" s="1220">
        <v>138.5</v>
      </c>
      <c r="AR74" s="1219">
        <v>99.5</v>
      </c>
      <c r="AS74" s="1218">
        <v>101</v>
      </c>
      <c r="AT74" s="1217">
        <v>76</v>
      </c>
      <c r="AU74" s="1216">
        <v>1209.5</v>
      </c>
      <c r="AV74" s="1215"/>
      <c r="AW74" s="1213" t="s">
        <v>1172</v>
      </c>
      <c r="AX74" s="1213"/>
    </row>
    <row r="75" spans="1:50">
      <c r="A75" s="1153" t="s">
        <v>3680</v>
      </c>
      <c r="C75" s="1212" t="s">
        <v>3808</v>
      </c>
      <c r="D75" s="1223">
        <v>74</v>
      </c>
      <c r="E75" s="1226" t="s">
        <v>1153</v>
      </c>
      <c r="F75" s="1225">
        <v>40347</v>
      </c>
      <c r="G75" s="1213"/>
      <c r="H75" s="1213">
        <v>1</v>
      </c>
      <c r="I75" s="1213"/>
      <c r="J75" s="1213">
        <v>1</v>
      </c>
      <c r="K75" s="1213"/>
      <c r="L75" s="1213">
        <v>134</v>
      </c>
      <c r="M75" s="1213">
        <v>44</v>
      </c>
      <c r="N75" s="1213">
        <v>140</v>
      </c>
      <c r="O75" s="1224">
        <v>270</v>
      </c>
      <c r="P75" s="1213"/>
      <c r="Q75" s="1223">
        <v>1</v>
      </c>
      <c r="R75" s="1213"/>
      <c r="S75" s="1213">
        <v>1</v>
      </c>
      <c r="T75" s="1213"/>
      <c r="U75" s="1223">
        <v>1</v>
      </c>
      <c r="V75" s="1213"/>
      <c r="W75" s="1213">
        <v>1</v>
      </c>
      <c r="X75" s="1213"/>
      <c r="Y75" s="1223">
        <v>1</v>
      </c>
      <c r="Z75" s="1223">
        <v>1</v>
      </c>
      <c r="AA75" s="1223"/>
      <c r="AC75" s="1212" t="s">
        <v>3819</v>
      </c>
      <c r="AH75" s="1223">
        <v>300</v>
      </c>
      <c r="AI75" s="1223">
        <v>800</v>
      </c>
      <c r="AJ75" s="1222"/>
      <c r="AK75" s="1222"/>
      <c r="AL75" s="1222">
        <v>1</v>
      </c>
      <c r="AM75" s="1221">
        <v>125</v>
      </c>
      <c r="AN75" s="1220">
        <v>119</v>
      </c>
      <c r="AO75" s="1220">
        <v>63</v>
      </c>
      <c r="AP75" s="1220">
        <v>140</v>
      </c>
      <c r="AQ75" s="1220">
        <v>172</v>
      </c>
      <c r="AR75" s="1219">
        <v>79</v>
      </c>
      <c r="AS75" s="1218">
        <v>159</v>
      </c>
      <c r="AT75" s="1217">
        <v>80</v>
      </c>
      <c r="AU75" s="1216">
        <v>1513</v>
      </c>
      <c r="AV75" s="936"/>
      <c r="AW75" s="1213" t="s">
        <v>1173</v>
      </c>
      <c r="AX75" s="1213"/>
    </row>
    <row r="76" spans="1:50">
      <c r="A76" s="1153" t="s">
        <v>3680</v>
      </c>
      <c r="C76" s="1212" t="s">
        <v>3808</v>
      </c>
      <c r="D76" s="1223">
        <v>75</v>
      </c>
      <c r="E76" s="1226" t="s">
        <v>1174</v>
      </c>
      <c r="F76" s="1225">
        <v>40348</v>
      </c>
      <c r="G76" s="1213">
        <v>1</v>
      </c>
      <c r="H76" s="1213"/>
      <c r="I76" s="1213"/>
      <c r="J76" s="1213"/>
      <c r="K76" s="1213">
        <v>1</v>
      </c>
      <c r="L76" s="1213">
        <v>172</v>
      </c>
      <c r="M76" s="1213">
        <v>71</v>
      </c>
      <c r="N76" s="1213">
        <v>215</v>
      </c>
      <c r="O76" s="1224">
        <v>781</v>
      </c>
      <c r="P76" s="1213"/>
      <c r="Q76" s="1223">
        <v>1</v>
      </c>
      <c r="R76" s="1213"/>
      <c r="S76" s="1213">
        <v>1</v>
      </c>
      <c r="T76" s="1213"/>
      <c r="U76" s="1223">
        <v>1</v>
      </c>
      <c r="V76" s="1213"/>
      <c r="W76" s="1213"/>
      <c r="X76" s="1213">
        <v>1</v>
      </c>
      <c r="Y76" s="1223">
        <v>1</v>
      </c>
      <c r="Z76" s="1223">
        <v>1</v>
      </c>
      <c r="AA76" s="1223"/>
      <c r="AC76" s="1212" t="s">
        <v>3819</v>
      </c>
      <c r="AH76" s="1223">
        <v>300</v>
      </c>
      <c r="AI76" s="1223">
        <v>1100</v>
      </c>
      <c r="AJ76" s="1222"/>
      <c r="AK76" s="1222"/>
      <c r="AL76" s="1222">
        <v>1</v>
      </c>
      <c r="AM76" s="1221">
        <v>133</v>
      </c>
      <c r="AN76" s="1220">
        <v>372</v>
      </c>
      <c r="AO76" s="1220">
        <v>103</v>
      </c>
      <c r="AP76" s="1220">
        <v>175</v>
      </c>
      <c r="AQ76" s="1220">
        <v>174</v>
      </c>
      <c r="AR76" s="1219">
        <v>98</v>
      </c>
      <c r="AS76" s="740">
        <v>1155</v>
      </c>
      <c r="AT76" s="1217">
        <v>90.5</v>
      </c>
      <c r="AU76" s="1216">
        <v>3316</v>
      </c>
      <c r="AV76" s="936"/>
      <c r="AW76" s="1213" t="s">
        <v>1175</v>
      </c>
      <c r="AX76" s="1213"/>
    </row>
    <row r="77" spans="1:50">
      <c r="A77" s="1153" t="s">
        <v>3680</v>
      </c>
      <c r="C77" s="1212" t="s">
        <v>3808</v>
      </c>
      <c r="D77" s="1223">
        <v>76</v>
      </c>
      <c r="E77" s="1226" t="s">
        <v>1174</v>
      </c>
      <c r="F77" s="1225">
        <v>40348</v>
      </c>
      <c r="G77" s="1213"/>
      <c r="H77" s="1213">
        <v>1</v>
      </c>
      <c r="I77" s="1213"/>
      <c r="J77" s="1213"/>
      <c r="K77" s="1213">
        <v>1</v>
      </c>
      <c r="L77" s="1213">
        <v>166</v>
      </c>
      <c r="M77" s="1213">
        <v>69</v>
      </c>
      <c r="N77" s="1213">
        <v>188</v>
      </c>
      <c r="O77" s="1224">
        <v>609</v>
      </c>
      <c r="P77" s="1213"/>
      <c r="Q77" s="1223">
        <v>1</v>
      </c>
      <c r="R77" s="1213">
        <v>1</v>
      </c>
      <c r="S77" s="1213"/>
      <c r="T77" s="1213"/>
      <c r="U77" s="1223">
        <v>1</v>
      </c>
      <c r="V77" s="1213"/>
      <c r="W77" s="1213">
        <v>1</v>
      </c>
      <c r="X77" s="1213"/>
      <c r="Y77" s="1223">
        <v>1</v>
      </c>
      <c r="Z77" s="1223">
        <v>1</v>
      </c>
      <c r="AA77" s="1223"/>
      <c r="AC77" s="1212" t="s">
        <v>3819</v>
      </c>
      <c r="AH77" s="1223">
        <v>300</v>
      </c>
      <c r="AI77" s="1223">
        <v>950</v>
      </c>
      <c r="AJ77" s="1222"/>
      <c r="AK77" s="1222"/>
      <c r="AL77" s="1222">
        <v>1</v>
      </c>
      <c r="AM77" s="1221">
        <v>121.5</v>
      </c>
      <c r="AN77" s="1220">
        <v>108</v>
      </c>
      <c r="AO77" s="1220">
        <v>74</v>
      </c>
      <c r="AP77" s="1220">
        <v>98</v>
      </c>
      <c r="AQ77" s="1220">
        <v>119.5</v>
      </c>
      <c r="AR77" s="1219">
        <v>84</v>
      </c>
      <c r="AS77" s="740">
        <v>1069</v>
      </c>
      <c r="AT77" s="1217">
        <v>128</v>
      </c>
      <c r="AU77" s="1216">
        <v>3690.5</v>
      </c>
      <c r="AV77" s="1215"/>
      <c r="AW77" s="1213" t="s">
        <v>1176</v>
      </c>
      <c r="AX77" s="1213"/>
    </row>
    <row r="78" spans="1:50">
      <c r="A78" s="1153" t="s">
        <v>3680</v>
      </c>
      <c r="C78" s="1212" t="s">
        <v>3808</v>
      </c>
      <c r="D78" s="1223">
        <v>77</v>
      </c>
      <c r="E78" s="1226" t="s">
        <v>1174</v>
      </c>
      <c r="F78" s="1225">
        <v>40348</v>
      </c>
      <c r="G78" s="1213">
        <v>1</v>
      </c>
      <c r="H78" s="1213"/>
      <c r="I78" s="1213"/>
      <c r="J78" s="1213"/>
      <c r="K78" s="1213">
        <v>1</v>
      </c>
      <c r="L78" s="1213">
        <v>164</v>
      </c>
      <c r="M78" s="1213">
        <v>68</v>
      </c>
      <c r="N78" s="1213">
        <v>208</v>
      </c>
      <c r="O78" s="1224">
        <v>574</v>
      </c>
      <c r="P78" s="1213"/>
      <c r="Q78" s="1223">
        <v>1</v>
      </c>
      <c r="R78" s="1213"/>
      <c r="S78" s="1213">
        <v>1</v>
      </c>
      <c r="T78" s="1213"/>
      <c r="U78" s="1223">
        <v>1</v>
      </c>
      <c r="V78" s="1213"/>
      <c r="W78" s="1213">
        <v>1</v>
      </c>
      <c r="X78" s="1213"/>
      <c r="Y78" s="1223">
        <v>1</v>
      </c>
      <c r="Z78" s="1223">
        <v>1</v>
      </c>
      <c r="AA78" s="1223"/>
      <c r="AC78" s="1212" t="s">
        <v>3819</v>
      </c>
      <c r="AH78" s="1223">
        <v>300</v>
      </c>
      <c r="AI78" s="1223">
        <v>1100</v>
      </c>
      <c r="AJ78" s="1222"/>
      <c r="AK78" s="1222"/>
      <c r="AL78" s="1222">
        <v>1</v>
      </c>
      <c r="AM78" s="1221">
        <v>161.5</v>
      </c>
      <c r="AN78" s="1220">
        <v>237</v>
      </c>
      <c r="AO78" s="1220">
        <v>190.5</v>
      </c>
      <c r="AP78" s="1220">
        <v>163</v>
      </c>
      <c r="AQ78" s="1220">
        <v>237</v>
      </c>
      <c r="AR78" s="1219">
        <v>173</v>
      </c>
      <c r="AS78" s="1218">
        <v>209</v>
      </c>
      <c r="AT78" s="1217">
        <v>138</v>
      </c>
      <c r="AU78" s="971">
        <v>5489.5</v>
      </c>
      <c r="AV78" s="1215"/>
      <c r="AW78" s="1213" t="s">
        <v>1177</v>
      </c>
      <c r="AX78" s="1213"/>
    </row>
    <row r="79" spans="1:50">
      <c r="A79" s="1153" t="s">
        <v>3680</v>
      </c>
      <c r="C79" s="1212" t="s">
        <v>3808</v>
      </c>
      <c r="D79" s="1223">
        <v>78</v>
      </c>
      <c r="E79" s="1226" t="s">
        <v>1174</v>
      </c>
      <c r="F79" s="1225">
        <v>40348</v>
      </c>
      <c r="G79" s="1213">
        <v>1</v>
      </c>
      <c r="H79" s="1213"/>
      <c r="I79" s="1213"/>
      <c r="J79" s="1213"/>
      <c r="K79" s="1213">
        <v>1</v>
      </c>
      <c r="L79" s="1213">
        <v>167</v>
      </c>
      <c r="M79" s="1213">
        <v>66</v>
      </c>
      <c r="N79" s="1213">
        <v>193</v>
      </c>
      <c r="O79" s="1224">
        <v>551</v>
      </c>
      <c r="P79" s="1213"/>
      <c r="Q79" s="1223">
        <v>1</v>
      </c>
      <c r="R79" s="1213"/>
      <c r="S79" s="1213">
        <v>1</v>
      </c>
      <c r="T79" s="1213"/>
      <c r="U79" s="1223">
        <v>1</v>
      </c>
      <c r="V79" s="1213"/>
      <c r="W79" s="1213">
        <v>1</v>
      </c>
      <c r="X79" s="1213"/>
      <c r="Y79" s="1223">
        <v>1</v>
      </c>
      <c r="Z79" s="1223">
        <v>1</v>
      </c>
      <c r="AA79" s="1223"/>
      <c r="AC79" s="1212" t="s">
        <v>3819</v>
      </c>
      <c r="AH79" s="1223">
        <v>300</v>
      </c>
      <c r="AI79" s="1223">
        <v>950</v>
      </c>
      <c r="AJ79" s="1222"/>
      <c r="AK79" s="1222">
        <v>1</v>
      </c>
      <c r="AL79" s="1222"/>
      <c r="AM79" s="1221">
        <v>272</v>
      </c>
      <c r="AN79" s="717">
        <v>1738</v>
      </c>
      <c r="AO79" s="1220">
        <v>163</v>
      </c>
      <c r="AP79" s="1220">
        <v>211</v>
      </c>
      <c r="AQ79" s="1220">
        <v>298</v>
      </c>
      <c r="AR79" s="1219">
        <v>136</v>
      </c>
      <c r="AS79" s="1218">
        <v>407.5</v>
      </c>
      <c r="AT79" s="1217">
        <v>179</v>
      </c>
      <c r="AU79" s="971">
        <v>7206</v>
      </c>
      <c r="AV79" s="936"/>
      <c r="AW79" s="1213" t="s">
        <v>1178</v>
      </c>
      <c r="AX79" s="1213"/>
    </row>
    <row r="80" spans="1:50">
      <c r="A80" s="1153" t="s">
        <v>3680</v>
      </c>
      <c r="C80" s="1212" t="s">
        <v>3808</v>
      </c>
      <c r="D80" s="1223">
        <v>79</v>
      </c>
      <c r="E80" s="1226" t="s">
        <v>1174</v>
      </c>
      <c r="F80" s="1225">
        <v>40348</v>
      </c>
      <c r="G80" s="1213"/>
      <c r="H80" s="1213">
        <v>1</v>
      </c>
      <c r="I80" s="1213"/>
      <c r="J80" s="1213"/>
      <c r="K80" s="1213">
        <v>1</v>
      </c>
      <c r="L80" s="1213">
        <v>174</v>
      </c>
      <c r="M80" s="1213">
        <v>65</v>
      </c>
      <c r="N80" s="1213">
        <v>193</v>
      </c>
      <c r="O80" s="1224">
        <v>685</v>
      </c>
      <c r="P80" s="1213"/>
      <c r="Q80" s="1223">
        <v>1</v>
      </c>
      <c r="R80" s="1213">
        <v>1</v>
      </c>
      <c r="S80" s="1213"/>
      <c r="T80" s="1213"/>
      <c r="U80" s="1223">
        <v>1</v>
      </c>
      <c r="V80" s="1213"/>
      <c r="W80" s="1213">
        <v>1</v>
      </c>
      <c r="X80" s="1213"/>
      <c r="Y80" s="1223">
        <v>1</v>
      </c>
      <c r="Z80" s="1223">
        <v>1</v>
      </c>
      <c r="AA80" s="1223"/>
      <c r="AC80" s="1212" t="s">
        <v>3819</v>
      </c>
      <c r="AH80" s="1223">
        <v>300</v>
      </c>
      <c r="AI80" s="1223">
        <v>1200</v>
      </c>
      <c r="AJ80" s="1222"/>
      <c r="AK80" s="1222"/>
      <c r="AL80" s="1222">
        <v>1</v>
      </c>
      <c r="AM80" s="1221">
        <v>114</v>
      </c>
      <c r="AN80" s="1220">
        <v>80.5</v>
      </c>
      <c r="AO80" s="1220">
        <v>90</v>
      </c>
      <c r="AP80" s="1220">
        <v>120</v>
      </c>
      <c r="AQ80" s="1220">
        <v>186</v>
      </c>
      <c r="AR80" s="1219">
        <v>70.5</v>
      </c>
      <c r="AS80" s="1218">
        <v>236</v>
      </c>
      <c r="AT80" s="1217">
        <v>95</v>
      </c>
      <c r="AU80" s="1216">
        <v>2767.5</v>
      </c>
      <c r="AV80" s="1215"/>
      <c r="AW80" s="1213" t="s">
        <v>1179</v>
      </c>
      <c r="AX80" s="1213"/>
    </row>
    <row r="81" spans="1:50">
      <c r="A81" s="1153" t="s">
        <v>3680</v>
      </c>
      <c r="C81" s="1212" t="s">
        <v>3808</v>
      </c>
      <c r="D81" s="1223">
        <v>80</v>
      </c>
      <c r="E81" s="1226" t="s">
        <v>1174</v>
      </c>
      <c r="F81" s="1225">
        <v>40348</v>
      </c>
      <c r="G81" s="1213"/>
      <c r="H81" s="1213">
        <v>1</v>
      </c>
      <c r="I81" s="1213"/>
      <c r="J81" s="1213"/>
      <c r="K81" s="1213">
        <v>1</v>
      </c>
      <c r="L81" s="1213">
        <v>169</v>
      </c>
      <c r="M81" s="1213">
        <v>66</v>
      </c>
      <c r="N81" s="1213">
        <v>195</v>
      </c>
      <c r="O81" s="1224">
        <v>592</v>
      </c>
      <c r="P81" s="1213"/>
      <c r="Q81" s="1223">
        <v>1</v>
      </c>
      <c r="R81" s="1213">
        <v>1</v>
      </c>
      <c r="S81" s="1213"/>
      <c r="T81" s="1213"/>
      <c r="U81" s="1223">
        <v>1</v>
      </c>
      <c r="V81" s="1213"/>
      <c r="W81" s="1213">
        <v>1</v>
      </c>
      <c r="X81" s="1213"/>
      <c r="Y81" s="1223">
        <v>1</v>
      </c>
      <c r="Z81" s="1223">
        <v>1</v>
      </c>
      <c r="AA81" s="1223"/>
      <c r="AC81" s="1212" t="s">
        <v>3819</v>
      </c>
      <c r="AH81" s="1223">
        <v>300</v>
      </c>
      <c r="AI81" s="1223">
        <v>1000</v>
      </c>
      <c r="AJ81" s="1222">
        <v>1</v>
      </c>
      <c r="AK81" s="1222"/>
      <c r="AL81" s="1222"/>
      <c r="AM81" s="722">
        <v>4753</v>
      </c>
      <c r="AN81" s="721">
        <v>15904.5</v>
      </c>
      <c r="AO81" s="1220">
        <v>99</v>
      </c>
      <c r="AP81" s="1220">
        <v>148</v>
      </c>
      <c r="AQ81" s="1220">
        <v>163</v>
      </c>
      <c r="AR81" s="1219">
        <v>156</v>
      </c>
      <c r="AS81" s="740">
        <v>3535</v>
      </c>
      <c r="AT81" s="726">
        <v>1272</v>
      </c>
      <c r="AU81" s="971">
        <v>4898</v>
      </c>
      <c r="AV81" s="1215"/>
      <c r="AW81" s="1213" t="s">
        <v>1180</v>
      </c>
      <c r="AX81" s="1213"/>
    </row>
    <row r="82" spans="1:50">
      <c r="A82" s="1153" t="s">
        <v>3680</v>
      </c>
      <c r="C82" s="1212" t="s">
        <v>3808</v>
      </c>
      <c r="D82" s="1223">
        <v>81</v>
      </c>
      <c r="E82" s="1226" t="s">
        <v>1174</v>
      </c>
      <c r="F82" s="1225">
        <v>40348</v>
      </c>
      <c r="G82" s="1213">
        <v>1</v>
      </c>
      <c r="H82" s="1213"/>
      <c r="I82" s="1213"/>
      <c r="J82" s="1213"/>
      <c r="K82" s="1213">
        <v>1</v>
      </c>
      <c r="L82" s="1213">
        <v>165</v>
      </c>
      <c r="M82" s="1213">
        <v>70</v>
      </c>
      <c r="N82" s="1213">
        <v>200</v>
      </c>
      <c r="O82" s="1224">
        <v>553</v>
      </c>
      <c r="P82" s="1213"/>
      <c r="Q82" s="1223">
        <v>1</v>
      </c>
      <c r="R82" s="1213"/>
      <c r="S82" s="1213">
        <v>1</v>
      </c>
      <c r="T82" s="1213"/>
      <c r="U82" s="1223">
        <v>1</v>
      </c>
      <c r="V82" s="1213"/>
      <c r="W82" s="1213">
        <v>1</v>
      </c>
      <c r="X82" s="1213"/>
      <c r="Y82" s="1223">
        <v>1</v>
      </c>
      <c r="Z82" s="1223"/>
      <c r="AA82" s="1223">
        <v>1</v>
      </c>
      <c r="AC82" s="1212" t="s">
        <v>3819</v>
      </c>
      <c r="AH82" s="1223">
        <v>300</v>
      </c>
      <c r="AI82" s="1223">
        <v>1200</v>
      </c>
      <c r="AJ82" s="1222"/>
      <c r="AK82" s="1222"/>
      <c r="AL82" s="1222">
        <v>1</v>
      </c>
      <c r="AM82" s="1221">
        <v>171</v>
      </c>
      <c r="AN82" s="1220">
        <v>86.5</v>
      </c>
      <c r="AO82" s="1220">
        <v>127</v>
      </c>
      <c r="AP82" s="1220">
        <v>122</v>
      </c>
      <c r="AQ82" s="1220">
        <v>177</v>
      </c>
      <c r="AR82" s="1219">
        <v>107</v>
      </c>
      <c r="AS82" s="1218">
        <v>157</v>
      </c>
      <c r="AT82" s="1217">
        <v>110</v>
      </c>
      <c r="AU82" s="971">
        <v>5997</v>
      </c>
      <c r="AV82" s="1215"/>
      <c r="AW82" s="1213" t="s">
        <v>1181</v>
      </c>
      <c r="AX82" s="1213"/>
    </row>
    <row r="83" spans="1:50">
      <c r="A83" s="1153" t="s">
        <v>3680</v>
      </c>
      <c r="C83" s="1212" t="s">
        <v>3808</v>
      </c>
      <c r="D83" s="1223">
        <v>82</v>
      </c>
      <c r="E83" s="1226" t="s">
        <v>1174</v>
      </c>
      <c r="F83" s="1225">
        <v>40348</v>
      </c>
      <c r="G83" s="1213">
        <v>1</v>
      </c>
      <c r="H83" s="1213"/>
      <c r="I83" s="1213"/>
      <c r="J83" s="1213"/>
      <c r="K83" s="1213">
        <v>1</v>
      </c>
      <c r="L83" s="1213">
        <v>177</v>
      </c>
      <c r="M83" s="1213">
        <v>72</v>
      </c>
      <c r="N83" s="1213">
        <v>210</v>
      </c>
      <c r="O83" s="1224">
        <v>881</v>
      </c>
      <c r="P83" s="1213"/>
      <c r="Q83" s="1223">
        <v>1</v>
      </c>
      <c r="R83" s="1213"/>
      <c r="S83" s="1213">
        <v>1</v>
      </c>
      <c r="T83" s="1213"/>
      <c r="U83" s="1223">
        <v>1</v>
      </c>
      <c r="V83" s="1213"/>
      <c r="W83" s="1213"/>
      <c r="X83" s="1213">
        <v>1</v>
      </c>
      <c r="Y83" s="1223">
        <v>1</v>
      </c>
      <c r="Z83" s="1223"/>
      <c r="AA83" s="1223">
        <v>1</v>
      </c>
      <c r="AC83" s="1212" t="s">
        <v>3819</v>
      </c>
      <c r="AH83" s="1223">
        <v>300</v>
      </c>
      <c r="AI83" s="1223">
        <v>800</v>
      </c>
      <c r="AJ83" s="1222"/>
      <c r="AK83" s="1222">
        <v>1</v>
      </c>
      <c r="AL83" s="1222"/>
      <c r="AM83" s="1221">
        <v>977</v>
      </c>
      <c r="AN83" s="717">
        <v>2827.5</v>
      </c>
      <c r="AO83" s="1220">
        <v>159</v>
      </c>
      <c r="AP83" s="1220">
        <v>231</v>
      </c>
      <c r="AQ83" s="1220">
        <v>157</v>
      </c>
      <c r="AR83" s="1219">
        <v>132</v>
      </c>
      <c r="AS83" s="740">
        <v>1233</v>
      </c>
      <c r="AT83" s="1217">
        <v>239.5</v>
      </c>
      <c r="AU83" s="1216">
        <v>2838</v>
      </c>
      <c r="AV83" s="936"/>
      <c r="AW83" s="1213" t="s">
        <v>1182</v>
      </c>
      <c r="AX83" s="1213"/>
    </row>
    <row r="84" spans="1:50">
      <c r="A84" s="1153" t="s">
        <v>3680</v>
      </c>
      <c r="C84" s="1212" t="s">
        <v>3808</v>
      </c>
      <c r="D84" s="1223">
        <v>83</v>
      </c>
      <c r="E84" s="1226" t="s">
        <v>1174</v>
      </c>
      <c r="F84" s="1225">
        <v>40348</v>
      </c>
      <c r="G84" s="1213"/>
      <c r="H84" s="1213">
        <v>1</v>
      </c>
      <c r="I84" s="1213"/>
      <c r="J84" s="1213"/>
      <c r="K84" s="1213">
        <v>1</v>
      </c>
      <c r="L84" s="1213">
        <v>168</v>
      </c>
      <c r="M84" s="1213">
        <v>66</v>
      </c>
      <c r="N84" s="1213">
        <v>182</v>
      </c>
      <c r="O84" s="1224">
        <v>530</v>
      </c>
      <c r="P84" s="1213"/>
      <c r="Q84" s="1223">
        <v>1</v>
      </c>
      <c r="R84" s="1213">
        <v>1</v>
      </c>
      <c r="S84" s="1213"/>
      <c r="T84" s="1213"/>
      <c r="U84" s="1223">
        <v>1</v>
      </c>
      <c r="V84" s="1213"/>
      <c r="W84" s="1213">
        <v>1</v>
      </c>
      <c r="X84" s="1213"/>
      <c r="Y84" s="1223">
        <v>1</v>
      </c>
      <c r="Z84" s="1223"/>
      <c r="AA84" s="1223">
        <v>1</v>
      </c>
      <c r="AC84" s="1212" t="s">
        <v>3819</v>
      </c>
      <c r="AH84" s="1223">
        <v>300</v>
      </c>
      <c r="AI84" s="1223">
        <v>900</v>
      </c>
      <c r="AJ84" s="1222"/>
      <c r="AK84" s="1222">
        <v>1</v>
      </c>
      <c r="AL84" s="1222"/>
      <c r="AM84" s="1221">
        <v>205</v>
      </c>
      <c r="AN84" s="717">
        <v>4861</v>
      </c>
      <c r="AO84" s="1220">
        <v>328</v>
      </c>
      <c r="AP84" s="1220">
        <v>577</v>
      </c>
      <c r="AQ84" s="1220">
        <v>192</v>
      </c>
      <c r="AR84" s="1219">
        <v>372</v>
      </c>
      <c r="AS84" s="740">
        <v>1194.5</v>
      </c>
      <c r="AT84" s="1217">
        <v>250</v>
      </c>
      <c r="AU84" s="1216">
        <v>3484.5</v>
      </c>
      <c r="AV84" s="936"/>
      <c r="AW84" s="1213" t="s">
        <v>1183</v>
      </c>
      <c r="AX84" s="1213"/>
    </row>
    <row r="85" spans="1:50">
      <c r="A85" s="1153" t="s">
        <v>3680</v>
      </c>
      <c r="C85" s="1212" t="s">
        <v>3808</v>
      </c>
      <c r="D85" s="1223">
        <v>84</v>
      </c>
      <c r="E85" s="1226" t="s">
        <v>1174</v>
      </c>
      <c r="F85" s="1225">
        <v>40348</v>
      </c>
      <c r="G85" s="1213">
        <v>1</v>
      </c>
      <c r="H85" s="1213"/>
      <c r="I85" s="1213"/>
      <c r="J85" s="1213"/>
      <c r="K85" s="1213">
        <v>1</v>
      </c>
      <c r="L85" s="1213">
        <v>171</v>
      </c>
      <c r="M85" s="1213">
        <v>73</v>
      </c>
      <c r="N85" s="1213">
        <v>212</v>
      </c>
      <c r="O85" s="1224">
        <v>783</v>
      </c>
      <c r="P85" s="1213"/>
      <c r="Q85" s="1223">
        <v>1</v>
      </c>
      <c r="R85" s="1213"/>
      <c r="S85" s="1213">
        <v>1</v>
      </c>
      <c r="T85" s="1213"/>
      <c r="U85" s="1223">
        <v>1</v>
      </c>
      <c r="V85" s="1213"/>
      <c r="W85" s="1213"/>
      <c r="X85" s="1213">
        <v>1</v>
      </c>
      <c r="Y85" s="1223">
        <v>1</v>
      </c>
      <c r="Z85" s="1223">
        <v>1</v>
      </c>
      <c r="AA85" s="1223"/>
      <c r="AC85" s="1212" t="s">
        <v>3819</v>
      </c>
      <c r="AH85" s="1223">
        <v>300</v>
      </c>
      <c r="AI85" s="1223">
        <v>800</v>
      </c>
      <c r="AJ85" s="1222">
        <v>1</v>
      </c>
      <c r="AK85" s="1222"/>
      <c r="AL85" s="1222"/>
      <c r="AM85" s="722">
        <v>1913.5</v>
      </c>
      <c r="AN85" s="721">
        <v>10544</v>
      </c>
      <c r="AO85" s="1220">
        <v>150</v>
      </c>
      <c r="AP85" s="1220">
        <v>200</v>
      </c>
      <c r="AQ85" s="1220">
        <v>285.5</v>
      </c>
      <c r="AR85" s="1219">
        <v>129</v>
      </c>
      <c r="AS85" s="1218">
        <v>540</v>
      </c>
      <c r="AT85" s="1217">
        <v>215</v>
      </c>
      <c r="AU85" s="971">
        <v>4421</v>
      </c>
      <c r="AV85" s="936"/>
      <c r="AW85" s="1213" t="s">
        <v>1184</v>
      </c>
      <c r="AX85" s="1213"/>
    </row>
    <row r="86" spans="1:50">
      <c r="A86" s="1153" t="s">
        <v>3680</v>
      </c>
      <c r="C86" s="1212" t="s">
        <v>3808</v>
      </c>
      <c r="D86" s="1223">
        <v>85</v>
      </c>
      <c r="E86" s="1226" t="s">
        <v>1174</v>
      </c>
      <c r="F86" s="1225">
        <v>40348</v>
      </c>
      <c r="G86" s="1213"/>
      <c r="H86" s="1213">
        <v>1</v>
      </c>
      <c r="I86" s="1213"/>
      <c r="J86" s="1213"/>
      <c r="K86" s="1213">
        <v>1</v>
      </c>
      <c r="L86" s="1213">
        <v>166</v>
      </c>
      <c r="M86" s="1213">
        <v>73</v>
      </c>
      <c r="N86" s="1213">
        <v>191</v>
      </c>
      <c r="O86" s="1224">
        <v>595</v>
      </c>
      <c r="P86" s="1213"/>
      <c r="Q86" s="1223">
        <v>1</v>
      </c>
      <c r="R86" s="1213">
        <v>1</v>
      </c>
      <c r="S86" s="1213"/>
      <c r="T86" s="1213"/>
      <c r="U86" s="1223">
        <v>1</v>
      </c>
      <c r="V86" s="1213"/>
      <c r="W86" s="1213"/>
      <c r="X86" s="1213">
        <v>1</v>
      </c>
      <c r="Y86" s="1223">
        <v>1</v>
      </c>
      <c r="Z86" s="1223">
        <v>1</v>
      </c>
      <c r="AA86" s="1223"/>
      <c r="AC86" s="1212" t="s">
        <v>3819</v>
      </c>
      <c r="AH86" s="1223">
        <v>300</v>
      </c>
      <c r="AI86" s="1223">
        <v>1100</v>
      </c>
      <c r="AJ86" s="1222"/>
      <c r="AK86" s="1222"/>
      <c r="AL86" s="1222">
        <v>1</v>
      </c>
      <c r="AM86" s="1221">
        <v>191</v>
      </c>
      <c r="AN86" s="1220">
        <v>334.5</v>
      </c>
      <c r="AO86" s="717">
        <v>491</v>
      </c>
      <c r="AP86" s="1220">
        <v>782</v>
      </c>
      <c r="AQ86" s="1220">
        <v>183</v>
      </c>
      <c r="AR86" s="1219">
        <v>608</v>
      </c>
      <c r="AS86" s="740">
        <v>1934.5</v>
      </c>
      <c r="AT86" s="1217">
        <v>188.5</v>
      </c>
      <c r="AU86" s="1216">
        <v>2692</v>
      </c>
      <c r="AV86" s="936"/>
      <c r="AW86" s="1213" t="s">
        <v>1185</v>
      </c>
      <c r="AX86" s="1213"/>
    </row>
    <row r="87" spans="1:50">
      <c r="A87" s="1153" t="s">
        <v>3680</v>
      </c>
      <c r="C87" s="1212" t="s">
        <v>3808</v>
      </c>
      <c r="D87" s="1223">
        <v>86</v>
      </c>
      <c r="E87" s="1226" t="s">
        <v>1174</v>
      </c>
      <c r="F87" s="1225">
        <v>40348</v>
      </c>
      <c r="G87" s="1213">
        <v>1</v>
      </c>
      <c r="H87" s="1213"/>
      <c r="I87" s="1213"/>
      <c r="J87" s="1213"/>
      <c r="K87" s="1213">
        <v>1</v>
      </c>
      <c r="L87" s="1213">
        <v>170</v>
      </c>
      <c r="M87" s="1213">
        <v>67</v>
      </c>
      <c r="N87" s="1213">
        <v>201</v>
      </c>
      <c r="O87" s="1224">
        <v>684</v>
      </c>
      <c r="P87" s="1213"/>
      <c r="Q87" s="1223">
        <v>1</v>
      </c>
      <c r="R87" s="1213"/>
      <c r="S87" s="1213">
        <v>1</v>
      </c>
      <c r="T87" s="1213"/>
      <c r="U87" s="1223">
        <v>1</v>
      </c>
      <c r="V87" s="1213"/>
      <c r="W87" s="1213"/>
      <c r="X87" s="1213">
        <v>1</v>
      </c>
      <c r="Y87" s="1223">
        <v>1</v>
      </c>
      <c r="Z87" s="1223">
        <v>1</v>
      </c>
      <c r="AA87" s="1223"/>
      <c r="AC87" s="1212" t="s">
        <v>3819</v>
      </c>
      <c r="AH87" s="1223">
        <v>300</v>
      </c>
      <c r="AI87" s="1223">
        <v>1000</v>
      </c>
      <c r="AJ87" s="1222"/>
      <c r="AK87" s="1222"/>
      <c r="AL87" s="1222">
        <v>1</v>
      </c>
      <c r="AM87" s="1221">
        <v>159</v>
      </c>
      <c r="AN87" s="1220">
        <v>259</v>
      </c>
      <c r="AO87" s="1220">
        <v>134</v>
      </c>
      <c r="AP87" s="1220">
        <v>119</v>
      </c>
      <c r="AQ87" s="1220">
        <v>161</v>
      </c>
      <c r="AR87" s="1219">
        <v>109</v>
      </c>
      <c r="AS87" s="1218">
        <v>190</v>
      </c>
      <c r="AT87" s="1217">
        <v>143.5</v>
      </c>
      <c r="AU87" s="1216">
        <v>2346</v>
      </c>
      <c r="AV87" s="936"/>
      <c r="AW87" s="1213" t="s">
        <v>1186</v>
      </c>
      <c r="AX87" s="1213"/>
    </row>
    <row r="88" spans="1:50">
      <c r="A88" s="1153" t="s">
        <v>3680</v>
      </c>
      <c r="C88" s="1212" t="s">
        <v>3808</v>
      </c>
      <c r="D88" s="1223">
        <v>87</v>
      </c>
      <c r="E88" s="1226" t="s">
        <v>1174</v>
      </c>
      <c r="F88" s="1225">
        <v>40348</v>
      </c>
      <c r="G88" s="1213"/>
      <c r="H88" s="1213">
        <v>1</v>
      </c>
      <c r="I88" s="1213"/>
      <c r="J88" s="1213">
        <v>1</v>
      </c>
      <c r="K88" s="1213"/>
      <c r="L88" s="1213">
        <v>143</v>
      </c>
      <c r="M88" s="1213">
        <v>47</v>
      </c>
      <c r="N88" s="1213">
        <v>152</v>
      </c>
      <c r="O88" s="1224">
        <v>294</v>
      </c>
      <c r="P88" s="1213"/>
      <c r="Q88" s="1223">
        <v>1</v>
      </c>
      <c r="R88" s="1213"/>
      <c r="S88" s="1213">
        <v>1</v>
      </c>
      <c r="T88" s="1213"/>
      <c r="U88" s="1223">
        <v>1</v>
      </c>
      <c r="V88" s="1213"/>
      <c r="W88" s="1213">
        <v>1</v>
      </c>
      <c r="X88" s="1213"/>
      <c r="Y88" s="1223">
        <v>1</v>
      </c>
      <c r="Z88" s="1223">
        <v>1</v>
      </c>
      <c r="AA88" s="1223"/>
      <c r="AC88" s="1212" t="s">
        <v>3819</v>
      </c>
      <c r="AH88" s="1223">
        <v>300</v>
      </c>
      <c r="AI88" s="1223">
        <v>400</v>
      </c>
      <c r="AJ88" s="1222"/>
      <c r="AK88" s="1222"/>
      <c r="AL88" s="1222">
        <v>1</v>
      </c>
      <c r="AM88" s="1221">
        <v>147</v>
      </c>
      <c r="AN88" s="1220">
        <v>144</v>
      </c>
      <c r="AO88" s="1220">
        <v>86</v>
      </c>
      <c r="AP88" s="1220">
        <v>103</v>
      </c>
      <c r="AQ88" s="1220">
        <v>147</v>
      </c>
      <c r="AR88" s="1219">
        <v>80</v>
      </c>
      <c r="AS88" s="1218">
        <v>104.5</v>
      </c>
      <c r="AT88" s="1217">
        <v>104</v>
      </c>
      <c r="AU88" s="1216">
        <v>1571</v>
      </c>
      <c r="AV88" s="1215"/>
      <c r="AW88" s="1213" t="s">
        <v>1187</v>
      </c>
      <c r="AX88" s="1213"/>
    </row>
    <row r="89" spans="1:50">
      <c r="A89" s="1153" t="s">
        <v>3680</v>
      </c>
      <c r="C89" s="1212" t="s">
        <v>3808</v>
      </c>
      <c r="D89" s="1223">
        <v>88</v>
      </c>
      <c r="E89" s="1226" t="s">
        <v>1174</v>
      </c>
      <c r="F89" s="1225">
        <v>40348</v>
      </c>
      <c r="G89" s="1213">
        <v>1</v>
      </c>
      <c r="H89" s="1213"/>
      <c r="I89" s="1213"/>
      <c r="J89" s="1213">
        <v>1</v>
      </c>
      <c r="K89" s="1213"/>
      <c r="L89" s="1213">
        <v>135</v>
      </c>
      <c r="M89" s="1213">
        <v>52</v>
      </c>
      <c r="N89" s="1213">
        <v>145</v>
      </c>
      <c r="O89" s="1224">
        <v>213</v>
      </c>
      <c r="P89" s="1213"/>
      <c r="Q89" s="1223">
        <v>1</v>
      </c>
      <c r="R89" s="1213"/>
      <c r="S89" s="1213">
        <v>1</v>
      </c>
      <c r="T89" s="1213"/>
      <c r="U89" s="1223">
        <v>1</v>
      </c>
      <c r="V89" s="1213"/>
      <c r="W89" s="1213">
        <v>1</v>
      </c>
      <c r="X89" s="1213"/>
      <c r="Y89" s="1223">
        <v>1</v>
      </c>
      <c r="Z89" s="1223">
        <v>1</v>
      </c>
      <c r="AA89" s="1223"/>
      <c r="AC89" s="1212" t="s">
        <v>3819</v>
      </c>
      <c r="AH89" s="1223">
        <v>300</v>
      </c>
      <c r="AI89" s="1223">
        <v>500</v>
      </c>
      <c r="AJ89" s="1222"/>
      <c r="AK89" s="1222"/>
      <c r="AL89" s="1222">
        <v>1</v>
      </c>
      <c r="AM89" s="1221">
        <v>133</v>
      </c>
      <c r="AN89" s="1220">
        <v>318.5</v>
      </c>
      <c r="AO89" s="1220">
        <v>85</v>
      </c>
      <c r="AP89" s="1220">
        <v>74</v>
      </c>
      <c r="AQ89" s="1220">
        <v>137</v>
      </c>
      <c r="AR89" s="1219">
        <v>86.5</v>
      </c>
      <c r="AS89" s="1218">
        <v>205.5</v>
      </c>
      <c r="AT89" s="1217">
        <v>107</v>
      </c>
      <c r="AU89" s="1216">
        <v>918.5</v>
      </c>
      <c r="AV89" s="1215"/>
      <c r="AW89" s="1213" t="s">
        <v>1188</v>
      </c>
      <c r="AX89" s="1213"/>
    </row>
    <row r="90" spans="1:50">
      <c r="A90" s="1153" t="s">
        <v>3680</v>
      </c>
      <c r="C90" s="1212" t="s">
        <v>3808</v>
      </c>
      <c r="D90" s="1223">
        <v>89</v>
      </c>
      <c r="E90" s="1226" t="s">
        <v>1174</v>
      </c>
      <c r="F90" s="1225">
        <v>40348</v>
      </c>
      <c r="G90" s="1213">
        <v>1</v>
      </c>
      <c r="H90" s="1213"/>
      <c r="I90" s="1213"/>
      <c r="J90" s="1213">
        <v>1</v>
      </c>
      <c r="K90" s="1213"/>
      <c r="L90" s="1213">
        <v>140</v>
      </c>
      <c r="M90" s="1213">
        <v>56</v>
      </c>
      <c r="N90" s="1213">
        <v>145</v>
      </c>
      <c r="O90" s="1224">
        <v>260</v>
      </c>
      <c r="P90" s="1213"/>
      <c r="Q90" s="1223">
        <v>1</v>
      </c>
      <c r="R90" s="1213"/>
      <c r="S90" s="1213">
        <v>1</v>
      </c>
      <c r="T90" s="1213"/>
      <c r="U90" s="1223">
        <v>1</v>
      </c>
      <c r="V90" s="1213"/>
      <c r="W90" s="1213"/>
      <c r="X90" s="1213">
        <v>1</v>
      </c>
      <c r="Y90" s="1223">
        <v>1</v>
      </c>
      <c r="Z90" s="1223">
        <v>1</v>
      </c>
      <c r="AA90" s="1223"/>
      <c r="AC90" s="1212" t="s">
        <v>3819</v>
      </c>
      <c r="AH90" s="1223">
        <v>300</v>
      </c>
      <c r="AI90" s="1223">
        <v>500</v>
      </c>
      <c r="AJ90" s="1222"/>
      <c r="AK90" s="1222">
        <v>1</v>
      </c>
      <c r="AL90" s="1222"/>
      <c r="AM90" s="1221">
        <v>568</v>
      </c>
      <c r="AN90" s="717">
        <v>1882.5</v>
      </c>
      <c r="AO90" s="1220">
        <v>81</v>
      </c>
      <c r="AP90" s="1220">
        <v>140</v>
      </c>
      <c r="AQ90" s="1220">
        <v>165</v>
      </c>
      <c r="AR90" s="1219">
        <v>96</v>
      </c>
      <c r="AS90" s="1218">
        <v>573</v>
      </c>
      <c r="AT90" s="1217">
        <v>214</v>
      </c>
      <c r="AU90" s="1216">
        <v>657</v>
      </c>
      <c r="AV90" s="1215"/>
      <c r="AW90" s="1213" t="s">
        <v>1189</v>
      </c>
      <c r="AX90" s="1213"/>
    </row>
    <row r="91" spans="1:50">
      <c r="A91" s="1153" t="s">
        <v>3680</v>
      </c>
      <c r="C91" s="1212" t="s">
        <v>3808</v>
      </c>
      <c r="D91" s="1223">
        <v>90</v>
      </c>
      <c r="E91" s="1226" t="s">
        <v>1174</v>
      </c>
      <c r="F91" s="1225">
        <v>40348</v>
      </c>
      <c r="G91" s="1213"/>
      <c r="H91" s="1213">
        <v>1</v>
      </c>
      <c r="I91" s="1213"/>
      <c r="J91" s="1213">
        <v>1</v>
      </c>
      <c r="K91" s="1213"/>
      <c r="L91" s="1213">
        <v>125</v>
      </c>
      <c r="M91" s="1213">
        <v>48</v>
      </c>
      <c r="N91" s="1213">
        <v>135</v>
      </c>
      <c r="O91" s="1224">
        <v>182</v>
      </c>
      <c r="P91" s="1213"/>
      <c r="Q91" s="1223">
        <v>1</v>
      </c>
      <c r="R91" s="1213"/>
      <c r="S91" s="1213">
        <v>1</v>
      </c>
      <c r="T91" s="1213"/>
      <c r="U91" s="1223">
        <v>1</v>
      </c>
      <c r="V91" s="1213"/>
      <c r="W91" s="1213">
        <v>1</v>
      </c>
      <c r="X91" s="1213"/>
      <c r="Y91" s="1223">
        <v>1</v>
      </c>
      <c r="Z91" s="1223">
        <v>1</v>
      </c>
      <c r="AA91" s="1223"/>
      <c r="AC91" s="1212" t="s">
        <v>3819</v>
      </c>
      <c r="AH91" s="1223">
        <v>300</v>
      </c>
      <c r="AI91" s="1223">
        <v>500</v>
      </c>
      <c r="AJ91" s="1222">
        <v>1</v>
      </c>
      <c r="AK91" s="1222"/>
      <c r="AL91" s="1222"/>
      <c r="AM91" s="722">
        <v>5597</v>
      </c>
      <c r="AN91" s="721">
        <v>23014.5</v>
      </c>
      <c r="AO91" s="1220">
        <v>140</v>
      </c>
      <c r="AP91" s="717">
        <v>1081</v>
      </c>
      <c r="AQ91" s="717">
        <v>4270.5</v>
      </c>
      <c r="AR91" s="1219">
        <v>94.5</v>
      </c>
      <c r="AS91" s="1218">
        <v>130</v>
      </c>
      <c r="AT91" s="1217">
        <v>135</v>
      </c>
      <c r="AU91" s="1216">
        <v>945.5</v>
      </c>
      <c r="AV91" s="936"/>
      <c r="AW91" s="1213" t="s">
        <v>1190</v>
      </c>
      <c r="AX91" s="1213"/>
    </row>
    <row r="92" spans="1:50">
      <c r="A92" s="1153" t="s">
        <v>3680</v>
      </c>
      <c r="C92" s="1212" t="s">
        <v>3808</v>
      </c>
      <c r="D92" s="1223">
        <v>91</v>
      </c>
      <c r="E92" s="1226" t="s">
        <v>1191</v>
      </c>
      <c r="F92" s="1225">
        <v>40349</v>
      </c>
      <c r="G92" s="1213">
        <v>1</v>
      </c>
      <c r="H92" s="1213"/>
      <c r="I92" s="1213"/>
      <c r="J92" s="1213"/>
      <c r="K92" s="1213">
        <v>1</v>
      </c>
      <c r="L92" s="1213">
        <v>182</v>
      </c>
      <c r="M92" s="1213">
        <v>77</v>
      </c>
      <c r="N92" s="1213">
        <v>217</v>
      </c>
      <c r="O92" s="1224">
        <v>915</v>
      </c>
      <c r="P92" s="1213"/>
      <c r="Q92" s="1223">
        <v>1</v>
      </c>
      <c r="R92" s="1213"/>
      <c r="S92" s="1213">
        <v>1</v>
      </c>
      <c r="T92" s="1213"/>
      <c r="U92" s="1223">
        <v>1</v>
      </c>
      <c r="V92" s="1213"/>
      <c r="W92" s="1213"/>
      <c r="X92" s="1213">
        <v>1</v>
      </c>
      <c r="Y92" s="1223">
        <v>1</v>
      </c>
      <c r="Z92" s="1223">
        <v>1</v>
      </c>
      <c r="AA92" s="1223"/>
      <c r="AC92" s="1212" t="s">
        <v>3819</v>
      </c>
      <c r="AH92" s="1223">
        <v>300</v>
      </c>
      <c r="AI92" s="1223">
        <v>700</v>
      </c>
      <c r="AJ92" s="1222"/>
      <c r="AK92" s="1222">
        <v>1</v>
      </c>
      <c r="AL92" s="1222"/>
      <c r="AM92" s="1221">
        <v>649</v>
      </c>
      <c r="AN92" s="717">
        <v>8935.5</v>
      </c>
      <c r="AO92" s="1220">
        <v>259</v>
      </c>
      <c r="AP92" s="1220">
        <v>329</v>
      </c>
      <c r="AQ92" s="1220">
        <v>215</v>
      </c>
      <c r="AR92" s="1219">
        <v>521</v>
      </c>
      <c r="AS92" s="1218">
        <v>370.5</v>
      </c>
      <c r="AT92" s="1217">
        <v>293</v>
      </c>
      <c r="AU92" s="1216">
        <v>3044</v>
      </c>
      <c r="AV92" s="1215"/>
      <c r="AW92" s="1213" t="s">
        <v>1192</v>
      </c>
      <c r="AX92" s="1213"/>
    </row>
    <row r="93" spans="1:50">
      <c r="A93" s="1153" t="s">
        <v>3680</v>
      </c>
      <c r="C93" s="1212" t="s">
        <v>3808</v>
      </c>
      <c r="D93" s="1223">
        <v>92</v>
      </c>
      <c r="E93" s="1226" t="s">
        <v>1191</v>
      </c>
      <c r="F93" s="1225">
        <v>40349</v>
      </c>
      <c r="G93" s="1213"/>
      <c r="H93" s="1213">
        <v>1</v>
      </c>
      <c r="I93" s="1213"/>
      <c r="J93" s="1213"/>
      <c r="K93" s="1213">
        <v>1</v>
      </c>
      <c r="L93" s="1213">
        <v>160</v>
      </c>
      <c r="M93" s="1213">
        <v>69</v>
      </c>
      <c r="N93" s="1213">
        <v>190</v>
      </c>
      <c r="O93" s="1224">
        <v>657</v>
      </c>
      <c r="P93" s="1213"/>
      <c r="Q93" s="1223">
        <v>1</v>
      </c>
      <c r="R93" s="1213">
        <v>1</v>
      </c>
      <c r="S93" s="1213"/>
      <c r="T93" s="1213"/>
      <c r="U93" s="1223">
        <v>1</v>
      </c>
      <c r="V93" s="1213"/>
      <c r="W93" s="1213"/>
      <c r="X93" s="1213">
        <v>1</v>
      </c>
      <c r="Y93" s="1223">
        <v>1</v>
      </c>
      <c r="Z93" s="1223">
        <v>1</v>
      </c>
      <c r="AA93" s="1223"/>
      <c r="AC93" s="1212" t="s">
        <v>3819</v>
      </c>
      <c r="AH93" s="1223">
        <v>300</v>
      </c>
      <c r="AI93" s="1223">
        <v>800</v>
      </c>
      <c r="AJ93" s="1222"/>
      <c r="AK93" s="1222"/>
      <c r="AL93" s="1222">
        <v>1</v>
      </c>
      <c r="AM93" s="1221">
        <v>113</v>
      </c>
      <c r="AN93" s="1220">
        <v>144.5</v>
      </c>
      <c r="AO93" s="1220">
        <v>98.5</v>
      </c>
      <c r="AP93" s="1220">
        <v>114.5</v>
      </c>
      <c r="AQ93" s="1220">
        <v>138</v>
      </c>
      <c r="AR93" s="1219">
        <v>54.5</v>
      </c>
      <c r="AS93" s="1218">
        <v>337.5</v>
      </c>
      <c r="AT93" s="1217">
        <v>131</v>
      </c>
      <c r="AU93" s="1183">
        <v>10772</v>
      </c>
      <c r="AV93" s="1215"/>
      <c r="AW93" s="1213" t="s">
        <v>1193</v>
      </c>
      <c r="AX93" s="1213"/>
    </row>
    <row r="94" spans="1:50">
      <c r="A94" s="1153" t="s">
        <v>3680</v>
      </c>
      <c r="C94" s="1212" t="s">
        <v>3808</v>
      </c>
      <c r="D94" s="1223">
        <v>93</v>
      </c>
      <c r="E94" s="1226" t="s">
        <v>1191</v>
      </c>
      <c r="F94" s="1225">
        <v>40349</v>
      </c>
      <c r="G94" s="1213"/>
      <c r="H94" s="1213">
        <v>1</v>
      </c>
      <c r="I94" s="1213"/>
      <c r="J94" s="1213"/>
      <c r="K94" s="1213">
        <v>1</v>
      </c>
      <c r="L94" s="1213">
        <v>173</v>
      </c>
      <c r="M94" s="1213">
        <v>66</v>
      </c>
      <c r="N94" s="1213">
        <v>195</v>
      </c>
      <c r="O94" s="1224">
        <v>564</v>
      </c>
      <c r="P94" s="1213"/>
      <c r="Q94" s="1223">
        <v>1</v>
      </c>
      <c r="R94" s="1213">
        <v>1</v>
      </c>
      <c r="S94" s="1213"/>
      <c r="T94" s="1213"/>
      <c r="U94" s="1223">
        <v>1</v>
      </c>
      <c r="V94" s="1213"/>
      <c r="W94" s="1213">
        <v>1</v>
      </c>
      <c r="X94" s="1213"/>
      <c r="Y94" s="1223">
        <v>1</v>
      </c>
      <c r="Z94" s="1223">
        <v>1</v>
      </c>
      <c r="AA94" s="1223"/>
      <c r="AC94" s="1212" t="s">
        <v>3819</v>
      </c>
      <c r="AH94" s="1223">
        <v>300</v>
      </c>
      <c r="AI94" s="1223">
        <v>1000</v>
      </c>
      <c r="AJ94" s="1222"/>
      <c r="AK94" s="1222"/>
      <c r="AL94" s="1222">
        <v>1</v>
      </c>
      <c r="AM94" s="1221">
        <v>115</v>
      </c>
      <c r="AN94" s="1220">
        <v>109</v>
      </c>
      <c r="AO94" s="1220">
        <v>79</v>
      </c>
      <c r="AP94" s="1220">
        <v>151</v>
      </c>
      <c r="AQ94" s="1220">
        <v>148.5</v>
      </c>
      <c r="AR94" s="1219">
        <v>91.5</v>
      </c>
      <c r="AS94" s="1218">
        <v>202.5</v>
      </c>
      <c r="AT94" s="1217">
        <v>121.5</v>
      </c>
      <c r="AU94" s="1216">
        <v>1295</v>
      </c>
      <c r="AV94" s="936"/>
      <c r="AW94" s="1213" t="s">
        <v>1194</v>
      </c>
      <c r="AX94" s="1213"/>
    </row>
    <row r="95" spans="1:50">
      <c r="A95" s="1153" t="s">
        <v>3680</v>
      </c>
      <c r="C95" s="1212" t="s">
        <v>3808</v>
      </c>
      <c r="D95" s="1223">
        <v>94</v>
      </c>
      <c r="E95" s="1226" t="s">
        <v>1191</v>
      </c>
      <c r="F95" s="1225">
        <v>40349</v>
      </c>
      <c r="G95" s="1213">
        <v>1</v>
      </c>
      <c r="H95" s="1213"/>
      <c r="I95" s="1213"/>
      <c r="J95" s="1213"/>
      <c r="K95" s="1213">
        <v>1</v>
      </c>
      <c r="L95" s="1213">
        <v>170</v>
      </c>
      <c r="M95" s="1213">
        <v>70</v>
      </c>
      <c r="N95" s="1213">
        <v>204</v>
      </c>
      <c r="O95" s="1224">
        <v>743</v>
      </c>
      <c r="P95" s="1213"/>
      <c r="Q95" s="1223">
        <v>1</v>
      </c>
      <c r="R95" s="1213"/>
      <c r="S95" s="1213">
        <v>1</v>
      </c>
      <c r="T95" s="1213"/>
      <c r="U95" s="1223">
        <v>1</v>
      </c>
      <c r="V95" s="1213"/>
      <c r="W95" s="1213">
        <v>1</v>
      </c>
      <c r="X95" s="1213"/>
      <c r="Y95" s="1223">
        <v>1</v>
      </c>
      <c r="Z95" s="1223">
        <v>1</v>
      </c>
      <c r="AA95" s="1223"/>
      <c r="AC95" s="1212" t="s">
        <v>3819</v>
      </c>
      <c r="AH95" s="1223">
        <v>300</v>
      </c>
      <c r="AI95" s="1223">
        <v>600</v>
      </c>
      <c r="AJ95" s="1222"/>
      <c r="AK95" s="1222"/>
      <c r="AL95" s="1222">
        <v>1</v>
      </c>
      <c r="AM95" s="1221">
        <v>136.5</v>
      </c>
      <c r="AN95" s="1220">
        <v>124</v>
      </c>
      <c r="AO95" s="1220">
        <v>119</v>
      </c>
      <c r="AP95" s="1220">
        <v>224</v>
      </c>
      <c r="AQ95" s="1220">
        <v>238</v>
      </c>
      <c r="AR95" s="1219">
        <v>122</v>
      </c>
      <c r="AS95" s="1218">
        <v>299</v>
      </c>
      <c r="AT95" s="1217">
        <v>154</v>
      </c>
      <c r="AU95" s="971">
        <v>7830</v>
      </c>
      <c r="AV95" s="1215"/>
      <c r="AW95" s="1213" t="s">
        <v>1195</v>
      </c>
      <c r="AX95" s="1214"/>
    </row>
    <row r="96" spans="1:50">
      <c r="A96" s="1153" t="s">
        <v>3680</v>
      </c>
      <c r="C96" s="1212" t="s">
        <v>3808</v>
      </c>
      <c r="D96" s="1223">
        <v>95</v>
      </c>
      <c r="E96" s="1226" t="s">
        <v>1191</v>
      </c>
      <c r="F96" s="1225">
        <v>40349</v>
      </c>
      <c r="G96" s="1213">
        <v>1</v>
      </c>
      <c r="H96" s="1213"/>
      <c r="I96" s="1213"/>
      <c r="J96" s="1213"/>
      <c r="K96" s="1213">
        <v>1</v>
      </c>
      <c r="L96" s="1213">
        <v>165</v>
      </c>
      <c r="M96" s="1213">
        <v>72</v>
      </c>
      <c r="N96" s="1213">
        <v>196</v>
      </c>
      <c r="O96" s="1224">
        <v>611</v>
      </c>
      <c r="P96" s="1213"/>
      <c r="Q96" s="1223">
        <v>1</v>
      </c>
      <c r="R96" s="1213"/>
      <c r="S96" s="1213">
        <v>1</v>
      </c>
      <c r="T96" s="1213"/>
      <c r="U96" s="1223">
        <v>1</v>
      </c>
      <c r="V96" s="1213"/>
      <c r="W96" s="1213"/>
      <c r="X96" s="1213">
        <v>1</v>
      </c>
      <c r="Y96" s="1223">
        <v>1</v>
      </c>
      <c r="Z96" s="1223">
        <v>1</v>
      </c>
      <c r="AA96" s="1223"/>
      <c r="AC96" s="1212" t="s">
        <v>3819</v>
      </c>
      <c r="AH96" s="1223">
        <v>300</v>
      </c>
      <c r="AI96" s="1223">
        <v>800</v>
      </c>
      <c r="AJ96" s="1222"/>
      <c r="AK96" s="1222"/>
      <c r="AL96" s="1222">
        <v>1</v>
      </c>
      <c r="AM96" s="1221">
        <v>115.5</v>
      </c>
      <c r="AN96" s="1220">
        <v>176</v>
      </c>
      <c r="AO96" s="1220">
        <v>179</v>
      </c>
      <c r="AP96" s="1220">
        <v>345</v>
      </c>
      <c r="AQ96" s="1220">
        <v>154.5</v>
      </c>
      <c r="AR96" s="1219">
        <v>182</v>
      </c>
      <c r="AS96" s="1218">
        <v>543</v>
      </c>
      <c r="AT96" s="1217">
        <v>181</v>
      </c>
      <c r="AU96" s="1183">
        <v>12470</v>
      </c>
      <c r="AV96" s="936"/>
      <c r="AW96" s="1213" t="s">
        <v>1196</v>
      </c>
      <c r="AX96" s="1214"/>
    </row>
    <row r="97" spans="1:50">
      <c r="A97" s="1153" t="s">
        <v>3680</v>
      </c>
      <c r="C97" s="1212" t="s">
        <v>3808</v>
      </c>
      <c r="D97" s="1223">
        <v>96</v>
      </c>
      <c r="E97" s="1226" t="s">
        <v>1191</v>
      </c>
      <c r="F97" s="1225">
        <v>40349</v>
      </c>
      <c r="G97" s="1213"/>
      <c r="H97" s="1213">
        <v>1</v>
      </c>
      <c r="I97" s="1213"/>
      <c r="J97" s="1213"/>
      <c r="K97" s="1213">
        <v>1</v>
      </c>
      <c r="L97" s="1213">
        <v>164</v>
      </c>
      <c r="M97" s="1213">
        <v>63</v>
      </c>
      <c r="N97" s="1213">
        <v>175</v>
      </c>
      <c r="O97" s="1224">
        <v>478</v>
      </c>
      <c r="P97" s="1213"/>
      <c r="Q97" s="1223">
        <v>1</v>
      </c>
      <c r="R97" s="1213">
        <v>1</v>
      </c>
      <c r="S97" s="1213"/>
      <c r="T97" s="1213"/>
      <c r="U97" s="1223">
        <v>1</v>
      </c>
      <c r="V97" s="1213">
        <v>1</v>
      </c>
      <c r="W97" s="1213"/>
      <c r="X97" s="1213"/>
      <c r="Y97" s="1223">
        <v>1</v>
      </c>
      <c r="Z97" s="1223">
        <v>1</v>
      </c>
      <c r="AA97" s="1223"/>
      <c r="AC97" s="1212" t="s">
        <v>3819</v>
      </c>
      <c r="AH97" s="1223">
        <v>300</v>
      </c>
      <c r="AI97" s="1223">
        <v>900</v>
      </c>
      <c r="AJ97" s="1222"/>
      <c r="AK97" s="1222"/>
      <c r="AL97" s="1222">
        <v>1</v>
      </c>
      <c r="AM97" s="1221">
        <v>121</v>
      </c>
      <c r="AN97" s="1220">
        <v>127</v>
      </c>
      <c r="AO97" s="1220">
        <v>106</v>
      </c>
      <c r="AP97" s="1220">
        <v>153</v>
      </c>
      <c r="AQ97" s="1220">
        <v>168.5</v>
      </c>
      <c r="AR97" s="1219">
        <v>63.5</v>
      </c>
      <c r="AS97" s="1218">
        <v>312</v>
      </c>
      <c r="AT97" s="1217">
        <v>92.5</v>
      </c>
      <c r="AU97" s="1183">
        <v>11075.5</v>
      </c>
      <c r="AV97" s="936"/>
      <c r="AW97" s="1213" t="s">
        <v>1197</v>
      </c>
      <c r="AX97" s="1214"/>
    </row>
    <row r="98" spans="1:50">
      <c r="A98" s="1153" t="s">
        <v>3680</v>
      </c>
      <c r="C98" s="1212" t="s">
        <v>3808</v>
      </c>
      <c r="D98" s="1223">
        <v>97</v>
      </c>
      <c r="E98" s="1226" t="s">
        <v>1191</v>
      </c>
      <c r="F98" s="1225">
        <v>40349</v>
      </c>
      <c r="G98" s="1213"/>
      <c r="H98" s="1213">
        <v>1</v>
      </c>
      <c r="I98" s="1213"/>
      <c r="J98" s="1213"/>
      <c r="K98" s="1213">
        <v>1</v>
      </c>
      <c r="L98" s="1213">
        <v>162</v>
      </c>
      <c r="M98" s="1213">
        <v>66</v>
      </c>
      <c r="N98" s="1213">
        <v>185</v>
      </c>
      <c r="O98" s="1224">
        <v>583</v>
      </c>
      <c r="P98" s="1213"/>
      <c r="Q98" s="1223">
        <v>1</v>
      </c>
      <c r="R98" s="1213">
        <v>1</v>
      </c>
      <c r="S98" s="1213"/>
      <c r="T98" s="1213"/>
      <c r="U98" s="1223">
        <v>1</v>
      </c>
      <c r="V98" s="1213"/>
      <c r="W98" s="1213">
        <v>1</v>
      </c>
      <c r="X98" s="1213"/>
      <c r="Y98" s="1223">
        <v>1</v>
      </c>
      <c r="Z98" s="1223">
        <v>1</v>
      </c>
      <c r="AA98" s="1223"/>
      <c r="AC98" s="1212" t="s">
        <v>3819</v>
      </c>
      <c r="AH98" s="1223">
        <v>300</v>
      </c>
      <c r="AI98" s="1223">
        <v>700</v>
      </c>
      <c r="AJ98" s="1222">
        <v>1</v>
      </c>
      <c r="AK98" s="1222"/>
      <c r="AL98" s="1222"/>
      <c r="AM98" s="722">
        <v>4797</v>
      </c>
      <c r="AN98" s="721">
        <v>14907</v>
      </c>
      <c r="AO98" s="1220">
        <v>122</v>
      </c>
      <c r="AP98" s="1220">
        <v>219</v>
      </c>
      <c r="AQ98" s="1220">
        <v>301</v>
      </c>
      <c r="AR98" s="1219">
        <v>275</v>
      </c>
      <c r="AS98" s="740">
        <v>4658</v>
      </c>
      <c r="AT98" s="726">
        <v>1510.5</v>
      </c>
      <c r="AU98" s="971">
        <v>4735</v>
      </c>
      <c r="AV98" s="936"/>
      <c r="AW98" s="1213" t="s">
        <v>1198</v>
      </c>
      <c r="AX98" s="1214"/>
    </row>
    <row r="99" spans="1:50">
      <c r="A99" s="1153" t="s">
        <v>3680</v>
      </c>
      <c r="C99" s="1212" t="s">
        <v>3808</v>
      </c>
      <c r="D99" s="1223">
        <v>98</v>
      </c>
      <c r="E99" s="1226" t="s">
        <v>1191</v>
      </c>
      <c r="F99" s="1225">
        <v>40349</v>
      </c>
      <c r="G99" s="1213"/>
      <c r="H99" s="1213">
        <v>1</v>
      </c>
      <c r="I99" s="1213"/>
      <c r="J99" s="1213"/>
      <c r="K99" s="1213">
        <v>1</v>
      </c>
      <c r="L99" s="1213">
        <v>171</v>
      </c>
      <c r="M99" s="1213">
        <v>70</v>
      </c>
      <c r="N99" s="1213">
        <v>200</v>
      </c>
      <c r="O99" s="1224">
        <v>707</v>
      </c>
      <c r="P99" s="1213"/>
      <c r="Q99" s="1223">
        <v>1</v>
      </c>
      <c r="R99" s="1213">
        <v>1</v>
      </c>
      <c r="S99" s="1213"/>
      <c r="T99" s="1213"/>
      <c r="U99" s="1223">
        <v>1</v>
      </c>
      <c r="V99" s="1213"/>
      <c r="W99" s="1213">
        <v>1</v>
      </c>
      <c r="X99" s="1213"/>
      <c r="Y99" s="1223">
        <v>1</v>
      </c>
      <c r="Z99" s="1223">
        <v>1</v>
      </c>
      <c r="AA99" s="1223"/>
      <c r="AC99" s="1212" t="s">
        <v>3819</v>
      </c>
      <c r="AH99" s="1223">
        <v>300</v>
      </c>
      <c r="AI99" s="1223">
        <v>600</v>
      </c>
      <c r="AJ99" s="1222">
        <v>1</v>
      </c>
      <c r="AK99" s="1222"/>
      <c r="AL99" s="1222"/>
      <c r="AM99" s="754">
        <v>19987.5</v>
      </c>
      <c r="AN99" s="721">
        <v>25636.5</v>
      </c>
      <c r="AO99" s="1220">
        <v>266</v>
      </c>
      <c r="AP99" s="1220">
        <v>168.5</v>
      </c>
      <c r="AQ99" s="1220">
        <v>228</v>
      </c>
      <c r="AR99" s="1219">
        <v>78</v>
      </c>
      <c r="AS99" s="1218">
        <v>426.5</v>
      </c>
      <c r="AT99" s="1217">
        <v>154</v>
      </c>
      <c r="AU99" s="971">
        <v>4722.5</v>
      </c>
      <c r="AV99" s="1215"/>
      <c r="AW99" s="1213" t="s">
        <v>1199</v>
      </c>
      <c r="AX99" s="1214"/>
    </row>
    <row r="100" spans="1:50">
      <c r="A100" s="1153" t="s">
        <v>3680</v>
      </c>
      <c r="C100" s="1212" t="s">
        <v>3808</v>
      </c>
      <c r="D100" s="1223">
        <v>99</v>
      </c>
      <c r="E100" s="1226" t="s">
        <v>1191</v>
      </c>
      <c r="F100" s="1225">
        <v>40349</v>
      </c>
      <c r="G100" s="1213"/>
      <c r="H100" s="1213">
        <v>1</v>
      </c>
      <c r="I100" s="1213"/>
      <c r="J100" s="1213"/>
      <c r="K100" s="1213">
        <v>1</v>
      </c>
      <c r="L100" s="1213">
        <v>169</v>
      </c>
      <c r="M100" s="1213">
        <v>65</v>
      </c>
      <c r="N100" s="1213">
        <v>200</v>
      </c>
      <c r="O100" s="1224">
        <v>674</v>
      </c>
      <c r="P100" s="1213"/>
      <c r="Q100" s="1223">
        <v>1</v>
      </c>
      <c r="R100" s="1213">
        <v>1</v>
      </c>
      <c r="S100" s="1213"/>
      <c r="T100" s="1213"/>
      <c r="U100" s="1223">
        <v>1</v>
      </c>
      <c r="V100" s="1213"/>
      <c r="W100" s="1213">
        <v>1</v>
      </c>
      <c r="X100" s="1213"/>
      <c r="Y100" s="1223">
        <v>1</v>
      </c>
      <c r="Z100" s="1223">
        <v>1</v>
      </c>
      <c r="AA100" s="1223"/>
      <c r="AC100" s="1212" t="s">
        <v>3819</v>
      </c>
      <c r="AH100" s="1223">
        <v>300</v>
      </c>
      <c r="AI100" s="1223">
        <v>1000</v>
      </c>
      <c r="AJ100" s="1222"/>
      <c r="AK100" s="1222">
        <v>1</v>
      </c>
      <c r="AL100" s="1222"/>
      <c r="AM100" s="1221">
        <v>384</v>
      </c>
      <c r="AN100" s="717">
        <v>6006</v>
      </c>
      <c r="AO100" s="1220">
        <v>132.5</v>
      </c>
      <c r="AP100" s="1220">
        <v>236</v>
      </c>
      <c r="AQ100" s="1220">
        <v>330</v>
      </c>
      <c r="AR100" s="1219">
        <v>154</v>
      </c>
      <c r="AS100" s="1218">
        <v>518.5</v>
      </c>
      <c r="AT100" s="1217">
        <v>233</v>
      </c>
      <c r="AU100" s="1216">
        <v>2384</v>
      </c>
      <c r="AV100" s="1215"/>
      <c r="AW100" s="1213" t="s">
        <v>1200</v>
      </c>
      <c r="AX100" s="1214"/>
    </row>
    <row r="101" spans="1:50">
      <c r="A101" s="1153" t="s">
        <v>3680</v>
      </c>
      <c r="C101" s="1212" t="s">
        <v>3808</v>
      </c>
      <c r="D101" s="1223">
        <v>100</v>
      </c>
      <c r="E101" s="1226" t="s">
        <v>1191</v>
      </c>
      <c r="F101" s="1225">
        <v>40349</v>
      </c>
      <c r="G101" s="1213">
        <v>1</v>
      </c>
      <c r="H101" s="1213"/>
      <c r="I101" s="1213"/>
      <c r="J101" s="1213"/>
      <c r="K101" s="1213">
        <v>1</v>
      </c>
      <c r="L101" s="1213">
        <v>173</v>
      </c>
      <c r="M101" s="1213">
        <v>67</v>
      </c>
      <c r="N101" s="1213">
        <v>202</v>
      </c>
      <c r="O101" s="1224">
        <v>768</v>
      </c>
      <c r="P101" s="1213"/>
      <c r="Q101" s="1223">
        <v>1</v>
      </c>
      <c r="R101" s="1213"/>
      <c r="S101" s="1213">
        <v>1</v>
      </c>
      <c r="T101" s="1213"/>
      <c r="U101" s="1223">
        <v>1</v>
      </c>
      <c r="V101" s="1213"/>
      <c r="W101" s="1213"/>
      <c r="X101" s="1213">
        <v>1</v>
      </c>
      <c r="Y101" s="1223">
        <v>1</v>
      </c>
      <c r="Z101" s="1223"/>
      <c r="AA101" s="1223">
        <v>1</v>
      </c>
      <c r="AC101" s="1212" t="s">
        <v>3819</v>
      </c>
      <c r="AH101" s="1223">
        <v>300</v>
      </c>
      <c r="AI101" s="1223">
        <v>1000</v>
      </c>
      <c r="AJ101" s="1222"/>
      <c r="AK101" s="1222">
        <v>1</v>
      </c>
      <c r="AL101" s="1222"/>
      <c r="AM101" s="1221">
        <v>268</v>
      </c>
      <c r="AN101" s="717">
        <v>1736</v>
      </c>
      <c r="AO101" s="1220">
        <v>130</v>
      </c>
      <c r="AP101" s="1220">
        <v>125</v>
      </c>
      <c r="AQ101" s="1220">
        <v>201.5</v>
      </c>
      <c r="AR101" s="1219">
        <v>133</v>
      </c>
      <c r="AS101" s="1218">
        <v>280.5</v>
      </c>
      <c r="AT101" s="1217">
        <v>126.5</v>
      </c>
      <c r="AU101" s="1216">
        <v>1697</v>
      </c>
      <c r="AV101" s="1215"/>
      <c r="AW101" s="1213" t="s">
        <v>1201</v>
      </c>
      <c r="AX101" s="1214"/>
    </row>
    <row r="102" spans="1:50">
      <c r="Y102" s="1213"/>
      <c r="Z102" s="1213"/>
      <c r="AA102" s="12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1"/>
  <sheetViews>
    <sheetView workbookViewId="0">
      <selection activeCell="AX2" sqref="AX2:AX101"/>
    </sheetView>
  </sheetViews>
  <sheetFormatPr baseColWidth="10" defaultRowHeight="15" x14ac:dyDescent="0"/>
  <cols>
    <col min="1" max="16384" width="10.83203125" style="1212"/>
  </cols>
  <sheetData>
    <row r="1" spans="1:50" s="1248" customFormat="1" ht="16" thickBot="1">
      <c r="A1" s="1248" t="s">
        <v>3679</v>
      </c>
      <c r="B1" s="1256" t="s">
        <v>3728</v>
      </c>
      <c r="C1" s="1256" t="s">
        <v>3681</v>
      </c>
      <c r="D1" s="1256" t="s">
        <v>3800</v>
      </c>
      <c r="E1" s="1248" t="s">
        <v>3648</v>
      </c>
      <c r="F1" s="1248" t="s">
        <v>3729</v>
      </c>
      <c r="G1" s="1248" t="s">
        <v>3649</v>
      </c>
      <c r="H1" s="1248" t="s">
        <v>3650</v>
      </c>
      <c r="I1" s="1248" t="s">
        <v>3734</v>
      </c>
      <c r="J1" s="1248" t="s">
        <v>3651</v>
      </c>
      <c r="K1" s="1248" t="s">
        <v>3652</v>
      </c>
      <c r="L1" s="1248" t="s">
        <v>3653</v>
      </c>
      <c r="M1" s="1248" t="s">
        <v>3735</v>
      </c>
      <c r="N1" s="1248" t="s">
        <v>3736</v>
      </c>
      <c r="O1" s="1255" t="s">
        <v>3654</v>
      </c>
      <c r="P1" s="1248" t="s">
        <v>3655</v>
      </c>
      <c r="Q1" s="1248" t="s">
        <v>3656</v>
      </c>
      <c r="R1" s="1248" t="s">
        <v>3657</v>
      </c>
      <c r="S1" s="1248" t="s">
        <v>3658</v>
      </c>
      <c r="T1" s="1248" t="s">
        <v>3659</v>
      </c>
      <c r="U1" s="1248" t="s">
        <v>3660</v>
      </c>
      <c r="V1" s="1248" t="s">
        <v>3661</v>
      </c>
      <c r="W1" s="1248" t="s">
        <v>3733</v>
      </c>
      <c r="X1" s="1248" t="s">
        <v>3690</v>
      </c>
      <c r="Y1" s="1248" t="s">
        <v>3817</v>
      </c>
      <c r="Z1" s="1248" t="s">
        <v>3809</v>
      </c>
      <c r="AA1" s="1248" t="s">
        <v>3810</v>
      </c>
      <c r="AB1" s="1248" t="s">
        <v>3816</v>
      </c>
      <c r="AC1" s="1248" t="s">
        <v>3813</v>
      </c>
      <c r="AD1" s="1248" t="s">
        <v>3739</v>
      </c>
      <c r="AE1" s="1248" t="s">
        <v>3740</v>
      </c>
      <c r="AF1" s="1248" t="s">
        <v>3745</v>
      </c>
      <c r="AG1" s="1248" t="s">
        <v>3741</v>
      </c>
      <c r="AH1" s="1254" t="s">
        <v>3708</v>
      </c>
      <c r="AI1" s="1254" t="s">
        <v>3709</v>
      </c>
      <c r="AJ1" s="1253" t="s">
        <v>79</v>
      </c>
      <c r="AK1" s="1253" t="s">
        <v>80</v>
      </c>
      <c r="AL1" s="1253" t="s">
        <v>81</v>
      </c>
      <c r="AM1" s="1249" t="s">
        <v>3760</v>
      </c>
      <c r="AN1" s="1251" t="s">
        <v>82</v>
      </c>
      <c r="AO1" s="1251" t="s">
        <v>84</v>
      </c>
      <c r="AP1" s="1251" t="s">
        <v>3752</v>
      </c>
      <c r="AQ1" s="1251" t="s">
        <v>3753</v>
      </c>
      <c r="AR1" s="1252" t="s">
        <v>87</v>
      </c>
      <c r="AS1" s="1251" t="s">
        <v>88</v>
      </c>
      <c r="AT1" s="1250" t="s">
        <v>89</v>
      </c>
      <c r="AU1" s="1249" t="s">
        <v>90</v>
      </c>
      <c r="AV1" s="1248" t="s">
        <v>3797</v>
      </c>
      <c r="AW1" s="1248" t="s">
        <v>3783</v>
      </c>
      <c r="AX1" s="1248" t="s">
        <v>25</v>
      </c>
    </row>
    <row r="2" spans="1:50">
      <c r="A2" s="1153" t="s">
        <v>3680</v>
      </c>
      <c r="B2" s="1212" t="s">
        <v>3823</v>
      </c>
      <c r="C2" s="1212" t="s">
        <v>3824</v>
      </c>
      <c r="D2" s="145">
        <v>1</v>
      </c>
      <c r="E2" s="146" t="s">
        <v>1203</v>
      </c>
      <c r="F2" s="1225">
        <v>40437</v>
      </c>
      <c r="G2" s="145">
        <v>1</v>
      </c>
      <c r="H2" s="145"/>
      <c r="I2" s="145"/>
      <c r="J2" s="145">
        <v>1</v>
      </c>
      <c r="K2" s="145"/>
      <c r="L2" s="145">
        <v>150</v>
      </c>
      <c r="M2" s="145">
        <v>68</v>
      </c>
      <c r="N2" s="145">
        <v>201</v>
      </c>
      <c r="O2" s="147">
        <v>390</v>
      </c>
      <c r="P2" s="145"/>
      <c r="Q2" s="145">
        <v>1</v>
      </c>
      <c r="R2" s="145"/>
      <c r="S2" s="145">
        <v>1</v>
      </c>
      <c r="T2" s="145"/>
      <c r="U2" s="145">
        <v>1</v>
      </c>
      <c r="V2" s="145"/>
      <c r="W2" s="145">
        <v>1</v>
      </c>
      <c r="X2" s="145"/>
      <c r="Y2" s="145">
        <v>1</v>
      </c>
      <c r="Z2" s="145">
        <v>1</v>
      </c>
      <c r="AA2" s="145"/>
      <c r="AC2" s="1212" t="s">
        <v>3819</v>
      </c>
      <c r="AH2" s="145">
        <v>300</v>
      </c>
      <c r="AI2" s="145">
        <v>600</v>
      </c>
      <c r="AJ2" s="148"/>
      <c r="AK2" s="148"/>
      <c r="AL2" s="148">
        <v>1</v>
      </c>
      <c r="AM2" s="150">
        <v>109</v>
      </c>
      <c r="AN2" s="149">
        <v>269</v>
      </c>
      <c r="AO2" s="149">
        <v>107.5</v>
      </c>
      <c r="AP2" s="149">
        <v>100</v>
      </c>
      <c r="AQ2" s="149">
        <v>107</v>
      </c>
      <c r="AR2" s="151">
        <v>82</v>
      </c>
      <c r="AS2" s="152">
        <v>188.5</v>
      </c>
      <c r="AT2" s="153">
        <v>79</v>
      </c>
      <c r="AU2" s="154">
        <v>597</v>
      </c>
      <c r="AW2" s="145" t="s">
        <v>1204</v>
      </c>
      <c r="AX2" s="145"/>
    </row>
    <row r="3" spans="1:50">
      <c r="A3" s="1153" t="s">
        <v>3680</v>
      </c>
      <c r="B3" s="1212" t="s">
        <v>3823</v>
      </c>
      <c r="C3" s="1212" t="s">
        <v>3824</v>
      </c>
      <c r="D3" s="145">
        <v>2</v>
      </c>
      <c r="E3" s="146" t="s">
        <v>1203</v>
      </c>
      <c r="F3" s="1225">
        <v>40437</v>
      </c>
      <c r="G3" s="145"/>
      <c r="H3" s="145">
        <v>1</v>
      </c>
      <c r="I3" s="145"/>
      <c r="J3" s="145">
        <v>1</v>
      </c>
      <c r="K3" s="145"/>
      <c r="L3" s="145">
        <v>155</v>
      </c>
      <c r="M3" s="145">
        <v>69</v>
      </c>
      <c r="N3" s="145">
        <v>198</v>
      </c>
      <c r="O3" s="147">
        <v>391</v>
      </c>
      <c r="P3" s="145"/>
      <c r="Q3" s="145">
        <v>1</v>
      </c>
      <c r="R3" s="145"/>
      <c r="S3" s="145">
        <v>1</v>
      </c>
      <c r="T3" s="145"/>
      <c r="U3" s="145">
        <v>1</v>
      </c>
      <c r="V3" s="145"/>
      <c r="W3" s="145">
        <v>1</v>
      </c>
      <c r="X3" s="145"/>
      <c r="Y3" s="145">
        <v>1</v>
      </c>
      <c r="Z3" s="145">
        <v>1</v>
      </c>
      <c r="AA3" s="145"/>
      <c r="AC3" s="1212" t="s">
        <v>3819</v>
      </c>
      <c r="AH3" s="145">
        <v>300</v>
      </c>
      <c r="AI3" s="145">
        <v>700</v>
      </c>
      <c r="AJ3" s="148"/>
      <c r="AK3" s="148">
        <v>1</v>
      </c>
      <c r="AL3" s="148"/>
      <c r="AM3" s="155">
        <v>229.5</v>
      </c>
      <c r="AN3" s="717">
        <v>2309</v>
      </c>
      <c r="AO3" s="156">
        <v>320</v>
      </c>
      <c r="AP3" s="156">
        <v>187.5</v>
      </c>
      <c r="AQ3" s="156">
        <v>275.5</v>
      </c>
      <c r="AR3" s="157">
        <v>79</v>
      </c>
      <c r="AS3" s="158">
        <v>84</v>
      </c>
      <c r="AT3" s="159">
        <v>75</v>
      </c>
      <c r="AU3" s="160">
        <v>427.5</v>
      </c>
      <c r="AW3" s="145" t="s">
        <v>1205</v>
      </c>
      <c r="AX3" s="145"/>
    </row>
    <row r="4" spans="1:50">
      <c r="A4" s="1153" t="s">
        <v>3680</v>
      </c>
      <c r="B4" s="1212" t="s">
        <v>3823</v>
      </c>
      <c r="C4" s="1212" t="s">
        <v>3824</v>
      </c>
      <c r="D4" s="145">
        <v>3</v>
      </c>
      <c r="E4" s="146" t="s">
        <v>1203</v>
      </c>
      <c r="F4" s="1225">
        <v>40437</v>
      </c>
      <c r="G4" s="145">
        <v>1</v>
      </c>
      <c r="H4" s="145"/>
      <c r="I4" s="145"/>
      <c r="J4" s="145">
        <v>1</v>
      </c>
      <c r="K4" s="145"/>
      <c r="L4" s="145">
        <v>156</v>
      </c>
      <c r="M4" s="145">
        <v>68</v>
      </c>
      <c r="N4" s="145">
        <v>195</v>
      </c>
      <c r="O4" s="147">
        <v>428</v>
      </c>
      <c r="P4" s="145"/>
      <c r="Q4" s="145">
        <v>1</v>
      </c>
      <c r="R4" s="145"/>
      <c r="S4" s="145">
        <v>1</v>
      </c>
      <c r="T4" s="145"/>
      <c r="U4" s="145">
        <v>1</v>
      </c>
      <c r="V4" s="145"/>
      <c r="W4" s="145">
        <v>1</v>
      </c>
      <c r="X4" s="145"/>
      <c r="Y4" s="145">
        <v>1</v>
      </c>
      <c r="Z4" s="145">
        <v>1</v>
      </c>
      <c r="AA4" s="145"/>
      <c r="AC4" s="1212" t="s">
        <v>3819</v>
      </c>
      <c r="AH4" s="145">
        <v>300</v>
      </c>
      <c r="AI4" s="145">
        <v>800</v>
      </c>
      <c r="AJ4" s="148"/>
      <c r="AK4" s="148"/>
      <c r="AL4" s="148">
        <v>1</v>
      </c>
      <c r="AM4" s="155">
        <v>82</v>
      </c>
      <c r="AN4" s="156">
        <v>283</v>
      </c>
      <c r="AO4" s="156">
        <v>77</v>
      </c>
      <c r="AP4" s="156">
        <v>79</v>
      </c>
      <c r="AQ4" s="156">
        <v>95</v>
      </c>
      <c r="AR4" s="157">
        <v>62</v>
      </c>
      <c r="AS4" s="158">
        <v>231</v>
      </c>
      <c r="AT4" s="159">
        <v>95.5</v>
      </c>
      <c r="AU4" s="160">
        <v>878</v>
      </c>
      <c r="AW4" s="145" t="s">
        <v>1206</v>
      </c>
      <c r="AX4" s="145"/>
    </row>
    <row r="5" spans="1:50">
      <c r="A5" s="1153" t="s">
        <v>3680</v>
      </c>
      <c r="B5" s="1212" t="s">
        <v>3823</v>
      </c>
      <c r="C5" s="1212" t="s">
        <v>3824</v>
      </c>
      <c r="D5" s="145">
        <v>4</v>
      </c>
      <c r="E5" s="146" t="s">
        <v>1203</v>
      </c>
      <c r="F5" s="1225">
        <v>40437</v>
      </c>
      <c r="G5" s="145">
        <v>1</v>
      </c>
      <c r="H5" s="145"/>
      <c r="I5" s="145"/>
      <c r="J5" s="145">
        <v>1</v>
      </c>
      <c r="K5" s="145"/>
      <c r="L5" s="145">
        <v>152</v>
      </c>
      <c r="M5" s="145">
        <v>70</v>
      </c>
      <c r="N5" s="145">
        <v>196</v>
      </c>
      <c r="O5" s="147">
        <v>406</v>
      </c>
      <c r="P5" s="145"/>
      <c r="Q5" s="145">
        <v>1</v>
      </c>
      <c r="R5" s="145"/>
      <c r="S5" s="145">
        <v>1</v>
      </c>
      <c r="T5" s="145"/>
      <c r="U5" s="145">
        <v>1</v>
      </c>
      <c r="V5" s="145"/>
      <c r="W5" s="145">
        <v>1</v>
      </c>
      <c r="X5" s="145"/>
      <c r="Y5" s="145">
        <v>1</v>
      </c>
      <c r="Z5" s="145">
        <v>1</v>
      </c>
      <c r="AA5" s="145"/>
      <c r="AC5" s="1212" t="s">
        <v>3819</v>
      </c>
      <c r="AH5" s="145">
        <v>300</v>
      </c>
      <c r="AI5" s="145">
        <v>700</v>
      </c>
      <c r="AJ5" s="148"/>
      <c r="AK5" s="148"/>
      <c r="AL5" s="148">
        <v>1</v>
      </c>
      <c r="AM5" s="155">
        <v>68.5</v>
      </c>
      <c r="AN5" s="156">
        <v>96</v>
      </c>
      <c r="AO5" s="156">
        <v>111</v>
      </c>
      <c r="AP5" s="156">
        <v>113</v>
      </c>
      <c r="AQ5" s="156">
        <v>95.5</v>
      </c>
      <c r="AR5" s="157">
        <v>72</v>
      </c>
      <c r="AS5" s="158">
        <v>101.5</v>
      </c>
      <c r="AT5" s="159">
        <v>64.5</v>
      </c>
      <c r="AU5" s="160">
        <v>342</v>
      </c>
      <c r="AW5" s="145" t="s">
        <v>1207</v>
      </c>
      <c r="AX5" s="145"/>
    </row>
    <row r="6" spans="1:50">
      <c r="A6" s="1153" t="s">
        <v>3680</v>
      </c>
      <c r="B6" s="1212" t="s">
        <v>3823</v>
      </c>
      <c r="C6" s="1212" t="s">
        <v>3824</v>
      </c>
      <c r="D6" s="145">
        <v>5</v>
      </c>
      <c r="E6" s="146" t="s">
        <v>1203</v>
      </c>
      <c r="F6" s="1225">
        <v>40437</v>
      </c>
      <c r="G6" s="145"/>
      <c r="H6" s="145">
        <v>1</v>
      </c>
      <c r="I6" s="145"/>
      <c r="J6" s="145">
        <v>1</v>
      </c>
      <c r="K6" s="145"/>
      <c r="L6" s="145">
        <v>156</v>
      </c>
      <c r="M6" s="145">
        <v>69</v>
      </c>
      <c r="N6" s="143">
        <v>196</v>
      </c>
      <c r="O6" s="147">
        <v>427</v>
      </c>
      <c r="P6" s="145"/>
      <c r="Q6" s="145">
        <v>1</v>
      </c>
      <c r="R6" s="145"/>
      <c r="S6" s="145">
        <v>1</v>
      </c>
      <c r="T6" s="145"/>
      <c r="U6" s="145">
        <v>1</v>
      </c>
      <c r="V6" s="145"/>
      <c r="W6" s="145">
        <v>1</v>
      </c>
      <c r="X6" s="145"/>
      <c r="Y6" s="145">
        <v>1</v>
      </c>
      <c r="Z6" s="145">
        <v>1</v>
      </c>
      <c r="AA6" s="145"/>
      <c r="AC6" s="1212" t="s">
        <v>3819</v>
      </c>
      <c r="AH6" s="145">
        <v>300</v>
      </c>
      <c r="AI6" s="145">
        <v>800</v>
      </c>
      <c r="AJ6" s="148"/>
      <c r="AK6" s="148"/>
      <c r="AL6" s="148">
        <v>1</v>
      </c>
      <c r="AM6" s="155">
        <v>59</v>
      </c>
      <c r="AN6" s="156">
        <v>270</v>
      </c>
      <c r="AO6" s="156">
        <v>96.5</v>
      </c>
      <c r="AP6" s="156">
        <v>80</v>
      </c>
      <c r="AQ6" s="156">
        <v>97.5</v>
      </c>
      <c r="AR6" s="157">
        <v>49</v>
      </c>
      <c r="AS6" s="158">
        <v>242</v>
      </c>
      <c r="AT6" s="159">
        <v>59</v>
      </c>
      <c r="AU6" s="160">
        <v>327</v>
      </c>
      <c r="AW6" s="145" t="s">
        <v>1208</v>
      </c>
      <c r="AX6" s="145"/>
    </row>
    <row r="7" spans="1:50">
      <c r="A7" s="1153" t="s">
        <v>3680</v>
      </c>
      <c r="B7" s="1212" t="s">
        <v>3823</v>
      </c>
      <c r="C7" s="1212" t="s">
        <v>3824</v>
      </c>
      <c r="D7" s="145">
        <v>6</v>
      </c>
      <c r="E7" s="146" t="s">
        <v>1209</v>
      </c>
      <c r="F7" s="1225">
        <v>40438</v>
      </c>
      <c r="G7" s="145">
        <v>1</v>
      </c>
      <c r="H7" s="145"/>
      <c r="I7" s="145"/>
      <c r="J7" s="145"/>
      <c r="K7" s="145">
        <v>1</v>
      </c>
      <c r="L7" s="145">
        <v>170</v>
      </c>
      <c r="M7" s="145">
        <v>71</v>
      </c>
      <c r="N7" s="145">
        <v>218</v>
      </c>
      <c r="O7" s="147">
        <v>826</v>
      </c>
      <c r="P7" s="145"/>
      <c r="Q7" s="145">
        <v>1</v>
      </c>
      <c r="R7" s="145"/>
      <c r="S7" s="145">
        <v>1</v>
      </c>
      <c r="T7" s="145"/>
      <c r="U7" s="145">
        <v>1</v>
      </c>
      <c r="V7" s="145"/>
      <c r="W7" s="145"/>
      <c r="X7" s="145">
        <v>1</v>
      </c>
      <c r="Y7" s="145">
        <v>1</v>
      </c>
      <c r="Z7" s="145">
        <v>1</v>
      </c>
      <c r="AA7" s="145"/>
      <c r="AC7" s="1212" t="s">
        <v>3819</v>
      </c>
      <c r="AH7" s="145">
        <v>300</v>
      </c>
      <c r="AI7" s="145">
        <v>800</v>
      </c>
      <c r="AJ7" s="148"/>
      <c r="AK7" s="148">
        <v>1</v>
      </c>
      <c r="AL7" s="148"/>
      <c r="AM7" s="155">
        <v>367</v>
      </c>
      <c r="AN7" s="717">
        <v>3571</v>
      </c>
      <c r="AO7" s="156">
        <v>683</v>
      </c>
      <c r="AP7" s="156">
        <v>98</v>
      </c>
      <c r="AQ7" s="156">
        <v>113</v>
      </c>
      <c r="AR7" s="157">
        <v>72</v>
      </c>
      <c r="AS7" s="158">
        <v>101</v>
      </c>
      <c r="AT7" s="159">
        <v>59.5</v>
      </c>
      <c r="AU7" s="160">
        <v>674</v>
      </c>
      <c r="AW7" s="145" t="s">
        <v>1210</v>
      </c>
      <c r="AX7" s="145"/>
    </row>
    <row r="8" spans="1:50">
      <c r="A8" s="1153" t="s">
        <v>3680</v>
      </c>
      <c r="B8" s="1212" t="s">
        <v>3823</v>
      </c>
      <c r="C8" s="1212" t="s">
        <v>3824</v>
      </c>
      <c r="D8" s="145">
        <v>7</v>
      </c>
      <c r="E8" s="146" t="s">
        <v>1209</v>
      </c>
      <c r="F8" s="1225">
        <v>40438</v>
      </c>
      <c r="G8" s="145"/>
      <c r="H8" s="145">
        <v>1</v>
      </c>
      <c r="I8" s="145"/>
      <c r="J8" s="145">
        <v>1</v>
      </c>
      <c r="K8" s="145"/>
      <c r="L8" s="145">
        <v>151</v>
      </c>
      <c r="M8" s="145">
        <v>65</v>
      </c>
      <c r="N8" s="145">
        <v>198</v>
      </c>
      <c r="O8" s="147">
        <v>385</v>
      </c>
      <c r="P8" s="145"/>
      <c r="Q8" s="145">
        <v>1</v>
      </c>
      <c r="R8" s="145"/>
      <c r="S8" s="145">
        <v>1</v>
      </c>
      <c r="T8" s="145"/>
      <c r="U8" s="145">
        <v>1</v>
      </c>
      <c r="V8" s="145"/>
      <c r="W8" s="145">
        <v>1</v>
      </c>
      <c r="X8" s="145"/>
      <c r="Y8" s="145">
        <v>1</v>
      </c>
      <c r="Z8" s="145">
        <v>1</v>
      </c>
      <c r="AA8" s="145"/>
      <c r="AC8" s="1212" t="s">
        <v>3819</v>
      </c>
      <c r="AH8" s="145">
        <v>300</v>
      </c>
      <c r="AI8" s="145">
        <v>700</v>
      </c>
      <c r="AJ8" s="148"/>
      <c r="AK8" s="148">
        <v>1</v>
      </c>
      <c r="AL8" s="148"/>
      <c r="AM8" s="722">
        <v>6406</v>
      </c>
      <c r="AN8" s="717">
        <v>15412</v>
      </c>
      <c r="AO8" s="717">
        <v>3880</v>
      </c>
      <c r="AP8" s="156">
        <v>191.5</v>
      </c>
      <c r="AQ8" s="156">
        <v>288</v>
      </c>
      <c r="AR8" s="157">
        <v>89</v>
      </c>
      <c r="AS8" s="158">
        <v>247</v>
      </c>
      <c r="AT8" s="159">
        <v>88.5</v>
      </c>
      <c r="AU8" s="160">
        <v>808</v>
      </c>
      <c r="AW8" s="145" t="s">
        <v>1211</v>
      </c>
      <c r="AX8" s="145"/>
    </row>
    <row r="9" spans="1:50">
      <c r="A9" s="1153" t="s">
        <v>3680</v>
      </c>
      <c r="B9" s="1212" t="s">
        <v>3823</v>
      </c>
      <c r="C9" s="1212" t="s">
        <v>3824</v>
      </c>
      <c r="D9" s="145">
        <v>8</v>
      </c>
      <c r="E9" s="146" t="s">
        <v>1209</v>
      </c>
      <c r="F9" s="1225">
        <v>40438</v>
      </c>
      <c r="G9" s="145">
        <v>1</v>
      </c>
      <c r="H9" s="145"/>
      <c r="I9" s="145"/>
      <c r="J9" s="145"/>
      <c r="K9" s="145">
        <v>1</v>
      </c>
      <c r="L9" s="145">
        <v>171</v>
      </c>
      <c r="M9" s="145">
        <v>71</v>
      </c>
      <c r="N9" s="145">
        <v>216</v>
      </c>
      <c r="O9" s="147">
        <v>614</v>
      </c>
      <c r="P9" s="145"/>
      <c r="Q9" s="145">
        <v>1</v>
      </c>
      <c r="R9" s="145"/>
      <c r="S9" s="145">
        <v>1</v>
      </c>
      <c r="T9" s="145"/>
      <c r="U9" s="145">
        <v>1</v>
      </c>
      <c r="V9" s="145"/>
      <c r="W9" s="145">
        <v>1</v>
      </c>
      <c r="X9" s="145"/>
      <c r="Y9" s="145">
        <v>1</v>
      </c>
      <c r="Z9" s="145"/>
      <c r="AA9" s="145">
        <v>1</v>
      </c>
      <c r="AC9" s="1212" t="s">
        <v>3819</v>
      </c>
      <c r="AH9" s="145">
        <v>300</v>
      </c>
      <c r="AI9" s="145">
        <v>900</v>
      </c>
      <c r="AJ9" s="148"/>
      <c r="AK9" s="148"/>
      <c r="AL9" s="148">
        <v>1</v>
      </c>
      <c r="AM9" s="155">
        <v>90.5</v>
      </c>
      <c r="AN9" s="156">
        <v>165</v>
      </c>
      <c r="AO9" s="156">
        <v>87</v>
      </c>
      <c r="AP9" s="156">
        <v>72</v>
      </c>
      <c r="AQ9" s="156">
        <v>89.5</v>
      </c>
      <c r="AR9" s="157">
        <v>87</v>
      </c>
      <c r="AS9" s="158">
        <v>874</v>
      </c>
      <c r="AT9" s="159">
        <v>91</v>
      </c>
      <c r="AU9" s="160">
        <v>1252.5</v>
      </c>
      <c r="AW9" s="145" t="s">
        <v>1212</v>
      </c>
      <c r="AX9" s="145"/>
    </row>
    <row r="10" spans="1:50">
      <c r="A10" s="1153" t="s">
        <v>3680</v>
      </c>
      <c r="B10" s="1212" t="s">
        <v>3823</v>
      </c>
      <c r="C10" s="1212" t="s">
        <v>3824</v>
      </c>
      <c r="D10" s="145">
        <v>9</v>
      </c>
      <c r="E10" s="146" t="s">
        <v>1209</v>
      </c>
      <c r="F10" s="1225">
        <v>40438</v>
      </c>
      <c r="G10" s="145">
        <v>1</v>
      </c>
      <c r="H10" s="145"/>
      <c r="I10" s="145"/>
      <c r="J10" s="145"/>
      <c r="K10" s="145">
        <v>1</v>
      </c>
      <c r="L10" s="145">
        <v>173</v>
      </c>
      <c r="M10" s="145">
        <v>71</v>
      </c>
      <c r="N10" s="145">
        <v>215</v>
      </c>
      <c r="O10" s="147">
        <v>690</v>
      </c>
      <c r="P10" s="145"/>
      <c r="Q10" s="145">
        <v>1</v>
      </c>
      <c r="R10" s="145"/>
      <c r="S10" s="145">
        <v>1</v>
      </c>
      <c r="T10" s="145"/>
      <c r="U10" s="145">
        <v>1</v>
      </c>
      <c r="V10" s="145"/>
      <c r="W10" s="145">
        <v>1</v>
      </c>
      <c r="X10" s="145"/>
      <c r="Y10" s="145">
        <v>1</v>
      </c>
      <c r="Z10" s="145"/>
      <c r="AA10" s="145">
        <v>1</v>
      </c>
      <c r="AC10" s="1212" t="s">
        <v>3819</v>
      </c>
      <c r="AH10" s="145">
        <v>300</v>
      </c>
      <c r="AI10" s="145">
        <v>800</v>
      </c>
      <c r="AJ10" s="148"/>
      <c r="AK10" s="148">
        <v>1</v>
      </c>
      <c r="AL10" s="148"/>
      <c r="AM10" s="722">
        <v>8647.5</v>
      </c>
      <c r="AN10" s="717">
        <v>23209</v>
      </c>
      <c r="AO10" s="717">
        <v>4492.5</v>
      </c>
      <c r="AP10" s="156">
        <v>932</v>
      </c>
      <c r="AQ10" s="717">
        <v>1542</v>
      </c>
      <c r="AR10" s="157">
        <v>97</v>
      </c>
      <c r="AS10" s="158">
        <v>463</v>
      </c>
      <c r="AT10" s="159">
        <v>84</v>
      </c>
      <c r="AU10" s="160">
        <v>2075.5</v>
      </c>
      <c r="AW10" s="145" t="s">
        <v>1213</v>
      </c>
      <c r="AX10" s="145"/>
    </row>
    <row r="11" spans="1:50">
      <c r="A11" s="1153" t="s">
        <v>3680</v>
      </c>
      <c r="B11" s="1212" t="s">
        <v>3823</v>
      </c>
      <c r="C11" s="1212" t="s">
        <v>3824</v>
      </c>
      <c r="D11" s="145">
        <v>10</v>
      </c>
      <c r="E11" s="146" t="s">
        <v>1209</v>
      </c>
      <c r="F11" s="1225">
        <v>40438</v>
      </c>
      <c r="G11" s="145"/>
      <c r="H11" s="145">
        <v>1</v>
      </c>
      <c r="I11" s="145"/>
      <c r="J11" s="145">
        <v>1</v>
      </c>
      <c r="K11" s="145"/>
      <c r="L11" s="145">
        <v>155</v>
      </c>
      <c r="M11" s="145">
        <v>67</v>
      </c>
      <c r="N11" s="145">
        <v>188</v>
      </c>
      <c r="O11" s="147">
        <v>428</v>
      </c>
      <c r="P11" s="145"/>
      <c r="Q11" s="145">
        <v>1</v>
      </c>
      <c r="R11" s="145"/>
      <c r="S11" s="145">
        <v>1</v>
      </c>
      <c r="T11" s="145"/>
      <c r="U11" s="145">
        <v>1</v>
      </c>
      <c r="V11" s="145"/>
      <c r="W11" s="145">
        <v>1</v>
      </c>
      <c r="X11" s="145"/>
      <c r="Y11" s="145">
        <v>1</v>
      </c>
      <c r="Z11" s="145">
        <v>1</v>
      </c>
      <c r="AA11" s="145"/>
      <c r="AC11" s="1212" t="s">
        <v>3819</v>
      </c>
      <c r="AH11" s="145">
        <v>300</v>
      </c>
      <c r="AI11" s="145">
        <v>800</v>
      </c>
      <c r="AJ11" s="148"/>
      <c r="AK11" s="148"/>
      <c r="AL11" s="148">
        <v>1</v>
      </c>
      <c r="AM11" s="155">
        <v>67</v>
      </c>
      <c r="AN11" s="156">
        <v>225</v>
      </c>
      <c r="AO11" s="156">
        <v>73</v>
      </c>
      <c r="AP11" s="156">
        <v>79</v>
      </c>
      <c r="AQ11" s="156">
        <v>87</v>
      </c>
      <c r="AR11" s="157">
        <v>76.5</v>
      </c>
      <c r="AS11" s="158">
        <v>81</v>
      </c>
      <c r="AT11" s="159">
        <v>64</v>
      </c>
      <c r="AU11" s="160">
        <v>244.5</v>
      </c>
      <c r="AW11" s="145" t="s">
        <v>1214</v>
      </c>
      <c r="AX11" s="145"/>
    </row>
    <row r="12" spans="1:50">
      <c r="A12" s="1153" t="s">
        <v>3680</v>
      </c>
      <c r="B12" s="1212" t="s">
        <v>3823</v>
      </c>
      <c r="C12" s="1212" t="s">
        <v>3824</v>
      </c>
      <c r="D12" s="145">
        <v>11</v>
      </c>
      <c r="E12" s="146" t="s">
        <v>1209</v>
      </c>
      <c r="F12" s="1225">
        <v>40438</v>
      </c>
      <c r="G12" s="145">
        <v>1</v>
      </c>
      <c r="H12" s="145"/>
      <c r="I12" s="145"/>
      <c r="J12" s="145"/>
      <c r="K12" s="145">
        <v>1</v>
      </c>
      <c r="L12" s="145">
        <v>167</v>
      </c>
      <c r="M12" s="145">
        <v>72</v>
      </c>
      <c r="N12" s="145">
        <v>218</v>
      </c>
      <c r="O12" s="147">
        <v>670</v>
      </c>
      <c r="P12" s="145"/>
      <c r="Q12" s="145">
        <v>1</v>
      </c>
      <c r="R12" s="145"/>
      <c r="S12" s="145">
        <v>1</v>
      </c>
      <c r="T12" s="145"/>
      <c r="U12" s="145">
        <v>1</v>
      </c>
      <c r="V12" s="145"/>
      <c r="W12" s="145"/>
      <c r="X12" s="145">
        <v>1</v>
      </c>
      <c r="Y12" s="145">
        <v>1</v>
      </c>
      <c r="Z12" s="145"/>
      <c r="AA12" s="145">
        <v>1</v>
      </c>
      <c r="AC12" s="1212" t="s">
        <v>3819</v>
      </c>
      <c r="AH12" s="145">
        <v>300</v>
      </c>
      <c r="AI12" s="145">
        <v>800</v>
      </c>
      <c r="AJ12" s="148"/>
      <c r="AK12" s="148">
        <v>1</v>
      </c>
      <c r="AL12" s="148"/>
      <c r="AM12" s="155">
        <v>480</v>
      </c>
      <c r="AN12" s="717">
        <v>1713</v>
      </c>
      <c r="AO12" s="156">
        <v>428</v>
      </c>
      <c r="AP12" s="156">
        <v>122</v>
      </c>
      <c r="AQ12" s="156">
        <v>141</v>
      </c>
      <c r="AR12" s="157">
        <v>86</v>
      </c>
      <c r="AS12" s="158">
        <v>318</v>
      </c>
      <c r="AT12" s="159">
        <v>103</v>
      </c>
      <c r="AU12" s="160">
        <v>855.5</v>
      </c>
      <c r="AW12" s="145" t="s">
        <v>1215</v>
      </c>
      <c r="AX12" s="145"/>
    </row>
    <row r="13" spans="1:50">
      <c r="A13" s="1153" t="s">
        <v>3680</v>
      </c>
      <c r="B13" s="1212" t="s">
        <v>3823</v>
      </c>
      <c r="C13" s="1212" t="s">
        <v>3824</v>
      </c>
      <c r="D13" s="145">
        <v>12</v>
      </c>
      <c r="E13" s="146" t="s">
        <v>1209</v>
      </c>
      <c r="F13" s="1225">
        <v>40438</v>
      </c>
      <c r="G13" s="145">
        <v>1</v>
      </c>
      <c r="H13" s="145"/>
      <c r="I13" s="145"/>
      <c r="J13" s="145"/>
      <c r="K13" s="145">
        <v>1</v>
      </c>
      <c r="L13" s="145">
        <v>175</v>
      </c>
      <c r="M13" s="145">
        <v>70</v>
      </c>
      <c r="N13" s="145">
        <v>215</v>
      </c>
      <c r="O13" s="147">
        <v>567</v>
      </c>
      <c r="P13" s="145"/>
      <c r="Q13" s="145">
        <v>1</v>
      </c>
      <c r="R13" s="145"/>
      <c r="S13" s="145">
        <v>1</v>
      </c>
      <c r="T13" s="145"/>
      <c r="U13" s="145">
        <v>1</v>
      </c>
      <c r="V13" s="145"/>
      <c r="W13" s="145">
        <v>1</v>
      </c>
      <c r="X13" s="145"/>
      <c r="Y13" s="145">
        <v>1</v>
      </c>
      <c r="Z13" s="145"/>
      <c r="AA13" s="145">
        <v>1</v>
      </c>
      <c r="AC13" s="1212" t="s">
        <v>3819</v>
      </c>
      <c r="AH13" s="145">
        <v>300</v>
      </c>
      <c r="AI13" s="145">
        <v>700</v>
      </c>
      <c r="AJ13" s="148"/>
      <c r="AK13" s="148"/>
      <c r="AL13" s="148">
        <v>1</v>
      </c>
      <c r="AM13" s="722">
        <v>4250</v>
      </c>
      <c r="AN13" s="156">
        <v>171</v>
      </c>
      <c r="AO13" s="156">
        <v>103.5</v>
      </c>
      <c r="AP13" s="156">
        <v>98</v>
      </c>
      <c r="AQ13" s="156">
        <v>141.5</v>
      </c>
      <c r="AR13" s="157">
        <v>265</v>
      </c>
      <c r="AS13" s="740">
        <v>4480</v>
      </c>
      <c r="AT13" s="726">
        <v>1147</v>
      </c>
      <c r="AU13" s="160">
        <v>3329.5</v>
      </c>
      <c r="AW13" s="145" t="s">
        <v>1216</v>
      </c>
      <c r="AX13" s="145"/>
    </row>
    <row r="14" spans="1:50">
      <c r="A14" s="1153" t="s">
        <v>3680</v>
      </c>
      <c r="B14" s="1212" t="s">
        <v>3823</v>
      </c>
      <c r="C14" s="1212" t="s">
        <v>3824</v>
      </c>
      <c r="D14" s="145">
        <v>13</v>
      </c>
      <c r="E14" s="146" t="s">
        <v>1209</v>
      </c>
      <c r="F14" s="1225">
        <v>40438</v>
      </c>
      <c r="G14" s="145"/>
      <c r="H14" s="145">
        <v>1</v>
      </c>
      <c r="I14" s="145"/>
      <c r="J14" s="145"/>
      <c r="K14" s="145">
        <v>1</v>
      </c>
      <c r="L14" s="145">
        <v>173</v>
      </c>
      <c r="M14" s="145">
        <v>72</v>
      </c>
      <c r="N14" s="145">
        <v>219</v>
      </c>
      <c r="O14" s="147">
        <v>671</v>
      </c>
      <c r="P14" s="145"/>
      <c r="Q14" s="145">
        <v>1</v>
      </c>
      <c r="R14" s="145"/>
      <c r="S14" s="145">
        <v>1</v>
      </c>
      <c r="T14" s="145"/>
      <c r="U14" s="145">
        <v>1</v>
      </c>
      <c r="V14" s="145"/>
      <c r="W14" s="145">
        <v>1</v>
      </c>
      <c r="X14" s="145"/>
      <c r="Y14" s="145">
        <v>1</v>
      </c>
      <c r="Z14" s="145">
        <v>1</v>
      </c>
      <c r="AA14" s="145"/>
      <c r="AC14" s="1212" t="s">
        <v>3819</v>
      </c>
      <c r="AH14" s="145">
        <v>300</v>
      </c>
      <c r="AI14" s="145">
        <v>900</v>
      </c>
      <c r="AJ14" s="148"/>
      <c r="AK14" s="148"/>
      <c r="AL14" s="148">
        <v>1</v>
      </c>
      <c r="AM14" s="155">
        <v>77</v>
      </c>
      <c r="AN14" s="156">
        <v>88</v>
      </c>
      <c r="AO14" s="156">
        <v>127.5</v>
      </c>
      <c r="AP14" s="156">
        <v>84</v>
      </c>
      <c r="AQ14" s="156">
        <v>233.5</v>
      </c>
      <c r="AR14" s="157">
        <v>91</v>
      </c>
      <c r="AS14" s="158">
        <v>180</v>
      </c>
      <c r="AT14" s="159">
        <v>79</v>
      </c>
      <c r="AU14" s="160">
        <v>2643</v>
      </c>
      <c r="AW14" s="145" t="s">
        <v>1217</v>
      </c>
      <c r="AX14" s="145"/>
    </row>
    <row r="15" spans="1:50">
      <c r="A15" s="1153" t="s">
        <v>3680</v>
      </c>
      <c r="B15" s="1212" t="s">
        <v>3823</v>
      </c>
      <c r="C15" s="1212" t="s">
        <v>3824</v>
      </c>
      <c r="D15" s="145">
        <v>14</v>
      </c>
      <c r="E15" s="146" t="s">
        <v>1209</v>
      </c>
      <c r="F15" s="1225">
        <v>40438</v>
      </c>
      <c r="G15" s="145">
        <v>1</v>
      </c>
      <c r="H15" s="145"/>
      <c r="I15" s="145"/>
      <c r="J15" s="145">
        <v>1</v>
      </c>
      <c r="K15" s="145"/>
      <c r="L15" s="145">
        <v>151</v>
      </c>
      <c r="M15" s="145">
        <v>69</v>
      </c>
      <c r="N15" s="145">
        <v>201</v>
      </c>
      <c r="O15" s="147">
        <v>380</v>
      </c>
      <c r="P15" s="145"/>
      <c r="Q15" s="145">
        <v>1</v>
      </c>
      <c r="R15" s="145"/>
      <c r="S15" s="145">
        <v>1</v>
      </c>
      <c r="T15" s="145"/>
      <c r="U15" s="145">
        <v>1</v>
      </c>
      <c r="V15" s="145"/>
      <c r="W15" s="145">
        <v>1</v>
      </c>
      <c r="X15" s="145"/>
      <c r="Y15" s="145">
        <v>1</v>
      </c>
      <c r="Z15" s="145"/>
      <c r="AA15" s="145">
        <v>1</v>
      </c>
      <c r="AC15" s="1212" t="s">
        <v>3819</v>
      </c>
      <c r="AH15" s="145">
        <v>300</v>
      </c>
      <c r="AI15" s="145">
        <v>700</v>
      </c>
      <c r="AJ15" s="148"/>
      <c r="AK15" s="148"/>
      <c r="AL15" s="148">
        <v>1</v>
      </c>
      <c r="AM15" s="155">
        <v>77</v>
      </c>
      <c r="AN15" s="156">
        <v>101</v>
      </c>
      <c r="AO15" s="156">
        <v>75.5</v>
      </c>
      <c r="AP15" s="156">
        <v>74</v>
      </c>
      <c r="AQ15" s="156">
        <v>77.5</v>
      </c>
      <c r="AR15" s="157">
        <v>77.5</v>
      </c>
      <c r="AS15" s="158">
        <v>191.5</v>
      </c>
      <c r="AT15" s="159">
        <v>77</v>
      </c>
      <c r="AU15" s="160">
        <v>354.5</v>
      </c>
      <c r="AW15" s="145" t="s">
        <v>1218</v>
      </c>
      <c r="AX15" s="145"/>
    </row>
    <row r="16" spans="1:50">
      <c r="A16" s="1153" t="s">
        <v>3680</v>
      </c>
      <c r="B16" s="1212" t="s">
        <v>3823</v>
      </c>
      <c r="C16" s="1212" t="s">
        <v>3824</v>
      </c>
      <c r="D16" s="145">
        <v>15</v>
      </c>
      <c r="E16" s="146" t="s">
        <v>1209</v>
      </c>
      <c r="F16" s="1225">
        <v>40438</v>
      </c>
      <c r="G16" s="145"/>
      <c r="H16" s="145">
        <v>1</v>
      </c>
      <c r="I16" s="145"/>
      <c r="J16" s="145"/>
      <c r="K16" s="145">
        <v>1</v>
      </c>
      <c r="L16" s="145">
        <v>158</v>
      </c>
      <c r="M16" s="145">
        <v>72</v>
      </c>
      <c r="N16" s="145">
        <v>218</v>
      </c>
      <c r="O16" s="147">
        <v>449</v>
      </c>
      <c r="P16" s="145"/>
      <c r="Q16" s="145">
        <v>1</v>
      </c>
      <c r="R16" s="145"/>
      <c r="S16" s="145">
        <v>1</v>
      </c>
      <c r="T16" s="145"/>
      <c r="U16" s="145">
        <v>1</v>
      </c>
      <c r="V16" s="145"/>
      <c r="W16" s="145">
        <v>1</v>
      </c>
      <c r="X16" s="145"/>
      <c r="Y16" s="145">
        <v>1</v>
      </c>
      <c r="Z16" s="145"/>
      <c r="AA16" s="145">
        <v>1</v>
      </c>
      <c r="AC16" s="1212" t="s">
        <v>3819</v>
      </c>
      <c r="AH16" s="145">
        <v>300</v>
      </c>
      <c r="AI16" s="145">
        <v>800</v>
      </c>
      <c r="AJ16" s="148"/>
      <c r="AK16" s="148"/>
      <c r="AL16" s="148">
        <v>1</v>
      </c>
      <c r="AM16" s="155">
        <v>110.5</v>
      </c>
      <c r="AN16" s="156">
        <v>137</v>
      </c>
      <c r="AO16" s="156">
        <v>121</v>
      </c>
      <c r="AP16" s="156">
        <v>143.5</v>
      </c>
      <c r="AQ16" s="156">
        <v>124.5</v>
      </c>
      <c r="AR16" s="157">
        <v>108.5</v>
      </c>
      <c r="AS16" s="158">
        <v>138</v>
      </c>
      <c r="AT16" s="159">
        <v>88</v>
      </c>
      <c r="AU16" s="160">
        <v>483</v>
      </c>
      <c r="AW16" s="145" t="s">
        <v>1219</v>
      </c>
      <c r="AX16" s="145"/>
    </row>
    <row r="17" spans="1:50">
      <c r="A17" s="1153" t="s">
        <v>3680</v>
      </c>
      <c r="B17" s="1212" t="s">
        <v>3823</v>
      </c>
      <c r="C17" s="1212" t="s">
        <v>3824</v>
      </c>
      <c r="D17" s="145">
        <v>16</v>
      </c>
      <c r="E17" s="146" t="s">
        <v>1209</v>
      </c>
      <c r="F17" s="1225">
        <v>40438</v>
      </c>
      <c r="G17" s="145"/>
      <c r="H17" s="145">
        <v>1</v>
      </c>
      <c r="I17" s="145"/>
      <c r="J17" s="145">
        <v>1</v>
      </c>
      <c r="K17" s="145"/>
      <c r="L17" s="145">
        <v>152</v>
      </c>
      <c r="M17" s="145">
        <v>71</v>
      </c>
      <c r="N17" s="145">
        <v>210</v>
      </c>
      <c r="O17" s="147">
        <v>427</v>
      </c>
      <c r="P17" s="145"/>
      <c r="Q17" s="145">
        <v>1</v>
      </c>
      <c r="R17" s="145"/>
      <c r="S17" s="145">
        <v>1</v>
      </c>
      <c r="T17" s="145"/>
      <c r="U17" s="145">
        <v>1</v>
      </c>
      <c r="V17" s="145"/>
      <c r="W17" s="145">
        <v>1</v>
      </c>
      <c r="X17" s="145"/>
      <c r="Y17" s="145">
        <v>1</v>
      </c>
      <c r="Z17" s="145">
        <v>1</v>
      </c>
      <c r="AA17" s="145"/>
      <c r="AC17" s="1212" t="s">
        <v>3819</v>
      </c>
      <c r="AH17" s="145">
        <v>300</v>
      </c>
      <c r="AI17" s="145">
        <v>800</v>
      </c>
      <c r="AJ17" s="148"/>
      <c r="AK17" s="148"/>
      <c r="AL17" s="148">
        <v>1</v>
      </c>
      <c r="AM17" s="155">
        <v>98</v>
      </c>
      <c r="AN17" s="156">
        <v>97</v>
      </c>
      <c r="AO17" s="156">
        <v>86</v>
      </c>
      <c r="AP17" s="156">
        <v>93</v>
      </c>
      <c r="AQ17" s="156">
        <v>169</v>
      </c>
      <c r="AR17" s="157">
        <v>97</v>
      </c>
      <c r="AS17" s="158">
        <v>125</v>
      </c>
      <c r="AT17" s="159">
        <v>65</v>
      </c>
      <c r="AU17" s="160">
        <v>1580</v>
      </c>
      <c r="AW17" s="145" t="s">
        <v>1220</v>
      </c>
      <c r="AX17" s="145"/>
    </row>
    <row r="18" spans="1:50">
      <c r="A18" s="1153" t="s">
        <v>3680</v>
      </c>
      <c r="B18" s="1212" t="s">
        <v>3823</v>
      </c>
      <c r="C18" s="1212" t="s">
        <v>3824</v>
      </c>
      <c r="D18" s="145">
        <v>17</v>
      </c>
      <c r="E18" s="146" t="s">
        <v>1209</v>
      </c>
      <c r="F18" s="1225">
        <v>40438</v>
      </c>
      <c r="G18" s="145">
        <v>1</v>
      </c>
      <c r="H18" s="145"/>
      <c r="I18" s="145"/>
      <c r="J18" s="145"/>
      <c r="K18" s="145">
        <v>1</v>
      </c>
      <c r="L18" s="145">
        <v>175</v>
      </c>
      <c r="M18" s="145">
        <v>65</v>
      </c>
      <c r="N18" s="145">
        <v>195</v>
      </c>
      <c r="O18" s="147">
        <v>393</v>
      </c>
      <c r="P18" s="145"/>
      <c r="Q18" s="145">
        <v>1</v>
      </c>
      <c r="R18" s="145"/>
      <c r="S18" s="145">
        <v>1</v>
      </c>
      <c r="T18" s="145"/>
      <c r="U18" s="145">
        <v>1</v>
      </c>
      <c r="V18" s="145"/>
      <c r="W18" s="145">
        <v>1</v>
      </c>
      <c r="X18" s="145"/>
      <c r="Y18" s="145">
        <v>1</v>
      </c>
      <c r="Z18" s="145"/>
      <c r="AA18" s="145">
        <v>1</v>
      </c>
      <c r="AC18" s="1212" t="s">
        <v>3819</v>
      </c>
      <c r="AH18" s="145">
        <v>300</v>
      </c>
      <c r="AI18" s="145">
        <v>500</v>
      </c>
      <c r="AJ18" s="148"/>
      <c r="AK18" s="148"/>
      <c r="AL18" s="148">
        <v>1</v>
      </c>
      <c r="AM18" s="155">
        <v>229</v>
      </c>
      <c r="AN18" s="156">
        <v>626.5</v>
      </c>
      <c r="AO18" s="156">
        <v>283</v>
      </c>
      <c r="AP18" s="156">
        <v>78</v>
      </c>
      <c r="AQ18" s="156">
        <v>101</v>
      </c>
      <c r="AR18" s="157">
        <v>67</v>
      </c>
      <c r="AS18" s="158">
        <v>110</v>
      </c>
      <c r="AT18" s="159">
        <v>66</v>
      </c>
      <c r="AU18" s="160">
        <v>452</v>
      </c>
      <c r="AW18" s="145" t="s">
        <v>1221</v>
      </c>
      <c r="AX18" s="145"/>
    </row>
    <row r="19" spans="1:50">
      <c r="A19" s="1153" t="s">
        <v>3680</v>
      </c>
      <c r="B19" s="1212" t="s">
        <v>3823</v>
      </c>
      <c r="C19" s="1212" t="s">
        <v>3824</v>
      </c>
      <c r="D19" s="145">
        <v>18</v>
      </c>
      <c r="E19" s="146" t="s">
        <v>1209</v>
      </c>
      <c r="F19" s="1225">
        <v>40438</v>
      </c>
      <c r="G19" s="145">
        <v>1</v>
      </c>
      <c r="H19" s="145"/>
      <c r="I19" s="145"/>
      <c r="J19" s="145"/>
      <c r="K19" s="145">
        <v>1</v>
      </c>
      <c r="L19" s="145">
        <v>177</v>
      </c>
      <c r="M19" s="145">
        <v>72</v>
      </c>
      <c r="N19" s="145">
        <v>220</v>
      </c>
      <c r="O19" s="147">
        <v>667</v>
      </c>
      <c r="P19" s="145"/>
      <c r="Q19" s="145">
        <v>1</v>
      </c>
      <c r="R19" s="145"/>
      <c r="S19" s="145">
        <v>1</v>
      </c>
      <c r="T19" s="145"/>
      <c r="U19" s="145">
        <v>1</v>
      </c>
      <c r="V19" s="145"/>
      <c r="W19" s="145"/>
      <c r="X19" s="145">
        <v>1</v>
      </c>
      <c r="Y19" s="145">
        <v>1</v>
      </c>
      <c r="Z19" s="145"/>
      <c r="AA19" s="145">
        <v>1</v>
      </c>
      <c r="AC19" s="1212" t="s">
        <v>3819</v>
      </c>
      <c r="AH19" s="145">
        <v>300</v>
      </c>
      <c r="AI19" s="145">
        <v>600</v>
      </c>
      <c r="AJ19" s="148"/>
      <c r="AK19" s="148"/>
      <c r="AL19" s="148">
        <v>1</v>
      </c>
      <c r="AM19" s="155">
        <v>111</v>
      </c>
      <c r="AN19" s="156">
        <v>126.5</v>
      </c>
      <c r="AO19" s="156">
        <v>135</v>
      </c>
      <c r="AP19" s="156">
        <v>164</v>
      </c>
      <c r="AQ19" s="156">
        <v>156.5</v>
      </c>
      <c r="AR19" s="157">
        <v>99.5</v>
      </c>
      <c r="AS19" s="158">
        <v>626.5</v>
      </c>
      <c r="AT19" s="159">
        <v>109.5</v>
      </c>
      <c r="AU19" s="160">
        <v>2075</v>
      </c>
      <c r="AW19" s="145" t="s">
        <v>1222</v>
      </c>
      <c r="AX19" s="145"/>
    </row>
    <row r="20" spans="1:50">
      <c r="A20" s="1153" t="s">
        <v>3680</v>
      </c>
      <c r="B20" s="1212" t="s">
        <v>3823</v>
      </c>
      <c r="C20" s="1212" t="s">
        <v>3824</v>
      </c>
      <c r="D20" s="145">
        <v>19</v>
      </c>
      <c r="E20" s="146" t="s">
        <v>1209</v>
      </c>
      <c r="F20" s="1225">
        <v>40438</v>
      </c>
      <c r="G20" s="145">
        <v>1</v>
      </c>
      <c r="H20" s="145"/>
      <c r="I20" s="145"/>
      <c r="J20" s="145"/>
      <c r="K20" s="145">
        <v>1</v>
      </c>
      <c r="L20" s="145">
        <v>170</v>
      </c>
      <c r="M20" s="145">
        <v>74</v>
      </c>
      <c r="N20" s="145">
        <v>222</v>
      </c>
      <c r="O20" s="147">
        <v>736</v>
      </c>
      <c r="P20" s="145"/>
      <c r="Q20" s="145">
        <v>1</v>
      </c>
      <c r="R20" s="145"/>
      <c r="S20" s="145">
        <v>1</v>
      </c>
      <c r="T20" s="145"/>
      <c r="U20" s="145">
        <v>1</v>
      </c>
      <c r="V20" s="145"/>
      <c r="W20" s="145"/>
      <c r="X20" s="145">
        <v>1</v>
      </c>
      <c r="Y20" s="145">
        <v>1</v>
      </c>
      <c r="Z20" s="145"/>
      <c r="AA20" s="145">
        <v>1</v>
      </c>
      <c r="AC20" s="1212" t="s">
        <v>3819</v>
      </c>
      <c r="AH20" s="145">
        <v>300</v>
      </c>
      <c r="AI20" s="145">
        <v>400</v>
      </c>
      <c r="AJ20" s="148"/>
      <c r="AK20" s="148">
        <v>1</v>
      </c>
      <c r="AL20" s="148"/>
      <c r="AM20" s="155">
        <v>516</v>
      </c>
      <c r="AN20" s="717">
        <v>2731.5</v>
      </c>
      <c r="AO20" s="156">
        <v>652</v>
      </c>
      <c r="AP20" s="156">
        <v>72</v>
      </c>
      <c r="AQ20" s="156">
        <v>125</v>
      </c>
      <c r="AR20" s="157">
        <v>76</v>
      </c>
      <c r="AS20" s="158">
        <v>415</v>
      </c>
      <c r="AT20" s="159">
        <v>74</v>
      </c>
      <c r="AU20" s="160">
        <v>1638</v>
      </c>
      <c r="AW20" s="145" t="s">
        <v>1223</v>
      </c>
      <c r="AX20" s="145"/>
    </row>
    <row r="21" spans="1:50">
      <c r="A21" s="1153" t="s">
        <v>3680</v>
      </c>
      <c r="B21" s="1212" t="s">
        <v>3823</v>
      </c>
      <c r="C21" s="1212" t="s">
        <v>3824</v>
      </c>
      <c r="D21" s="145">
        <v>20</v>
      </c>
      <c r="E21" s="146" t="s">
        <v>1209</v>
      </c>
      <c r="F21" s="1225">
        <v>40438</v>
      </c>
      <c r="G21" s="145"/>
      <c r="H21" s="145">
        <v>1</v>
      </c>
      <c r="I21" s="145"/>
      <c r="J21" s="145"/>
      <c r="K21" s="145">
        <v>1</v>
      </c>
      <c r="L21" s="145">
        <v>160</v>
      </c>
      <c r="M21" s="145">
        <v>71</v>
      </c>
      <c r="N21" s="145">
        <v>217</v>
      </c>
      <c r="O21" s="147">
        <v>581</v>
      </c>
      <c r="P21" s="145"/>
      <c r="Q21" s="145">
        <v>1</v>
      </c>
      <c r="R21" s="145"/>
      <c r="S21" s="145">
        <v>1</v>
      </c>
      <c r="T21" s="145"/>
      <c r="U21" s="145">
        <v>1</v>
      </c>
      <c r="V21" s="145"/>
      <c r="W21" s="145">
        <v>1</v>
      </c>
      <c r="X21" s="145"/>
      <c r="Y21" s="145">
        <v>1</v>
      </c>
      <c r="Z21" s="145">
        <v>1</v>
      </c>
      <c r="AA21" s="145"/>
      <c r="AC21" s="1212" t="s">
        <v>3819</v>
      </c>
      <c r="AH21" s="145">
        <v>300</v>
      </c>
      <c r="AI21" s="145">
        <v>1000</v>
      </c>
      <c r="AJ21" s="148"/>
      <c r="AK21" s="148"/>
      <c r="AL21" s="148">
        <v>1</v>
      </c>
      <c r="AM21" s="155">
        <v>354</v>
      </c>
      <c r="AN21" s="156">
        <v>101</v>
      </c>
      <c r="AO21" s="156">
        <v>114</v>
      </c>
      <c r="AP21" s="156">
        <v>109</v>
      </c>
      <c r="AQ21" s="156">
        <v>106.5</v>
      </c>
      <c r="AR21" s="157">
        <v>467.5</v>
      </c>
      <c r="AS21" s="158">
        <v>754</v>
      </c>
      <c r="AT21" s="159">
        <v>179.5</v>
      </c>
      <c r="AU21" s="160">
        <v>2367</v>
      </c>
      <c r="AW21" s="145" t="s">
        <v>1224</v>
      </c>
      <c r="AX21" s="145"/>
    </row>
    <row r="22" spans="1:50">
      <c r="A22" s="1153" t="s">
        <v>3680</v>
      </c>
      <c r="B22" s="1212" t="s">
        <v>3823</v>
      </c>
      <c r="C22" s="1212" t="s">
        <v>3824</v>
      </c>
      <c r="D22" s="145">
        <v>21</v>
      </c>
      <c r="E22" s="146" t="s">
        <v>1209</v>
      </c>
      <c r="F22" s="1225">
        <v>40438</v>
      </c>
      <c r="G22" s="142"/>
      <c r="H22" s="145">
        <v>1</v>
      </c>
      <c r="I22" s="145"/>
      <c r="J22" s="145">
        <v>1</v>
      </c>
      <c r="K22" s="145"/>
      <c r="L22" s="145">
        <v>171</v>
      </c>
      <c r="M22" s="145">
        <v>69</v>
      </c>
      <c r="N22" s="145">
        <v>200</v>
      </c>
      <c r="O22" s="147">
        <v>444</v>
      </c>
      <c r="P22" s="145"/>
      <c r="Q22" s="145">
        <v>1</v>
      </c>
      <c r="R22" s="145"/>
      <c r="S22" s="145">
        <v>1</v>
      </c>
      <c r="T22" s="145"/>
      <c r="U22" s="145">
        <v>1</v>
      </c>
      <c r="V22" s="145"/>
      <c r="W22" s="145">
        <v>1</v>
      </c>
      <c r="X22" s="145"/>
      <c r="Y22" s="145">
        <v>1</v>
      </c>
      <c r="Z22" s="145">
        <v>1</v>
      </c>
      <c r="AA22" s="145"/>
      <c r="AC22" s="1212" t="s">
        <v>3819</v>
      </c>
      <c r="AH22" s="145">
        <v>300</v>
      </c>
      <c r="AI22" s="145">
        <v>900</v>
      </c>
      <c r="AJ22" s="148"/>
      <c r="AK22" s="148"/>
      <c r="AL22" s="148">
        <v>1</v>
      </c>
      <c r="AM22" s="155">
        <v>73</v>
      </c>
      <c r="AN22" s="156">
        <v>72.5</v>
      </c>
      <c r="AO22" s="156">
        <v>97</v>
      </c>
      <c r="AP22" s="156">
        <v>101</v>
      </c>
      <c r="AQ22" s="156">
        <v>116</v>
      </c>
      <c r="AR22" s="157">
        <v>79.5</v>
      </c>
      <c r="AS22" s="158">
        <v>113</v>
      </c>
      <c r="AT22" s="159">
        <v>83</v>
      </c>
      <c r="AU22" s="160">
        <v>346</v>
      </c>
      <c r="AW22" s="145" t="s">
        <v>1225</v>
      </c>
      <c r="AX22" s="145"/>
    </row>
    <row r="23" spans="1:50">
      <c r="A23" s="1153" t="s">
        <v>3680</v>
      </c>
      <c r="B23" s="1212" t="s">
        <v>3823</v>
      </c>
      <c r="C23" s="1212" t="s">
        <v>3824</v>
      </c>
      <c r="D23" s="145">
        <v>22</v>
      </c>
      <c r="E23" s="146" t="s">
        <v>1209</v>
      </c>
      <c r="F23" s="1225">
        <v>40438</v>
      </c>
      <c r="G23" s="145">
        <v>1</v>
      </c>
      <c r="H23" s="145"/>
      <c r="I23" s="145"/>
      <c r="J23" s="145"/>
      <c r="K23" s="145">
        <v>1</v>
      </c>
      <c r="L23" s="145">
        <v>172</v>
      </c>
      <c r="M23" s="145">
        <v>71</v>
      </c>
      <c r="N23" s="145">
        <v>220</v>
      </c>
      <c r="O23" s="147">
        <v>632</v>
      </c>
      <c r="P23" s="145"/>
      <c r="Q23" s="145">
        <v>1</v>
      </c>
      <c r="R23" s="145"/>
      <c r="S23" s="145">
        <v>1</v>
      </c>
      <c r="T23" s="145"/>
      <c r="U23" s="145">
        <v>1</v>
      </c>
      <c r="V23" s="145"/>
      <c r="W23" s="145"/>
      <c r="X23" s="145">
        <v>1</v>
      </c>
      <c r="Y23" s="145">
        <v>1</v>
      </c>
      <c r="Z23" s="145"/>
      <c r="AA23" s="145">
        <v>1</v>
      </c>
      <c r="AC23" s="1212" t="s">
        <v>3819</v>
      </c>
      <c r="AH23" s="145">
        <v>300</v>
      </c>
      <c r="AI23" s="145">
        <v>800</v>
      </c>
      <c r="AJ23" s="148"/>
      <c r="AK23" s="148"/>
      <c r="AL23" s="148">
        <v>1</v>
      </c>
      <c r="AM23" s="155">
        <v>261</v>
      </c>
      <c r="AN23" s="156">
        <v>145</v>
      </c>
      <c r="AO23" s="156">
        <v>174.5</v>
      </c>
      <c r="AP23" s="156">
        <v>125</v>
      </c>
      <c r="AQ23" s="156">
        <v>120</v>
      </c>
      <c r="AR23" s="157">
        <v>121</v>
      </c>
      <c r="AS23" s="158">
        <v>475.5</v>
      </c>
      <c r="AT23" s="159">
        <v>214</v>
      </c>
      <c r="AU23" s="971">
        <v>5836</v>
      </c>
      <c r="AW23" s="145" t="s">
        <v>1226</v>
      </c>
      <c r="AX23" s="145"/>
    </row>
    <row r="24" spans="1:50">
      <c r="A24" s="1153" t="s">
        <v>3680</v>
      </c>
      <c r="B24" s="1212" t="s">
        <v>3823</v>
      </c>
      <c r="C24" s="1212" t="s">
        <v>3824</v>
      </c>
      <c r="D24" s="161">
        <v>23</v>
      </c>
      <c r="E24" s="162" t="s">
        <v>1209</v>
      </c>
      <c r="F24" s="1225">
        <v>40438</v>
      </c>
      <c r="G24" s="161">
        <v>1</v>
      </c>
      <c r="H24" s="161"/>
      <c r="I24" s="161"/>
      <c r="J24" s="161"/>
      <c r="K24" s="161">
        <v>1</v>
      </c>
      <c r="L24" s="161">
        <v>174</v>
      </c>
      <c r="M24" s="161">
        <v>71</v>
      </c>
      <c r="N24" s="161">
        <v>219</v>
      </c>
      <c r="O24" s="163">
        <v>610</v>
      </c>
      <c r="P24" s="161"/>
      <c r="Q24" s="161">
        <v>1</v>
      </c>
      <c r="R24" s="161"/>
      <c r="S24" s="161">
        <v>1</v>
      </c>
      <c r="T24" s="161"/>
      <c r="U24" s="161">
        <v>1</v>
      </c>
      <c r="V24" s="161"/>
      <c r="W24" s="161"/>
      <c r="X24" s="161">
        <v>1</v>
      </c>
      <c r="Y24" s="145">
        <v>1</v>
      </c>
      <c r="Z24" s="145"/>
      <c r="AA24" s="145">
        <v>1</v>
      </c>
      <c r="AC24" s="1212" t="s">
        <v>3819</v>
      </c>
      <c r="AH24" s="145">
        <v>300</v>
      </c>
      <c r="AI24" s="145">
        <v>700</v>
      </c>
      <c r="AJ24" s="148"/>
      <c r="AK24" s="148">
        <v>1</v>
      </c>
      <c r="AL24" s="148"/>
      <c r="AM24" s="155">
        <v>371</v>
      </c>
      <c r="AN24" s="717">
        <v>1735.5</v>
      </c>
      <c r="AO24" s="156">
        <v>477</v>
      </c>
      <c r="AP24" s="156">
        <v>75</v>
      </c>
      <c r="AQ24" s="156">
        <v>77.5</v>
      </c>
      <c r="AR24" s="157">
        <v>72</v>
      </c>
      <c r="AS24" s="158">
        <v>147.5</v>
      </c>
      <c r="AT24" s="159">
        <v>83</v>
      </c>
      <c r="AU24" s="160">
        <v>1273</v>
      </c>
      <c r="AW24" s="164" t="s">
        <v>1227</v>
      </c>
      <c r="AX24" s="161" t="s">
        <v>1228</v>
      </c>
    </row>
    <row r="25" spans="1:50">
      <c r="A25" s="1153" t="s">
        <v>3680</v>
      </c>
      <c r="B25" s="1212" t="s">
        <v>3823</v>
      </c>
      <c r="C25" s="1212" t="s">
        <v>3824</v>
      </c>
      <c r="D25" s="145">
        <v>24</v>
      </c>
      <c r="E25" s="146" t="s">
        <v>1209</v>
      </c>
      <c r="F25" s="1225">
        <v>40438</v>
      </c>
      <c r="G25" s="145">
        <v>1</v>
      </c>
      <c r="H25" s="145"/>
      <c r="I25" s="145"/>
      <c r="J25" s="145"/>
      <c r="K25" s="145">
        <v>1</v>
      </c>
      <c r="L25" s="145">
        <v>156</v>
      </c>
      <c r="M25" s="145">
        <v>74</v>
      </c>
      <c r="N25" s="145">
        <v>221</v>
      </c>
      <c r="O25" s="147">
        <v>770</v>
      </c>
      <c r="P25" s="145"/>
      <c r="Q25" s="145">
        <v>1</v>
      </c>
      <c r="R25" s="145"/>
      <c r="S25" s="145">
        <v>1</v>
      </c>
      <c r="T25" s="145"/>
      <c r="U25" s="145">
        <v>1</v>
      </c>
      <c r="V25" s="145"/>
      <c r="W25" s="145"/>
      <c r="X25" s="145">
        <v>1</v>
      </c>
      <c r="Y25" s="145">
        <v>1</v>
      </c>
      <c r="Z25" s="145">
        <v>1</v>
      </c>
      <c r="AA25" s="145"/>
      <c r="AC25" s="1212" t="s">
        <v>3819</v>
      </c>
      <c r="AH25" s="145">
        <v>300</v>
      </c>
      <c r="AI25" s="145">
        <v>600</v>
      </c>
      <c r="AJ25" s="148"/>
      <c r="AK25" s="148"/>
      <c r="AL25" s="148">
        <v>1</v>
      </c>
      <c r="AM25" s="722">
        <v>1281</v>
      </c>
      <c r="AN25" s="156">
        <v>142</v>
      </c>
      <c r="AO25" s="156">
        <v>100</v>
      </c>
      <c r="AP25" s="156">
        <v>96</v>
      </c>
      <c r="AQ25" s="156">
        <v>119.5</v>
      </c>
      <c r="AR25" s="157">
        <v>152</v>
      </c>
      <c r="AS25" s="740">
        <v>1240.5</v>
      </c>
      <c r="AT25" s="159">
        <v>275.5</v>
      </c>
      <c r="AU25" s="160">
        <v>1204</v>
      </c>
      <c r="AW25" s="145" t="s">
        <v>1229</v>
      </c>
      <c r="AX25" s="145"/>
    </row>
    <row r="26" spans="1:50">
      <c r="A26" s="1153" t="s">
        <v>3680</v>
      </c>
      <c r="B26" s="1212" t="s">
        <v>3823</v>
      </c>
      <c r="C26" s="1212" t="s">
        <v>3824</v>
      </c>
      <c r="D26" s="145">
        <v>25</v>
      </c>
      <c r="E26" s="146" t="s">
        <v>1209</v>
      </c>
      <c r="F26" s="1225">
        <v>40438</v>
      </c>
      <c r="G26" s="145">
        <v>1</v>
      </c>
      <c r="H26" s="145"/>
      <c r="I26" s="145"/>
      <c r="J26" s="145">
        <v>1</v>
      </c>
      <c r="K26" s="145"/>
      <c r="L26" s="145">
        <v>171</v>
      </c>
      <c r="M26" s="145">
        <v>69</v>
      </c>
      <c r="N26" s="145">
        <v>201</v>
      </c>
      <c r="O26" s="147">
        <v>418</v>
      </c>
      <c r="P26" s="145"/>
      <c r="Q26" s="145">
        <v>1</v>
      </c>
      <c r="R26" s="145"/>
      <c r="S26" s="145">
        <v>1</v>
      </c>
      <c r="T26" s="145"/>
      <c r="U26" s="145">
        <v>1</v>
      </c>
      <c r="V26" s="145"/>
      <c r="W26" s="145">
        <v>1</v>
      </c>
      <c r="X26" s="145"/>
      <c r="Y26" s="145">
        <v>1</v>
      </c>
      <c r="Z26" s="145"/>
      <c r="AA26" s="145">
        <v>1</v>
      </c>
      <c r="AC26" s="1212" t="s">
        <v>3819</v>
      </c>
      <c r="AH26" s="145">
        <v>300</v>
      </c>
      <c r="AI26" s="145">
        <v>700</v>
      </c>
      <c r="AJ26" s="148"/>
      <c r="AK26" s="148"/>
      <c r="AL26" s="148">
        <v>1</v>
      </c>
      <c r="AM26" s="155">
        <v>198</v>
      </c>
      <c r="AN26" s="156">
        <v>911</v>
      </c>
      <c r="AO26" s="156">
        <v>203</v>
      </c>
      <c r="AP26" s="156">
        <v>86</v>
      </c>
      <c r="AQ26" s="156">
        <v>112</v>
      </c>
      <c r="AR26" s="157">
        <v>91</v>
      </c>
      <c r="AS26" s="158">
        <v>113</v>
      </c>
      <c r="AT26" s="159">
        <v>67</v>
      </c>
      <c r="AU26" s="160">
        <v>368</v>
      </c>
      <c r="AW26" s="145" t="s">
        <v>1230</v>
      </c>
      <c r="AX26" s="145"/>
    </row>
    <row r="27" spans="1:50">
      <c r="A27" s="1153" t="s">
        <v>3680</v>
      </c>
      <c r="B27" s="1212" t="s">
        <v>3823</v>
      </c>
      <c r="C27" s="1212" t="s">
        <v>3824</v>
      </c>
      <c r="D27" s="145">
        <v>26</v>
      </c>
      <c r="E27" s="146" t="s">
        <v>1209</v>
      </c>
      <c r="F27" s="1225">
        <v>40438</v>
      </c>
      <c r="G27" s="145">
        <v>1</v>
      </c>
      <c r="H27" s="145"/>
      <c r="I27" s="145"/>
      <c r="J27" s="145"/>
      <c r="K27" s="145">
        <v>1</v>
      </c>
      <c r="L27" s="145">
        <v>171</v>
      </c>
      <c r="M27" s="145">
        <v>73</v>
      </c>
      <c r="N27" s="145">
        <v>224</v>
      </c>
      <c r="O27" s="147">
        <v>730</v>
      </c>
      <c r="P27" s="145"/>
      <c r="Q27" s="145">
        <v>1</v>
      </c>
      <c r="R27" s="145"/>
      <c r="S27" s="145">
        <v>1</v>
      </c>
      <c r="T27" s="145"/>
      <c r="U27" s="145">
        <v>1</v>
      </c>
      <c r="V27" s="145"/>
      <c r="W27" s="145"/>
      <c r="X27" s="145">
        <v>1</v>
      </c>
      <c r="Y27" s="145">
        <v>1</v>
      </c>
      <c r="Z27" s="145"/>
      <c r="AA27" s="145">
        <v>1</v>
      </c>
      <c r="AC27" s="1212" t="s">
        <v>3819</v>
      </c>
      <c r="AH27" s="145">
        <v>300</v>
      </c>
      <c r="AI27" s="145">
        <v>900</v>
      </c>
      <c r="AJ27" s="148"/>
      <c r="AK27" s="148">
        <v>1</v>
      </c>
      <c r="AL27" s="148"/>
      <c r="AM27" s="722">
        <v>2933</v>
      </c>
      <c r="AN27" s="717">
        <v>13166</v>
      </c>
      <c r="AO27" s="717">
        <v>1962</v>
      </c>
      <c r="AP27" s="156">
        <v>91</v>
      </c>
      <c r="AQ27" s="156">
        <v>121.5</v>
      </c>
      <c r="AR27" s="157">
        <v>76</v>
      </c>
      <c r="AS27" s="158">
        <v>157</v>
      </c>
      <c r="AT27" s="159">
        <v>62</v>
      </c>
      <c r="AU27" s="160">
        <v>829.5</v>
      </c>
      <c r="AW27" s="145" t="s">
        <v>1231</v>
      </c>
      <c r="AX27" s="145"/>
    </row>
    <row r="28" spans="1:50">
      <c r="A28" s="1153" t="s">
        <v>3680</v>
      </c>
      <c r="B28" s="1212" t="s">
        <v>3823</v>
      </c>
      <c r="C28" s="1212" t="s">
        <v>3824</v>
      </c>
      <c r="D28" s="145">
        <v>27</v>
      </c>
      <c r="E28" s="146" t="s">
        <v>1209</v>
      </c>
      <c r="F28" s="1225">
        <v>40438</v>
      </c>
      <c r="G28" s="145">
        <v>1</v>
      </c>
      <c r="H28" s="145"/>
      <c r="I28" s="145"/>
      <c r="J28" s="145"/>
      <c r="K28" s="145">
        <v>1</v>
      </c>
      <c r="L28" s="145">
        <v>170</v>
      </c>
      <c r="M28" s="145">
        <v>72</v>
      </c>
      <c r="N28" s="145">
        <v>219</v>
      </c>
      <c r="O28" s="147">
        <v>615</v>
      </c>
      <c r="P28" s="145"/>
      <c r="Q28" s="145">
        <v>1</v>
      </c>
      <c r="R28" s="145"/>
      <c r="S28" s="145">
        <v>1</v>
      </c>
      <c r="T28" s="145"/>
      <c r="U28" s="145">
        <v>1</v>
      </c>
      <c r="V28" s="145"/>
      <c r="W28" s="145"/>
      <c r="X28" s="145">
        <v>1</v>
      </c>
      <c r="Y28" s="145">
        <v>1</v>
      </c>
      <c r="Z28" s="145">
        <v>1</v>
      </c>
      <c r="AA28" s="145"/>
      <c r="AC28" s="1212" t="s">
        <v>3819</v>
      </c>
      <c r="AH28" s="145">
        <v>300</v>
      </c>
      <c r="AI28" s="145">
        <v>1000</v>
      </c>
      <c r="AJ28" s="148"/>
      <c r="AK28" s="148"/>
      <c r="AL28" s="148">
        <v>1</v>
      </c>
      <c r="AM28" s="155">
        <v>212</v>
      </c>
      <c r="AN28" s="156">
        <v>120</v>
      </c>
      <c r="AO28" s="156">
        <v>173</v>
      </c>
      <c r="AP28" s="156">
        <v>116.5</v>
      </c>
      <c r="AQ28" s="156">
        <v>144.5</v>
      </c>
      <c r="AR28" s="157">
        <v>836</v>
      </c>
      <c r="AS28" s="740">
        <v>1976</v>
      </c>
      <c r="AT28" s="159">
        <v>139</v>
      </c>
      <c r="AU28" s="160">
        <v>2158</v>
      </c>
      <c r="AW28" s="145" t="s">
        <v>1232</v>
      </c>
      <c r="AX28" s="145"/>
    </row>
    <row r="29" spans="1:50">
      <c r="A29" s="1153" t="s">
        <v>3680</v>
      </c>
      <c r="B29" s="1212" t="s">
        <v>3823</v>
      </c>
      <c r="C29" s="1212" t="s">
        <v>3824</v>
      </c>
      <c r="D29" s="145">
        <v>28</v>
      </c>
      <c r="E29" s="146" t="s">
        <v>1233</v>
      </c>
      <c r="F29" s="1225">
        <v>40439</v>
      </c>
      <c r="G29" s="145">
        <v>1</v>
      </c>
      <c r="H29" s="145"/>
      <c r="I29" s="145"/>
      <c r="J29" s="145">
        <v>1</v>
      </c>
      <c r="K29" s="145"/>
      <c r="L29" s="145">
        <v>152</v>
      </c>
      <c r="M29" s="145">
        <v>68</v>
      </c>
      <c r="N29" s="145">
        <v>190</v>
      </c>
      <c r="O29" s="147">
        <v>320</v>
      </c>
      <c r="P29" s="145"/>
      <c r="Q29" s="145">
        <v>1</v>
      </c>
      <c r="R29" s="145"/>
      <c r="S29" s="145">
        <v>1</v>
      </c>
      <c r="T29" s="145"/>
      <c r="U29" s="145">
        <v>1</v>
      </c>
      <c r="V29" s="145"/>
      <c r="W29" s="145">
        <v>1</v>
      </c>
      <c r="X29" s="145"/>
      <c r="Y29" s="145">
        <v>1</v>
      </c>
      <c r="Z29" s="145"/>
      <c r="AA29" s="145">
        <v>1</v>
      </c>
      <c r="AC29" s="1212" t="s">
        <v>3819</v>
      </c>
      <c r="AH29" s="145">
        <v>300</v>
      </c>
      <c r="AI29" s="145">
        <v>900</v>
      </c>
      <c r="AJ29" s="148"/>
      <c r="AK29" s="148"/>
      <c r="AL29" s="148">
        <v>1</v>
      </c>
      <c r="AM29" s="155">
        <v>73</v>
      </c>
      <c r="AN29" s="156">
        <v>68.5</v>
      </c>
      <c r="AO29" s="156">
        <v>88</v>
      </c>
      <c r="AP29" s="156">
        <v>82</v>
      </c>
      <c r="AQ29" s="156">
        <v>85</v>
      </c>
      <c r="AR29" s="157">
        <v>76</v>
      </c>
      <c r="AS29" s="158">
        <v>97.5</v>
      </c>
      <c r="AT29" s="159">
        <v>61</v>
      </c>
      <c r="AU29" s="160">
        <v>412</v>
      </c>
      <c r="AW29" s="145" t="s">
        <v>1234</v>
      </c>
      <c r="AX29" s="145"/>
    </row>
    <row r="30" spans="1:50">
      <c r="A30" s="1153" t="s">
        <v>3680</v>
      </c>
      <c r="B30" s="1212" t="s">
        <v>3823</v>
      </c>
      <c r="C30" s="1212" t="s">
        <v>3824</v>
      </c>
      <c r="D30" s="145">
        <v>29</v>
      </c>
      <c r="E30" s="146" t="s">
        <v>1233</v>
      </c>
      <c r="F30" s="1225">
        <v>40439</v>
      </c>
      <c r="G30" s="145">
        <v>1</v>
      </c>
      <c r="H30" s="145"/>
      <c r="I30" s="145"/>
      <c r="J30" s="145">
        <v>1</v>
      </c>
      <c r="K30" s="145"/>
      <c r="L30" s="145">
        <v>148</v>
      </c>
      <c r="M30" s="145">
        <v>58</v>
      </c>
      <c r="N30" s="145">
        <v>190</v>
      </c>
      <c r="O30" s="147">
        <v>293</v>
      </c>
      <c r="P30" s="145"/>
      <c r="Q30" s="145">
        <v>1</v>
      </c>
      <c r="R30" s="145"/>
      <c r="S30" s="145">
        <v>1</v>
      </c>
      <c r="T30" s="145"/>
      <c r="U30" s="145">
        <v>1</v>
      </c>
      <c r="V30" s="145"/>
      <c r="W30" s="145">
        <v>1</v>
      </c>
      <c r="X30" s="145"/>
      <c r="Y30" s="145">
        <v>1</v>
      </c>
      <c r="Z30" s="145"/>
      <c r="AA30" s="145">
        <v>1</v>
      </c>
      <c r="AC30" s="1212" t="s">
        <v>3819</v>
      </c>
      <c r="AH30" s="145">
        <v>300</v>
      </c>
      <c r="AI30" s="145">
        <v>700</v>
      </c>
      <c r="AJ30" s="148"/>
      <c r="AK30" s="148"/>
      <c r="AL30" s="148">
        <v>1</v>
      </c>
      <c r="AM30" s="155">
        <v>79</v>
      </c>
      <c r="AN30" s="156">
        <v>87</v>
      </c>
      <c r="AO30" s="156">
        <v>72</v>
      </c>
      <c r="AP30" s="156">
        <v>87.5</v>
      </c>
      <c r="AQ30" s="156">
        <v>95</v>
      </c>
      <c r="AR30" s="157">
        <v>81</v>
      </c>
      <c r="AS30" s="158">
        <v>188</v>
      </c>
      <c r="AT30" s="159">
        <v>72</v>
      </c>
      <c r="AU30" s="160">
        <v>403</v>
      </c>
      <c r="AW30" s="145" t="s">
        <v>1235</v>
      </c>
      <c r="AX30" s="145"/>
    </row>
    <row r="31" spans="1:50">
      <c r="A31" s="1153" t="s">
        <v>3680</v>
      </c>
      <c r="B31" s="1212" t="s">
        <v>3823</v>
      </c>
      <c r="C31" s="1212" t="s">
        <v>3824</v>
      </c>
      <c r="D31" s="145">
        <v>30</v>
      </c>
      <c r="E31" s="146" t="s">
        <v>1233</v>
      </c>
      <c r="F31" s="1225">
        <v>40439</v>
      </c>
      <c r="G31" s="145"/>
      <c r="H31" s="145">
        <v>1</v>
      </c>
      <c r="I31" s="145"/>
      <c r="J31" s="145">
        <v>1</v>
      </c>
      <c r="K31" s="145"/>
      <c r="L31" s="145">
        <v>158</v>
      </c>
      <c r="M31" s="145">
        <v>68</v>
      </c>
      <c r="N31" s="145">
        <v>175</v>
      </c>
      <c r="O31" s="147">
        <v>387</v>
      </c>
      <c r="P31" s="145"/>
      <c r="Q31" s="145">
        <v>1</v>
      </c>
      <c r="R31" s="145"/>
      <c r="S31" s="145">
        <v>1</v>
      </c>
      <c r="T31" s="145"/>
      <c r="U31" s="145">
        <v>1</v>
      </c>
      <c r="V31" s="145"/>
      <c r="W31" s="145"/>
      <c r="X31" s="145">
        <v>1</v>
      </c>
      <c r="Y31" s="145">
        <v>1</v>
      </c>
      <c r="Z31" s="145">
        <v>1</v>
      </c>
      <c r="AA31" s="145"/>
      <c r="AC31" s="1212" t="s">
        <v>3819</v>
      </c>
      <c r="AH31" s="145">
        <v>300</v>
      </c>
      <c r="AI31" s="145">
        <v>800</v>
      </c>
      <c r="AJ31" s="148"/>
      <c r="AK31" s="148"/>
      <c r="AL31" s="148">
        <v>1</v>
      </c>
      <c r="AM31" s="155">
        <v>205.5</v>
      </c>
      <c r="AN31" s="156">
        <v>740</v>
      </c>
      <c r="AO31" s="156">
        <v>245</v>
      </c>
      <c r="AP31" s="156">
        <v>106.5</v>
      </c>
      <c r="AQ31" s="156">
        <v>99</v>
      </c>
      <c r="AR31" s="157">
        <v>82</v>
      </c>
      <c r="AS31" s="158">
        <v>186</v>
      </c>
      <c r="AT31" s="159">
        <v>77</v>
      </c>
      <c r="AU31" s="160">
        <v>402.5</v>
      </c>
      <c r="AW31" s="145" t="s">
        <v>1236</v>
      </c>
      <c r="AX31" s="145"/>
    </row>
    <row r="32" spans="1:50">
      <c r="A32" s="1153" t="s">
        <v>3680</v>
      </c>
      <c r="B32" s="1212" t="s">
        <v>3823</v>
      </c>
      <c r="C32" s="1212" t="s">
        <v>3824</v>
      </c>
      <c r="D32" s="161">
        <v>31</v>
      </c>
      <c r="E32" s="162" t="s">
        <v>1233</v>
      </c>
      <c r="F32" s="1225">
        <v>40439</v>
      </c>
      <c r="G32" s="161"/>
      <c r="H32" s="161">
        <v>1</v>
      </c>
      <c r="I32" s="161"/>
      <c r="J32" s="161"/>
      <c r="K32" s="161">
        <v>1</v>
      </c>
      <c r="L32" s="161">
        <v>172</v>
      </c>
      <c r="M32" s="161">
        <v>72</v>
      </c>
      <c r="N32" s="161">
        <v>217</v>
      </c>
      <c r="O32" s="163">
        <v>608</v>
      </c>
      <c r="P32" s="161"/>
      <c r="Q32" s="161">
        <v>1</v>
      </c>
      <c r="R32" s="161"/>
      <c r="S32" s="161">
        <v>1</v>
      </c>
      <c r="T32" s="161"/>
      <c r="U32" s="161">
        <v>1</v>
      </c>
      <c r="V32" s="161"/>
      <c r="W32" s="161">
        <v>1</v>
      </c>
      <c r="X32" s="161"/>
      <c r="Y32" s="145">
        <v>1</v>
      </c>
      <c r="Z32" s="145">
        <v>1</v>
      </c>
      <c r="AA32" s="145"/>
      <c r="AC32" s="1212" t="s">
        <v>3819</v>
      </c>
      <c r="AH32" s="145">
        <v>300</v>
      </c>
      <c r="AI32" s="145">
        <v>900</v>
      </c>
      <c r="AJ32" s="148"/>
      <c r="AK32" s="148">
        <v>1</v>
      </c>
      <c r="AL32" s="148"/>
      <c r="AM32" s="722">
        <v>2239</v>
      </c>
      <c r="AN32" s="717">
        <v>2043</v>
      </c>
      <c r="AO32" s="156">
        <v>544.5</v>
      </c>
      <c r="AP32" s="156">
        <v>88</v>
      </c>
      <c r="AQ32" s="156">
        <v>76</v>
      </c>
      <c r="AR32" s="157">
        <v>88</v>
      </c>
      <c r="AS32" s="158">
        <v>155</v>
      </c>
      <c r="AT32" s="159">
        <v>73.5</v>
      </c>
      <c r="AU32" s="160">
        <v>1099.5</v>
      </c>
      <c r="AW32" s="164" t="s">
        <v>1237</v>
      </c>
      <c r="AX32" s="161" t="s">
        <v>348</v>
      </c>
    </row>
    <row r="33" spans="1:50">
      <c r="A33" s="1153" t="s">
        <v>3680</v>
      </c>
      <c r="B33" s="1212" t="s">
        <v>3823</v>
      </c>
      <c r="C33" s="1212" t="s">
        <v>3824</v>
      </c>
      <c r="D33" s="145">
        <v>32</v>
      </c>
      <c r="E33" s="146" t="s">
        <v>1233</v>
      </c>
      <c r="F33" s="1225">
        <v>40439</v>
      </c>
      <c r="G33" s="145">
        <v>1</v>
      </c>
      <c r="H33" s="145"/>
      <c r="I33" s="145"/>
      <c r="J33" s="145">
        <v>1</v>
      </c>
      <c r="K33" s="145"/>
      <c r="L33" s="145">
        <v>152</v>
      </c>
      <c r="M33" s="145">
        <v>62</v>
      </c>
      <c r="N33" s="145">
        <v>196</v>
      </c>
      <c r="O33" s="147">
        <v>372</v>
      </c>
      <c r="P33" s="145"/>
      <c r="Q33" s="145">
        <v>1</v>
      </c>
      <c r="R33" s="145"/>
      <c r="S33" s="145">
        <v>1</v>
      </c>
      <c r="T33" s="145"/>
      <c r="U33" s="145">
        <v>1</v>
      </c>
      <c r="V33" s="145"/>
      <c r="W33" s="145">
        <v>1</v>
      </c>
      <c r="X33" s="145"/>
      <c r="Y33" s="145">
        <v>1</v>
      </c>
      <c r="Z33" s="145">
        <v>1</v>
      </c>
      <c r="AA33" s="145"/>
      <c r="AC33" s="1212" t="s">
        <v>3819</v>
      </c>
      <c r="AH33" s="145">
        <v>300</v>
      </c>
      <c r="AI33" s="145">
        <v>900</v>
      </c>
      <c r="AJ33" s="148"/>
      <c r="AK33" s="148"/>
      <c r="AL33" s="148">
        <v>1</v>
      </c>
      <c r="AM33" s="155">
        <v>67</v>
      </c>
      <c r="AN33" s="156">
        <v>84</v>
      </c>
      <c r="AO33" s="156">
        <v>86</v>
      </c>
      <c r="AP33" s="156">
        <v>83</v>
      </c>
      <c r="AQ33" s="156">
        <v>95.5</v>
      </c>
      <c r="AR33" s="157">
        <v>72</v>
      </c>
      <c r="AS33" s="158">
        <v>111.5</v>
      </c>
      <c r="AT33" s="159">
        <v>54</v>
      </c>
      <c r="AU33" s="160">
        <v>616</v>
      </c>
      <c r="AW33" s="145" t="s">
        <v>1238</v>
      </c>
      <c r="AX33" s="145"/>
    </row>
    <row r="34" spans="1:50">
      <c r="A34" s="1153" t="s">
        <v>3680</v>
      </c>
      <c r="B34" s="1212" t="s">
        <v>3823</v>
      </c>
      <c r="C34" s="1212" t="s">
        <v>3824</v>
      </c>
      <c r="D34" s="145">
        <v>33</v>
      </c>
      <c r="E34" s="146" t="s">
        <v>1233</v>
      </c>
      <c r="F34" s="1225">
        <v>40439</v>
      </c>
      <c r="G34" s="145">
        <v>1</v>
      </c>
      <c r="H34" s="145"/>
      <c r="I34" s="145"/>
      <c r="J34" s="145">
        <v>1</v>
      </c>
      <c r="K34" s="145"/>
      <c r="L34" s="145">
        <v>149</v>
      </c>
      <c r="M34" s="145">
        <v>68</v>
      </c>
      <c r="N34" s="145">
        <v>192</v>
      </c>
      <c r="O34" s="147">
        <v>401</v>
      </c>
      <c r="P34" s="145"/>
      <c r="Q34" s="145">
        <v>1</v>
      </c>
      <c r="R34" s="145"/>
      <c r="S34" s="145">
        <v>1</v>
      </c>
      <c r="T34" s="145"/>
      <c r="U34" s="145">
        <v>1</v>
      </c>
      <c r="V34" s="145"/>
      <c r="W34" s="145"/>
      <c r="X34" s="145">
        <v>1</v>
      </c>
      <c r="Y34" s="145">
        <v>1</v>
      </c>
      <c r="Z34" s="145">
        <v>1</v>
      </c>
      <c r="AA34" s="145"/>
      <c r="AC34" s="1212" t="s">
        <v>3819</v>
      </c>
      <c r="AH34" s="145">
        <v>300</v>
      </c>
      <c r="AI34" s="145">
        <v>1000</v>
      </c>
      <c r="AJ34" s="148"/>
      <c r="AK34" s="148"/>
      <c r="AL34" s="148">
        <v>1</v>
      </c>
      <c r="AM34" s="155">
        <v>65</v>
      </c>
      <c r="AN34" s="156">
        <v>110.5</v>
      </c>
      <c r="AO34" s="156">
        <v>79</v>
      </c>
      <c r="AP34" s="156">
        <v>78</v>
      </c>
      <c r="AQ34" s="156">
        <v>74.5</v>
      </c>
      <c r="AR34" s="157">
        <v>67</v>
      </c>
      <c r="AS34" s="158">
        <v>333</v>
      </c>
      <c r="AT34" s="159">
        <v>73</v>
      </c>
      <c r="AU34" s="160">
        <v>713</v>
      </c>
      <c r="AW34" s="145" t="s">
        <v>1239</v>
      </c>
      <c r="AX34" s="145"/>
    </row>
    <row r="35" spans="1:50">
      <c r="A35" s="1153" t="s">
        <v>3680</v>
      </c>
      <c r="B35" s="1212" t="s">
        <v>3823</v>
      </c>
      <c r="C35" s="1212" t="s">
        <v>3824</v>
      </c>
      <c r="D35" s="145">
        <v>34</v>
      </c>
      <c r="E35" s="146" t="s">
        <v>1233</v>
      </c>
      <c r="F35" s="1225">
        <v>40439</v>
      </c>
      <c r="G35" s="145"/>
      <c r="H35" s="145">
        <v>1</v>
      </c>
      <c r="I35" s="145"/>
      <c r="J35" s="145"/>
      <c r="K35" s="145">
        <v>1</v>
      </c>
      <c r="L35" s="145">
        <v>165</v>
      </c>
      <c r="M35" s="145">
        <v>72</v>
      </c>
      <c r="N35" s="145">
        <v>210</v>
      </c>
      <c r="O35" s="147">
        <v>538</v>
      </c>
      <c r="P35" s="145"/>
      <c r="Q35" s="145">
        <v>1</v>
      </c>
      <c r="R35" s="145"/>
      <c r="S35" s="145">
        <v>1</v>
      </c>
      <c r="T35" s="145"/>
      <c r="U35" s="145">
        <v>1</v>
      </c>
      <c r="V35" s="145"/>
      <c r="W35" s="145">
        <v>1</v>
      </c>
      <c r="X35" s="145"/>
      <c r="Y35" s="145">
        <v>1</v>
      </c>
      <c r="Z35" s="145">
        <v>1</v>
      </c>
      <c r="AA35" s="145"/>
      <c r="AC35" s="1212" t="s">
        <v>3819</v>
      </c>
      <c r="AH35" s="145">
        <v>300</v>
      </c>
      <c r="AI35" s="145">
        <v>600</v>
      </c>
      <c r="AJ35" s="148"/>
      <c r="AK35" s="148"/>
      <c r="AL35" s="148">
        <v>1</v>
      </c>
      <c r="AM35" s="722">
        <v>2798</v>
      </c>
      <c r="AN35" s="156">
        <v>130</v>
      </c>
      <c r="AO35" s="156">
        <v>97.5</v>
      </c>
      <c r="AP35" s="156">
        <v>92</v>
      </c>
      <c r="AQ35" s="156">
        <v>104</v>
      </c>
      <c r="AR35" s="157">
        <v>289.5</v>
      </c>
      <c r="AS35" s="740">
        <v>1963</v>
      </c>
      <c r="AT35" s="159">
        <v>640.5</v>
      </c>
      <c r="AU35" s="160">
        <v>2179.5</v>
      </c>
      <c r="AW35" s="145" t="s">
        <v>1240</v>
      </c>
      <c r="AX35" s="145"/>
    </row>
    <row r="36" spans="1:50">
      <c r="A36" s="1153" t="s">
        <v>3680</v>
      </c>
      <c r="B36" s="1212" t="s">
        <v>3823</v>
      </c>
      <c r="C36" s="1212" t="s">
        <v>3824</v>
      </c>
      <c r="D36" s="145">
        <v>35</v>
      </c>
      <c r="E36" s="146" t="s">
        <v>1233</v>
      </c>
      <c r="F36" s="1225">
        <v>40439</v>
      </c>
      <c r="G36" s="145">
        <v>1</v>
      </c>
      <c r="H36" s="145"/>
      <c r="I36" s="145"/>
      <c r="J36" s="145">
        <v>1</v>
      </c>
      <c r="K36" s="145"/>
      <c r="L36" s="145">
        <v>152</v>
      </c>
      <c r="M36" s="145">
        <v>66</v>
      </c>
      <c r="N36" s="145">
        <v>195</v>
      </c>
      <c r="O36" s="147">
        <v>333</v>
      </c>
      <c r="P36" s="145"/>
      <c r="Q36" s="145">
        <v>1</v>
      </c>
      <c r="R36" s="145"/>
      <c r="S36" s="145">
        <v>1</v>
      </c>
      <c r="T36" s="145"/>
      <c r="U36" s="145">
        <v>1</v>
      </c>
      <c r="V36" s="145"/>
      <c r="W36" s="145">
        <v>1</v>
      </c>
      <c r="X36" s="145"/>
      <c r="Y36" s="145">
        <v>1</v>
      </c>
      <c r="Z36" s="145"/>
      <c r="AA36" s="145">
        <v>1</v>
      </c>
      <c r="AC36" s="1212" t="s">
        <v>3819</v>
      </c>
      <c r="AH36" s="145">
        <v>300</v>
      </c>
      <c r="AI36" s="145">
        <v>1000</v>
      </c>
      <c r="AJ36" s="148"/>
      <c r="AK36" s="148"/>
      <c r="AL36" s="148">
        <v>1</v>
      </c>
      <c r="AM36" s="155">
        <v>119.5</v>
      </c>
      <c r="AN36" s="156">
        <v>229</v>
      </c>
      <c r="AO36" s="156">
        <v>131</v>
      </c>
      <c r="AP36" s="156">
        <v>160.5</v>
      </c>
      <c r="AQ36" s="156">
        <v>154</v>
      </c>
      <c r="AR36" s="157">
        <v>123</v>
      </c>
      <c r="AS36" s="158">
        <v>289</v>
      </c>
      <c r="AT36" s="159">
        <v>112.5</v>
      </c>
      <c r="AU36" s="160">
        <v>689</v>
      </c>
      <c r="AW36" s="145" t="s">
        <v>1241</v>
      </c>
      <c r="AX36" s="145"/>
    </row>
    <row r="37" spans="1:50">
      <c r="A37" s="1153" t="s">
        <v>3680</v>
      </c>
      <c r="B37" s="1212" t="s">
        <v>3823</v>
      </c>
      <c r="C37" s="1212" t="s">
        <v>3824</v>
      </c>
      <c r="D37" s="145">
        <v>36</v>
      </c>
      <c r="E37" s="146" t="s">
        <v>1233</v>
      </c>
      <c r="F37" s="1225">
        <v>40439</v>
      </c>
      <c r="G37" s="145">
        <v>1</v>
      </c>
      <c r="H37" s="145"/>
      <c r="I37" s="145"/>
      <c r="J37" s="145"/>
      <c r="K37" s="145">
        <v>1</v>
      </c>
      <c r="L37" s="145">
        <v>175</v>
      </c>
      <c r="M37" s="145">
        <v>72</v>
      </c>
      <c r="N37" s="145">
        <v>225</v>
      </c>
      <c r="O37" s="147">
        <v>754</v>
      </c>
      <c r="P37" s="145"/>
      <c r="Q37" s="145">
        <v>1</v>
      </c>
      <c r="R37" s="145"/>
      <c r="S37" s="145">
        <v>1</v>
      </c>
      <c r="T37" s="145"/>
      <c r="U37" s="145">
        <v>1</v>
      </c>
      <c r="V37" s="145"/>
      <c r="W37" s="145"/>
      <c r="X37" s="145">
        <v>1</v>
      </c>
      <c r="Y37" s="145">
        <v>1</v>
      </c>
      <c r="Z37" s="145"/>
      <c r="AA37" s="145">
        <v>1</v>
      </c>
      <c r="AC37" s="1212" t="s">
        <v>3819</v>
      </c>
      <c r="AH37" s="145">
        <v>300</v>
      </c>
      <c r="AI37" s="145">
        <v>800</v>
      </c>
      <c r="AJ37" s="148"/>
      <c r="AK37" s="148">
        <v>1</v>
      </c>
      <c r="AL37" s="148"/>
      <c r="AM37" s="722">
        <v>8394.5</v>
      </c>
      <c r="AN37" s="717">
        <v>8377</v>
      </c>
      <c r="AO37" s="717">
        <v>1130</v>
      </c>
      <c r="AP37" s="156">
        <v>886</v>
      </c>
      <c r="AQ37" s="717">
        <v>1526.5</v>
      </c>
      <c r="AR37" s="157">
        <v>75</v>
      </c>
      <c r="AS37" s="158">
        <v>137</v>
      </c>
      <c r="AT37" s="159">
        <v>78</v>
      </c>
      <c r="AU37" s="160">
        <v>1892</v>
      </c>
      <c r="AW37" s="145" t="s">
        <v>1242</v>
      </c>
      <c r="AX37" s="145"/>
    </row>
    <row r="38" spans="1:50">
      <c r="A38" s="1153" t="s">
        <v>3680</v>
      </c>
      <c r="B38" s="1212" t="s">
        <v>3823</v>
      </c>
      <c r="C38" s="1212" t="s">
        <v>3824</v>
      </c>
      <c r="D38" s="145">
        <v>37</v>
      </c>
      <c r="E38" s="146" t="s">
        <v>1233</v>
      </c>
      <c r="F38" s="1225">
        <v>40439</v>
      </c>
      <c r="G38" s="145"/>
      <c r="H38" s="145">
        <v>1</v>
      </c>
      <c r="I38" s="145"/>
      <c r="J38" s="145"/>
      <c r="K38" s="145">
        <v>1</v>
      </c>
      <c r="L38" s="145">
        <v>165</v>
      </c>
      <c r="M38" s="145">
        <v>69</v>
      </c>
      <c r="N38" s="145">
        <v>201</v>
      </c>
      <c r="O38" s="147">
        <v>489</v>
      </c>
      <c r="P38" s="145"/>
      <c r="Q38" s="145">
        <v>1</v>
      </c>
      <c r="R38" s="145"/>
      <c r="S38" s="145">
        <v>1</v>
      </c>
      <c r="T38" s="145"/>
      <c r="U38" s="145">
        <v>1</v>
      </c>
      <c r="V38" s="145"/>
      <c r="W38" s="145">
        <v>1</v>
      </c>
      <c r="X38" s="145"/>
      <c r="Y38" s="145">
        <v>1</v>
      </c>
      <c r="Z38" s="145">
        <v>1</v>
      </c>
      <c r="AA38" s="145"/>
      <c r="AC38" s="1212" t="s">
        <v>3819</v>
      </c>
      <c r="AH38" s="145">
        <v>300</v>
      </c>
      <c r="AI38" s="145">
        <v>1000</v>
      </c>
      <c r="AJ38" s="148"/>
      <c r="AK38" s="148"/>
      <c r="AL38" s="148">
        <v>1</v>
      </c>
      <c r="AM38" s="155">
        <v>270</v>
      </c>
      <c r="AN38" s="156">
        <v>116</v>
      </c>
      <c r="AO38" s="156">
        <v>189.5</v>
      </c>
      <c r="AP38" s="156">
        <v>124.5</v>
      </c>
      <c r="AQ38" s="156">
        <v>140</v>
      </c>
      <c r="AR38" s="157">
        <v>188.5</v>
      </c>
      <c r="AS38" s="158">
        <v>525</v>
      </c>
      <c r="AT38" s="159">
        <v>237</v>
      </c>
      <c r="AU38" s="160">
        <v>1627.5</v>
      </c>
      <c r="AW38" s="145" t="s">
        <v>1243</v>
      </c>
      <c r="AX38" s="145"/>
    </row>
    <row r="39" spans="1:50">
      <c r="A39" s="1153" t="s">
        <v>3680</v>
      </c>
      <c r="B39" s="1212" t="s">
        <v>3823</v>
      </c>
      <c r="C39" s="1212" t="s">
        <v>3824</v>
      </c>
      <c r="D39" s="145">
        <v>38</v>
      </c>
      <c r="E39" s="146" t="s">
        <v>1233</v>
      </c>
      <c r="F39" s="1225">
        <v>40439</v>
      </c>
      <c r="G39" s="145"/>
      <c r="H39" s="145">
        <v>1</v>
      </c>
      <c r="I39" s="145"/>
      <c r="J39" s="145"/>
      <c r="K39" s="145">
        <v>1</v>
      </c>
      <c r="L39" s="145">
        <v>71</v>
      </c>
      <c r="M39" s="145">
        <v>72</v>
      </c>
      <c r="N39" s="145">
        <v>225</v>
      </c>
      <c r="O39" s="147">
        <v>643</v>
      </c>
      <c r="P39" s="145"/>
      <c r="Q39" s="145">
        <v>1</v>
      </c>
      <c r="R39" s="145"/>
      <c r="S39" s="145">
        <v>1</v>
      </c>
      <c r="T39" s="145"/>
      <c r="U39" s="145">
        <v>1</v>
      </c>
      <c r="V39" s="145"/>
      <c r="W39" s="145"/>
      <c r="X39" s="145">
        <v>1</v>
      </c>
      <c r="Y39" s="145">
        <v>1</v>
      </c>
      <c r="Z39" s="145"/>
      <c r="AA39" s="145">
        <v>1</v>
      </c>
      <c r="AC39" s="1212" t="s">
        <v>3819</v>
      </c>
      <c r="AH39" s="145">
        <v>300</v>
      </c>
      <c r="AI39" s="145">
        <v>1000</v>
      </c>
      <c r="AJ39" s="148"/>
      <c r="AK39" s="148"/>
      <c r="AL39" s="148">
        <v>1</v>
      </c>
      <c r="AM39" s="155">
        <v>81</v>
      </c>
      <c r="AN39" s="156">
        <v>97.5</v>
      </c>
      <c r="AO39" s="156">
        <v>90</v>
      </c>
      <c r="AP39" s="156">
        <v>96</v>
      </c>
      <c r="AQ39" s="156">
        <v>103</v>
      </c>
      <c r="AR39" s="157">
        <v>70.5</v>
      </c>
      <c r="AS39" s="158">
        <v>507.5</v>
      </c>
      <c r="AT39" s="159">
        <v>69.5</v>
      </c>
      <c r="AU39" s="160">
        <v>1281</v>
      </c>
      <c r="AW39" s="145" t="s">
        <v>1244</v>
      </c>
      <c r="AX39" s="145"/>
    </row>
    <row r="40" spans="1:50">
      <c r="A40" s="1153" t="s">
        <v>3680</v>
      </c>
      <c r="B40" s="1212" t="s">
        <v>3823</v>
      </c>
      <c r="C40" s="1212" t="s">
        <v>3824</v>
      </c>
      <c r="D40" s="145">
        <v>39</v>
      </c>
      <c r="E40" s="146" t="s">
        <v>1233</v>
      </c>
      <c r="F40" s="1225">
        <v>40439</v>
      </c>
      <c r="G40" s="145">
        <v>1</v>
      </c>
      <c r="H40" s="145"/>
      <c r="I40" s="145"/>
      <c r="J40" s="145">
        <v>1</v>
      </c>
      <c r="K40" s="145"/>
      <c r="L40" s="145">
        <v>152</v>
      </c>
      <c r="M40" s="145">
        <v>68</v>
      </c>
      <c r="N40" s="145">
        <v>195</v>
      </c>
      <c r="O40" s="147">
        <v>375</v>
      </c>
      <c r="P40" s="145"/>
      <c r="Q40" s="145">
        <v>1</v>
      </c>
      <c r="R40" s="145"/>
      <c r="S40" s="145">
        <v>1</v>
      </c>
      <c r="T40" s="145"/>
      <c r="U40" s="145">
        <v>1</v>
      </c>
      <c r="V40" s="145"/>
      <c r="W40" s="145">
        <v>1</v>
      </c>
      <c r="X40" s="145"/>
      <c r="Y40" s="145">
        <v>1</v>
      </c>
      <c r="Z40" s="145"/>
      <c r="AA40" s="145">
        <v>1</v>
      </c>
      <c r="AC40" s="1212" t="s">
        <v>3819</v>
      </c>
      <c r="AH40" s="145">
        <v>300</v>
      </c>
      <c r="AI40" s="145">
        <v>700</v>
      </c>
      <c r="AJ40" s="148"/>
      <c r="AK40" s="148"/>
      <c r="AL40" s="148">
        <v>1</v>
      </c>
      <c r="AM40" s="155">
        <v>66</v>
      </c>
      <c r="AN40" s="156">
        <v>68.5</v>
      </c>
      <c r="AO40" s="156">
        <v>87</v>
      </c>
      <c r="AP40" s="156">
        <v>60</v>
      </c>
      <c r="AQ40" s="156">
        <v>84</v>
      </c>
      <c r="AR40" s="157">
        <v>69</v>
      </c>
      <c r="AS40" s="158">
        <v>229</v>
      </c>
      <c r="AT40" s="159">
        <v>78</v>
      </c>
      <c r="AU40" s="160">
        <v>409</v>
      </c>
      <c r="AW40" s="165" t="s">
        <v>1245</v>
      </c>
      <c r="AX40" s="145"/>
    </row>
    <row r="41" spans="1:50">
      <c r="A41" s="1153" t="s">
        <v>3680</v>
      </c>
      <c r="B41" s="1212" t="s">
        <v>3823</v>
      </c>
      <c r="C41" s="1212" t="s">
        <v>3824</v>
      </c>
      <c r="D41" s="145">
        <v>40</v>
      </c>
      <c r="E41" s="146" t="s">
        <v>1233</v>
      </c>
      <c r="F41" s="1225">
        <v>40439</v>
      </c>
      <c r="G41" s="145"/>
      <c r="H41" s="145">
        <v>1</v>
      </c>
      <c r="I41" s="145"/>
      <c r="J41" s="145"/>
      <c r="K41" s="145">
        <v>1</v>
      </c>
      <c r="L41" s="145">
        <v>167</v>
      </c>
      <c r="M41" s="145">
        <v>69</v>
      </c>
      <c r="N41" s="145">
        <v>201</v>
      </c>
      <c r="O41" s="147">
        <v>542</v>
      </c>
      <c r="P41" s="145"/>
      <c r="Q41" s="145">
        <v>1</v>
      </c>
      <c r="R41" s="145"/>
      <c r="S41" s="145">
        <v>1</v>
      </c>
      <c r="T41" s="145"/>
      <c r="U41" s="145">
        <v>1</v>
      </c>
      <c r="V41" s="145"/>
      <c r="W41" s="145">
        <v>1</v>
      </c>
      <c r="X41" s="145"/>
      <c r="Y41" s="145">
        <v>1</v>
      </c>
      <c r="Z41" s="145">
        <v>1</v>
      </c>
      <c r="AA41" s="145"/>
      <c r="AC41" s="1212" t="s">
        <v>3819</v>
      </c>
      <c r="AH41" s="145">
        <v>300</v>
      </c>
      <c r="AI41" s="145">
        <v>800</v>
      </c>
      <c r="AJ41" s="148"/>
      <c r="AK41" s="148"/>
      <c r="AL41" s="148">
        <v>1</v>
      </c>
      <c r="AM41" s="155">
        <v>116</v>
      </c>
      <c r="AN41" s="156">
        <v>199</v>
      </c>
      <c r="AO41" s="156">
        <v>138.5</v>
      </c>
      <c r="AP41" s="156">
        <v>131</v>
      </c>
      <c r="AQ41" s="156">
        <v>126.5</v>
      </c>
      <c r="AR41" s="157">
        <v>97</v>
      </c>
      <c r="AS41" s="158">
        <v>596</v>
      </c>
      <c r="AT41" s="159">
        <v>86</v>
      </c>
      <c r="AU41" s="160">
        <v>2692</v>
      </c>
      <c r="AW41" s="145" t="s">
        <v>1246</v>
      </c>
      <c r="AX41" s="145"/>
    </row>
    <row r="42" spans="1:50">
      <c r="A42" s="1153" t="s">
        <v>3680</v>
      </c>
      <c r="B42" s="1212" t="s">
        <v>3823</v>
      </c>
      <c r="C42" s="1212" t="s">
        <v>3824</v>
      </c>
      <c r="D42" s="145">
        <v>41</v>
      </c>
      <c r="E42" s="146" t="s">
        <v>1233</v>
      </c>
      <c r="F42" s="1225">
        <v>40439</v>
      </c>
      <c r="G42" s="145"/>
      <c r="H42" s="145">
        <v>1</v>
      </c>
      <c r="I42" s="145"/>
      <c r="J42" s="145"/>
      <c r="K42" s="145">
        <v>1</v>
      </c>
      <c r="L42" s="145">
        <v>173</v>
      </c>
      <c r="M42" s="145">
        <v>73</v>
      </c>
      <c r="N42" s="145">
        <v>219</v>
      </c>
      <c r="O42" s="147">
        <v>646</v>
      </c>
      <c r="P42" s="145"/>
      <c r="Q42" s="145">
        <v>1</v>
      </c>
      <c r="R42" s="145"/>
      <c r="S42" s="145">
        <v>1</v>
      </c>
      <c r="T42" s="145"/>
      <c r="U42" s="145">
        <v>1</v>
      </c>
      <c r="V42" s="145"/>
      <c r="W42" s="145"/>
      <c r="X42" s="145">
        <v>1</v>
      </c>
      <c r="Y42" s="145">
        <v>1</v>
      </c>
      <c r="Z42" s="145"/>
      <c r="AA42" s="145">
        <v>1</v>
      </c>
      <c r="AC42" s="1212" t="s">
        <v>3819</v>
      </c>
      <c r="AH42" s="145">
        <v>300</v>
      </c>
      <c r="AI42" s="145">
        <v>900</v>
      </c>
      <c r="AJ42" s="148"/>
      <c r="AK42" s="148"/>
      <c r="AL42" s="148">
        <v>1</v>
      </c>
      <c r="AM42" s="155">
        <v>147</v>
      </c>
      <c r="AN42" s="156">
        <v>165</v>
      </c>
      <c r="AO42" s="156">
        <v>139.5</v>
      </c>
      <c r="AP42" s="156">
        <v>186</v>
      </c>
      <c r="AQ42" s="156">
        <v>181.5</v>
      </c>
      <c r="AR42" s="157">
        <v>137.5</v>
      </c>
      <c r="AS42" s="158">
        <v>253</v>
      </c>
      <c r="AT42" s="159">
        <v>120</v>
      </c>
      <c r="AU42" s="160">
        <v>1785</v>
      </c>
      <c r="AW42" s="145" t="s">
        <v>1247</v>
      </c>
      <c r="AX42" s="145"/>
    </row>
    <row r="43" spans="1:50">
      <c r="A43" s="1153" t="s">
        <v>3680</v>
      </c>
      <c r="B43" s="1212" t="s">
        <v>3823</v>
      </c>
      <c r="C43" s="1212" t="s">
        <v>3824</v>
      </c>
      <c r="D43" s="145">
        <v>42</v>
      </c>
      <c r="E43" s="146" t="s">
        <v>1233</v>
      </c>
      <c r="F43" s="1225">
        <v>40439</v>
      </c>
      <c r="G43" s="145"/>
      <c r="H43" s="145">
        <v>1</v>
      </c>
      <c r="I43" s="145"/>
      <c r="J43" s="145"/>
      <c r="K43" s="145">
        <v>1</v>
      </c>
      <c r="L43" s="145">
        <v>173</v>
      </c>
      <c r="M43" s="145">
        <v>72</v>
      </c>
      <c r="N43" s="145">
        <v>220</v>
      </c>
      <c r="O43" s="147">
        <v>678</v>
      </c>
      <c r="P43" s="145"/>
      <c r="Q43" s="145">
        <v>1</v>
      </c>
      <c r="R43" s="145"/>
      <c r="S43" s="145">
        <v>1</v>
      </c>
      <c r="T43" s="145"/>
      <c r="U43" s="145">
        <v>1</v>
      </c>
      <c r="V43" s="145"/>
      <c r="W43" s="145"/>
      <c r="X43" s="145">
        <v>1</v>
      </c>
      <c r="Y43" s="145">
        <v>1</v>
      </c>
      <c r="Z43" s="145">
        <v>1</v>
      </c>
      <c r="AA43" s="145"/>
      <c r="AC43" s="1212" t="s">
        <v>3819</v>
      </c>
      <c r="AH43" s="145">
        <v>300</v>
      </c>
      <c r="AI43" s="145">
        <v>900</v>
      </c>
      <c r="AJ43" s="148"/>
      <c r="AK43" s="148">
        <v>1</v>
      </c>
      <c r="AL43" s="148"/>
      <c r="AM43" s="722">
        <v>7693</v>
      </c>
      <c r="AN43" s="717">
        <v>17513</v>
      </c>
      <c r="AO43" s="717">
        <v>3200</v>
      </c>
      <c r="AP43" s="717">
        <v>1507</v>
      </c>
      <c r="AQ43" s="717">
        <v>1838.5</v>
      </c>
      <c r="AR43" s="157">
        <v>117</v>
      </c>
      <c r="AS43" s="158">
        <v>243</v>
      </c>
      <c r="AT43" s="159">
        <v>97</v>
      </c>
      <c r="AU43" s="160">
        <v>1110</v>
      </c>
      <c r="AW43" s="145" t="s">
        <v>1248</v>
      </c>
      <c r="AX43" s="145"/>
    </row>
    <row r="44" spans="1:50">
      <c r="A44" s="1153" t="s">
        <v>3680</v>
      </c>
      <c r="B44" s="1212" t="s">
        <v>3823</v>
      </c>
      <c r="C44" s="1212" t="s">
        <v>3824</v>
      </c>
      <c r="D44" s="145">
        <v>43</v>
      </c>
      <c r="E44" s="146" t="s">
        <v>1233</v>
      </c>
      <c r="F44" s="1225">
        <v>40439</v>
      </c>
      <c r="G44" s="145">
        <v>1</v>
      </c>
      <c r="H44" s="145"/>
      <c r="I44" s="145"/>
      <c r="J44" s="145"/>
      <c r="K44" s="145">
        <v>1</v>
      </c>
      <c r="L44" s="145">
        <v>173</v>
      </c>
      <c r="M44" s="145">
        <v>72</v>
      </c>
      <c r="N44" s="145">
        <v>216</v>
      </c>
      <c r="O44" s="147">
        <v>658</v>
      </c>
      <c r="P44" s="145"/>
      <c r="Q44" s="145">
        <v>1</v>
      </c>
      <c r="R44" s="145"/>
      <c r="S44" s="145">
        <v>1</v>
      </c>
      <c r="T44" s="145"/>
      <c r="U44" s="145">
        <v>1</v>
      </c>
      <c r="V44" s="145"/>
      <c r="W44" s="145"/>
      <c r="X44" s="145">
        <v>1</v>
      </c>
      <c r="Y44" s="145">
        <v>1</v>
      </c>
      <c r="Z44" s="145"/>
      <c r="AA44" s="145">
        <v>1</v>
      </c>
      <c r="AC44" s="1212" t="s">
        <v>3819</v>
      </c>
      <c r="AH44" s="145">
        <v>300</v>
      </c>
      <c r="AI44" s="145">
        <v>900</v>
      </c>
      <c r="AJ44" s="148"/>
      <c r="AK44" s="148"/>
      <c r="AL44" s="148">
        <v>1</v>
      </c>
      <c r="AM44" s="155">
        <v>87</v>
      </c>
      <c r="AN44" s="156">
        <v>196</v>
      </c>
      <c r="AO44" s="156">
        <v>120</v>
      </c>
      <c r="AP44" s="156">
        <v>116.5</v>
      </c>
      <c r="AQ44" s="156">
        <v>149</v>
      </c>
      <c r="AR44" s="157">
        <v>113</v>
      </c>
      <c r="AS44" s="158">
        <v>255</v>
      </c>
      <c r="AT44" s="159">
        <v>90.5</v>
      </c>
      <c r="AU44" s="160">
        <v>1473.5</v>
      </c>
      <c r="AW44" s="165" t="s">
        <v>1249</v>
      </c>
      <c r="AX44" s="145"/>
    </row>
    <row r="45" spans="1:50">
      <c r="A45" s="1153" t="s">
        <v>3680</v>
      </c>
      <c r="B45" s="1212" t="s">
        <v>3823</v>
      </c>
      <c r="C45" s="1212" t="s">
        <v>3824</v>
      </c>
      <c r="D45" s="145">
        <v>44</v>
      </c>
      <c r="E45" s="146" t="s">
        <v>1233</v>
      </c>
      <c r="F45" s="1225">
        <v>40439</v>
      </c>
      <c r="G45" s="145">
        <v>1</v>
      </c>
      <c r="H45" s="145"/>
      <c r="I45" s="145"/>
      <c r="J45" s="145">
        <v>1</v>
      </c>
      <c r="K45" s="145"/>
      <c r="L45" s="145">
        <v>157</v>
      </c>
      <c r="M45" s="145">
        <v>69</v>
      </c>
      <c r="N45" s="145">
        <v>193</v>
      </c>
      <c r="O45" s="147">
        <v>473</v>
      </c>
      <c r="P45" s="145"/>
      <c r="Q45" s="145">
        <v>1</v>
      </c>
      <c r="R45" s="145"/>
      <c r="S45" s="145">
        <v>1</v>
      </c>
      <c r="T45" s="145"/>
      <c r="U45" s="145">
        <v>1</v>
      </c>
      <c r="V45" s="145"/>
      <c r="W45" s="145">
        <v>1</v>
      </c>
      <c r="X45" s="145"/>
      <c r="Y45" s="145">
        <v>1</v>
      </c>
      <c r="Z45" s="145">
        <v>1</v>
      </c>
      <c r="AA45" s="145"/>
      <c r="AC45" s="1212" t="s">
        <v>3819</v>
      </c>
      <c r="AH45" s="145">
        <v>300</v>
      </c>
      <c r="AI45" s="145">
        <v>800</v>
      </c>
      <c r="AJ45" s="148"/>
      <c r="AK45" s="148"/>
      <c r="AL45" s="148">
        <v>1</v>
      </c>
      <c r="AM45" s="155">
        <v>74</v>
      </c>
      <c r="AN45" s="156">
        <v>73</v>
      </c>
      <c r="AO45" s="156">
        <v>81</v>
      </c>
      <c r="AP45" s="156">
        <v>70</v>
      </c>
      <c r="AQ45" s="156">
        <v>72.5</v>
      </c>
      <c r="AR45" s="157">
        <v>95</v>
      </c>
      <c r="AS45" s="740">
        <v>2022</v>
      </c>
      <c r="AT45" s="159">
        <v>93.5</v>
      </c>
      <c r="AU45" s="160">
        <v>997</v>
      </c>
      <c r="AW45" s="145" t="s">
        <v>1250</v>
      </c>
      <c r="AX45" s="145"/>
    </row>
    <row r="46" spans="1:50">
      <c r="A46" s="1153" t="s">
        <v>3680</v>
      </c>
      <c r="B46" s="1212" t="s">
        <v>3823</v>
      </c>
      <c r="C46" s="1212" t="s">
        <v>3824</v>
      </c>
      <c r="D46" s="145">
        <v>45</v>
      </c>
      <c r="E46" s="146" t="s">
        <v>1233</v>
      </c>
      <c r="F46" s="1225">
        <v>40439</v>
      </c>
      <c r="G46" s="145"/>
      <c r="H46" s="145">
        <v>1</v>
      </c>
      <c r="I46" s="145"/>
      <c r="J46" s="145">
        <v>1</v>
      </c>
      <c r="K46" s="145"/>
      <c r="L46" s="145">
        <v>154</v>
      </c>
      <c r="M46" s="145">
        <v>66</v>
      </c>
      <c r="N46" s="145">
        <v>197</v>
      </c>
      <c r="O46" s="147">
        <v>367</v>
      </c>
      <c r="P46" s="145"/>
      <c r="Q46" s="145">
        <v>1</v>
      </c>
      <c r="R46" s="145"/>
      <c r="S46" s="145">
        <v>1</v>
      </c>
      <c r="T46" s="145"/>
      <c r="U46" s="145">
        <v>1</v>
      </c>
      <c r="V46" s="145"/>
      <c r="W46" s="145">
        <v>1</v>
      </c>
      <c r="X46" s="145"/>
      <c r="Y46" s="145">
        <v>1</v>
      </c>
      <c r="Z46" s="145">
        <v>1</v>
      </c>
      <c r="AA46" s="145"/>
      <c r="AC46" s="1212" t="s">
        <v>3819</v>
      </c>
      <c r="AH46" s="145">
        <v>300</v>
      </c>
      <c r="AI46" s="145">
        <v>900</v>
      </c>
      <c r="AJ46" s="148"/>
      <c r="AK46" s="148"/>
      <c r="AL46" s="148">
        <v>1</v>
      </c>
      <c r="AM46" s="155">
        <v>79</v>
      </c>
      <c r="AN46" s="156">
        <v>137</v>
      </c>
      <c r="AO46" s="156">
        <v>91</v>
      </c>
      <c r="AP46" s="156">
        <v>103.5</v>
      </c>
      <c r="AQ46" s="156">
        <v>106</v>
      </c>
      <c r="AR46" s="157">
        <v>81</v>
      </c>
      <c r="AS46" s="158">
        <v>104</v>
      </c>
      <c r="AT46" s="159">
        <v>65</v>
      </c>
      <c r="AU46" s="160">
        <v>529</v>
      </c>
      <c r="AW46" s="145" t="s">
        <v>1251</v>
      </c>
      <c r="AX46" s="145"/>
    </row>
    <row r="47" spans="1:50">
      <c r="A47" s="1153" t="s">
        <v>3680</v>
      </c>
      <c r="B47" s="1212" t="s">
        <v>3823</v>
      </c>
      <c r="C47" s="1212" t="s">
        <v>3824</v>
      </c>
      <c r="D47" s="145">
        <v>46</v>
      </c>
      <c r="E47" s="146" t="s">
        <v>1233</v>
      </c>
      <c r="F47" s="1225">
        <v>40439</v>
      </c>
      <c r="G47" s="145">
        <v>1</v>
      </c>
      <c r="H47" s="145"/>
      <c r="I47" s="145"/>
      <c r="J47" s="145"/>
      <c r="K47" s="145">
        <v>1</v>
      </c>
      <c r="L47" s="145">
        <v>172</v>
      </c>
      <c r="M47" s="145">
        <v>72</v>
      </c>
      <c r="N47" s="145">
        <v>218</v>
      </c>
      <c r="O47" s="147">
        <v>622</v>
      </c>
      <c r="P47" s="145"/>
      <c r="Q47" s="145">
        <v>1</v>
      </c>
      <c r="R47" s="145"/>
      <c r="S47" s="145">
        <v>1</v>
      </c>
      <c r="T47" s="145"/>
      <c r="U47" s="145">
        <v>1</v>
      </c>
      <c r="V47" s="145"/>
      <c r="W47" s="145"/>
      <c r="X47" s="145">
        <v>1</v>
      </c>
      <c r="Y47" s="145">
        <v>1</v>
      </c>
      <c r="Z47" s="145">
        <v>1</v>
      </c>
      <c r="AA47" s="145"/>
      <c r="AC47" s="1212" t="s">
        <v>3819</v>
      </c>
      <c r="AH47" s="145">
        <v>300</v>
      </c>
      <c r="AI47" s="145">
        <v>1000</v>
      </c>
      <c r="AJ47" s="148"/>
      <c r="AK47" s="148"/>
      <c r="AL47" s="148">
        <v>1</v>
      </c>
      <c r="AM47" s="155">
        <v>66</v>
      </c>
      <c r="AN47" s="156">
        <v>97</v>
      </c>
      <c r="AO47" s="156">
        <v>74.5</v>
      </c>
      <c r="AP47" s="156">
        <v>69</v>
      </c>
      <c r="AQ47" s="156">
        <v>95</v>
      </c>
      <c r="AR47" s="157">
        <v>57</v>
      </c>
      <c r="AS47" s="158">
        <v>624</v>
      </c>
      <c r="AT47" s="159">
        <v>80</v>
      </c>
      <c r="AU47" s="160">
        <v>1633</v>
      </c>
      <c r="AW47" s="145" t="s">
        <v>1252</v>
      </c>
      <c r="AX47" s="145"/>
    </row>
    <row r="48" spans="1:50">
      <c r="A48" s="1153" t="s">
        <v>3680</v>
      </c>
      <c r="B48" s="1212" t="s">
        <v>3823</v>
      </c>
      <c r="C48" s="1212" t="s">
        <v>3824</v>
      </c>
      <c r="D48" s="145">
        <v>47</v>
      </c>
      <c r="E48" s="146" t="s">
        <v>1233</v>
      </c>
      <c r="F48" s="1225">
        <v>40439</v>
      </c>
      <c r="G48" s="145"/>
      <c r="H48" s="145">
        <v>1</v>
      </c>
      <c r="I48" s="145"/>
      <c r="J48" s="145"/>
      <c r="K48" s="145">
        <v>1</v>
      </c>
      <c r="L48" s="145">
        <v>169</v>
      </c>
      <c r="M48" s="145">
        <v>70</v>
      </c>
      <c r="N48" s="145">
        <v>208</v>
      </c>
      <c r="O48" s="147">
        <v>671</v>
      </c>
      <c r="P48" s="145"/>
      <c r="Q48" s="145">
        <v>1</v>
      </c>
      <c r="R48" s="145"/>
      <c r="S48" s="145">
        <v>1</v>
      </c>
      <c r="T48" s="145"/>
      <c r="U48" s="145">
        <v>1</v>
      </c>
      <c r="V48" s="145"/>
      <c r="W48" s="145"/>
      <c r="X48" s="145">
        <v>1</v>
      </c>
      <c r="Y48" s="145">
        <v>1</v>
      </c>
      <c r="Z48" s="145">
        <v>1</v>
      </c>
      <c r="AA48" s="145"/>
      <c r="AC48" s="1212" t="s">
        <v>3819</v>
      </c>
      <c r="AH48" s="145">
        <v>300</v>
      </c>
      <c r="AI48" s="145">
        <v>900</v>
      </c>
      <c r="AJ48" s="148"/>
      <c r="AK48" s="148"/>
      <c r="AL48" s="148">
        <v>1</v>
      </c>
      <c r="AM48" s="155">
        <v>86</v>
      </c>
      <c r="AN48" s="156">
        <v>105</v>
      </c>
      <c r="AO48" s="156">
        <v>93</v>
      </c>
      <c r="AP48" s="156">
        <v>98</v>
      </c>
      <c r="AQ48" s="156">
        <v>84</v>
      </c>
      <c r="AR48" s="157">
        <v>83</v>
      </c>
      <c r="AS48" s="740">
        <v>1210.5</v>
      </c>
      <c r="AT48" s="159">
        <v>88</v>
      </c>
      <c r="AU48" s="160">
        <v>580</v>
      </c>
      <c r="AW48" s="145" t="s">
        <v>1253</v>
      </c>
      <c r="AX48" s="145"/>
    </row>
    <row r="49" spans="1:50">
      <c r="A49" s="1153" t="s">
        <v>3680</v>
      </c>
      <c r="B49" s="1212" t="s">
        <v>3823</v>
      </c>
      <c r="C49" s="1212" t="s">
        <v>3824</v>
      </c>
      <c r="D49" s="145">
        <v>48</v>
      </c>
      <c r="E49" s="146" t="s">
        <v>1254</v>
      </c>
      <c r="F49" s="1225">
        <v>40440</v>
      </c>
      <c r="G49" s="145">
        <v>1</v>
      </c>
      <c r="H49" s="145"/>
      <c r="I49" s="145"/>
      <c r="J49" s="145"/>
      <c r="K49" s="145">
        <v>1</v>
      </c>
      <c r="L49" s="145">
        <v>173</v>
      </c>
      <c r="M49" s="145">
        <v>72</v>
      </c>
      <c r="N49" s="145">
        <v>221</v>
      </c>
      <c r="O49" s="147">
        <v>691</v>
      </c>
      <c r="P49" s="145"/>
      <c r="Q49" s="145">
        <v>1</v>
      </c>
      <c r="R49" s="145"/>
      <c r="S49" s="145">
        <v>1</v>
      </c>
      <c r="T49" s="145"/>
      <c r="U49" s="145">
        <v>1</v>
      </c>
      <c r="V49" s="145"/>
      <c r="W49" s="145"/>
      <c r="X49" s="145">
        <v>1</v>
      </c>
      <c r="Y49" s="145">
        <v>1</v>
      </c>
      <c r="Z49" s="145">
        <v>1</v>
      </c>
      <c r="AA49" s="145"/>
      <c r="AC49" s="1212" t="s">
        <v>3819</v>
      </c>
      <c r="AH49" s="145">
        <v>300</v>
      </c>
      <c r="AI49" s="145">
        <v>700</v>
      </c>
      <c r="AJ49" s="148"/>
      <c r="AK49" s="148">
        <v>1</v>
      </c>
      <c r="AL49" s="148"/>
      <c r="AM49" s="722">
        <v>4992</v>
      </c>
      <c r="AN49" s="717">
        <v>11786</v>
      </c>
      <c r="AO49" s="717">
        <v>3692.5</v>
      </c>
      <c r="AP49" s="156">
        <v>158</v>
      </c>
      <c r="AQ49" s="156">
        <v>212</v>
      </c>
      <c r="AR49" s="157">
        <v>115.5</v>
      </c>
      <c r="AS49" s="158">
        <v>740</v>
      </c>
      <c r="AT49" s="159">
        <v>110</v>
      </c>
      <c r="AU49" s="971">
        <v>4575.5</v>
      </c>
      <c r="AW49" s="145" t="s">
        <v>1255</v>
      </c>
      <c r="AX49" s="145"/>
    </row>
    <row r="50" spans="1:50">
      <c r="A50" s="1153" t="s">
        <v>3680</v>
      </c>
      <c r="B50" s="1212" t="s">
        <v>3823</v>
      </c>
      <c r="C50" s="1212" t="s">
        <v>3824</v>
      </c>
      <c r="D50" s="145">
        <v>49</v>
      </c>
      <c r="E50" s="146" t="s">
        <v>1254</v>
      </c>
      <c r="F50" s="1225">
        <v>40440</v>
      </c>
      <c r="G50" s="145"/>
      <c r="H50" s="145">
        <v>1</v>
      </c>
      <c r="I50" s="145"/>
      <c r="J50" s="145"/>
      <c r="K50" s="145">
        <v>1</v>
      </c>
      <c r="L50" s="145">
        <v>165</v>
      </c>
      <c r="M50" s="145">
        <v>71</v>
      </c>
      <c r="N50" s="145">
        <v>216</v>
      </c>
      <c r="O50" s="147">
        <v>603</v>
      </c>
      <c r="P50" s="145"/>
      <c r="Q50" s="145">
        <v>1</v>
      </c>
      <c r="R50" s="145"/>
      <c r="S50" s="145">
        <v>1</v>
      </c>
      <c r="T50" s="145"/>
      <c r="U50" s="145">
        <v>1</v>
      </c>
      <c r="V50" s="145"/>
      <c r="W50" s="145"/>
      <c r="X50" s="145">
        <v>1</v>
      </c>
      <c r="Y50" s="145">
        <v>1</v>
      </c>
      <c r="Z50" s="145">
        <v>1</v>
      </c>
      <c r="AA50" s="145"/>
      <c r="AC50" s="1212" t="s">
        <v>3819</v>
      </c>
      <c r="AH50" s="145">
        <v>300</v>
      </c>
      <c r="AI50" s="145">
        <v>800</v>
      </c>
      <c r="AJ50" s="148"/>
      <c r="AK50" s="148"/>
      <c r="AL50" s="148">
        <v>1</v>
      </c>
      <c r="AM50" s="155">
        <v>79.5</v>
      </c>
      <c r="AN50" s="156">
        <v>88.5</v>
      </c>
      <c r="AO50" s="156">
        <v>86</v>
      </c>
      <c r="AP50" s="156">
        <v>73.5</v>
      </c>
      <c r="AQ50" s="156">
        <v>76</v>
      </c>
      <c r="AR50" s="157">
        <v>87</v>
      </c>
      <c r="AS50" s="158">
        <v>284</v>
      </c>
      <c r="AT50" s="159">
        <v>66.5</v>
      </c>
      <c r="AU50" s="160">
        <v>1794</v>
      </c>
      <c r="AW50" s="145" t="s">
        <v>1256</v>
      </c>
      <c r="AX50" s="145"/>
    </row>
    <row r="51" spans="1:50">
      <c r="A51" s="1153" t="s">
        <v>3680</v>
      </c>
      <c r="B51" s="1212" t="s">
        <v>3823</v>
      </c>
      <c r="C51" s="1212" t="s">
        <v>3824</v>
      </c>
      <c r="D51" s="145">
        <v>50</v>
      </c>
      <c r="E51" s="146" t="s">
        <v>1254</v>
      </c>
      <c r="F51" s="1225">
        <v>40440</v>
      </c>
      <c r="G51" s="145"/>
      <c r="H51" s="145">
        <v>1</v>
      </c>
      <c r="I51" s="145"/>
      <c r="J51" s="145"/>
      <c r="K51" s="145">
        <v>1</v>
      </c>
      <c r="L51" s="145">
        <v>171</v>
      </c>
      <c r="M51" s="145">
        <v>71</v>
      </c>
      <c r="N51" s="145">
        <v>221</v>
      </c>
      <c r="O51" s="147">
        <v>655</v>
      </c>
      <c r="P51" s="145"/>
      <c r="Q51" s="145">
        <v>1</v>
      </c>
      <c r="R51" s="145"/>
      <c r="S51" s="145">
        <v>1</v>
      </c>
      <c r="T51" s="145"/>
      <c r="U51" s="145">
        <v>1</v>
      </c>
      <c r="V51" s="145"/>
      <c r="W51" s="145"/>
      <c r="X51" s="145">
        <v>1</v>
      </c>
      <c r="Y51" s="145">
        <v>1</v>
      </c>
      <c r="Z51" s="145">
        <v>1</v>
      </c>
      <c r="AA51" s="145"/>
      <c r="AC51" s="1212" t="s">
        <v>3819</v>
      </c>
      <c r="AH51" s="145">
        <v>300</v>
      </c>
      <c r="AI51" s="145">
        <v>700</v>
      </c>
      <c r="AJ51" s="148"/>
      <c r="AK51" s="148"/>
      <c r="AL51" s="148">
        <v>1</v>
      </c>
      <c r="AM51" s="155">
        <v>64</v>
      </c>
      <c r="AN51" s="156">
        <v>81.5</v>
      </c>
      <c r="AO51" s="156">
        <v>73</v>
      </c>
      <c r="AP51" s="156">
        <v>86</v>
      </c>
      <c r="AQ51" s="156">
        <v>105.5</v>
      </c>
      <c r="AR51" s="157">
        <v>68</v>
      </c>
      <c r="AS51" s="158">
        <v>151.5</v>
      </c>
      <c r="AT51" s="159">
        <v>65.5</v>
      </c>
      <c r="AU51" s="160">
        <v>3200</v>
      </c>
      <c r="AW51" s="145" t="s">
        <v>1257</v>
      </c>
      <c r="AX51" s="145"/>
    </row>
    <row r="52" spans="1:50">
      <c r="A52" s="1153" t="s">
        <v>3680</v>
      </c>
      <c r="B52" s="1212" t="s">
        <v>3823</v>
      </c>
      <c r="C52" s="1212" t="s">
        <v>3824</v>
      </c>
      <c r="D52" s="161">
        <v>51</v>
      </c>
      <c r="E52" s="162" t="s">
        <v>1254</v>
      </c>
      <c r="F52" s="1225">
        <v>40440</v>
      </c>
      <c r="G52" s="161">
        <v>1</v>
      </c>
      <c r="H52" s="161"/>
      <c r="I52" s="161"/>
      <c r="J52" s="161"/>
      <c r="K52" s="161">
        <v>1</v>
      </c>
      <c r="L52" s="161">
        <v>174</v>
      </c>
      <c r="M52" s="161">
        <v>72</v>
      </c>
      <c r="N52" s="161">
        <v>218</v>
      </c>
      <c r="O52" s="163">
        <v>725</v>
      </c>
      <c r="P52" s="161"/>
      <c r="Q52" s="161">
        <v>1</v>
      </c>
      <c r="R52" s="161"/>
      <c r="S52" s="161">
        <v>1</v>
      </c>
      <c r="T52" s="161"/>
      <c r="U52" s="161">
        <v>1</v>
      </c>
      <c r="V52" s="161"/>
      <c r="W52" s="161"/>
      <c r="X52" s="161">
        <v>1</v>
      </c>
      <c r="Y52" s="161">
        <v>1</v>
      </c>
      <c r="Z52" s="161"/>
      <c r="AA52" s="161">
        <v>1</v>
      </c>
      <c r="AC52" s="1212" t="s">
        <v>3819</v>
      </c>
      <c r="AH52" s="161">
        <v>300</v>
      </c>
      <c r="AI52" s="161">
        <v>800</v>
      </c>
      <c r="AJ52" s="148"/>
      <c r="AK52" s="148">
        <v>1</v>
      </c>
      <c r="AL52" s="148"/>
      <c r="AM52" s="722">
        <v>2455</v>
      </c>
      <c r="AN52" s="717">
        <v>6825</v>
      </c>
      <c r="AO52" s="717">
        <v>2435</v>
      </c>
      <c r="AP52" s="156">
        <v>80</v>
      </c>
      <c r="AQ52" s="156">
        <v>91</v>
      </c>
      <c r="AR52" s="157">
        <v>82.5</v>
      </c>
      <c r="AS52" s="158">
        <v>377.5</v>
      </c>
      <c r="AT52" s="159">
        <v>81</v>
      </c>
      <c r="AU52" s="160">
        <v>1583</v>
      </c>
      <c r="AW52" s="164" t="s">
        <v>1258</v>
      </c>
      <c r="AX52" s="161" t="s">
        <v>1259</v>
      </c>
    </row>
    <row r="53" spans="1:50">
      <c r="A53" s="1153" t="s">
        <v>3680</v>
      </c>
      <c r="B53" s="1212" t="s">
        <v>3823</v>
      </c>
      <c r="C53" s="1212" t="s">
        <v>3824</v>
      </c>
      <c r="D53" s="145">
        <v>52</v>
      </c>
      <c r="E53" s="146" t="s">
        <v>1254</v>
      </c>
      <c r="F53" s="1225">
        <v>40440</v>
      </c>
      <c r="G53" s="144"/>
      <c r="H53" s="144">
        <v>1</v>
      </c>
      <c r="I53" s="144"/>
      <c r="J53" s="144"/>
      <c r="K53" s="145">
        <v>1</v>
      </c>
      <c r="L53" s="144">
        <v>173</v>
      </c>
      <c r="M53" s="144">
        <v>73</v>
      </c>
      <c r="N53" s="144">
        <v>217</v>
      </c>
      <c r="O53" s="166">
        <v>623</v>
      </c>
      <c r="P53" s="144"/>
      <c r="Q53" s="145">
        <v>1</v>
      </c>
      <c r="R53" s="144"/>
      <c r="S53" s="145">
        <v>1</v>
      </c>
      <c r="T53" s="144"/>
      <c r="U53" s="145">
        <v>1</v>
      </c>
      <c r="V53" s="144"/>
      <c r="W53" s="145"/>
      <c r="X53" s="144">
        <v>1</v>
      </c>
      <c r="Y53" s="145">
        <v>1</v>
      </c>
      <c r="Z53" s="145">
        <v>1</v>
      </c>
      <c r="AA53" s="145"/>
      <c r="AC53" s="1212" t="s">
        <v>3819</v>
      </c>
      <c r="AH53" s="145">
        <v>300</v>
      </c>
      <c r="AI53" s="145">
        <v>700</v>
      </c>
      <c r="AJ53" s="148"/>
      <c r="AK53" s="148"/>
      <c r="AL53" s="148">
        <v>1</v>
      </c>
      <c r="AM53" s="155">
        <v>886.5</v>
      </c>
      <c r="AN53" s="156">
        <v>167</v>
      </c>
      <c r="AO53" s="156">
        <v>107</v>
      </c>
      <c r="AP53" s="156">
        <v>89.5</v>
      </c>
      <c r="AQ53" s="156">
        <v>109</v>
      </c>
      <c r="AR53" s="157">
        <v>563</v>
      </c>
      <c r="AS53" s="740">
        <v>4581</v>
      </c>
      <c r="AT53" s="159">
        <v>558.5</v>
      </c>
      <c r="AU53" s="160">
        <v>1319</v>
      </c>
      <c r="AW53" s="144" t="s">
        <v>1260</v>
      </c>
      <c r="AX53" s="144"/>
    </row>
    <row r="54" spans="1:50">
      <c r="A54" s="1153" t="s">
        <v>3680</v>
      </c>
      <c r="B54" s="1212" t="s">
        <v>3823</v>
      </c>
      <c r="C54" s="1212" t="s">
        <v>3824</v>
      </c>
      <c r="D54" s="145">
        <v>53</v>
      </c>
      <c r="E54" s="146" t="s">
        <v>1254</v>
      </c>
      <c r="F54" s="1225">
        <v>40440</v>
      </c>
      <c r="G54" s="144"/>
      <c r="H54" s="144">
        <v>1</v>
      </c>
      <c r="I54" s="144"/>
      <c r="J54" s="144"/>
      <c r="K54" s="145">
        <v>1</v>
      </c>
      <c r="L54" s="144">
        <v>172</v>
      </c>
      <c r="M54" s="144">
        <v>71</v>
      </c>
      <c r="N54" s="144">
        <v>221</v>
      </c>
      <c r="O54" s="166">
        <v>646</v>
      </c>
      <c r="P54" s="144"/>
      <c r="Q54" s="145">
        <v>1</v>
      </c>
      <c r="R54" s="144"/>
      <c r="S54" s="145">
        <v>1</v>
      </c>
      <c r="T54" s="144"/>
      <c r="U54" s="145">
        <v>1</v>
      </c>
      <c r="V54" s="144"/>
      <c r="W54" s="145"/>
      <c r="X54" s="144">
        <v>1</v>
      </c>
      <c r="Y54" s="145">
        <v>1</v>
      </c>
      <c r="Z54" s="145"/>
      <c r="AA54" s="145">
        <v>1</v>
      </c>
      <c r="AC54" s="1212" t="s">
        <v>3819</v>
      </c>
      <c r="AH54" s="145">
        <v>300</v>
      </c>
      <c r="AI54" s="145">
        <v>800</v>
      </c>
      <c r="AJ54" s="148"/>
      <c r="AK54" s="148"/>
      <c r="AL54" s="148">
        <v>1</v>
      </c>
      <c r="AM54" s="155">
        <v>143</v>
      </c>
      <c r="AN54" s="156">
        <v>196</v>
      </c>
      <c r="AO54" s="156">
        <v>153</v>
      </c>
      <c r="AP54" s="156">
        <v>226</v>
      </c>
      <c r="AQ54" s="156">
        <v>208</v>
      </c>
      <c r="AR54" s="157">
        <v>134</v>
      </c>
      <c r="AS54" s="158">
        <v>412.5</v>
      </c>
      <c r="AT54" s="159">
        <v>155.5</v>
      </c>
      <c r="AU54" s="160">
        <v>3695</v>
      </c>
      <c r="AW54" s="144" t="s">
        <v>1261</v>
      </c>
      <c r="AX54" s="144"/>
    </row>
    <row r="55" spans="1:50">
      <c r="A55" s="1153" t="s">
        <v>3680</v>
      </c>
      <c r="B55" s="1212" t="s">
        <v>3823</v>
      </c>
      <c r="C55" s="1212" t="s">
        <v>3824</v>
      </c>
      <c r="D55" s="145">
        <v>54</v>
      </c>
      <c r="E55" s="146" t="s">
        <v>1254</v>
      </c>
      <c r="F55" s="1225">
        <v>40440</v>
      </c>
      <c r="G55" s="144"/>
      <c r="H55" s="144">
        <v>1</v>
      </c>
      <c r="I55" s="144"/>
      <c r="J55" s="144"/>
      <c r="K55" s="145">
        <v>1</v>
      </c>
      <c r="L55" s="144">
        <v>170</v>
      </c>
      <c r="M55" s="144">
        <v>72</v>
      </c>
      <c r="N55" s="144">
        <v>218</v>
      </c>
      <c r="O55" s="166">
        <v>536</v>
      </c>
      <c r="P55" s="144"/>
      <c r="Q55" s="145">
        <v>1</v>
      </c>
      <c r="R55" s="144"/>
      <c r="S55" s="145">
        <v>1</v>
      </c>
      <c r="T55" s="144"/>
      <c r="U55" s="145">
        <v>1</v>
      </c>
      <c r="V55" s="144"/>
      <c r="W55" s="145">
        <v>1</v>
      </c>
      <c r="X55" s="144"/>
      <c r="Y55" s="145">
        <v>1</v>
      </c>
      <c r="Z55" s="145"/>
      <c r="AA55" s="145">
        <v>1</v>
      </c>
      <c r="AC55" s="1212" t="s">
        <v>3819</v>
      </c>
      <c r="AH55" s="145">
        <v>300</v>
      </c>
      <c r="AI55" s="145">
        <v>800</v>
      </c>
      <c r="AJ55" s="148"/>
      <c r="AK55" s="148">
        <v>1</v>
      </c>
      <c r="AL55" s="148"/>
      <c r="AM55" s="722">
        <v>2680.5</v>
      </c>
      <c r="AN55" s="717">
        <v>10090</v>
      </c>
      <c r="AO55" s="717">
        <v>2326</v>
      </c>
      <c r="AP55" s="156">
        <v>96.5</v>
      </c>
      <c r="AQ55" s="156">
        <v>117</v>
      </c>
      <c r="AR55" s="157">
        <v>509</v>
      </c>
      <c r="AS55" s="158">
        <v>151</v>
      </c>
      <c r="AT55" s="159">
        <v>123.5</v>
      </c>
      <c r="AU55" s="160">
        <v>1724.5</v>
      </c>
      <c r="AW55" s="144" t="s">
        <v>1262</v>
      </c>
      <c r="AX55" s="144"/>
    </row>
    <row r="56" spans="1:50">
      <c r="A56" s="1153" t="s">
        <v>3680</v>
      </c>
      <c r="B56" s="1212" t="s">
        <v>3823</v>
      </c>
      <c r="C56" s="1212" t="s">
        <v>3824</v>
      </c>
      <c r="D56" s="145">
        <v>55</v>
      </c>
      <c r="E56" s="146" t="s">
        <v>1254</v>
      </c>
      <c r="F56" s="1225">
        <v>40440</v>
      </c>
      <c r="G56" s="144">
        <v>1</v>
      </c>
      <c r="H56" s="144"/>
      <c r="I56" s="144"/>
      <c r="J56" s="144"/>
      <c r="K56" s="145">
        <v>1</v>
      </c>
      <c r="L56" s="144">
        <v>171</v>
      </c>
      <c r="M56" s="144">
        <v>74</v>
      </c>
      <c r="N56" s="144">
        <v>228</v>
      </c>
      <c r="O56" s="166">
        <v>728</v>
      </c>
      <c r="P56" s="144"/>
      <c r="Q56" s="145">
        <v>1</v>
      </c>
      <c r="R56" s="144"/>
      <c r="S56" s="145">
        <v>1</v>
      </c>
      <c r="T56" s="144"/>
      <c r="U56" s="145">
        <v>1</v>
      </c>
      <c r="V56" s="144"/>
      <c r="W56" s="145"/>
      <c r="X56" s="144">
        <v>1</v>
      </c>
      <c r="Y56" s="145">
        <v>1</v>
      </c>
      <c r="Z56" s="145"/>
      <c r="AA56" s="145">
        <v>1</v>
      </c>
      <c r="AC56" s="1212" t="s">
        <v>3819</v>
      </c>
      <c r="AH56" s="145">
        <v>300</v>
      </c>
      <c r="AI56" s="145">
        <v>700</v>
      </c>
      <c r="AJ56" s="148"/>
      <c r="AK56" s="148">
        <v>1</v>
      </c>
      <c r="AL56" s="148"/>
      <c r="AM56" s="722">
        <v>1594</v>
      </c>
      <c r="AN56" s="717">
        <v>6467</v>
      </c>
      <c r="AO56" s="717">
        <v>1825</v>
      </c>
      <c r="AP56" s="717">
        <v>1163</v>
      </c>
      <c r="AQ56" s="717">
        <v>1335</v>
      </c>
      <c r="AR56" s="157">
        <v>225</v>
      </c>
      <c r="AS56" s="158">
        <v>328</v>
      </c>
      <c r="AT56" s="159">
        <v>158</v>
      </c>
      <c r="AU56" s="160">
        <v>2912</v>
      </c>
      <c r="AW56" s="144" t="s">
        <v>1263</v>
      </c>
      <c r="AX56" s="144"/>
    </row>
    <row r="57" spans="1:50">
      <c r="A57" s="1153" t="s">
        <v>3680</v>
      </c>
      <c r="B57" s="1212" t="s">
        <v>3823</v>
      </c>
      <c r="C57" s="1212" t="s">
        <v>3824</v>
      </c>
      <c r="D57" s="145">
        <v>56</v>
      </c>
      <c r="E57" s="146" t="s">
        <v>1254</v>
      </c>
      <c r="F57" s="1225">
        <v>40440</v>
      </c>
      <c r="G57" s="144"/>
      <c r="H57" s="144">
        <v>1</v>
      </c>
      <c r="I57" s="144"/>
      <c r="J57" s="144">
        <v>1</v>
      </c>
      <c r="K57" s="144"/>
      <c r="L57" s="144">
        <v>155</v>
      </c>
      <c r="M57" s="144">
        <v>67</v>
      </c>
      <c r="N57" s="144">
        <v>192</v>
      </c>
      <c r="O57" s="166">
        <v>357</v>
      </c>
      <c r="P57" s="144"/>
      <c r="Q57" s="145">
        <v>1</v>
      </c>
      <c r="R57" s="144"/>
      <c r="S57" s="145">
        <v>1</v>
      </c>
      <c r="T57" s="144"/>
      <c r="U57" s="145">
        <v>1</v>
      </c>
      <c r="V57" s="144"/>
      <c r="W57" s="145">
        <v>1</v>
      </c>
      <c r="X57" s="144"/>
      <c r="Y57" s="145">
        <v>1</v>
      </c>
      <c r="Z57" s="145"/>
      <c r="AA57" s="145">
        <v>1</v>
      </c>
      <c r="AC57" s="1212" t="s">
        <v>3819</v>
      </c>
      <c r="AH57" s="145">
        <v>300</v>
      </c>
      <c r="AI57" s="145">
        <v>1000</v>
      </c>
      <c r="AJ57" s="148"/>
      <c r="AK57" s="148"/>
      <c r="AL57" s="148">
        <v>1</v>
      </c>
      <c r="AM57" s="155">
        <v>84.5</v>
      </c>
      <c r="AN57" s="156">
        <v>82</v>
      </c>
      <c r="AO57" s="156">
        <v>83</v>
      </c>
      <c r="AP57" s="156">
        <v>72</v>
      </c>
      <c r="AQ57" s="156">
        <v>80</v>
      </c>
      <c r="AR57" s="157">
        <v>68</v>
      </c>
      <c r="AS57" s="158">
        <v>100</v>
      </c>
      <c r="AT57" s="159">
        <v>62</v>
      </c>
      <c r="AU57" s="160">
        <v>462</v>
      </c>
      <c r="AW57" s="144" t="s">
        <v>1264</v>
      </c>
      <c r="AX57" s="144"/>
    </row>
    <row r="58" spans="1:50">
      <c r="A58" s="1153" t="s">
        <v>3680</v>
      </c>
      <c r="B58" s="1212" t="s">
        <v>3823</v>
      </c>
      <c r="C58" s="1212" t="s">
        <v>3824</v>
      </c>
      <c r="D58" s="145">
        <v>57</v>
      </c>
      <c r="E58" s="146" t="s">
        <v>1254</v>
      </c>
      <c r="F58" s="1225">
        <v>40440</v>
      </c>
      <c r="G58" s="144"/>
      <c r="H58" s="144">
        <v>1</v>
      </c>
      <c r="I58" s="144"/>
      <c r="J58" s="144"/>
      <c r="K58" s="144">
        <v>1</v>
      </c>
      <c r="L58" s="144">
        <v>168</v>
      </c>
      <c r="M58" s="144">
        <v>69</v>
      </c>
      <c r="N58" s="144">
        <v>216</v>
      </c>
      <c r="O58" s="166">
        <v>573</v>
      </c>
      <c r="P58" s="144"/>
      <c r="Q58" s="145">
        <v>1</v>
      </c>
      <c r="R58" s="144"/>
      <c r="S58" s="145">
        <v>1</v>
      </c>
      <c r="T58" s="144"/>
      <c r="U58" s="145">
        <v>1</v>
      </c>
      <c r="V58" s="144"/>
      <c r="W58" s="144">
        <v>1</v>
      </c>
      <c r="X58" s="144"/>
      <c r="Y58" s="145">
        <v>1</v>
      </c>
      <c r="Z58" s="145">
        <v>1</v>
      </c>
      <c r="AA58" s="145"/>
      <c r="AC58" s="1212" t="s">
        <v>3819</v>
      </c>
      <c r="AH58" s="145">
        <v>300</v>
      </c>
      <c r="AI58" s="145">
        <v>900</v>
      </c>
      <c r="AJ58" s="148"/>
      <c r="AK58" s="148"/>
      <c r="AL58" s="148">
        <v>1</v>
      </c>
      <c r="AM58" s="155">
        <v>73</v>
      </c>
      <c r="AN58" s="156">
        <v>88</v>
      </c>
      <c r="AO58" s="156">
        <v>89</v>
      </c>
      <c r="AP58" s="156">
        <v>159</v>
      </c>
      <c r="AQ58" s="156">
        <v>111.5</v>
      </c>
      <c r="AR58" s="157">
        <v>103</v>
      </c>
      <c r="AS58" s="158">
        <v>138</v>
      </c>
      <c r="AT58" s="159">
        <v>82</v>
      </c>
      <c r="AU58" s="160">
        <v>1019.5</v>
      </c>
      <c r="AW58" s="144" t="s">
        <v>1265</v>
      </c>
      <c r="AX58" s="144"/>
    </row>
    <row r="59" spans="1:50">
      <c r="A59" s="1153" t="s">
        <v>3680</v>
      </c>
      <c r="B59" s="1212" t="s">
        <v>3823</v>
      </c>
      <c r="C59" s="1212" t="s">
        <v>3824</v>
      </c>
      <c r="D59" s="161">
        <v>58</v>
      </c>
      <c r="E59" s="162" t="s">
        <v>1266</v>
      </c>
      <c r="F59" s="1225">
        <v>40441</v>
      </c>
      <c r="G59" s="161">
        <v>1</v>
      </c>
      <c r="H59" s="161"/>
      <c r="I59" s="161"/>
      <c r="J59" s="161"/>
      <c r="K59" s="161">
        <v>1</v>
      </c>
      <c r="L59" s="161">
        <v>171</v>
      </c>
      <c r="M59" s="161">
        <v>71</v>
      </c>
      <c r="N59" s="161">
        <v>220</v>
      </c>
      <c r="O59" s="163">
        <v>649</v>
      </c>
      <c r="P59" s="161"/>
      <c r="Q59" s="161">
        <v>1</v>
      </c>
      <c r="R59" s="161"/>
      <c r="S59" s="161">
        <v>1</v>
      </c>
      <c r="T59" s="161"/>
      <c r="U59" s="161">
        <v>1</v>
      </c>
      <c r="V59" s="161"/>
      <c r="W59" s="161"/>
      <c r="X59" s="161">
        <v>1</v>
      </c>
      <c r="Y59" s="145">
        <v>1</v>
      </c>
      <c r="Z59" s="145"/>
      <c r="AA59" s="145">
        <v>1</v>
      </c>
      <c r="AC59" s="1212" t="s">
        <v>3819</v>
      </c>
      <c r="AH59" s="145">
        <v>300</v>
      </c>
      <c r="AI59" s="145">
        <v>600</v>
      </c>
      <c r="AJ59" s="148"/>
      <c r="AK59" s="148"/>
      <c r="AL59" s="148">
        <v>1</v>
      </c>
      <c r="AM59" s="155">
        <v>81</v>
      </c>
      <c r="AN59" s="156">
        <v>73</v>
      </c>
      <c r="AO59" s="156">
        <v>125</v>
      </c>
      <c r="AP59" s="156">
        <v>108.5</v>
      </c>
      <c r="AQ59" s="156">
        <v>122</v>
      </c>
      <c r="AR59" s="157">
        <v>110</v>
      </c>
      <c r="AS59" s="158">
        <v>220</v>
      </c>
      <c r="AT59" s="159">
        <v>96.5</v>
      </c>
      <c r="AU59" s="160">
        <v>1378</v>
      </c>
      <c r="AW59" s="164" t="s">
        <v>635</v>
      </c>
      <c r="AX59" s="161" t="s">
        <v>1267</v>
      </c>
    </row>
    <row r="60" spans="1:50">
      <c r="A60" s="1153" t="s">
        <v>3680</v>
      </c>
      <c r="B60" s="1212" t="s">
        <v>3823</v>
      </c>
      <c r="C60" s="1212" t="s">
        <v>3824</v>
      </c>
      <c r="D60" s="145">
        <v>59</v>
      </c>
      <c r="E60" s="146" t="s">
        <v>1266</v>
      </c>
      <c r="F60" s="1225">
        <v>40441</v>
      </c>
      <c r="G60" s="144">
        <v>1</v>
      </c>
      <c r="H60" s="144"/>
      <c r="I60" s="144"/>
      <c r="J60" s="144"/>
      <c r="K60" s="144">
        <v>1</v>
      </c>
      <c r="L60" s="144">
        <v>173</v>
      </c>
      <c r="M60" s="144">
        <v>72</v>
      </c>
      <c r="N60" s="144">
        <v>218</v>
      </c>
      <c r="O60" s="166">
        <v>653</v>
      </c>
      <c r="P60" s="144"/>
      <c r="Q60" s="145">
        <v>1</v>
      </c>
      <c r="R60" s="144"/>
      <c r="S60" s="145">
        <v>1</v>
      </c>
      <c r="T60" s="144"/>
      <c r="U60" s="145">
        <v>1</v>
      </c>
      <c r="V60" s="144"/>
      <c r="W60" s="144"/>
      <c r="X60" s="144">
        <v>1</v>
      </c>
      <c r="Y60" s="145">
        <v>1</v>
      </c>
      <c r="Z60" s="145">
        <v>1</v>
      </c>
      <c r="AA60" s="145"/>
      <c r="AC60" s="1212" t="s">
        <v>3819</v>
      </c>
      <c r="AH60" s="145">
        <v>300</v>
      </c>
      <c r="AI60" s="145">
        <v>900</v>
      </c>
      <c r="AJ60" s="148"/>
      <c r="AK60" s="148"/>
      <c r="AL60" s="148">
        <v>1</v>
      </c>
      <c r="AM60" s="155">
        <v>71.5</v>
      </c>
      <c r="AN60" s="156">
        <v>78</v>
      </c>
      <c r="AO60" s="156">
        <v>82</v>
      </c>
      <c r="AP60" s="156">
        <v>96</v>
      </c>
      <c r="AQ60" s="156">
        <v>93</v>
      </c>
      <c r="AR60" s="157">
        <v>68.5</v>
      </c>
      <c r="AS60" s="158">
        <v>302</v>
      </c>
      <c r="AT60" s="159">
        <v>76</v>
      </c>
      <c r="AU60" s="160">
        <v>2171</v>
      </c>
      <c r="AW60" s="144" t="s">
        <v>1268</v>
      </c>
      <c r="AX60" s="144"/>
    </row>
    <row r="61" spans="1:50">
      <c r="A61" s="1153" t="s">
        <v>3680</v>
      </c>
      <c r="B61" s="1212" t="s">
        <v>3823</v>
      </c>
      <c r="C61" s="1212" t="s">
        <v>3824</v>
      </c>
      <c r="D61" s="145">
        <v>60</v>
      </c>
      <c r="E61" s="146" t="s">
        <v>1266</v>
      </c>
      <c r="F61" s="1225">
        <v>40441</v>
      </c>
      <c r="G61" s="144"/>
      <c r="H61" s="144">
        <v>1</v>
      </c>
      <c r="I61" s="144"/>
      <c r="J61" s="144"/>
      <c r="K61" s="144">
        <v>1</v>
      </c>
      <c r="L61" s="144">
        <v>168</v>
      </c>
      <c r="M61" s="144">
        <v>72</v>
      </c>
      <c r="N61" s="144">
        <v>217</v>
      </c>
      <c r="O61" s="166">
        <v>670</v>
      </c>
      <c r="P61" s="144"/>
      <c r="Q61" s="145">
        <v>1</v>
      </c>
      <c r="R61" s="144"/>
      <c r="S61" s="145">
        <v>1</v>
      </c>
      <c r="T61" s="144"/>
      <c r="U61" s="145">
        <v>1</v>
      </c>
      <c r="V61" s="144"/>
      <c r="W61" s="144"/>
      <c r="X61" s="144">
        <v>1</v>
      </c>
      <c r="Y61" s="145">
        <v>1</v>
      </c>
      <c r="Z61" s="145">
        <v>1</v>
      </c>
      <c r="AA61" s="145"/>
      <c r="AC61" s="1212" t="s">
        <v>3819</v>
      </c>
      <c r="AH61" s="145">
        <v>300</v>
      </c>
      <c r="AI61" s="145">
        <v>1000</v>
      </c>
      <c r="AJ61" s="148"/>
      <c r="AK61" s="148"/>
      <c r="AL61" s="148">
        <v>1</v>
      </c>
      <c r="AM61" s="155">
        <v>118.5</v>
      </c>
      <c r="AN61" s="156">
        <v>103</v>
      </c>
      <c r="AO61" s="156">
        <v>94</v>
      </c>
      <c r="AP61" s="156">
        <v>116</v>
      </c>
      <c r="AQ61" s="156">
        <v>109.5</v>
      </c>
      <c r="AR61" s="157">
        <v>88</v>
      </c>
      <c r="AS61" s="158">
        <v>462.5</v>
      </c>
      <c r="AT61" s="159">
        <v>96</v>
      </c>
      <c r="AU61" s="160">
        <v>909</v>
      </c>
      <c r="AW61" s="144" t="s">
        <v>1269</v>
      </c>
      <c r="AX61" s="144"/>
    </row>
    <row r="62" spans="1:50">
      <c r="A62" s="1153" t="s">
        <v>3680</v>
      </c>
      <c r="B62" s="1212" t="s">
        <v>3823</v>
      </c>
      <c r="C62" s="1212" t="s">
        <v>3824</v>
      </c>
      <c r="D62" s="161">
        <v>61</v>
      </c>
      <c r="E62" s="162" t="s">
        <v>1266</v>
      </c>
      <c r="F62" s="1225">
        <v>40441</v>
      </c>
      <c r="G62" s="161">
        <v>1</v>
      </c>
      <c r="H62" s="161"/>
      <c r="I62" s="161"/>
      <c r="J62" s="161"/>
      <c r="K62" s="161">
        <v>1</v>
      </c>
      <c r="L62" s="161">
        <v>162</v>
      </c>
      <c r="M62" s="161">
        <v>69</v>
      </c>
      <c r="N62" s="161">
        <v>198</v>
      </c>
      <c r="O62" s="163">
        <v>454</v>
      </c>
      <c r="P62" s="161"/>
      <c r="Q62" s="161">
        <v>1</v>
      </c>
      <c r="R62" s="161"/>
      <c r="S62" s="161">
        <v>1</v>
      </c>
      <c r="T62" s="161"/>
      <c r="U62" s="161">
        <v>1</v>
      </c>
      <c r="V62" s="161"/>
      <c r="W62" s="161">
        <v>1</v>
      </c>
      <c r="X62" s="161"/>
      <c r="Y62" s="161">
        <v>1</v>
      </c>
      <c r="Z62" s="161">
        <v>1</v>
      </c>
      <c r="AA62" s="161"/>
      <c r="AC62" s="1212" t="s">
        <v>3819</v>
      </c>
      <c r="AH62" s="161">
        <v>300</v>
      </c>
      <c r="AI62" s="161">
        <v>1100</v>
      </c>
      <c r="AJ62" s="148"/>
      <c r="AK62" s="148"/>
      <c r="AL62" s="148">
        <v>1</v>
      </c>
      <c r="AM62" s="155">
        <v>809.5</v>
      </c>
      <c r="AN62" s="156">
        <v>355.5</v>
      </c>
      <c r="AO62" s="156">
        <v>193</v>
      </c>
      <c r="AP62" s="156">
        <v>78.5</v>
      </c>
      <c r="AQ62" s="156">
        <v>97.5</v>
      </c>
      <c r="AR62" s="157">
        <v>105</v>
      </c>
      <c r="AS62" s="158">
        <v>997</v>
      </c>
      <c r="AT62" s="159">
        <v>391</v>
      </c>
      <c r="AU62" s="160">
        <v>372</v>
      </c>
      <c r="AW62" s="161" t="s">
        <v>1270</v>
      </c>
      <c r="AX62" s="161" t="s">
        <v>1271</v>
      </c>
    </row>
    <row r="63" spans="1:50">
      <c r="A63" s="1153" t="s">
        <v>3680</v>
      </c>
      <c r="B63" s="1212" t="s">
        <v>3823</v>
      </c>
      <c r="C63" s="1212" t="s">
        <v>3824</v>
      </c>
      <c r="D63" s="145">
        <v>62</v>
      </c>
      <c r="E63" s="146" t="s">
        <v>1266</v>
      </c>
      <c r="F63" s="1225">
        <v>40441</v>
      </c>
      <c r="G63" s="144">
        <v>1</v>
      </c>
      <c r="H63" s="144"/>
      <c r="I63" s="144"/>
      <c r="J63" s="144"/>
      <c r="K63" s="144">
        <v>1</v>
      </c>
      <c r="L63" s="144">
        <v>173</v>
      </c>
      <c r="M63" s="144">
        <v>72</v>
      </c>
      <c r="N63" s="144">
        <v>220</v>
      </c>
      <c r="O63" s="166">
        <v>701</v>
      </c>
      <c r="P63" s="144"/>
      <c r="Q63" s="145">
        <v>1</v>
      </c>
      <c r="R63" s="144"/>
      <c r="S63" s="145">
        <v>1</v>
      </c>
      <c r="T63" s="144"/>
      <c r="U63" s="145">
        <v>1</v>
      </c>
      <c r="V63" s="144"/>
      <c r="W63" s="144"/>
      <c r="X63" s="144">
        <v>1</v>
      </c>
      <c r="Y63" s="145">
        <v>1</v>
      </c>
      <c r="Z63" s="145">
        <v>1</v>
      </c>
      <c r="AA63" s="145"/>
      <c r="AC63" s="1212" t="s">
        <v>3819</v>
      </c>
      <c r="AH63" s="145">
        <v>300</v>
      </c>
      <c r="AI63" s="145">
        <v>1000</v>
      </c>
      <c r="AJ63" s="148"/>
      <c r="AK63" s="148">
        <v>1</v>
      </c>
      <c r="AL63" s="148"/>
      <c r="AM63" s="722">
        <v>4527</v>
      </c>
      <c r="AN63" s="717">
        <v>11189.5</v>
      </c>
      <c r="AO63" s="717">
        <v>3108</v>
      </c>
      <c r="AP63" s="156">
        <v>160</v>
      </c>
      <c r="AQ63" s="156">
        <v>195.5</v>
      </c>
      <c r="AR63" s="157">
        <v>306.5</v>
      </c>
      <c r="AS63" s="740">
        <v>2896</v>
      </c>
      <c r="AT63" s="159">
        <v>531</v>
      </c>
      <c r="AU63" s="160">
        <v>1910.5</v>
      </c>
      <c r="AW63" s="144" t="s">
        <v>1272</v>
      </c>
      <c r="AX63" s="144"/>
    </row>
    <row r="64" spans="1:50">
      <c r="A64" s="1153" t="s">
        <v>3680</v>
      </c>
      <c r="B64" s="1212" t="s">
        <v>3823</v>
      </c>
      <c r="C64" s="1212" t="s">
        <v>3824</v>
      </c>
      <c r="D64" s="145">
        <v>63</v>
      </c>
      <c r="E64" s="146" t="s">
        <v>1266</v>
      </c>
      <c r="F64" s="1225">
        <v>40441</v>
      </c>
      <c r="G64" s="144"/>
      <c r="H64" s="144">
        <v>1</v>
      </c>
      <c r="I64" s="144"/>
      <c r="J64" s="144">
        <v>1</v>
      </c>
      <c r="K64" s="144"/>
      <c r="L64" s="144">
        <v>152</v>
      </c>
      <c r="M64" s="144">
        <v>67</v>
      </c>
      <c r="N64" s="144">
        <v>185</v>
      </c>
      <c r="O64" s="166">
        <v>367</v>
      </c>
      <c r="P64" s="144"/>
      <c r="Q64" s="145">
        <v>1</v>
      </c>
      <c r="R64" s="144"/>
      <c r="S64" s="145">
        <v>1</v>
      </c>
      <c r="T64" s="144"/>
      <c r="U64" s="145">
        <v>1</v>
      </c>
      <c r="V64" s="144"/>
      <c r="W64" s="144">
        <v>1</v>
      </c>
      <c r="X64" s="144"/>
      <c r="Y64" s="145">
        <v>1</v>
      </c>
      <c r="Z64" s="145"/>
      <c r="AA64" s="145">
        <v>1</v>
      </c>
      <c r="AC64" s="1212" t="s">
        <v>3819</v>
      </c>
      <c r="AH64" s="145">
        <v>300</v>
      </c>
      <c r="AI64" s="145">
        <v>800</v>
      </c>
      <c r="AJ64" s="148"/>
      <c r="AK64" s="148"/>
      <c r="AL64" s="148">
        <v>1</v>
      </c>
      <c r="AM64" s="155">
        <v>187</v>
      </c>
      <c r="AN64" s="156">
        <v>371</v>
      </c>
      <c r="AO64" s="156">
        <v>176</v>
      </c>
      <c r="AP64" s="156">
        <v>69</v>
      </c>
      <c r="AQ64" s="156">
        <v>84</v>
      </c>
      <c r="AR64" s="157">
        <v>59</v>
      </c>
      <c r="AS64" s="158">
        <v>194</v>
      </c>
      <c r="AT64" s="159">
        <v>73</v>
      </c>
      <c r="AU64" s="160">
        <v>392</v>
      </c>
      <c r="AW64" s="144" t="s">
        <v>1273</v>
      </c>
      <c r="AX64" s="144"/>
    </row>
    <row r="65" spans="1:50">
      <c r="A65" s="1153" t="s">
        <v>3680</v>
      </c>
      <c r="B65" s="1212" t="s">
        <v>3823</v>
      </c>
      <c r="C65" s="1212" t="s">
        <v>3824</v>
      </c>
      <c r="D65" s="145">
        <v>64</v>
      </c>
      <c r="E65" s="146" t="s">
        <v>1266</v>
      </c>
      <c r="F65" s="1225">
        <v>40441</v>
      </c>
      <c r="G65" s="144">
        <v>1</v>
      </c>
      <c r="H65" s="144"/>
      <c r="I65" s="144"/>
      <c r="J65" s="144">
        <v>1</v>
      </c>
      <c r="K65" s="144"/>
      <c r="L65" s="144">
        <v>155</v>
      </c>
      <c r="M65" s="144">
        <v>69</v>
      </c>
      <c r="N65" s="144">
        <v>190</v>
      </c>
      <c r="O65" s="166">
        <v>470</v>
      </c>
      <c r="P65" s="144"/>
      <c r="Q65" s="145">
        <v>1</v>
      </c>
      <c r="R65" s="144"/>
      <c r="S65" s="145">
        <v>1</v>
      </c>
      <c r="T65" s="144"/>
      <c r="U65" s="145">
        <v>1</v>
      </c>
      <c r="V65" s="144"/>
      <c r="W65" s="144"/>
      <c r="X65" s="144">
        <v>1</v>
      </c>
      <c r="Y65" s="145">
        <v>1</v>
      </c>
      <c r="Z65" s="145">
        <v>1</v>
      </c>
      <c r="AA65" s="145"/>
      <c r="AC65" s="1212" t="s">
        <v>3819</v>
      </c>
      <c r="AH65" s="145">
        <v>300</v>
      </c>
      <c r="AI65" s="145">
        <v>900</v>
      </c>
      <c r="AJ65" s="148"/>
      <c r="AK65" s="148"/>
      <c r="AL65" s="148">
        <v>1</v>
      </c>
      <c r="AM65" s="155">
        <v>83.5</v>
      </c>
      <c r="AN65" s="156">
        <v>85</v>
      </c>
      <c r="AO65" s="156">
        <v>86.5</v>
      </c>
      <c r="AP65" s="156">
        <v>109</v>
      </c>
      <c r="AQ65" s="156">
        <v>95.5</v>
      </c>
      <c r="AR65" s="157">
        <v>52.5</v>
      </c>
      <c r="AS65" s="158">
        <v>100</v>
      </c>
      <c r="AT65" s="159">
        <v>76</v>
      </c>
      <c r="AU65" s="160">
        <v>259</v>
      </c>
      <c r="AW65" s="144" t="s">
        <v>1274</v>
      </c>
      <c r="AX65" s="144"/>
    </row>
    <row r="66" spans="1:50">
      <c r="A66" s="1153" t="s">
        <v>3680</v>
      </c>
      <c r="B66" s="1212" t="s">
        <v>3823</v>
      </c>
      <c r="C66" s="1212" t="s">
        <v>3824</v>
      </c>
      <c r="D66" s="145">
        <v>65</v>
      </c>
      <c r="E66" s="146" t="s">
        <v>1266</v>
      </c>
      <c r="F66" s="1225">
        <v>40441</v>
      </c>
      <c r="G66" s="144">
        <v>1</v>
      </c>
      <c r="H66" s="144"/>
      <c r="I66" s="144"/>
      <c r="J66" s="144"/>
      <c r="K66" s="144">
        <v>1</v>
      </c>
      <c r="L66" s="144">
        <v>172</v>
      </c>
      <c r="M66" s="144">
        <v>71</v>
      </c>
      <c r="N66" s="144">
        <v>216</v>
      </c>
      <c r="O66" s="166">
        <v>630</v>
      </c>
      <c r="P66" s="144"/>
      <c r="Q66" s="145">
        <v>1</v>
      </c>
      <c r="R66" s="144"/>
      <c r="S66" s="145">
        <v>1</v>
      </c>
      <c r="T66" s="144"/>
      <c r="U66" s="145">
        <v>1</v>
      </c>
      <c r="V66" s="144"/>
      <c r="W66" s="144"/>
      <c r="X66" s="144">
        <v>1</v>
      </c>
      <c r="Y66" s="145">
        <v>1</v>
      </c>
      <c r="Z66" s="145">
        <v>1</v>
      </c>
      <c r="AA66" s="145"/>
      <c r="AC66" s="1212" t="s">
        <v>3819</v>
      </c>
      <c r="AH66" s="145">
        <v>300</v>
      </c>
      <c r="AI66" s="145">
        <v>900</v>
      </c>
      <c r="AJ66" s="148"/>
      <c r="AK66" s="148"/>
      <c r="AL66" s="148">
        <v>1</v>
      </c>
      <c r="AM66" s="155">
        <v>428</v>
      </c>
      <c r="AN66" s="156">
        <v>152</v>
      </c>
      <c r="AO66" s="156">
        <v>477</v>
      </c>
      <c r="AP66" s="156">
        <v>141</v>
      </c>
      <c r="AQ66" s="156">
        <v>229</v>
      </c>
      <c r="AR66" s="723">
        <v>1901</v>
      </c>
      <c r="AS66" s="740">
        <v>2219</v>
      </c>
      <c r="AT66" s="159">
        <v>211.5</v>
      </c>
      <c r="AU66" s="160">
        <v>2106</v>
      </c>
      <c r="AW66" s="144" t="s">
        <v>1275</v>
      </c>
      <c r="AX66" s="144"/>
    </row>
    <row r="67" spans="1:50">
      <c r="A67" s="1153" t="s">
        <v>3680</v>
      </c>
      <c r="B67" s="1212" t="s">
        <v>3823</v>
      </c>
      <c r="C67" s="1212" t="s">
        <v>3824</v>
      </c>
      <c r="D67" s="145">
        <v>66</v>
      </c>
      <c r="E67" s="146" t="s">
        <v>1266</v>
      </c>
      <c r="F67" s="1225">
        <v>40441</v>
      </c>
      <c r="G67" s="144"/>
      <c r="H67" s="144">
        <v>1</v>
      </c>
      <c r="I67" s="144"/>
      <c r="J67" s="144">
        <v>1</v>
      </c>
      <c r="K67" s="144"/>
      <c r="L67" s="144">
        <v>156</v>
      </c>
      <c r="M67" s="144">
        <v>70</v>
      </c>
      <c r="N67" s="144">
        <v>198</v>
      </c>
      <c r="O67" s="166">
        <v>420</v>
      </c>
      <c r="P67" s="144"/>
      <c r="Q67" s="145">
        <v>1</v>
      </c>
      <c r="R67" s="144"/>
      <c r="S67" s="145">
        <v>1</v>
      </c>
      <c r="T67" s="144"/>
      <c r="U67" s="145">
        <v>1</v>
      </c>
      <c r="V67" s="144"/>
      <c r="W67" s="144">
        <v>1</v>
      </c>
      <c r="X67" s="144"/>
      <c r="Y67" s="145">
        <v>1</v>
      </c>
      <c r="Z67" s="145"/>
      <c r="AA67" s="145">
        <v>1</v>
      </c>
      <c r="AC67" s="1212" t="s">
        <v>3819</v>
      </c>
      <c r="AH67" s="145">
        <v>300</v>
      </c>
      <c r="AI67" s="145">
        <v>800</v>
      </c>
      <c r="AJ67" s="148"/>
      <c r="AK67" s="148"/>
      <c r="AL67" s="148">
        <v>1</v>
      </c>
      <c r="AM67" s="155">
        <v>113</v>
      </c>
      <c r="AN67" s="156">
        <v>449</v>
      </c>
      <c r="AO67" s="156">
        <v>225</v>
      </c>
      <c r="AP67" s="156">
        <v>61</v>
      </c>
      <c r="AQ67" s="156">
        <v>94</v>
      </c>
      <c r="AR67" s="157">
        <v>63</v>
      </c>
      <c r="AS67" s="158">
        <v>91.5</v>
      </c>
      <c r="AT67" s="159">
        <v>59</v>
      </c>
      <c r="AU67" s="160">
        <v>838.5</v>
      </c>
      <c r="AW67" s="144" t="s">
        <v>1276</v>
      </c>
      <c r="AX67" s="144"/>
    </row>
    <row r="68" spans="1:50">
      <c r="A68" s="1153" t="s">
        <v>3680</v>
      </c>
      <c r="B68" s="1212" t="s">
        <v>3823</v>
      </c>
      <c r="C68" s="1212" t="s">
        <v>3824</v>
      </c>
      <c r="D68" s="145">
        <v>67</v>
      </c>
      <c r="E68" s="146" t="s">
        <v>1266</v>
      </c>
      <c r="F68" s="1225">
        <v>40441</v>
      </c>
      <c r="G68" s="144">
        <v>1</v>
      </c>
      <c r="H68" s="144"/>
      <c r="I68" s="144"/>
      <c r="J68" s="144"/>
      <c r="K68" s="144">
        <v>1</v>
      </c>
      <c r="L68" s="144">
        <v>170</v>
      </c>
      <c r="M68" s="144">
        <v>74</v>
      </c>
      <c r="N68" s="144">
        <v>219</v>
      </c>
      <c r="O68" s="166">
        <v>660</v>
      </c>
      <c r="P68" s="144"/>
      <c r="Q68" s="145">
        <v>1</v>
      </c>
      <c r="R68" s="144"/>
      <c r="S68" s="145">
        <v>1</v>
      </c>
      <c r="T68" s="144"/>
      <c r="U68" s="145">
        <v>1</v>
      </c>
      <c r="V68" s="144"/>
      <c r="W68" s="144"/>
      <c r="X68" s="144">
        <v>1</v>
      </c>
      <c r="Y68" s="145">
        <v>1</v>
      </c>
      <c r="Z68" s="145"/>
      <c r="AA68" s="145">
        <v>1</v>
      </c>
      <c r="AC68" s="1212" t="s">
        <v>3819</v>
      </c>
      <c r="AH68" s="145">
        <v>300</v>
      </c>
      <c r="AI68" s="145">
        <v>800</v>
      </c>
      <c r="AJ68" s="148"/>
      <c r="AK68" s="148"/>
      <c r="AL68" s="148">
        <v>1</v>
      </c>
      <c r="AM68" s="155">
        <v>254</v>
      </c>
      <c r="AN68" s="156">
        <v>83.5</v>
      </c>
      <c r="AO68" s="156">
        <v>85</v>
      </c>
      <c r="AP68" s="156">
        <v>75</v>
      </c>
      <c r="AQ68" s="156">
        <v>103</v>
      </c>
      <c r="AR68" s="157">
        <v>306.5</v>
      </c>
      <c r="AS68" s="158">
        <v>176</v>
      </c>
      <c r="AT68" s="159">
        <v>140</v>
      </c>
      <c r="AU68" s="160">
        <v>2062.5</v>
      </c>
      <c r="AW68" s="144" t="s">
        <v>1277</v>
      </c>
      <c r="AX68" s="144"/>
    </row>
    <row r="69" spans="1:50">
      <c r="A69" s="1153" t="s">
        <v>3680</v>
      </c>
      <c r="B69" s="1212" t="s">
        <v>3823</v>
      </c>
      <c r="C69" s="1212" t="s">
        <v>3824</v>
      </c>
      <c r="D69" s="145">
        <v>68</v>
      </c>
      <c r="E69" s="146" t="s">
        <v>1266</v>
      </c>
      <c r="F69" s="1225">
        <v>40441</v>
      </c>
      <c r="G69" s="144">
        <v>1</v>
      </c>
      <c r="H69" s="144"/>
      <c r="I69" s="144"/>
      <c r="J69" s="144"/>
      <c r="K69" s="144">
        <v>1</v>
      </c>
      <c r="L69" s="144">
        <v>173</v>
      </c>
      <c r="M69" s="144">
        <v>72</v>
      </c>
      <c r="N69" s="144">
        <v>221</v>
      </c>
      <c r="O69" s="166">
        <v>731</v>
      </c>
      <c r="P69" s="144"/>
      <c r="Q69" s="145">
        <v>1</v>
      </c>
      <c r="R69" s="144"/>
      <c r="S69" s="145">
        <v>1</v>
      </c>
      <c r="T69" s="144"/>
      <c r="U69" s="145">
        <v>1</v>
      </c>
      <c r="V69" s="144"/>
      <c r="W69" s="144"/>
      <c r="X69" s="144">
        <v>1</v>
      </c>
      <c r="Y69" s="145">
        <v>1</v>
      </c>
      <c r="Z69" s="145"/>
      <c r="AA69" s="145">
        <v>1</v>
      </c>
      <c r="AC69" s="1212" t="s">
        <v>3819</v>
      </c>
      <c r="AH69" s="145">
        <v>300</v>
      </c>
      <c r="AI69" s="145">
        <v>800</v>
      </c>
      <c r="AJ69" s="148"/>
      <c r="AK69" s="148"/>
      <c r="AL69" s="148">
        <v>1</v>
      </c>
      <c r="AM69" s="155">
        <v>670</v>
      </c>
      <c r="AN69" s="156">
        <v>114</v>
      </c>
      <c r="AO69" s="156">
        <v>149</v>
      </c>
      <c r="AP69" s="156">
        <v>166</v>
      </c>
      <c r="AQ69" s="156">
        <v>226</v>
      </c>
      <c r="AR69" s="157">
        <v>233</v>
      </c>
      <c r="AS69" s="158">
        <v>469</v>
      </c>
      <c r="AT69" s="159">
        <v>316</v>
      </c>
      <c r="AU69" s="160">
        <v>2223.5</v>
      </c>
      <c r="AW69" s="144" t="s">
        <v>1278</v>
      </c>
      <c r="AX69" s="144"/>
    </row>
    <row r="70" spans="1:50">
      <c r="A70" s="1153" t="s">
        <v>3680</v>
      </c>
      <c r="B70" s="1212" t="s">
        <v>3823</v>
      </c>
      <c r="C70" s="1212" t="s">
        <v>3824</v>
      </c>
      <c r="D70" s="161">
        <v>69</v>
      </c>
      <c r="E70" s="162" t="s">
        <v>1279</v>
      </c>
      <c r="F70" s="1225">
        <v>40442</v>
      </c>
      <c r="G70" s="161">
        <v>1</v>
      </c>
      <c r="H70" s="161"/>
      <c r="I70" s="161"/>
      <c r="J70" s="161"/>
      <c r="K70" s="161">
        <v>1</v>
      </c>
      <c r="L70" s="161">
        <v>170</v>
      </c>
      <c r="M70" s="161">
        <v>72</v>
      </c>
      <c r="N70" s="161">
        <v>222</v>
      </c>
      <c r="O70" s="163">
        <v>700</v>
      </c>
      <c r="P70" s="161"/>
      <c r="Q70" s="161">
        <v>1</v>
      </c>
      <c r="R70" s="161"/>
      <c r="S70" s="161">
        <v>1</v>
      </c>
      <c r="T70" s="161"/>
      <c r="U70" s="161">
        <v>1</v>
      </c>
      <c r="V70" s="161"/>
      <c r="W70" s="161"/>
      <c r="X70" s="161">
        <v>1</v>
      </c>
      <c r="Y70" s="161">
        <v>1</v>
      </c>
      <c r="Z70" s="161"/>
      <c r="AA70" s="161">
        <v>1</v>
      </c>
      <c r="AC70" s="1212" t="s">
        <v>3819</v>
      </c>
      <c r="AH70" s="161">
        <v>300</v>
      </c>
      <c r="AI70" s="161">
        <v>1000</v>
      </c>
      <c r="AJ70" s="148"/>
      <c r="AK70" s="148"/>
      <c r="AL70" s="148">
        <v>1</v>
      </c>
      <c r="AM70" s="155">
        <v>288</v>
      </c>
      <c r="AN70" s="156">
        <v>133.5</v>
      </c>
      <c r="AO70" s="156">
        <v>109</v>
      </c>
      <c r="AP70" s="156">
        <v>106</v>
      </c>
      <c r="AQ70" s="156">
        <v>103</v>
      </c>
      <c r="AR70" s="157">
        <v>88</v>
      </c>
      <c r="AS70" s="158">
        <v>206</v>
      </c>
      <c r="AT70" s="159">
        <v>126</v>
      </c>
      <c r="AU70" s="160">
        <v>1418</v>
      </c>
      <c r="AW70" s="161" t="s">
        <v>1280</v>
      </c>
      <c r="AX70" s="161" t="s">
        <v>1281</v>
      </c>
    </row>
    <row r="71" spans="1:50">
      <c r="A71" s="1153" t="s">
        <v>3680</v>
      </c>
      <c r="B71" s="1212" t="s">
        <v>3823</v>
      </c>
      <c r="C71" s="1212" t="s">
        <v>3824</v>
      </c>
      <c r="D71" s="145">
        <v>70</v>
      </c>
      <c r="E71" s="146" t="s">
        <v>1279</v>
      </c>
      <c r="F71" s="1225">
        <v>40442</v>
      </c>
      <c r="G71" s="144">
        <v>1</v>
      </c>
      <c r="H71" s="144"/>
      <c r="I71" s="144"/>
      <c r="J71" s="144">
        <v>1</v>
      </c>
      <c r="K71" s="144"/>
      <c r="L71" s="144">
        <v>175</v>
      </c>
      <c r="M71" s="144">
        <v>63</v>
      </c>
      <c r="N71" s="144">
        <v>198</v>
      </c>
      <c r="O71" s="166">
        <v>377</v>
      </c>
      <c r="P71" s="144"/>
      <c r="Q71" s="145">
        <v>1</v>
      </c>
      <c r="R71" s="144"/>
      <c r="S71" s="145">
        <v>1</v>
      </c>
      <c r="T71" s="144"/>
      <c r="U71" s="145">
        <v>1</v>
      </c>
      <c r="V71" s="144"/>
      <c r="W71" s="144">
        <v>1</v>
      </c>
      <c r="X71" s="144"/>
      <c r="Y71" s="145">
        <v>1</v>
      </c>
      <c r="Z71" s="145"/>
      <c r="AA71" s="145">
        <v>1</v>
      </c>
      <c r="AC71" s="1212" t="s">
        <v>3819</v>
      </c>
      <c r="AH71" s="145">
        <v>300</v>
      </c>
      <c r="AI71" s="145">
        <v>1000</v>
      </c>
      <c r="AJ71" s="148"/>
      <c r="AK71" s="148"/>
      <c r="AL71" s="148">
        <v>1</v>
      </c>
      <c r="AM71" s="155">
        <v>86</v>
      </c>
      <c r="AN71" s="156">
        <v>112</v>
      </c>
      <c r="AO71" s="156">
        <v>73.5</v>
      </c>
      <c r="AP71" s="156">
        <v>73</v>
      </c>
      <c r="AQ71" s="156">
        <v>74.5</v>
      </c>
      <c r="AR71" s="157">
        <v>107</v>
      </c>
      <c r="AS71" s="158">
        <v>197</v>
      </c>
      <c r="AT71" s="159">
        <v>61.5</v>
      </c>
      <c r="AU71" s="160">
        <v>460</v>
      </c>
      <c r="AW71" s="144" t="s">
        <v>1282</v>
      </c>
      <c r="AX71" s="144"/>
    </row>
    <row r="72" spans="1:50">
      <c r="A72" s="1153" t="s">
        <v>3680</v>
      </c>
      <c r="B72" s="1212" t="s">
        <v>3823</v>
      </c>
      <c r="C72" s="1212" t="s">
        <v>3824</v>
      </c>
      <c r="D72" s="145">
        <v>71</v>
      </c>
      <c r="E72" s="146" t="s">
        <v>1279</v>
      </c>
      <c r="F72" s="1225">
        <v>40442</v>
      </c>
      <c r="G72" s="144"/>
      <c r="H72" s="144">
        <v>1</v>
      </c>
      <c r="I72" s="144"/>
      <c r="J72" s="144">
        <v>1</v>
      </c>
      <c r="K72" s="144"/>
      <c r="L72" s="144">
        <v>155</v>
      </c>
      <c r="M72" s="144">
        <v>64</v>
      </c>
      <c r="N72" s="144">
        <v>193</v>
      </c>
      <c r="O72" s="166">
        <v>333</v>
      </c>
      <c r="P72" s="144"/>
      <c r="Q72" s="145">
        <v>1</v>
      </c>
      <c r="R72" s="144"/>
      <c r="S72" s="145">
        <v>1</v>
      </c>
      <c r="T72" s="144"/>
      <c r="U72" s="145">
        <v>1</v>
      </c>
      <c r="V72" s="144"/>
      <c r="W72" s="144">
        <v>1</v>
      </c>
      <c r="X72" s="144"/>
      <c r="Y72" s="145">
        <v>1</v>
      </c>
      <c r="Z72" s="145">
        <v>1</v>
      </c>
      <c r="AA72" s="145"/>
      <c r="AC72" s="1212" t="s">
        <v>3819</v>
      </c>
      <c r="AH72" s="145">
        <v>300</v>
      </c>
      <c r="AI72" s="145">
        <v>900</v>
      </c>
      <c r="AJ72" s="148"/>
      <c r="AK72" s="148"/>
      <c r="AL72" s="148">
        <v>1</v>
      </c>
      <c r="AM72" s="155">
        <v>67</v>
      </c>
      <c r="AN72" s="156">
        <v>94</v>
      </c>
      <c r="AO72" s="156">
        <v>86</v>
      </c>
      <c r="AP72" s="156">
        <v>80</v>
      </c>
      <c r="AQ72" s="156">
        <v>144.5</v>
      </c>
      <c r="AR72" s="157">
        <v>73</v>
      </c>
      <c r="AS72" s="158">
        <v>92</v>
      </c>
      <c r="AT72" s="159">
        <v>72.5</v>
      </c>
      <c r="AU72" s="160">
        <v>337</v>
      </c>
      <c r="AW72" s="144" t="s">
        <v>1283</v>
      </c>
      <c r="AX72" s="144"/>
    </row>
    <row r="73" spans="1:50">
      <c r="A73" s="1153" t="s">
        <v>3680</v>
      </c>
      <c r="B73" s="1212" t="s">
        <v>3823</v>
      </c>
      <c r="C73" s="1212" t="s">
        <v>3824</v>
      </c>
      <c r="D73" s="161">
        <v>72</v>
      </c>
      <c r="E73" s="162" t="s">
        <v>1279</v>
      </c>
      <c r="F73" s="1225">
        <v>40442</v>
      </c>
      <c r="G73" s="161">
        <v>1</v>
      </c>
      <c r="H73" s="161"/>
      <c r="I73" s="161"/>
      <c r="J73" s="161">
        <v>1</v>
      </c>
      <c r="K73" s="161"/>
      <c r="L73" s="161">
        <v>157</v>
      </c>
      <c r="M73" s="161">
        <v>68</v>
      </c>
      <c r="N73" s="161">
        <v>199</v>
      </c>
      <c r="O73" s="163">
        <v>395</v>
      </c>
      <c r="P73" s="161"/>
      <c r="Q73" s="161">
        <v>1</v>
      </c>
      <c r="R73" s="161"/>
      <c r="S73" s="161">
        <v>1</v>
      </c>
      <c r="T73" s="161"/>
      <c r="U73" s="161">
        <v>1</v>
      </c>
      <c r="V73" s="161"/>
      <c r="W73" s="161">
        <v>1</v>
      </c>
      <c r="X73" s="161"/>
      <c r="Y73" s="161">
        <v>1</v>
      </c>
      <c r="Z73" s="161">
        <v>1</v>
      </c>
      <c r="AA73" s="161"/>
      <c r="AC73" s="1212" t="s">
        <v>3819</v>
      </c>
      <c r="AH73" s="161">
        <v>300</v>
      </c>
      <c r="AI73" s="161">
        <v>900</v>
      </c>
      <c r="AJ73" s="148"/>
      <c r="AK73" s="148">
        <v>1</v>
      </c>
      <c r="AL73" s="148"/>
      <c r="AM73" s="722">
        <v>1357</v>
      </c>
      <c r="AN73" s="717">
        <v>3996.5</v>
      </c>
      <c r="AO73" s="156">
        <v>276</v>
      </c>
      <c r="AP73" s="156">
        <v>78</v>
      </c>
      <c r="AQ73" s="156">
        <v>99.5</v>
      </c>
      <c r="AR73" s="157">
        <v>74.5</v>
      </c>
      <c r="AS73" s="158">
        <v>185</v>
      </c>
      <c r="AT73" s="159">
        <v>63</v>
      </c>
      <c r="AU73" s="160">
        <v>352.5</v>
      </c>
      <c r="AW73" s="161" t="s">
        <v>1284</v>
      </c>
      <c r="AX73" s="161" t="s">
        <v>1285</v>
      </c>
    </row>
    <row r="74" spans="1:50">
      <c r="A74" s="1153" t="s">
        <v>3680</v>
      </c>
      <c r="B74" s="1212" t="s">
        <v>3823</v>
      </c>
      <c r="C74" s="1212" t="s">
        <v>3824</v>
      </c>
      <c r="D74" s="145">
        <v>73</v>
      </c>
      <c r="E74" s="146" t="s">
        <v>1279</v>
      </c>
      <c r="F74" s="1225">
        <v>40442</v>
      </c>
      <c r="G74" s="144">
        <v>1</v>
      </c>
      <c r="H74" s="144"/>
      <c r="I74" s="144"/>
      <c r="J74" s="144"/>
      <c r="K74" s="144">
        <v>1</v>
      </c>
      <c r="L74" s="144">
        <v>168</v>
      </c>
      <c r="M74" s="144">
        <v>69</v>
      </c>
      <c r="N74" s="144">
        <v>215</v>
      </c>
      <c r="O74" s="166">
        <v>572</v>
      </c>
      <c r="P74" s="144"/>
      <c r="Q74" s="145">
        <v>1</v>
      </c>
      <c r="R74" s="144"/>
      <c r="S74" s="145">
        <v>1</v>
      </c>
      <c r="T74" s="144"/>
      <c r="U74" s="145">
        <v>1</v>
      </c>
      <c r="V74" s="144"/>
      <c r="W74" s="144">
        <v>1</v>
      </c>
      <c r="X74" s="144"/>
      <c r="Y74" s="145">
        <v>1</v>
      </c>
      <c r="Z74" s="145">
        <v>1</v>
      </c>
      <c r="AA74" s="145"/>
      <c r="AC74" s="1212" t="s">
        <v>3819</v>
      </c>
      <c r="AH74" s="145">
        <v>300</v>
      </c>
      <c r="AI74" s="145">
        <v>800</v>
      </c>
      <c r="AJ74" s="148"/>
      <c r="AK74" s="148"/>
      <c r="AL74" s="148">
        <v>1</v>
      </c>
      <c r="AM74" s="155">
        <v>163</v>
      </c>
      <c r="AN74" s="156">
        <v>100.5</v>
      </c>
      <c r="AO74" s="156">
        <v>209.5</v>
      </c>
      <c r="AP74" s="156">
        <v>170</v>
      </c>
      <c r="AQ74" s="156">
        <v>166</v>
      </c>
      <c r="AR74" s="157">
        <v>116</v>
      </c>
      <c r="AS74" s="158">
        <v>218</v>
      </c>
      <c r="AT74" s="159">
        <v>106</v>
      </c>
      <c r="AU74" s="160">
        <v>1853</v>
      </c>
      <c r="AW74" s="144" t="s">
        <v>1286</v>
      </c>
      <c r="AX74" s="144"/>
    </row>
    <row r="75" spans="1:50">
      <c r="A75" s="1153" t="s">
        <v>3680</v>
      </c>
      <c r="B75" s="1212" t="s">
        <v>3823</v>
      </c>
      <c r="C75" s="1212" t="s">
        <v>3824</v>
      </c>
      <c r="D75" s="145">
        <v>74</v>
      </c>
      <c r="E75" s="146" t="s">
        <v>1279</v>
      </c>
      <c r="F75" s="1225">
        <v>40442</v>
      </c>
      <c r="G75" s="144">
        <v>1</v>
      </c>
      <c r="H75" s="144"/>
      <c r="I75" s="144"/>
      <c r="J75" s="144">
        <v>1</v>
      </c>
      <c r="K75" s="144"/>
      <c r="L75" s="144">
        <v>156</v>
      </c>
      <c r="M75" s="144">
        <v>68</v>
      </c>
      <c r="N75" s="144">
        <v>198</v>
      </c>
      <c r="O75" s="166">
        <v>399</v>
      </c>
      <c r="P75" s="144"/>
      <c r="Q75" s="145">
        <v>1</v>
      </c>
      <c r="R75" s="144"/>
      <c r="S75" s="145">
        <v>1</v>
      </c>
      <c r="T75" s="144"/>
      <c r="U75" s="145">
        <v>1</v>
      </c>
      <c r="V75" s="144"/>
      <c r="W75" s="144">
        <v>1</v>
      </c>
      <c r="X75" s="144"/>
      <c r="Y75" s="145">
        <v>1</v>
      </c>
      <c r="Z75" s="145"/>
      <c r="AA75" s="145">
        <v>1</v>
      </c>
      <c r="AC75" s="1212" t="s">
        <v>3819</v>
      </c>
      <c r="AH75" s="145">
        <v>300</v>
      </c>
      <c r="AI75" s="145">
        <v>800</v>
      </c>
      <c r="AJ75" s="148"/>
      <c r="AK75" s="148"/>
      <c r="AL75" s="148">
        <v>1</v>
      </c>
      <c r="AM75" s="155">
        <v>65</v>
      </c>
      <c r="AN75" s="156">
        <v>74.5</v>
      </c>
      <c r="AO75" s="156">
        <v>92.5</v>
      </c>
      <c r="AP75" s="156">
        <v>108</v>
      </c>
      <c r="AQ75" s="156">
        <v>99.5</v>
      </c>
      <c r="AR75" s="157">
        <v>88</v>
      </c>
      <c r="AS75" s="158">
        <v>132</v>
      </c>
      <c r="AT75" s="159">
        <v>80</v>
      </c>
      <c r="AU75" s="160">
        <v>279</v>
      </c>
      <c r="AW75" s="144" t="s">
        <v>1287</v>
      </c>
      <c r="AX75" s="144"/>
    </row>
    <row r="76" spans="1:50">
      <c r="A76" s="1153" t="s">
        <v>3680</v>
      </c>
      <c r="B76" s="1212" t="s">
        <v>3823</v>
      </c>
      <c r="C76" s="1212" t="s">
        <v>3824</v>
      </c>
      <c r="D76" s="145">
        <v>75</v>
      </c>
      <c r="E76" s="146" t="s">
        <v>1279</v>
      </c>
      <c r="F76" s="1225">
        <v>40442</v>
      </c>
      <c r="G76" s="144">
        <v>1</v>
      </c>
      <c r="H76" s="144"/>
      <c r="I76" s="144"/>
      <c r="J76" s="144"/>
      <c r="K76" s="144">
        <v>1</v>
      </c>
      <c r="L76" s="144">
        <v>171</v>
      </c>
      <c r="M76" s="144">
        <v>70</v>
      </c>
      <c r="N76" s="144">
        <v>218</v>
      </c>
      <c r="O76" s="166">
        <v>625</v>
      </c>
      <c r="P76" s="144"/>
      <c r="Q76" s="145">
        <v>1</v>
      </c>
      <c r="R76" s="144"/>
      <c r="S76" s="145">
        <v>1</v>
      </c>
      <c r="T76" s="144"/>
      <c r="U76" s="145">
        <v>1</v>
      </c>
      <c r="V76" s="144"/>
      <c r="W76" s="144"/>
      <c r="X76" s="144">
        <v>1</v>
      </c>
      <c r="Y76" s="145">
        <v>1</v>
      </c>
      <c r="Z76" s="145"/>
      <c r="AA76" s="145">
        <v>1</v>
      </c>
      <c r="AC76" s="1212" t="s">
        <v>3819</v>
      </c>
      <c r="AH76" s="145">
        <v>300</v>
      </c>
      <c r="AI76" s="145">
        <v>1000</v>
      </c>
      <c r="AJ76" s="148"/>
      <c r="AK76" s="148"/>
      <c r="AL76" s="148">
        <v>1</v>
      </c>
      <c r="AM76" s="155">
        <v>374</v>
      </c>
      <c r="AN76" s="156">
        <v>121</v>
      </c>
      <c r="AO76" s="156">
        <v>172</v>
      </c>
      <c r="AP76" s="156">
        <v>92</v>
      </c>
      <c r="AQ76" s="156">
        <v>131</v>
      </c>
      <c r="AR76" s="157">
        <v>177</v>
      </c>
      <c r="AS76" s="158">
        <v>441</v>
      </c>
      <c r="AT76" s="159">
        <v>148</v>
      </c>
      <c r="AU76" s="160">
        <v>1158</v>
      </c>
      <c r="AW76" s="144" t="s">
        <v>1288</v>
      </c>
      <c r="AX76" s="144"/>
    </row>
    <row r="77" spans="1:50">
      <c r="A77" s="1153" t="s">
        <v>3680</v>
      </c>
      <c r="B77" s="1212" t="s">
        <v>3823</v>
      </c>
      <c r="C77" s="1212" t="s">
        <v>3824</v>
      </c>
      <c r="D77" s="145">
        <v>76</v>
      </c>
      <c r="E77" s="146" t="s">
        <v>1279</v>
      </c>
      <c r="F77" s="1225">
        <v>40442</v>
      </c>
      <c r="G77" s="144">
        <v>1</v>
      </c>
      <c r="H77" s="144"/>
      <c r="I77" s="144"/>
      <c r="J77" s="144">
        <v>1</v>
      </c>
      <c r="K77" s="144"/>
      <c r="L77" s="144">
        <v>154</v>
      </c>
      <c r="M77" s="144">
        <v>65</v>
      </c>
      <c r="N77" s="144">
        <v>196</v>
      </c>
      <c r="O77" s="166">
        <v>366</v>
      </c>
      <c r="P77" s="144"/>
      <c r="Q77" s="145">
        <v>1</v>
      </c>
      <c r="R77" s="144"/>
      <c r="S77" s="145">
        <v>1</v>
      </c>
      <c r="T77" s="144"/>
      <c r="U77" s="145">
        <v>1</v>
      </c>
      <c r="V77" s="144"/>
      <c r="W77" s="144">
        <v>1</v>
      </c>
      <c r="X77" s="144"/>
      <c r="Y77" s="145">
        <v>1</v>
      </c>
      <c r="Z77" s="145">
        <v>1</v>
      </c>
      <c r="AA77" s="145"/>
      <c r="AC77" s="1212" t="s">
        <v>3819</v>
      </c>
      <c r="AH77" s="145">
        <v>300</v>
      </c>
      <c r="AI77" s="145">
        <v>1000</v>
      </c>
      <c r="AJ77" s="148"/>
      <c r="AK77" s="148"/>
      <c r="AL77" s="148">
        <v>1</v>
      </c>
      <c r="AM77" s="155">
        <v>81</v>
      </c>
      <c r="AN77" s="156">
        <v>103</v>
      </c>
      <c r="AO77" s="156">
        <v>81</v>
      </c>
      <c r="AP77" s="156">
        <v>75</v>
      </c>
      <c r="AQ77" s="156">
        <v>75.5</v>
      </c>
      <c r="AR77" s="157">
        <v>67.5</v>
      </c>
      <c r="AS77" s="158">
        <v>98</v>
      </c>
      <c r="AT77" s="159">
        <v>70</v>
      </c>
      <c r="AU77" s="160">
        <v>519</v>
      </c>
      <c r="AW77" s="144" t="s">
        <v>1289</v>
      </c>
      <c r="AX77" s="144"/>
    </row>
    <row r="78" spans="1:50">
      <c r="A78" s="1153" t="s">
        <v>3680</v>
      </c>
      <c r="B78" s="1212" t="s">
        <v>3823</v>
      </c>
      <c r="C78" s="1212" t="s">
        <v>3824</v>
      </c>
      <c r="D78" s="145">
        <v>77</v>
      </c>
      <c r="E78" s="146" t="s">
        <v>1279</v>
      </c>
      <c r="F78" s="1225">
        <v>40442</v>
      </c>
      <c r="G78" s="144">
        <v>1</v>
      </c>
      <c r="H78" s="144"/>
      <c r="I78" s="144"/>
      <c r="J78" s="144">
        <v>1</v>
      </c>
      <c r="K78" s="144"/>
      <c r="L78" s="144">
        <v>162</v>
      </c>
      <c r="M78" s="144">
        <v>68</v>
      </c>
      <c r="N78" s="144">
        <v>200</v>
      </c>
      <c r="O78" s="166">
        <v>392</v>
      </c>
      <c r="P78" s="144"/>
      <c r="Q78" s="145">
        <v>1</v>
      </c>
      <c r="R78" s="144"/>
      <c r="S78" s="145">
        <v>1</v>
      </c>
      <c r="T78" s="144"/>
      <c r="U78" s="145">
        <v>1</v>
      </c>
      <c r="V78" s="144"/>
      <c r="W78" s="144">
        <v>1</v>
      </c>
      <c r="X78" s="144"/>
      <c r="Y78" s="145">
        <v>1</v>
      </c>
      <c r="Z78" s="145">
        <v>1</v>
      </c>
      <c r="AA78" s="145"/>
      <c r="AC78" s="1212" t="s">
        <v>3819</v>
      </c>
      <c r="AH78" s="145">
        <v>300</v>
      </c>
      <c r="AI78" s="145">
        <v>1000</v>
      </c>
      <c r="AJ78" s="148"/>
      <c r="AK78" s="148">
        <v>1</v>
      </c>
      <c r="AL78" s="148"/>
      <c r="AM78" s="722">
        <v>11027</v>
      </c>
      <c r="AN78" s="717">
        <v>16254.5</v>
      </c>
      <c r="AO78" s="717">
        <v>4802</v>
      </c>
      <c r="AP78" s="717">
        <v>1271</v>
      </c>
      <c r="AQ78" s="156">
        <v>903</v>
      </c>
      <c r="AR78" s="157">
        <v>260</v>
      </c>
      <c r="AS78" s="740">
        <v>1017</v>
      </c>
      <c r="AT78" s="159">
        <v>424</v>
      </c>
      <c r="AU78" s="160">
        <v>765.5</v>
      </c>
      <c r="AW78" s="144" t="s">
        <v>1290</v>
      </c>
      <c r="AX78" s="144"/>
    </row>
    <row r="79" spans="1:50">
      <c r="A79" s="1153" t="s">
        <v>3680</v>
      </c>
      <c r="B79" s="1212" t="s">
        <v>3823</v>
      </c>
      <c r="C79" s="1212" t="s">
        <v>3824</v>
      </c>
      <c r="D79" s="145">
        <v>78</v>
      </c>
      <c r="E79" s="146" t="s">
        <v>1279</v>
      </c>
      <c r="F79" s="1225">
        <v>40442</v>
      </c>
      <c r="G79" s="144"/>
      <c r="H79" s="144">
        <v>1</v>
      </c>
      <c r="I79" s="144"/>
      <c r="J79" s="144"/>
      <c r="K79" s="144">
        <v>1</v>
      </c>
      <c r="L79" s="144">
        <v>173</v>
      </c>
      <c r="M79" s="144">
        <v>72</v>
      </c>
      <c r="N79" s="144">
        <v>205</v>
      </c>
      <c r="O79" s="166">
        <v>655</v>
      </c>
      <c r="P79" s="144"/>
      <c r="Q79" s="145">
        <v>1</v>
      </c>
      <c r="R79" s="144"/>
      <c r="S79" s="145">
        <v>1</v>
      </c>
      <c r="T79" s="144"/>
      <c r="U79" s="145">
        <v>1</v>
      </c>
      <c r="V79" s="144"/>
      <c r="W79" s="144"/>
      <c r="X79" s="144">
        <v>1</v>
      </c>
      <c r="Y79" s="145">
        <v>1</v>
      </c>
      <c r="Z79" s="145">
        <v>1</v>
      </c>
      <c r="AA79" s="145"/>
      <c r="AC79" s="1212" t="s">
        <v>3819</v>
      </c>
      <c r="AH79" s="145">
        <v>300</v>
      </c>
      <c r="AI79" s="145">
        <v>1000</v>
      </c>
      <c r="AJ79" s="148"/>
      <c r="AK79" s="148"/>
      <c r="AL79" s="148">
        <v>1</v>
      </c>
      <c r="AM79" s="155">
        <v>77</v>
      </c>
      <c r="AN79" s="156">
        <v>80</v>
      </c>
      <c r="AO79" s="156">
        <v>70.5</v>
      </c>
      <c r="AP79" s="156">
        <v>73.5</v>
      </c>
      <c r="AQ79" s="156">
        <v>104</v>
      </c>
      <c r="AR79" s="157">
        <v>67</v>
      </c>
      <c r="AS79" s="158">
        <v>156</v>
      </c>
      <c r="AT79" s="159">
        <v>79</v>
      </c>
      <c r="AU79" s="160">
        <v>1093</v>
      </c>
      <c r="AW79" s="144" t="s">
        <v>1291</v>
      </c>
      <c r="AX79" s="144"/>
    </row>
    <row r="80" spans="1:50">
      <c r="A80" s="1153" t="s">
        <v>3680</v>
      </c>
      <c r="B80" s="1212" t="s">
        <v>3823</v>
      </c>
      <c r="C80" s="1212" t="s">
        <v>3824</v>
      </c>
      <c r="D80" s="145">
        <v>79</v>
      </c>
      <c r="E80" s="146" t="s">
        <v>1279</v>
      </c>
      <c r="F80" s="1225">
        <v>40442</v>
      </c>
      <c r="G80" s="144"/>
      <c r="H80" s="144">
        <v>1</v>
      </c>
      <c r="I80" s="144"/>
      <c r="J80" s="144">
        <v>1</v>
      </c>
      <c r="K80" s="144"/>
      <c r="L80" s="144">
        <v>148</v>
      </c>
      <c r="M80" s="144">
        <v>63</v>
      </c>
      <c r="N80" s="144">
        <v>182</v>
      </c>
      <c r="O80" s="166">
        <v>813</v>
      </c>
      <c r="P80" s="144"/>
      <c r="Q80" s="145">
        <v>1</v>
      </c>
      <c r="R80" s="144"/>
      <c r="S80" s="145">
        <v>1</v>
      </c>
      <c r="T80" s="144"/>
      <c r="U80" s="145">
        <v>1</v>
      </c>
      <c r="V80" s="144"/>
      <c r="W80" s="144">
        <v>1</v>
      </c>
      <c r="X80" s="144"/>
      <c r="Y80" s="145">
        <v>1</v>
      </c>
      <c r="Z80" s="145">
        <v>1</v>
      </c>
      <c r="AA80" s="145"/>
      <c r="AC80" s="1212" t="s">
        <v>3819</v>
      </c>
      <c r="AH80" s="145">
        <v>300</v>
      </c>
      <c r="AI80" s="145">
        <v>900</v>
      </c>
      <c r="AJ80" s="148"/>
      <c r="AK80" s="148"/>
      <c r="AL80" s="148">
        <v>1</v>
      </c>
      <c r="AM80" s="155">
        <v>149</v>
      </c>
      <c r="AN80" s="156">
        <v>569</v>
      </c>
      <c r="AO80" s="156">
        <v>163</v>
      </c>
      <c r="AP80" s="156">
        <v>80</v>
      </c>
      <c r="AQ80" s="156">
        <v>91.5</v>
      </c>
      <c r="AR80" s="157">
        <v>129.5</v>
      </c>
      <c r="AS80" s="158">
        <v>944</v>
      </c>
      <c r="AT80" s="159">
        <v>82.5</v>
      </c>
      <c r="AU80" s="160">
        <v>297</v>
      </c>
      <c r="AW80" s="144" t="s">
        <v>1292</v>
      </c>
      <c r="AX80" s="144"/>
    </row>
    <row r="81" spans="1:50">
      <c r="A81" s="1153" t="s">
        <v>3680</v>
      </c>
      <c r="B81" s="1212" t="s">
        <v>3823</v>
      </c>
      <c r="C81" s="1212" t="s">
        <v>3824</v>
      </c>
      <c r="D81" s="145">
        <v>80</v>
      </c>
      <c r="E81" s="146" t="s">
        <v>1279</v>
      </c>
      <c r="F81" s="1225">
        <v>40442</v>
      </c>
      <c r="G81" s="144">
        <v>1</v>
      </c>
      <c r="H81" s="144"/>
      <c r="I81" s="144"/>
      <c r="J81" s="144">
        <v>1</v>
      </c>
      <c r="K81" s="144"/>
      <c r="L81" s="144">
        <v>147</v>
      </c>
      <c r="M81" s="144">
        <v>64</v>
      </c>
      <c r="N81" s="144">
        <v>184</v>
      </c>
      <c r="O81" s="166">
        <v>285</v>
      </c>
      <c r="P81" s="144"/>
      <c r="Q81" s="145">
        <v>1</v>
      </c>
      <c r="R81" s="144"/>
      <c r="S81" s="145">
        <v>1</v>
      </c>
      <c r="T81" s="144"/>
      <c r="U81" s="145">
        <v>1</v>
      </c>
      <c r="V81" s="144"/>
      <c r="W81" s="144">
        <v>1</v>
      </c>
      <c r="X81" s="144"/>
      <c r="Y81" s="145">
        <v>1</v>
      </c>
      <c r="Z81" s="145">
        <v>1</v>
      </c>
      <c r="AA81" s="145"/>
      <c r="AC81" s="1212" t="s">
        <v>3819</v>
      </c>
      <c r="AH81" s="145">
        <v>300</v>
      </c>
      <c r="AI81" s="145">
        <v>800</v>
      </c>
      <c r="AJ81" s="148"/>
      <c r="AK81" s="148"/>
      <c r="AL81" s="148">
        <v>1</v>
      </c>
      <c r="AM81" s="155">
        <v>136</v>
      </c>
      <c r="AN81" s="156">
        <v>125.5</v>
      </c>
      <c r="AO81" s="156">
        <v>79</v>
      </c>
      <c r="AP81" s="156">
        <v>114.5</v>
      </c>
      <c r="AQ81" s="156">
        <v>127</v>
      </c>
      <c r="AR81" s="157">
        <v>90</v>
      </c>
      <c r="AS81" s="158">
        <v>116</v>
      </c>
      <c r="AT81" s="159">
        <v>65</v>
      </c>
      <c r="AU81" s="160">
        <v>604</v>
      </c>
      <c r="AW81" s="144" t="s">
        <v>1293</v>
      </c>
      <c r="AX81" s="144"/>
    </row>
    <row r="82" spans="1:50">
      <c r="A82" s="1153" t="s">
        <v>3680</v>
      </c>
      <c r="B82" s="1212" t="s">
        <v>3823</v>
      </c>
      <c r="C82" s="1212" t="s">
        <v>3824</v>
      </c>
      <c r="D82" s="145">
        <v>81</v>
      </c>
      <c r="E82" s="146" t="s">
        <v>1279</v>
      </c>
      <c r="F82" s="1225">
        <v>40442</v>
      </c>
      <c r="G82" s="144"/>
      <c r="H82" s="144">
        <v>1</v>
      </c>
      <c r="I82" s="144"/>
      <c r="J82" s="144"/>
      <c r="K82" s="144">
        <v>1</v>
      </c>
      <c r="L82" s="144">
        <v>171</v>
      </c>
      <c r="M82" s="144">
        <v>73</v>
      </c>
      <c r="N82" s="144">
        <v>221</v>
      </c>
      <c r="O82" s="166">
        <v>647</v>
      </c>
      <c r="P82" s="144"/>
      <c r="Q82" s="145">
        <v>1</v>
      </c>
      <c r="R82" s="144"/>
      <c r="S82" s="145">
        <v>1</v>
      </c>
      <c r="T82" s="144"/>
      <c r="U82" s="145">
        <v>1</v>
      </c>
      <c r="V82" s="144"/>
      <c r="W82" s="144"/>
      <c r="X82" s="144">
        <v>1</v>
      </c>
      <c r="Y82" s="145">
        <v>1</v>
      </c>
      <c r="Z82" s="145">
        <v>1</v>
      </c>
      <c r="AA82" s="145"/>
      <c r="AC82" s="1212" t="s">
        <v>3819</v>
      </c>
      <c r="AH82" s="145">
        <v>300</v>
      </c>
      <c r="AI82" s="145">
        <v>900</v>
      </c>
      <c r="AJ82" s="148"/>
      <c r="AK82" s="148"/>
      <c r="AL82" s="148">
        <v>1</v>
      </c>
      <c r="AM82" s="155">
        <v>200</v>
      </c>
      <c r="AN82" s="156">
        <v>230.5</v>
      </c>
      <c r="AO82" s="156">
        <v>523</v>
      </c>
      <c r="AP82" s="156">
        <v>213</v>
      </c>
      <c r="AQ82" s="156">
        <v>349</v>
      </c>
      <c r="AR82" s="157">
        <v>185</v>
      </c>
      <c r="AS82" s="158">
        <v>269.5</v>
      </c>
      <c r="AT82" s="159">
        <v>152</v>
      </c>
      <c r="AU82" s="160">
        <v>822</v>
      </c>
      <c r="AW82" s="144" t="s">
        <v>1294</v>
      </c>
      <c r="AX82" s="144"/>
    </row>
    <row r="83" spans="1:50">
      <c r="A83" s="1153" t="s">
        <v>3680</v>
      </c>
      <c r="B83" s="1212" t="s">
        <v>3823</v>
      </c>
      <c r="C83" s="1212" t="s">
        <v>3824</v>
      </c>
      <c r="D83" s="161">
        <v>82</v>
      </c>
      <c r="E83" s="162" t="s">
        <v>1279</v>
      </c>
      <c r="F83" s="1225">
        <v>40442</v>
      </c>
      <c r="G83" s="161">
        <v>1</v>
      </c>
      <c r="H83" s="161"/>
      <c r="I83" s="161"/>
      <c r="J83" s="161">
        <v>1</v>
      </c>
      <c r="K83" s="161"/>
      <c r="L83" s="161">
        <v>148</v>
      </c>
      <c r="M83" s="161">
        <v>67</v>
      </c>
      <c r="N83" s="161">
        <v>172</v>
      </c>
      <c r="O83" s="163">
        <v>290</v>
      </c>
      <c r="P83" s="161"/>
      <c r="Q83" s="161">
        <v>1</v>
      </c>
      <c r="R83" s="161"/>
      <c r="S83" s="161">
        <v>1</v>
      </c>
      <c r="T83" s="161"/>
      <c r="U83" s="161">
        <v>1</v>
      </c>
      <c r="V83" s="161"/>
      <c r="W83" s="161">
        <v>1</v>
      </c>
      <c r="X83" s="161"/>
      <c r="Y83" s="161">
        <v>1</v>
      </c>
      <c r="Z83" s="161">
        <v>1</v>
      </c>
      <c r="AA83" s="161"/>
      <c r="AC83" s="1212" t="s">
        <v>3819</v>
      </c>
      <c r="AH83" s="161">
        <v>300</v>
      </c>
      <c r="AI83" s="161">
        <v>900</v>
      </c>
      <c r="AJ83" s="148"/>
      <c r="AK83" s="148"/>
      <c r="AL83" s="148">
        <v>1</v>
      </c>
      <c r="AM83" s="155">
        <v>97</v>
      </c>
      <c r="AN83" s="156">
        <v>346</v>
      </c>
      <c r="AO83" s="156">
        <v>109.5</v>
      </c>
      <c r="AP83" s="156">
        <v>79.5</v>
      </c>
      <c r="AQ83" s="156">
        <v>82.5</v>
      </c>
      <c r="AR83" s="157">
        <v>168.5</v>
      </c>
      <c r="AS83" s="158">
        <v>121</v>
      </c>
      <c r="AT83" s="159">
        <v>63</v>
      </c>
      <c r="AU83" s="160">
        <v>343</v>
      </c>
      <c r="AW83" s="161" t="s">
        <v>1295</v>
      </c>
      <c r="AX83" s="161" t="s">
        <v>1296</v>
      </c>
    </row>
    <row r="84" spans="1:50">
      <c r="A84" s="1153" t="s">
        <v>3680</v>
      </c>
      <c r="B84" s="1212" t="s">
        <v>3823</v>
      </c>
      <c r="C84" s="1212" t="s">
        <v>3824</v>
      </c>
      <c r="D84" s="145">
        <v>83</v>
      </c>
      <c r="E84" s="146" t="s">
        <v>1279</v>
      </c>
      <c r="F84" s="1225">
        <v>40442</v>
      </c>
      <c r="G84" s="144">
        <v>1</v>
      </c>
      <c r="H84" s="144"/>
      <c r="I84" s="144"/>
      <c r="J84" s="144"/>
      <c r="K84" s="144">
        <v>1</v>
      </c>
      <c r="L84" s="144">
        <v>172</v>
      </c>
      <c r="M84" s="144">
        <v>74</v>
      </c>
      <c r="N84" s="144">
        <v>218</v>
      </c>
      <c r="O84" s="166">
        <v>698</v>
      </c>
      <c r="P84" s="144"/>
      <c r="Q84" s="145">
        <v>1</v>
      </c>
      <c r="R84" s="144"/>
      <c r="S84" s="145">
        <v>1</v>
      </c>
      <c r="T84" s="144"/>
      <c r="U84" s="145">
        <v>1</v>
      </c>
      <c r="V84" s="144"/>
      <c r="W84" s="144"/>
      <c r="X84" s="144">
        <v>1</v>
      </c>
      <c r="Y84" s="145">
        <v>1</v>
      </c>
      <c r="Z84" s="145">
        <v>1</v>
      </c>
      <c r="AA84" s="145"/>
      <c r="AC84" s="1212" t="s">
        <v>3819</v>
      </c>
      <c r="AH84" s="145">
        <v>300</v>
      </c>
      <c r="AI84" s="145">
        <v>800</v>
      </c>
      <c r="AJ84" s="148"/>
      <c r="AK84" s="148">
        <v>1</v>
      </c>
      <c r="AL84" s="148"/>
      <c r="AM84" s="722">
        <v>3375.5</v>
      </c>
      <c r="AN84" s="717">
        <v>7681</v>
      </c>
      <c r="AO84" s="717">
        <v>1416</v>
      </c>
      <c r="AP84" s="156">
        <v>149</v>
      </c>
      <c r="AQ84" s="156">
        <v>170.5</v>
      </c>
      <c r="AR84" s="157">
        <v>82.5</v>
      </c>
      <c r="AS84" s="158">
        <v>471.5</v>
      </c>
      <c r="AT84" s="159">
        <v>84.5</v>
      </c>
      <c r="AU84" s="160">
        <v>2656</v>
      </c>
      <c r="AW84" s="144" t="s">
        <v>1297</v>
      </c>
      <c r="AX84" s="144"/>
    </row>
    <row r="85" spans="1:50">
      <c r="A85" s="1153" t="s">
        <v>3680</v>
      </c>
      <c r="B85" s="1212" t="s">
        <v>3823</v>
      </c>
      <c r="C85" s="1212" t="s">
        <v>3824</v>
      </c>
      <c r="D85" s="145">
        <v>84</v>
      </c>
      <c r="E85" s="146" t="s">
        <v>1279</v>
      </c>
      <c r="F85" s="1225">
        <v>40442</v>
      </c>
      <c r="G85" s="144"/>
      <c r="H85" s="144">
        <v>1</v>
      </c>
      <c r="I85" s="144"/>
      <c r="J85" s="144"/>
      <c r="K85" s="144">
        <v>1</v>
      </c>
      <c r="L85" s="144">
        <v>175</v>
      </c>
      <c r="M85" s="144">
        <v>72</v>
      </c>
      <c r="N85" s="144">
        <v>196</v>
      </c>
      <c r="O85" s="166">
        <v>619</v>
      </c>
      <c r="P85" s="144"/>
      <c r="Q85" s="145">
        <v>1</v>
      </c>
      <c r="R85" s="144"/>
      <c r="S85" s="145">
        <v>1</v>
      </c>
      <c r="T85" s="144"/>
      <c r="U85" s="145">
        <v>1</v>
      </c>
      <c r="V85" s="144"/>
      <c r="W85" s="144"/>
      <c r="X85" s="144">
        <v>1</v>
      </c>
      <c r="Y85" s="145">
        <v>1</v>
      </c>
      <c r="Z85" s="145"/>
      <c r="AA85" s="145">
        <v>1</v>
      </c>
      <c r="AC85" s="1212" t="s">
        <v>3819</v>
      </c>
      <c r="AH85" s="145">
        <v>300</v>
      </c>
      <c r="AI85" s="145">
        <v>1050</v>
      </c>
      <c r="AJ85" s="148"/>
      <c r="AK85" s="148">
        <v>1</v>
      </c>
      <c r="AL85" s="148"/>
      <c r="AM85" s="722">
        <v>7931</v>
      </c>
      <c r="AN85" s="717">
        <v>15681.5</v>
      </c>
      <c r="AO85" s="717">
        <v>1792</v>
      </c>
      <c r="AP85" s="156">
        <v>523.5</v>
      </c>
      <c r="AQ85" s="156">
        <v>402</v>
      </c>
      <c r="AR85" s="157">
        <v>220</v>
      </c>
      <c r="AS85" s="158">
        <v>579.5</v>
      </c>
      <c r="AT85" s="159">
        <v>100</v>
      </c>
      <c r="AU85" s="160">
        <v>1591</v>
      </c>
      <c r="AW85" s="144" t="s">
        <v>1298</v>
      </c>
      <c r="AX85" s="144"/>
    </row>
    <row r="86" spans="1:50">
      <c r="A86" s="1153" t="s">
        <v>3680</v>
      </c>
      <c r="B86" s="1212" t="s">
        <v>3823</v>
      </c>
      <c r="C86" s="1212" t="s">
        <v>3824</v>
      </c>
      <c r="D86" s="145">
        <v>85</v>
      </c>
      <c r="E86" s="146" t="s">
        <v>1279</v>
      </c>
      <c r="F86" s="1225">
        <v>40442</v>
      </c>
      <c r="G86" s="144">
        <v>1</v>
      </c>
      <c r="H86" s="144"/>
      <c r="I86" s="144"/>
      <c r="J86" s="144">
        <v>1</v>
      </c>
      <c r="K86" s="144"/>
      <c r="L86" s="144">
        <v>155</v>
      </c>
      <c r="M86" s="144">
        <v>66</v>
      </c>
      <c r="N86" s="144">
        <v>182</v>
      </c>
      <c r="O86" s="166">
        <v>382</v>
      </c>
      <c r="P86" s="144"/>
      <c r="Q86" s="145">
        <v>1</v>
      </c>
      <c r="R86" s="144"/>
      <c r="S86" s="145">
        <v>1</v>
      </c>
      <c r="T86" s="144"/>
      <c r="U86" s="145">
        <v>1</v>
      </c>
      <c r="V86" s="144"/>
      <c r="W86" s="144">
        <v>1</v>
      </c>
      <c r="X86" s="144"/>
      <c r="Y86" s="145">
        <v>1</v>
      </c>
      <c r="Z86" s="145"/>
      <c r="AA86" s="145">
        <v>1</v>
      </c>
      <c r="AC86" s="1212" t="s">
        <v>3819</v>
      </c>
      <c r="AH86" s="145">
        <v>300</v>
      </c>
      <c r="AI86" s="145">
        <v>800</v>
      </c>
      <c r="AJ86" s="148"/>
      <c r="AK86" s="148">
        <v>1</v>
      </c>
      <c r="AL86" s="148"/>
      <c r="AM86" s="722">
        <v>3209.5</v>
      </c>
      <c r="AN86" s="717">
        <v>9050</v>
      </c>
      <c r="AO86" s="717">
        <v>1894.5</v>
      </c>
      <c r="AP86" s="156">
        <v>164</v>
      </c>
      <c r="AQ86" s="156">
        <v>244</v>
      </c>
      <c r="AR86" s="157">
        <v>85</v>
      </c>
      <c r="AS86" s="158">
        <v>114</v>
      </c>
      <c r="AT86" s="159">
        <v>63</v>
      </c>
      <c r="AU86" s="160">
        <v>677.5</v>
      </c>
      <c r="AW86" s="144" t="s">
        <v>1299</v>
      </c>
      <c r="AX86" s="144"/>
    </row>
    <row r="87" spans="1:50">
      <c r="A87" s="1153" t="s">
        <v>3680</v>
      </c>
      <c r="B87" s="1212" t="s">
        <v>3823</v>
      </c>
      <c r="C87" s="1212" t="s">
        <v>3824</v>
      </c>
      <c r="D87" s="145">
        <v>86</v>
      </c>
      <c r="E87" s="146" t="s">
        <v>1300</v>
      </c>
      <c r="F87" s="1225">
        <v>40443</v>
      </c>
      <c r="G87" s="144">
        <v>1</v>
      </c>
      <c r="H87" s="144"/>
      <c r="I87" s="144"/>
      <c r="J87" s="144">
        <v>1</v>
      </c>
      <c r="K87" s="144"/>
      <c r="L87" s="144">
        <v>154</v>
      </c>
      <c r="M87" s="144">
        <v>62</v>
      </c>
      <c r="N87" s="144">
        <v>180</v>
      </c>
      <c r="O87" s="166">
        <v>318</v>
      </c>
      <c r="P87" s="144"/>
      <c r="Q87" s="145">
        <v>1</v>
      </c>
      <c r="R87" s="144"/>
      <c r="S87" s="145">
        <v>1</v>
      </c>
      <c r="T87" s="144"/>
      <c r="U87" s="145">
        <v>1</v>
      </c>
      <c r="V87" s="144"/>
      <c r="W87" s="144"/>
      <c r="X87" s="144">
        <v>1</v>
      </c>
      <c r="Y87" s="145">
        <v>1</v>
      </c>
      <c r="Z87" s="145"/>
      <c r="AA87" s="145">
        <v>1</v>
      </c>
      <c r="AC87" s="1212" t="s">
        <v>3819</v>
      </c>
      <c r="AH87" s="145">
        <v>300</v>
      </c>
      <c r="AI87" s="145">
        <v>1100</v>
      </c>
      <c r="AJ87" s="148"/>
      <c r="AK87" s="148"/>
      <c r="AL87" s="148">
        <v>1</v>
      </c>
      <c r="AM87" s="155">
        <v>163</v>
      </c>
      <c r="AN87" s="156">
        <v>711</v>
      </c>
      <c r="AO87" s="156">
        <v>171</v>
      </c>
      <c r="AP87" s="156">
        <v>95</v>
      </c>
      <c r="AQ87" s="156">
        <v>93</v>
      </c>
      <c r="AR87" s="157">
        <v>94.5</v>
      </c>
      <c r="AS87" s="158">
        <v>97.5</v>
      </c>
      <c r="AT87" s="159">
        <v>83.5</v>
      </c>
      <c r="AU87" s="160">
        <v>275</v>
      </c>
      <c r="AW87" s="144" t="s">
        <v>1301</v>
      </c>
      <c r="AX87" s="144"/>
    </row>
    <row r="88" spans="1:50">
      <c r="A88" s="1153" t="s">
        <v>3680</v>
      </c>
      <c r="B88" s="1212" t="s">
        <v>3823</v>
      </c>
      <c r="C88" s="1212" t="s">
        <v>3824</v>
      </c>
      <c r="D88" s="145">
        <v>87</v>
      </c>
      <c r="E88" s="146" t="s">
        <v>1300</v>
      </c>
      <c r="F88" s="1225">
        <v>40443</v>
      </c>
      <c r="G88" s="144">
        <v>1</v>
      </c>
      <c r="H88" s="144"/>
      <c r="I88" s="144"/>
      <c r="J88" s="144">
        <v>1</v>
      </c>
      <c r="K88" s="144"/>
      <c r="L88" s="144">
        <v>155</v>
      </c>
      <c r="M88" s="144">
        <v>68</v>
      </c>
      <c r="N88" s="144">
        <v>185</v>
      </c>
      <c r="O88" s="166">
        <v>391</v>
      </c>
      <c r="P88" s="144"/>
      <c r="Q88" s="145">
        <v>1</v>
      </c>
      <c r="R88" s="144"/>
      <c r="S88" s="145">
        <v>1</v>
      </c>
      <c r="T88" s="144"/>
      <c r="U88" s="145">
        <v>1</v>
      </c>
      <c r="V88" s="144"/>
      <c r="W88" s="144"/>
      <c r="X88" s="144">
        <v>1</v>
      </c>
      <c r="Y88" s="145">
        <v>1</v>
      </c>
      <c r="Z88" s="145"/>
      <c r="AA88" s="145">
        <v>1</v>
      </c>
      <c r="AC88" s="1212" t="s">
        <v>3819</v>
      </c>
      <c r="AH88" s="145">
        <v>300</v>
      </c>
      <c r="AI88" s="145">
        <v>900</v>
      </c>
      <c r="AJ88" s="148"/>
      <c r="AK88" s="148"/>
      <c r="AL88" s="148">
        <v>1</v>
      </c>
      <c r="AM88" s="155">
        <v>183</v>
      </c>
      <c r="AN88" s="156">
        <v>689.5</v>
      </c>
      <c r="AO88" s="156">
        <v>425</v>
      </c>
      <c r="AP88" s="156">
        <v>97</v>
      </c>
      <c r="AQ88" s="156">
        <v>96.5</v>
      </c>
      <c r="AR88" s="157">
        <v>79</v>
      </c>
      <c r="AS88" s="158">
        <v>109.5</v>
      </c>
      <c r="AT88" s="159">
        <v>73</v>
      </c>
      <c r="AU88" s="160">
        <v>489.5</v>
      </c>
      <c r="AW88" s="144" t="s">
        <v>1302</v>
      </c>
      <c r="AX88" s="144"/>
    </row>
    <row r="89" spans="1:50" ht="16" thickBot="1">
      <c r="A89" s="1153" t="s">
        <v>3680</v>
      </c>
      <c r="B89" s="1212" t="s">
        <v>3823</v>
      </c>
      <c r="C89" s="1212" t="s">
        <v>3824</v>
      </c>
      <c r="D89" s="145">
        <v>88</v>
      </c>
      <c r="E89" s="146" t="s">
        <v>1300</v>
      </c>
      <c r="F89" s="1225">
        <v>40443</v>
      </c>
      <c r="G89" s="144"/>
      <c r="H89" s="144">
        <v>1</v>
      </c>
      <c r="I89" s="144"/>
      <c r="J89" s="144"/>
      <c r="K89" s="144">
        <v>1</v>
      </c>
      <c r="L89" s="144">
        <v>168</v>
      </c>
      <c r="M89" s="144">
        <v>71</v>
      </c>
      <c r="N89" s="144">
        <v>192</v>
      </c>
      <c r="O89" s="166">
        <v>433</v>
      </c>
      <c r="P89" s="144"/>
      <c r="Q89" s="145">
        <v>1</v>
      </c>
      <c r="R89" s="144"/>
      <c r="S89" s="145">
        <v>1</v>
      </c>
      <c r="T89" s="144"/>
      <c r="U89" s="145">
        <v>1</v>
      </c>
      <c r="V89" s="144"/>
      <c r="W89" s="144"/>
      <c r="X89" s="144">
        <v>1</v>
      </c>
      <c r="Y89" s="145">
        <v>1</v>
      </c>
      <c r="Z89" s="145"/>
      <c r="AA89" s="145">
        <v>1</v>
      </c>
      <c r="AC89" s="1212" t="s">
        <v>3819</v>
      </c>
      <c r="AH89" s="145">
        <v>300</v>
      </c>
      <c r="AI89" s="145">
        <v>850</v>
      </c>
      <c r="AJ89" s="148"/>
      <c r="AK89" s="148"/>
      <c r="AL89" s="148">
        <v>1</v>
      </c>
      <c r="AM89" s="168">
        <v>171</v>
      </c>
      <c r="AN89" s="167">
        <v>115</v>
      </c>
      <c r="AO89" s="167">
        <v>90.5</v>
      </c>
      <c r="AP89" s="167">
        <v>114</v>
      </c>
      <c r="AQ89" s="167">
        <v>128</v>
      </c>
      <c r="AR89" s="169">
        <v>97.5</v>
      </c>
      <c r="AS89" s="170">
        <v>158</v>
      </c>
      <c r="AT89" s="171">
        <v>97.5</v>
      </c>
      <c r="AU89" s="172">
        <v>873</v>
      </c>
      <c r="AW89" s="144" t="s">
        <v>1303</v>
      </c>
      <c r="AX89" s="144"/>
    </row>
    <row r="90" spans="1:50">
      <c r="A90" s="1153" t="s">
        <v>3680</v>
      </c>
      <c r="B90" s="1212" t="s">
        <v>3823</v>
      </c>
      <c r="C90" s="1212" t="s">
        <v>3824</v>
      </c>
      <c r="D90" s="145">
        <v>89</v>
      </c>
      <c r="E90" s="146" t="s">
        <v>1300</v>
      </c>
      <c r="F90" s="1225">
        <v>40443</v>
      </c>
      <c r="G90" s="144"/>
      <c r="H90" s="144">
        <v>1</v>
      </c>
      <c r="I90" s="144"/>
      <c r="J90" s="144">
        <v>1</v>
      </c>
      <c r="K90" s="144"/>
      <c r="L90" s="144">
        <v>158</v>
      </c>
      <c r="M90" s="144">
        <v>62</v>
      </c>
      <c r="N90" s="144">
        <v>185</v>
      </c>
      <c r="O90" s="166">
        <v>432</v>
      </c>
      <c r="P90" s="144"/>
      <c r="Q90" s="145">
        <v>1</v>
      </c>
      <c r="R90" s="144"/>
      <c r="S90" s="145">
        <v>1</v>
      </c>
      <c r="T90" s="144"/>
      <c r="U90" s="145">
        <v>1</v>
      </c>
      <c r="V90" s="144"/>
      <c r="W90" s="144">
        <v>1</v>
      </c>
      <c r="X90" s="144"/>
      <c r="Y90" s="145">
        <v>1</v>
      </c>
      <c r="Z90" s="145">
        <v>1</v>
      </c>
      <c r="AA90" s="145"/>
      <c r="AC90" s="1212" t="s">
        <v>3819</v>
      </c>
      <c r="AH90" s="145">
        <v>300</v>
      </c>
      <c r="AI90" s="145">
        <v>1200</v>
      </c>
      <c r="AJ90" s="148"/>
      <c r="AK90" s="148">
        <v>1</v>
      </c>
      <c r="AL90" s="148"/>
      <c r="AM90" s="150">
        <v>863</v>
      </c>
      <c r="AN90" s="736">
        <v>1181</v>
      </c>
      <c r="AO90" s="149">
        <v>437.5</v>
      </c>
      <c r="AP90" s="149">
        <v>100</v>
      </c>
      <c r="AQ90" s="149">
        <v>94</v>
      </c>
      <c r="AR90" s="151">
        <v>99</v>
      </c>
      <c r="AS90" s="763">
        <v>1754</v>
      </c>
      <c r="AT90" s="153">
        <v>97</v>
      </c>
      <c r="AU90" s="173">
        <v>640</v>
      </c>
      <c r="AW90" s="144" t="s">
        <v>1304</v>
      </c>
      <c r="AX90" s="144" t="s">
        <v>1305</v>
      </c>
    </row>
    <row r="91" spans="1:50">
      <c r="A91" s="1153" t="s">
        <v>3680</v>
      </c>
      <c r="B91" s="1212" t="s">
        <v>3823</v>
      </c>
      <c r="C91" s="1212" t="s">
        <v>3824</v>
      </c>
      <c r="D91" s="145">
        <v>90</v>
      </c>
      <c r="E91" s="146" t="s">
        <v>1300</v>
      </c>
      <c r="F91" s="1225">
        <v>40443</v>
      </c>
      <c r="G91" s="144"/>
      <c r="H91" s="144">
        <v>1</v>
      </c>
      <c r="I91" s="144"/>
      <c r="J91" s="144"/>
      <c r="K91" s="144">
        <v>1</v>
      </c>
      <c r="L91" s="144">
        <v>165</v>
      </c>
      <c r="M91" s="144">
        <v>68</v>
      </c>
      <c r="N91" s="144">
        <v>191</v>
      </c>
      <c r="O91" s="166">
        <v>451</v>
      </c>
      <c r="P91" s="144"/>
      <c r="Q91" s="145">
        <v>1</v>
      </c>
      <c r="R91" s="144"/>
      <c r="S91" s="145">
        <v>1</v>
      </c>
      <c r="T91" s="144"/>
      <c r="U91" s="145">
        <v>1</v>
      </c>
      <c r="V91" s="144"/>
      <c r="W91" s="144">
        <v>1</v>
      </c>
      <c r="X91" s="144"/>
      <c r="Y91" s="145">
        <v>1</v>
      </c>
      <c r="Z91" s="145"/>
      <c r="AA91" s="145">
        <v>1</v>
      </c>
      <c r="AC91" s="1212" t="s">
        <v>3819</v>
      </c>
      <c r="AH91" s="145">
        <v>300</v>
      </c>
      <c r="AI91" s="145">
        <v>1200</v>
      </c>
      <c r="AJ91" s="148"/>
      <c r="AK91" s="148">
        <v>1</v>
      </c>
      <c r="AL91" s="148"/>
      <c r="AM91" s="155">
        <v>520.5</v>
      </c>
      <c r="AN91" s="717">
        <v>1595</v>
      </c>
      <c r="AO91" s="156">
        <v>640</v>
      </c>
      <c r="AP91" s="156">
        <v>110</v>
      </c>
      <c r="AQ91" s="156">
        <v>124.5</v>
      </c>
      <c r="AR91" s="157">
        <v>74</v>
      </c>
      <c r="AS91" s="158">
        <v>346</v>
      </c>
      <c r="AT91" s="159">
        <v>93</v>
      </c>
      <c r="AU91" s="160">
        <v>586.5</v>
      </c>
      <c r="AW91" s="144" t="s">
        <v>1306</v>
      </c>
      <c r="AX91" s="144"/>
    </row>
    <row r="92" spans="1:50">
      <c r="A92" s="1153" t="s">
        <v>3680</v>
      </c>
      <c r="B92" s="1212" t="s">
        <v>3823</v>
      </c>
      <c r="C92" s="1212" t="s">
        <v>3824</v>
      </c>
      <c r="D92" s="145">
        <v>91</v>
      </c>
      <c r="E92" s="146" t="s">
        <v>1300</v>
      </c>
      <c r="F92" s="1225">
        <v>40443</v>
      </c>
      <c r="G92" s="144"/>
      <c r="H92" s="144">
        <v>1</v>
      </c>
      <c r="I92" s="144"/>
      <c r="J92" s="144"/>
      <c r="K92" s="144">
        <v>1</v>
      </c>
      <c r="L92" s="144">
        <v>156</v>
      </c>
      <c r="M92" s="144">
        <v>68</v>
      </c>
      <c r="N92" s="144">
        <v>190</v>
      </c>
      <c r="O92" s="166">
        <v>408</v>
      </c>
      <c r="P92" s="144"/>
      <c r="Q92" s="145">
        <v>1</v>
      </c>
      <c r="R92" s="144"/>
      <c r="S92" s="145">
        <v>1</v>
      </c>
      <c r="T92" s="144"/>
      <c r="U92" s="145">
        <v>1</v>
      </c>
      <c r="V92" s="144"/>
      <c r="W92" s="144">
        <v>1</v>
      </c>
      <c r="X92" s="144"/>
      <c r="Y92" s="145">
        <v>1</v>
      </c>
      <c r="Z92" s="145">
        <v>1</v>
      </c>
      <c r="AA92" s="145"/>
      <c r="AC92" s="1212" t="s">
        <v>3819</v>
      </c>
      <c r="AH92" s="145">
        <v>300</v>
      </c>
      <c r="AI92" s="165">
        <v>1200</v>
      </c>
      <c r="AJ92" s="148"/>
      <c r="AK92" s="148"/>
      <c r="AL92" s="148">
        <v>1</v>
      </c>
      <c r="AM92" s="155">
        <v>163</v>
      </c>
      <c r="AN92" s="156">
        <v>501</v>
      </c>
      <c r="AO92" s="156">
        <v>174</v>
      </c>
      <c r="AP92" s="156">
        <v>117</v>
      </c>
      <c r="AQ92" s="156">
        <v>96.5</v>
      </c>
      <c r="AR92" s="157">
        <v>76.5</v>
      </c>
      <c r="AS92" s="740">
        <v>1649</v>
      </c>
      <c r="AT92" s="159">
        <v>131</v>
      </c>
      <c r="AU92" s="160">
        <v>676</v>
      </c>
      <c r="AW92" s="144" t="s">
        <v>1307</v>
      </c>
      <c r="AX92" s="144" t="s">
        <v>1308</v>
      </c>
    </row>
    <row r="93" spans="1:50">
      <c r="A93" s="1153" t="s">
        <v>3680</v>
      </c>
      <c r="B93" s="1212" t="s">
        <v>3823</v>
      </c>
      <c r="C93" s="1212" t="s">
        <v>3824</v>
      </c>
      <c r="D93" s="145">
        <v>92</v>
      </c>
      <c r="E93" s="146" t="s">
        <v>1300</v>
      </c>
      <c r="F93" s="1225">
        <v>40443</v>
      </c>
      <c r="G93" s="144">
        <v>1</v>
      </c>
      <c r="H93" s="144"/>
      <c r="I93" s="144"/>
      <c r="J93" s="144">
        <v>1</v>
      </c>
      <c r="K93" s="144"/>
      <c r="L93" s="144">
        <v>152</v>
      </c>
      <c r="M93" s="144">
        <v>61</v>
      </c>
      <c r="N93" s="144">
        <v>186</v>
      </c>
      <c r="O93" s="166">
        <v>364</v>
      </c>
      <c r="P93" s="144"/>
      <c r="Q93" s="145">
        <v>1</v>
      </c>
      <c r="R93" s="144"/>
      <c r="S93" s="145">
        <v>1</v>
      </c>
      <c r="T93" s="144"/>
      <c r="U93" s="145">
        <v>1</v>
      </c>
      <c r="V93" s="144"/>
      <c r="W93" s="144">
        <v>1</v>
      </c>
      <c r="X93" s="144"/>
      <c r="Y93" s="145">
        <v>1</v>
      </c>
      <c r="Z93" s="145"/>
      <c r="AA93" s="145">
        <v>1</v>
      </c>
      <c r="AC93" s="1212" t="s">
        <v>3819</v>
      </c>
      <c r="AH93" s="145">
        <v>300</v>
      </c>
      <c r="AI93" s="145">
        <v>1250</v>
      </c>
      <c r="AJ93" s="148"/>
      <c r="AK93" s="148"/>
      <c r="AL93" s="148">
        <v>1</v>
      </c>
      <c r="AM93" s="155">
        <v>257.5</v>
      </c>
      <c r="AN93" s="156">
        <v>85</v>
      </c>
      <c r="AO93" s="156">
        <v>85</v>
      </c>
      <c r="AP93" s="156">
        <v>81</v>
      </c>
      <c r="AQ93" s="156">
        <v>100</v>
      </c>
      <c r="AR93" s="157">
        <v>105</v>
      </c>
      <c r="AS93" s="158">
        <v>266</v>
      </c>
      <c r="AT93" s="159">
        <v>88.5</v>
      </c>
      <c r="AU93" s="160">
        <v>613</v>
      </c>
      <c r="AW93" s="144" t="s">
        <v>1309</v>
      </c>
      <c r="AX93" s="144"/>
    </row>
    <row r="94" spans="1:50">
      <c r="A94" s="1153" t="s">
        <v>3680</v>
      </c>
      <c r="B94" s="1212" t="s">
        <v>3823</v>
      </c>
      <c r="C94" s="1212" t="s">
        <v>3824</v>
      </c>
      <c r="D94" s="145">
        <v>93</v>
      </c>
      <c r="E94" s="146" t="s">
        <v>1300</v>
      </c>
      <c r="F94" s="1225">
        <v>40443</v>
      </c>
      <c r="G94" s="144"/>
      <c r="H94" s="144">
        <v>1</v>
      </c>
      <c r="I94" s="144"/>
      <c r="J94" s="144">
        <v>1</v>
      </c>
      <c r="K94" s="144"/>
      <c r="L94" s="144">
        <v>157</v>
      </c>
      <c r="M94" s="144">
        <v>63</v>
      </c>
      <c r="N94" s="144">
        <v>176</v>
      </c>
      <c r="O94" s="166">
        <v>382</v>
      </c>
      <c r="P94" s="144"/>
      <c r="Q94" s="145">
        <v>1</v>
      </c>
      <c r="R94" s="144"/>
      <c r="S94" s="145">
        <v>1</v>
      </c>
      <c r="T94" s="144"/>
      <c r="U94" s="145">
        <v>1</v>
      </c>
      <c r="V94" s="144"/>
      <c r="W94" s="144"/>
      <c r="X94" s="144">
        <v>1</v>
      </c>
      <c r="Y94" s="145">
        <v>1</v>
      </c>
      <c r="Z94" s="145">
        <v>1</v>
      </c>
      <c r="AA94" s="145"/>
      <c r="AC94" s="1212" t="s">
        <v>3819</v>
      </c>
      <c r="AH94" s="145">
        <v>300</v>
      </c>
      <c r="AI94" s="145">
        <v>900</v>
      </c>
      <c r="AJ94" s="148"/>
      <c r="AK94" s="148">
        <v>1</v>
      </c>
      <c r="AL94" s="148"/>
      <c r="AM94" s="155">
        <v>753</v>
      </c>
      <c r="AN94" s="717">
        <v>3393</v>
      </c>
      <c r="AO94" s="156">
        <v>829.5</v>
      </c>
      <c r="AP94" s="156">
        <v>87</v>
      </c>
      <c r="AQ94" s="156">
        <v>108</v>
      </c>
      <c r="AR94" s="157">
        <v>81.5</v>
      </c>
      <c r="AS94" s="158">
        <v>127</v>
      </c>
      <c r="AT94" s="159">
        <v>66</v>
      </c>
      <c r="AU94" s="160">
        <v>892</v>
      </c>
      <c r="AW94" s="144" t="s">
        <v>1310</v>
      </c>
      <c r="AX94" s="144"/>
    </row>
    <row r="95" spans="1:50">
      <c r="A95" s="1153" t="s">
        <v>3680</v>
      </c>
      <c r="B95" s="1212" t="s">
        <v>3823</v>
      </c>
      <c r="C95" s="1212" t="s">
        <v>3824</v>
      </c>
      <c r="D95" s="145">
        <v>94</v>
      </c>
      <c r="E95" s="146" t="s">
        <v>1300</v>
      </c>
      <c r="F95" s="1225">
        <v>40443</v>
      </c>
      <c r="G95" s="144">
        <v>1</v>
      </c>
      <c r="H95" s="144"/>
      <c r="I95" s="144"/>
      <c r="J95" s="144">
        <v>1</v>
      </c>
      <c r="K95" s="144"/>
      <c r="L95" s="144">
        <v>160</v>
      </c>
      <c r="M95" s="144">
        <v>68</v>
      </c>
      <c r="N95" s="144">
        <v>196</v>
      </c>
      <c r="O95" s="166">
        <v>476</v>
      </c>
      <c r="P95" s="144"/>
      <c r="Q95" s="145">
        <v>1</v>
      </c>
      <c r="R95" s="144"/>
      <c r="S95" s="145">
        <v>1</v>
      </c>
      <c r="T95" s="144"/>
      <c r="U95" s="145">
        <v>1</v>
      </c>
      <c r="V95" s="144"/>
      <c r="W95" s="144"/>
      <c r="X95" s="144">
        <v>1</v>
      </c>
      <c r="Y95" s="145">
        <v>1</v>
      </c>
      <c r="Z95" s="145"/>
      <c r="AA95" s="145">
        <v>1</v>
      </c>
      <c r="AC95" s="1212" t="s">
        <v>3819</v>
      </c>
      <c r="AH95" s="145">
        <v>300</v>
      </c>
      <c r="AI95" s="145">
        <v>1200</v>
      </c>
      <c r="AJ95" s="148"/>
      <c r="AK95" s="148"/>
      <c r="AL95" s="148">
        <v>1</v>
      </c>
      <c r="AM95" s="155">
        <v>88</v>
      </c>
      <c r="AN95" s="156">
        <v>114</v>
      </c>
      <c r="AO95" s="156">
        <v>104.5</v>
      </c>
      <c r="AP95" s="156">
        <v>111.5</v>
      </c>
      <c r="AQ95" s="156">
        <v>84</v>
      </c>
      <c r="AR95" s="157">
        <v>256</v>
      </c>
      <c r="AS95" s="158">
        <v>176</v>
      </c>
      <c r="AT95" s="159">
        <v>106</v>
      </c>
      <c r="AU95" s="160">
        <v>636</v>
      </c>
      <c r="AW95" s="144" t="s">
        <v>1311</v>
      </c>
      <c r="AX95" s="174"/>
    </row>
    <row r="96" spans="1:50">
      <c r="A96" s="1153" t="s">
        <v>3680</v>
      </c>
      <c r="B96" s="1212" t="s">
        <v>3823</v>
      </c>
      <c r="C96" s="1212" t="s">
        <v>3824</v>
      </c>
      <c r="D96" s="145">
        <v>95</v>
      </c>
      <c r="E96" s="146" t="s">
        <v>1300</v>
      </c>
      <c r="F96" s="1225">
        <v>40443</v>
      </c>
      <c r="G96" s="144">
        <v>1</v>
      </c>
      <c r="H96" s="144"/>
      <c r="I96" s="144"/>
      <c r="J96" s="144">
        <v>1</v>
      </c>
      <c r="K96" s="144"/>
      <c r="L96" s="144">
        <v>154</v>
      </c>
      <c r="M96" s="144">
        <v>65</v>
      </c>
      <c r="N96" s="144">
        <v>190</v>
      </c>
      <c r="O96" s="166">
        <v>394</v>
      </c>
      <c r="P96" s="144"/>
      <c r="Q96" s="145">
        <v>1</v>
      </c>
      <c r="R96" s="144"/>
      <c r="S96" s="145">
        <v>1</v>
      </c>
      <c r="T96" s="144"/>
      <c r="U96" s="145">
        <v>1</v>
      </c>
      <c r="V96" s="144"/>
      <c r="W96" s="144"/>
      <c r="X96" s="144">
        <v>1</v>
      </c>
      <c r="Y96" s="145">
        <v>1</v>
      </c>
      <c r="Z96" s="145"/>
      <c r="AA96" s="145">
        <v>1</v>
      </c>
      <c r="AC96" s="1212" t="s">
        <v>3819</v>
      </c>
      <c r="AH96" s="145">
        <v>300</v>
      </c>
      <c r="AI96" s="145">
        <v>800</v>
      </c>
      <c r="AJ96" s="148"/>
      <c r="AK96" s="148">
        <v>1</v>
      </c>
      <c r="AL96" s="148"/>
      <c r="AM96" s="155">
        <v>408</v>
      </c>
      <c r="AN96" s="717">
        <v>3042</v>
      </c>
      <c r="AO96" s="156">
        <v>417</v>
      </c>
      <c r="AP96" s="156">
        <v>147.5</v>
      </c>
      <c r="AQ96" s="156">
        <v>112</v>
      </c>
      <c r="AR96" s="157">
        <v>80</v>
      </c>
      <c r="AS96" s="158">
        <v>127</v>
      </c>
      <c r="AT96" s="159">
        <v>86</v>
      </c>
      <c r="AU96" s="160">
        <v>730</v>
      </c>
      <c r="AW96" s="144" t="s">
        <v>1312</v>
      </c>
      <c r="AX96" s="174"/>
    </row>
    <row r="97" spans="1:50">
      <c r="A97" s="1153" t="s">
        <v>3680</v>
      </c>
      <c r="B97" s="1212" t="s">
        <v>3823</v>
      </c>
      <c r="C97" s="1212" t="s">
        <v>3824</v>
      </c>
      <c r="D97" s="145">
        <v>96</v>
      </c>
      <c r="E97" s="146" t="s">
        <v>1300</v>
      </c>
      <c r="F97" s="1225">
        <v>40443</v>
      </c>
      <c r="G97" s="144">
        <v>1</v>
      </c>
      <c r="H97" s="144"/>
      <c r="I97" s="144"/>
      <c r="J97" s="144">
        <v>1</v>
      </c>
      <c r="K97" s="144"/>
      <c r="L97" s="144">
        <v>153</v>
      </c>
      <c r="M97" s="144">
        <v>60</v>
      </c>
      <c r="N97" s="144">
        <v>190</v>
      </c>
      <c r="O97" s="166">
        <v>414</v>
      </c>
      <c r="P97" s="144"/>
      <c r="Q97" s="145">
        <v>1</v>
      </c>
      <c r="R97" s="144"/>
      <c r="S97" s="145">
        <v>1</v>
      </c>
      <c r="T97" s="144"/>
      <c r="U97" s="145">
        <v>1</v>
      </c>
      <c r="V97" s="144"/>
      <c r="W97" s="144"/>
      <c r="X97" s="144">
        <v>1</v>
      </c>
      <c r="Y97" s="145">
        <v>1</v>
      </c>
      <c r="Z97" s="145"/>
      <c r="AA97" s="145">
        <v>1</v>
      </c>
      <c r="AC97" s="1212" t="s">
        <v>3819</v>
      </c>
      <c r="AH97" s="145">
        <v>300</v>
      </c>
      <c r="AI97" s="145">
        <v>1050</v>
      </c>
      <c r="AJ97" s="148"/>
      <c r="AK97" s="148"/>
      <c r="AL97" s="148">
        <v>1</v>
      </c>
      <c r="AM97" s="155">
        <v>77.5</v>
      </c>
      <c r="AN97" s="156">
        <v>109</v>
      </c>
      <c r="AO97" s="156">
        <v>85.5</v>
      </c>
      <c r="AP97" s="156">
        <v>99</v>
      </c>
      <c r="AQ97" s="156">
        <v>109</v>
      </c>
      <c r="AR97" s="157">
        <v>107</v>
      </c>
      <c r="AS97" s="158">
        <v>144</v>
      </c>
      <c r="AT97" s="159">
        <v>90.5</v>
      </c>
      <c r="AU97" s="160">
        <v>467.5</v>
      </c>
      <c r="AW97" s="144" t="s">
        <v>1313</v>
      </c>
      <c r="AX97" s="174"/>
    </row>
    <row r="98" spans="1:50">
      <c r="A98" s="1153" t="s">
        <v>3680</v>
      </c>
      <c r="B98" s="1212" t="s">
        <v>3823</v>
      </c>
      <c r="C98" s="1212" t="s">
        <v>3824</v>
      </c>
      <c r="D98" s="145">
        <v>97</v>
      </c>
      <c r="E98" s="146" t="s">
        <v>1300</v>
      </c>
      <c r="F98" s="1225">
        <v>40443</v>
      </c>
      <c r="G98" s="144"/>
      <c r="H98" s="144">
        <v>1</v>
      </c>
      <c r="I98" s="144"/>
      <c r="J98" s="144">
        <v>1</v>
      </c>
      <c r="K98" s="144"/>
      <c r="L98" s="144">
        <v>148</v>
      </c>
      <c r="M98" s="144">
        <v>65</v>
      </c>
      <c r="N98" s="144">
        <v>190</v>
      </c>
      <c r="O98" s="166">
        <v>398</v>
      </c>
      <c r="P98" s="144"/>
      <c r="Q98" s="145">
        <v>1</v>
      </c>
      <c r="R98" s="144"/>
      <c r="S98" s="145">
        <v>1</v>
      </c>
      <c r="T98" s="144"/>
      <c r="U98" s="145">
        <v>1</v>
      </c>
      <c r="V98" s="144"/>
      <c r="W98" s="144">
        <v>1</v>
      </c>
      <c r="X98" s="144"/>
      <c r="Y98" s="145">
        <v>1</v>
      </c>
      <c r="Z98" s="145">
        <v>1</v>
      </c>
      <c r="AA98" s="145"/>
      <c r="AC98" s="1212" t="s">
        <v>3819</v>
      </c>
      <c r="AH98" s="145">
        <v>300</v>
      </c>
      <c r="AI98" s="145">
        <v>1050</v>
      </c>
      <c r="AJ98" s="148"/>
      <c r="AK98" s="148">
        <v>1</v>
      </c>
      <c r="AL98" s="148"/>
      <c r="AM98" s="722">
        <v>1119</v>
      </c>
      <c r="AN98" s="717">
        <v>1477</v>
      </c>
      <c r="AO98" s="156">
        <v>313</v>
      </c>
      <c r="AP98" s="156">
        <v>114</v>
      </c>
      <c r="AQ98" s="156">
        <v>73</v>
      </c>
      <c r="AR98" s="157">
        <v>97</v>
      </c>
      <c r="AS98" s="740">
        <v>1891.5</v>
      </c>
      <c r="AT98" s="159">
        <v>91.5</v>
      </c>
      <c r="AU98" s="160">
        <v>879</v>
      </c>
      <c r="AW98" s="144" t="s">
        <v>1314</v>
      </c>
      <c r="AX98" s="174"/>
    </row>
    <row r="99" spans="1:50">
      <c r="A99" s="1153" t="s">
        <v>3680</v>
      </c>
      <c r="B99" s="1212" t="s">
        <v>3823</v>
      </c>
      <c r="C99" s="1212" t="s">
        <v>3824</v>
      </c>
      <c r="D99" s="145">
        <v>98</v>
      </c>
      <c r="E99" s="146" t="s">
        <v>1300</v>
      </c>
      <c r="F99" s="1225">
        <v>40443</v>
      </c>
      <c r="G99" s="144"/>
      <c r="H99" s="144">
        <v>1</v>
      </c>
      <c r="I99" s="144"/>
      <c r="J99" s="144">
        <v>1</v>
      </c>
      <c r="K99" s="144"/>
      <c r="L99" s="144">
        <v>148</v>
      </c>
      <c r="M99" s="144">
        <v>63</v>
      </c>
      <c r="N99" s="144">
        <v>178</v>
      </c>
      <c r="O99" s="166">
        <v>334</v>
      </c>
      <c r="P99" s="144"/>
      <c r="Q99" s="145">
        <v>1</v>
      </c>
      <c r="R99" s="144"/>
      <c r="S99" s="145">
        <v>1</v>
      </c>
      <c r="T99" s="144"/>
      <c r="U99" s="145">
        <v>1</v>
      </c>
      <c r="V99" s="144"/>
      <c r="W99" s="144">
        <v>1</v>
      </c>
      <c r="X99" s="144"/>
      <c r="Y99" s="145">
        <v>1</v>
      </c>
      <c r="Z99" s="145">
        <v>1</v>
      </c>
      <c r="AA99" s="145"/>
      <c r="AC99" s="1212" t="s">
        <v>3819</v>
      </c>
      <c r="AH99" s="145">
        <v>300</v>
      </c>
      <c r="AI99" s="145">
        <v>1000</v>
      </c>
      <c r="AJ99" s="148"/>
      <c r="AK99" s="148"/>
      <c r="AL99" s="148">
        <v>1</v>
      </c>
      <c r="AM99" s="155">
        <v>90.5</v>
      </c>
      <c r="AN99" s="156">
        <v>106</v>
      </c>
      <c r="AO99" s="156">
        <v>100</v>
      </c>
      <c r="AP99" s="156">
        <v>63</v>
      </c>
      <c r="AQ99" s="156">
        <v>102.5</v>
      </c>
      <c r="AR99" s="157">
        <v>161</v>
      </c>
      <c r="AS99" s="158">
        <v>152</v>
      </c>
      <c r="AT99" s="159">
        <v>110.5</v>
      </c>
      <c r="AU99" s="160">
        <v>696</v>
      </c>
      <c r="AW99" s="144" t="s">
        <v>1315</v>
      </c>
      <c r="AX99" s="174"/>
    </row>
    <row r="100" spans="1:50">
      <c r="A100" s="1153" t="s">
        <v>3680</v>
      </c>
      <c r="B100" s="1212" t="s">
        <v>3823</v>
      </c>
      <c r="C100" s="1212" t="s">
        <v>3824</v>
      </c>
      <c r="D100" s="145">
        <v>99</v>
      </c>
      <c r="E100" s="146" t="s">
        <v>1300</v>
      </c>
      <c r="F100" s="1225">
        <v>40443</v>
      </c>
      <c r="G100" s="144"/>
      <c r="H100" s="144">
        <v>1</v>
      </c>
      <c r="I100" s="144"/>
      <c r="J100" s="144">
        <v>1</v>
      </c>
      <c r="K100" s="144"/>
      <c r="L100" s="144">
        <v>149</v>
      </c>
      <c r="M100" s="144">
        <v>58</v>
      </c>
      <c r="N100" s="144">
        <v>188</v>
      </c>
      <c r="O100" s="166">
        <v>328</v>
      </c>
      <c r="P100" s="144"/>
      <c r="Q100" s="145">
        <v>1</v>
      </c>
      <c r="R100" s="144"/>
      <c r="S100" s="145">
        <v>1</v>
      </c>
      <c r="T100" s="144"/>
      <c r="U100" s="145">
        <v>1</v>
      </c>
      <c r="V100" s="144"/>
      <c r="W100" s="144">
        <v>1</v>
      </c>
      <c r="X100" s="144"/>
      <c r="Y100" s="145">
        <v>1</v>
      </c>
      <c r="Z100" s="145">
        <v>1</v>
      </c>
      <c r="AA100" s="145"/>
      <c r="AC100" s="1212" t="s">
        <v>3819</v>
      </c>
      <c r="AH100" s="145">
        <v>300</v>
      </c>
      <c r="AI100" s="145">
        <v>750</v>
      </c>
      <c r="AJ100" s="148"/>
      <c r="AK100" s="148"/>
      <c r="AL100" s="148">
        <v>1</v>
      </c>
      <c r="AM100" s="155">
        <v>177.5</v>
      </c>
      <c r="AN100" s="156">
        <v>632.5</v>
      </c>
      <c r="AO100" s="156">
        <v>147</v>
      </c>
      <c r="AP100" s="156">
        <v>104</v>
      </c>
      <c r="AQ100" s="156">
        <v>79</v>
      </c>
      <c r="AR100" s="157">
        <v>106.5</v>
      </c>
      <c r="AS100" s="158">
        <v>261</v>
      </c>
      <c r="AT100" s="159">
        <v>125.5</v>
      </c>
      <c r="AU100" s="160">
        <v>804</v>
      </c>
      <c r="AW100" s="144" t="s">
        <v>1316</v>
      </c>
      <c r="AX100" s="174"/>
    </row>
    <row r="101" spans="1:50">
      <c r="A101" s="1153" t="s">
        <v>3680</v>
      </c>
      <c r="B101" s="1212" t="s">
        <v>3823</v>
      </c>
      <c r="C101" s="1212" t="s">
        <v>3824</v>
      </c>
      <c r="D101" s="145">
        <v>100</v>
      </c>
      <c r="E101" s="146" t="s">
        <v>1300</v>
      </c>
      <c r="F101" s="1225">
        <v>40443</v>
      </c>
      <c r="G101" s="144">
        <v>1</v>
      </c>
      <c r="H101" s="144"/>
      <c r="I101" s="144"/>
      <c r="J101" s="144">
        <v>1</v>
      </c>
      <c r="K101" s="144"/>
      <c r="L101" s="144">
        <v>154</v>
      </c>
      <c r="M101" s="144">
        <v>67</v>
      </c>
      <c r="N101" s="144">
        <v>190</v>
      </c>
      <c r="O101" s="166">
        <v>409</v>
      </c>
      <c r="P101" s="144"/>
      <c r="Q101" s="145">
        <v>1</v>
      </c>
      <c r="R101" s="144"/>
      <c r="S101" s="145">
        <v>1</v>
      </c>
      <c r="T101" s="144"/>
      <c r="U101" s="145">
        <v>1</v>
      </c>
      <c r="V101" s="144"/>
      <c r="W101" s="144"/>
      <c r="X101" s="144">
        <v>1</v>
      </c>
      <c r="Y101" s="145">
        <v>1</v>
      </c>
      <c r="Z101" s="145">
        <v>1</v>
      </c>
      <c r="AA101" s="145"/>
      <c r="AC101" s="1212" t="s">
        <v>3819</v>
      </c>
      <c r="AH101" s="145">
        <v>300</v>
      </c>
      <c r="AI101" s="145">
        <v>980</v>
      </c>
      <c r="AJ101" s="148"/>
      <c r="AK101" s="148">
        <v>1</v>
      </c>
      <c r="AL101" s="148"/>
      <c r="AM101" s="155">
        <v>592</v>
      </c>
      <c r="AN101" s="717">
        <v>4245.5</v>
      </c>
      <c r="AO101" s="156">
        <v>517</v>
      </c>
      <c r="AP101" s="156">
        <v>140</v>
      </c>
      <c r="AQ101" s="156">
        <v>130</v>
      </c>
      <c r="AR101" s="157">
        <v>115.5</v>
      </c>
      <c r="AS101" s="740">
        <v>1189</v>
      </c>
      <c r="AT101" s="159">
        <v>102</v>
      </c>
      <c r="AU101" s="160">
        <v>604.5</v>
      </c>
      <c r="AW101" s="144" t="s">
        <v>1317</v>
      </c>
      <c r="AX101" s="17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1"/>
  <sheetViews>
    <sheetView topLeftCell="AI1" workbookViewId="0">
      <selection activeCell="AP8" sqref="AP8"/>
    </sheetView>
  </sheetViews>
  <sheetFormatPr baseColWidth="10" defaultRowHeight="15" x14ac:dyDescent="0"/>
  <cols>
    <col min="1" max="1" width="10.83203125" style="1212"/>
    <col min="2" max="2" width="6.5" style="1212" customWidth="1"/>
    <col min="3" max="16384" width="10.83203125" style="1212"/>
  </cols>
  <sheetData>
    <row r="1" spans="1:50" s="1248" customFormat="1" ht="16" thickBot="1">
      <c r="A1" s="1248" t="s">
        <v>3679</v>
      </c>
      <c r="B1" s="1256" t="s">
        <v>3728</v>
      </c>
      <c r="C1" s="1256" t="s">
        <v>3681</v>
      </c>
      <c r="D1" s="1256" t="s">
        <v>3800</v>
      </c>
      <c r="E1" s="1248" t="s">
        <v>3648</v>
      </c>
      <c r="F1" s="1248" t="s">
        <v>3729</v>
      </c>
      <c r="G1" s="1248" t="s">
        <v>3649</v>
      </c>
      <c r="H1" s="1248" t="s">
        <v>3650</v>
      </c>
      <c r="I1" s="1248" t="s">
        <v>3734</v>
      </c>
      <c r="J1" s="1248" t="s">
        <v>3651</v>
      </c>
      <c r="K1" s="1248" t="s">
        <v>3652</v>
      </c>
      <c r="L1" s="1248" t="s">
        <v>3653</v>
      </c>
      <c r="M1" s="1248" t="s">
        <v>3735</v>
      </c>
      <c r="N1" s="1248" t="s">
        <v>3736</v>
      </c>
      <c r="O1" s="1255" t="s">
        <v>3654</v>
      </c>
      <c r="P1" s="1248" t="s">
        <v>3655</v>
      </c>
      <c r="Q1" s="1248" t="s">
        <v>3656</v>
      </c>
      <c r="R1" s="1248" t="s">
        <v>3657</v>
      </c>
      <c r="S1" s="1248" t="s">
        <v>3658</v>
      </c>
      <c r="T1" s="1248" t="s">
        <v>3659</v>
      </c>
      <c r="U1" s="1248" t="s">
        <v>3660</v>
      </c>
      <c r="V1" s="1248" t="s">
        <v>3661</v>
      </c>
      <c r="W1" s="1248" t="s">
        <v>3733</v>
      </c>
      <c r="X1" s="1248" t="s">
        <v>3690</v>
      </c>
      <c r="Y1" s="1248" t="s">
        <v>3817</v>
      </c>
      <c r="Z1" s="1248" t="s">
        <v>3809</v>
      </c>
      <c r="AA1" s="1248" t="s">
        <v>3810</v>
      </c>
      <c r="AB1" s="1248" t="s">
        <v>3816</v>
      </c>
      <c r="AC1" s="1248" t="s">
        <v>3813</v>
      </c>
      <c r="AD1" s="1248" t="s">
        <v>3739</v>
      </c>
      <c r="AE1" s="1248" t="s">
        <v>3740</v>
      </c>
      <c r="AF1" s="1248" t="s">
        <v>3745</v>
      </c>
      <c r="AG1" s="1248" t="s">
        <v>3741</v>
      </c>
      <c r="AH1" s="1254" t="s">
        <v>3708</v>
      </c>
      <c r="AI1" s="1254" t="s">
        <v>3709</v>
      </c>
      <c r="AJ1" s="1253" t="s">
        <v>79</v>
      </c>
      <c r="AK1" s="1253" t="s">
        <v>80</v>
      </c>
      <c r="AL1" s="1253" t="s">
        <v>81</v>
      </c>
      <c r="AM1" s="1249" t="s">
        <v>3760</v>
      </c>
      <c r="AN1" s="1251" t="s">
        <v>82</v>
      </c>
      <c r="AO1" s="1251" t="s">
        <v>84</v>
      </c>
      <c r="AP1" s="1251" t="s">
        <v>3752</v>
      </c>
      <c r="AQ1" s="1251" t="s">
        <v>3753</v>
      </c>
      <c r="AR1" s="1252" t="s">
        <v>87</v>
      </c>
      <c r="AS1" s="1251" t="s">
        <v>88</v>
      </c>
      <c r="AT1" s="1250" t="s">
        <v>89</v>
      </c>
      <c r="AU1" s="1249" t="s">
        <v>90</v>
      </c>
      <c r="AV1" s="1248" t="s">
        <v>3797</v>
      </c>
      <c r="AW1" s="1248" t="s">
        <v>3783</v>
      </c>
      <c r="AX1" s="1248" t="s">
        <v>25</v>
      </c>
    </row>
    <row r="2" spans="1:50">
      <c r="A2" s="1153" t="s">
        <v>3680</v>
      </c>
      <c r="B2" s="1212">
        <v>10</v>
      </c>
      <c r="C2" s="1212" t="s">
        <v>615</v>
      </c>
      <c r="D2" s="1223">
        <v>1</v>
      </c>
      <c r="E2" s="1239" t="s">
        <v>1319</v>
      </c>
      <c r="F2" s="1225">
        <v>40559</v>
      </c>
      <c r="G2" s="1223"/>
      <c r="H2" s="1223">
        <v>1</v>
      </c>
      <c r="I2" s="1223"/>
      <c r="J2" s="1223">
        <v>1</v>
      </c>
      <c r="K2" s="1223"/>
      <c r="L2" s="1223">
        <v>156</v>
      </c>
      <c r="M2" s="1223">
        <v>69</v>
      </c>
      <c r="N2" s="1223">
        <v>198</v>
      </c>
      <c r="O2" s="1240">
        <v>426</v>
      </c>
      <c r="P2" s="1223"/>
      <c r="Q2" s="1223">
        <v>1</v>
      </c>
      <c r="R2" s="1223"/>
      <c r="S2" s="1223">
        <v>1</v>
      </c>
      <c r="T2" s="1223"/>
      <c r="U2" s="1223">
        <v>1</v>
      </c>
      <c r="V2" s="1223"/>
      <c r="W2" s="1223"/>
      <c r="X2" s="1223">
        <v>1</v>
      </c>
      <c r="Y2" s="1223">
        <v>1</v>
      </c>
      <c r="Z2" s="1223">
        <v>1</v>
      </c>
      <c r="AA2" s="1223"/>
      <c r="AC2" s="1212" t="s">
        <v>3819</v>
      </c>
      <c r="AH2" s="1223">
        <v>300</v>
      </c>
      <c r="AI2" s="1223">
        <v>900</v>
      </c>
      <c r="AJ2" s="1222"/>
      <c r="AK2" s="1222"/>
      <c r="AL2" s="1222">
        <v>1</v>
      </c>
      <c r="AN2" s="1257">
        <v>104</v>
      </c>
      <c r="AW2" s="1223" t="s">
        <v>1320</v>
      </c>
      <c r="AX2" s="1223" t="s">
        <v>1321</v>
      </c>
    </row>
    <row r="3" spans="1:50">
      <c r="A3" s="1153" t="s">
        <v>3680</v>
      </c>
      <c r="B3" s="1212">
        <v>10</v>
      </c>
      <c r="C3" s="1212" t="s">
        <v>615</v>
      </c>
      <c r="D3" s="1223">
        <v>2</v>
      </c>
      <c r="E3" s="1239" t="s">
        <v>1319</v>
      </c>
      <c r="F3" s="1225">
        <v>40559</v>
      </c>
      <c r="G3" s="1223">
        <v>1</v>
      </c>
      <c r="H3" s="1223"/>
      <c r="I3" s="1223"/>
      <c r="J3" s="1223"/>
      <c r="K3" s="1223">
        <v>1</v>
      </c>
      <c r="L3" s="1223">
        <v>169</v>
      </c>
      <c r="M3" s="1223">
        <v>72</v>
      </c>
      <c r="N3" s="1223">
        <v>212</v>
      </c>
      <c r="O3" s="1240">
        <v>582</v>
      </c>
      <c r="P3" s="1223"/>
      <c r="Q3" s="1223">
        <v>1</v>
      </c>
      <c r="R3" s="1223"/>
      <c r="S3" s="1223">
        <v>1</v>
      </c>
      <c r="T3" s="1223"/>
      <c r="U3" s="1223">
        <v>1</v>
      </c>
      <c r="V3" s="1223"/>
      <c r="W3" s="1223">
        <v>1</v>
      </c>
      <c r="X3" s="1223"/>
      <c r="Y3" s="1223">
        <v>1</v>
      </c>
      <c r="Z3" s="1223">
        <v>1</v>
      </c>
      <c r="AA3" s="1223"/>
      <c r="AC3" s="1212" t="s">
        <v>3819</v>
      </c>
      <c r="AH3" s="1223">
        <v>300</v>
      </c>
      <c r="AI3" s="1223">
        <v>1000</v>
      </c>
      <c r="AJ3" s="1222"/>
      <c r="AK3" s="1222"/>
      <c r="AL3" s="1222">
        <v>1</v>
      </c>
      <c r="AN3" s="1257">
        <v>180.5</v>
      </c>
      <c r="AW3" s="1223" t="s">
        <v>1322</v>
      </c>
      <c r="AX3" s="1223" t="s">
        <v>1323</v>
      </c>
    </row>
    <row r="4" spans="1:50">
      <c r="A4" s="1153" t="s">
        <v>3680</v>
      </c>
      <c r="B4" s="1212">
        <v>10</v>
      </c>
      <c r="C4" s="1212" t="s">
        <v>615</v>
      </c>
      <c r="D4" s="1223">
        <v>3</v>
      </c>
      <c r="E4" s="1239" t="s">
        <v>1319</v>
      </c>
      <c r="F4" s="1225">
        <v>40559</v>
      </c>
      <c r="G4" s="1223">
        <v>1</v>
      </c>
      <c r="H4" s="1223"/>
      <c r="I4" s="1223"/>
      <c r="J4" s="1223"/>
      <c r="K4" s="1223">
        <v>1</v>
      </c>
      <c r="L4" s="1223">
        <v>172</v>
      </c>
      <c r="M4" s="1223">
        <v>71</v>
      </c>
      <c r="N4" s="1223">
        <v>220</v>
      </c>
      <c r="O4" s="1240">
        <v>620</v>
      </c>
      <c r="P4" s="1223"/>
      <c r="Q4" s="1223">
        <v>1</v>
      </c>
      <c r="R4" s="1223"/>
      <c r="S4" s="1223">
        <v>1</v>
      </c>
      <c r="T4" s="1223"/>
      <c r="U4" s="1223">
        <v>1</v>
      </c>
      <c r="V4" s="1223"/>
      <c r="W4" s="1223"/>
      <c r="X4" s="1223">
        <v>1</v>
      </c>
      <c r="Y4" s="1223">
        <v>1</v>
      </c>
      <c r="Z4" s="1223">
        <v>1</v>
      </c>
      <c r="AA4" s="1223"/>
      <c r="AC4" s="1212" t="s">
        <v>3819</v>
      </c>
      <c r="AH4" s="1223">
        <v>300</v>
      </c>
      <c r="AI4" s="1223">
        <v>400</v>
      </c>
      <c r="AJ4" s="1222"/>
      <c r="AK4" s="1222"/>
      <c r="AL4" s="1222">
        <v>1</v>
      </c>
      <c r="AN4" s="1257">
        <v>111</v>
      </c>
      <c r="AW4" s="1223" t="s">
        <v>1324</v>
      </c>
      <c r="AX4" s="1223"/>
    </row>
    <row r="5" spans="1:50">
      <c r="A5" s="1153" t="s">
        <v>3680</v>
      </c>
      <c r="B5" s="1212">
        <v>10</v>
      </c>
      <c r="C5" s="1212" t="s">
        <v>615</v>
      </c>
      <c r="D5" s="1223">
        <v>4</v>
      </c>
      <c r="E5" s="1239" t="s">
        <v>1319</v>
      </c>
      <c r="F5" s="1225">
        <v>40559</v>
      </c>
      <c r="G5" s="1223"/>
      <c r="H5" s="1223">
        <v>1</v>
      </c>
      <c r="I5" s="1223"/>
      <c r="J5" s="1223"/>
      <c r="K5" s="1223">
        <v>1</v>
      </c>
      <c r="L5" s="1223">
        <v>165</v>
      </c>
      <c r="M5" s="1223">
        <v>70</v>
      </c>
      <c r="N5" s="1223">
        <v>198</v>
      </c>
      <c r="O5" s="1240">
        <v>446</v>
      </c>
      <c r="P5" s="1223">
        <v>1</v>
      </c>
      <c r="Q5" s="1223"/>
      <c r="R5" s="1223"/>
      <c r="S5" s="1223">
        <v>1</v>
      </c>
      <c r="T5" s="1223"/>
      <c r="U5" s="1223">
        <v>1</v>
      </c>
      <c r="V5" s="1223"/>
      <c r="W5" s="1223">
        <v>1</v>
      </c>
      <c r="X5" s="1223"/>
      <c r="Y5" s="1223">
        <v>1</v>
      </c>
      <c r="Z5" s="1223">
        <v>1</v>
      </c>
      <c r="AA5" s="1223"/>
      <c r="AC5" s="1212" t="s">
        <v>3819</v>
      </c>
      <c r="AH5" s="1223">
        <v>300</v>
      </c>
      <c r="AI5" s="1223">
        <v>1000</v>
      </c>
      <c r="AJ5" s="1222"/>
      <c r="AK5" s="1222"/>
      <c r="AL5" s="1222">
        <v>1</v>
      </c>
      <c r="AN5" s="1257">
        <v>128</v>
      </c>
      <c r="AW5" s="1223" t="s">
        <v>1325</v>
      </c>
      <c r="AX5" s="1223"/>
    </row>
    <row r="6" spans="1:50">
      <c r="A6" s="1153" t="s">
        <v>3680</v>
      </c>
      <c r="B6" s="1212">
        <v>10</v>
      </c>
      <c r="C6" s="1212" t="s">
        <v>615</v>
      </c>
      <c r="D6" s="1223">
        <v>5</v>
      </c>
      <c r="E6" s="1239" t="s">
        <v>1319</v>
      </c>
      <c r="F6" s="1225">
        <v>40559</v>
      </c>
      <c r="G6" s="1223">
        <v>1</v>
      </c>
      <c r="H6" s="1223"/>
      <c r="I6" s="1223"/>
      <c r="J6" s="1223"/>
      <c r="K6" s="1223">
        <v>1</v>
      </c>
      <c r="L6" s="1223">
        <v>170</v>
      </c>
      <c r="M6" s="1223">
        <v>74</v>
      </c>
      <c r="N6" s="1223">
        <v>222</v>
      </c>
      <c r="O6" s="1240">
        <v>658</v>
      </c>
      <c r="P6" s="1223"/>
      <c r="Q6" s="1223">
        <v>1</v>
      </c>
      <c r="R6" s="1223"/>
      <c r="S6" s="1223">
        <v>1</v>
      </c>
      <c r="T6" s="1223"/>
      <c r="U6" s="1223">
        <v>1</v>
      </c>
      <c r="V6" s="1223"/>
      <c r="W6" s="1223"/>
      <c r="X6" s="1223">
        <v>1</v>
      </c>
      <c r="Y6" s="1223">
        <v>1</v>
      </c>
      <c r="Z6" s="1223">
        <v>1</v>
      </c>
      <c r="AA6" s="1223"/>
      <c r="AC6" s="1212" t="s">
        <v>3819</v>
      </c>
      <c r="AH6" s="1223">
        <v>300</v>
      </c>
      <c r="AI6" s="1223">
        <v>900</v>
      </c>
      <c r="AJ6" s="1222"/>
      <c r="AK6" s="1222">
        <v>1</v>
      </c>
      <c r="AL6" s="1222"/>
      <c r="AN6" s="717">
        <v>4124.5</v>
      </c>
      <c r="AW6" s="1223" t="s">
        <v>1326</v>
      </c>
      <c r="AX6" s="1223"/>
    </row>
    <row r="7" spans="1:50">
      <c r="A7" s="1153" t="s">
        <v>3680</v>
      </c>
      <c r="B7" s="1212">
        <v>10</v>
      </c>
      <c r="C7" s="1212" t="s">
        <v>615</v>
      </c>
      <c r="D7" s="1223">
        <v>6</v>
      </c>
      <c r="E7" s="1239" t="s">
        <v>1319</v>
      </c>
      <c r="F7" s="1225">
        <v>40559</v>
      </c>
      <c r="G7" s="1223"/>
      <c r="H7" s="1223">
        <v>1</v>
      </c>
      <c r="I7" s="1223"/>
      <c r="J7" s="1223"/>
      <c r="K7" s="1223">
        <v>1</v>
      </c>
      <c r="L7" s="1223">
        <v>168</v>
      </c>
      <c r="M7" s="1223">
        <v>70</v>
      </c>
      <c r="N7" s="1223">
        <v>218</v>
      </c>
      <c r="O7" s="1240">
        <v>546</v>
      </c>
      <c r="P7" s="1223">
        <v>1</v>
      </c>
      <c r="Q7" s="1223"/>
      <c r="R7" s="1223"/>
      <c r="S7" s="1223">
        <v>1</v>
      </c>
      <c r="T7" s="1223"/>
      <c r="U7" s="1223">
        <v>1</v>
      </c>
      <c r="V7" s="1223"/>
      <c r="W7" s="1223">
        <v>1</v>
      </c>
      <c r="X7" s="1223"/>
      <c r="Y7" s="1223">
        <v>1</v>
      </c>
      <c r="Z7" s="1223">
        <v>1</v>
      </c>
      <c r="AA7" s="1223"/>
      <c r="AC7" s="1212" t="s">
        <v>3819</v>
      </c>
      <c r="AH7" s="1223">
        <v>300</v>
      </c>
      <c r="AI7" s="1223">
        <v>700</v>
      </c>
      <c r="AJ7" s="1222">
        <v>1</v>
      </c>
      <c r="AK7" s="1222"/>
      <c r="AL7" s="1222"/>
      <c r="AN7" s="788">
        <v>25870</v>
      </c>
      <c r="AW7" s="1223" t="s">
        <v>1327</v>
      </c>
      <c r="AX7" s="1223" t="s">
        <v>1328</v>
      </c>
    </row>
    <row r="8" spans="1:50">
      <c r="A8" s="1153" t="s">
        <v>3680</v>
      </c>
      <c r="B8" s="1212">
        <v>10</v>
      </c>
      <c r="C8" s="1212" t="s">
        <v>615</v>
      </c>
      <c r="D8" s="1223">
        <v>7</v>
      </c>
      <c r="E8" s="1239" t="s">
        <v>1319</v>
      </c>
      <c r="F8" s="1225">
        <v>40559</v>
      </c>
      <c r="G8" s="1223">
        <v>1</v>
      </c>
      <c r="H8" s="1223"/>
      <c r="I8" s="1223"/>
      <c r="J8" s="1223">
        <v>1</v>
      </c>
      <c r="K8" s="1223"/>
      <c r="L8" s="1223">
        <v>160</v>
      </c>
      <c r="M8" s="1223">
        <v>70</v>
      </c>
      <c r="N8" s="1223">
        <v>208</v>
      </c>
      <c r="O8" s="1240">
        <v>430</v>
      </c>
      <c r="P8" s="1223"/>
      <c r="Q8" s="1223">
        <v>1</v>
      </c>
      <c r="R8" s="1223"/>
      <c r="S8" s="1223">
        <v>1</v>
      </c>
      <c r="T8" s="1223"/>
      <c r="U8" s="1223">
        <v>1</v>
      </c>
      <c r="V8" s="1223"/>
      <c r="W8" s="1223"/>
      <c r="X8" s="1223">
        <v>1</v>
      </c>
      <c r="Y8" s="1223">
        <v>1</v>
      </c>
      <c r="Z8" s="1223">
        <v>1</v>
      </c>
      <c r="AA8" s="1223"/>
      <c r="AC8" s="1212" t="s">
        <v>3819</v>
      </c>
      <c r="AH8" s="1223">
        <v>300</v>
      </c>
      <c r="AI8" s="1223">
        <v>800</v>
      </c>
      <c r="AJ8" s="1222"/>
      <c r="AK8" s="1222"/>
      <c r="AL8" s="1222">
        <v>1</v>
      </c>
      <c r="AN8" s="1257">
        <v>113</v>
      </c>
      <c r="AW8" s="1223" t="s">
        <v>1329</v>
      </c>
      <c r="AX8" s="1223"/>
    </row>
    <row r="9" spans="1:50">
      <c r="A9" s="1153" t="s">
        <v>3680</v>
      </c>
      <c r="B9" s="1212">
        <v>10</v>
      </c>
      <c r="C9" s="1212" t="s">
        <v>615</v>
      </c>
      <c r="D9" s="1223">
        <v>8</v>
      </c>
      <c r="E9" s="1239" t="s">
        <v>1319</v>
      </c>
      <c r="F9" s="1225">
        <v>40559</v>
      </c>
      <c r="G9" s="1223">
        <v>1</v>
      </c>
      <c r="H9" s="1223"/>
      <c r="I9" s="1223"/>
      <c r="J9" s="1223"/>
      <c r="K9" s="1223">
        <v>1</v>
      </c>
      <c r="L9" s="1223">
        <v>172</v>
      </c>
      <c r="M9" s="1223">
        <v>71</v>
      </c>
      <c r="N9" s="1223">
        <v>206</v>
      </c>
      <c r="O9" s="1240">
        <v>570</v>
      </c>
      <c r="P9" s="1223"/>
      <c r="Q9" s="1223">
        <v>1</v>
      </c>
      <c r="R9" s="1223"/>
      <c r="S9" s="1223">
        <v>1</v>
      </c>
      <c r="T9" s="1223"/>
      <c r="U9" s="1223">
        <v>1</v>
      </c>
      <c r="V9" s="1223"/>
      <c r="W9" s="1223"/>
      <c r="X9" s="1223">
        <v>1</v>
      </c>
      <c r="Y9" s="1223">
        <v>1</v>
      </c>
      <c r="Z9" s="1223">
        <v>1</v>
      </c>
      <c r="AA9" s="1223"/>
      <c r="AC9" s="1212" t="s">
        <v>3819</v>
      </c>
      <c r="AH9" s="1223">
        <v>300</v>
      </c>
      <c r="AI9" s="1223">
        <v>700</v>
      </c>
      <c r="AJ9" s="1222"/>
      <c r="AK9" s="1222"/>
      <c r="AL9" s="1222">
        <v>1</v>
      </c>
      <c r="AN9" s="1257">
        <v>113</v>
      </c>
      <c r="AW9" s="1223" t="s">
        <v>1330</v>
      </c>
      <c r="AX9" s="1223"/>
    </row>
    <row r="10" spans="1:50">
      <c r="A10" s="1153" t="s">
        <v>3680</v>
      </c>
      <c r="B10" s="1212">
        <v>10</v>
      </c>
      <c r="C10" s="1212" t="s">
        <v>615</v>
      </c>
      <c r="D10" s="1223">
        <v>9</v>
      </c>
      <c r="E10" s="1239" t="s">
        <v>1319</v>
      </c>
      <c r="F10" s="1225">
        <v>40559</v>
      </c>
      <c r="G10" s="1223"/>
      <c r="H10" s="1223">
        <v>1</v>
      </c>
      <c r="I10" s="1223"/>
      <c r="J10" s="1223"/>
      <c r="K10" s="1223">
        <v>1</v>
      </c>
      <c r="L10" s="1223">
        <v>168</v>
      </c>
      <c r="M10" s="1223">
        <v>71</v>
      </c>
      <c r="N10" s="1223">
        <v>212</v>
      </c>
      <c r="O10" s="1240">
        <v>555</v>
      </c>
      <c r="P10" s="1223">
        <v>1</v>
      </c>
      <c r="Q10" s="1223"/>
      <c r="R10" s="1223"/>
      <c r="S10" s="1223">
        <v>1</v>
      </c>
      <c r="T10" s="1223"/>
      <c r="U10" s="1223">
        <v>1</v>
      </c>
      <c r="V10" s="1223"/>
      <c r="W10" s="1223">
        <v>1</v>
      </c>
      <c r="X10" s="1223"/>
      <c r="Y10" s="1223">
        <v>1</v>
      </c>
      <c r="Z10" s="1223">
        <v>1</v>
      </c>
      <c r="AA10" s="1223"/>
      <c r="AC10" s="1212" t="s">
        <v>3819</v>
      </c>
      <c r="AH10" s="1223">
        <v>300</v>
      </c>
      <c r="AI10" s="1223">
        <v>700</v>
      </c>
      <c r="AJ10" s="1222"/>
      <c r="AK10" s="1222"/>
      <c r="AL10" s="1222">
        <v>1</v>
      </c>
      <c r="AN10" s="1257">
        <v>108.5</v>
      </c>
      <c r="AW10" s="1223" t="s">
        <v>1331</v>
      </c>
      <c r="AX10" s="1223"/>
    </row>
    <row r="11" spans="1:50">
      <c r="A11" s="1153" t="s">
        <v>3680</v>
      </c>
      <c r="B11" s="1212">
        <v>10</v>
      </c>
      <c r="C11" s="1212" t="s">
        <v>615</v>
      </c>
      <c r="D11" s="1223">
        <v>10</v>
      </c>
      <c r="E11" s="1239" t="s">
        <v>1319</v>
      </c>
      <c r="F11" s="1225">
        <v>40559</v>
      </c>
      <c r="G11" s="1223">
        <v>1</v>
      </c>
      <c r="H11" s="1223"/>
      <c r="I11" s="1258"/>
      <c r="J11" s="1258"/>
      <c r="K11" s="1258"/>
      <c r="L11" s="1223">
        <v>170</v>
      </c>
      <c r="M11" s="1223">
        <v>71</v>
      </c>
      <c r="N11" s="1223">
        <v>218</v>
      </c>
      <c r="O11" s="1240">
        <v>678</v>
      </c>
      <c r="P11" s="1223"/>
      <c r="Q11" s="1223">
        <v>1</v>
      </c>
      <c r="R11" s="1223"/>
      <c r="S11" s="1223">
        <v>1</v>
      </c>
      <c r="T11" s="1223"/>
      <c r="U11" s="1223">
        <v>1</v>
      </c>
      <c r="V11" s="1223"/>
      <c r="W11" s="1223"/>
      <c r="X11" s="1223">
        <v>1</v>
      </c>
      <c r="Y11" s="1223">
        <v>1</v>
      </c>
      <c r="Z11" s="1223">
        <v>1</v>
      </c>
      <c r="AA11" s="1223"/>
      <c r="AC11" s="1212" t="s">
        <v>3819</v>
      </c>
      <c r="AH11" s="1223">
        <v>300</v>
      </c>
      <c r="AI11" s="1223">
        <v>600</v>
      </c>
      <c r="AJ11" s="1222"/>
      <c r="AK11" s="1222"/>
      <c r="AL11" s="1222">
        <v>1</v>
      </c>
      <c r="AN11" s="1257">
        <v>135</v>
      </c>
      <c r="AW11" s="1223" t="s">
        <v>1332</v>
      </c>
      <c r="AX11" s="1223"/>
    </row>
    <row r="12" spans="1:50">
      <c r="A12" s="1153" t="s">
        <v>3680</v>
      </c>
      <c r="B12" s="1212">
        <v>10</v>
      </c>
      <c r="C12" s="1212" t="s">
        <v>615</v>
      </c>
      <c r="D12" s="1223">
        <v>11</v>
      </c>
      <c r="E12" s="1239" t="s">
        <v>1319</v>
      </c>
      <c r="F12" s="1225">
        <v>40559</v>
      </c>
      <c r="G12" s="1223">
        <v>1</v>
      </c>
      <c r="H12" s="1223"/>
      <c r="I12" s="1223"/>
      <c r="J12" s="1223">
        <v>1</v>
      </c>
      <c r="K12" s="1223"/>
      <c r="L12" s="1223">
        <v>161</v>
      </c>
      <c r="M12" s="1223">
        <v>70</v>
      </c>
      <c r="N12" s="1223">
        <v>198</v>
      </c>
      <c r="O12" s="1240">
        <v>432</v>
      </c>
      <c r="P12" s="1223"/>
      <c r="Q12" s="1223">
        <v>1</v>
      </c>
      <c r="R12" s="1223"/>
      <c r="S12" s="1223">
        <v>1</v>
      </c>
      <c r="T12" s="1223"/>
      <c r="U12" s="1223">
        <v>1</v>
      </c>
      <c r="V12" s="1223"/>
      <c r="W12" s="1223">
        <v>1</v>
      </c>
      <c r="X12" s="1223"/>
      <c r="Y12" s="1223">
        <v>1</v>
      </c>
      <c r="Z12" s="1223">
        <v>1</v>
      </c>
      <c r="AA12" s="1223"/>
      <c r="AC12" s="1212" t="s">
        <v>3819</v>
      </c>
      <c r="AH12" s="1223">
        <v>300</v>
      </c>
      <c r="AI12" s="1223">
        <v>800</v>
      </c>
      <c r="AJ12" s="1222"/>
      <c r="AK12" s="1222"/>
      <c r="AL12" s="1222">
        <v>1</v>
      </c>
      <c r="AN12" s="1257">
        <v>123</v>
      </c>
      <c r="AW12" s="1223" t="s">
        <v>1333</v>
      </c>
      <c r="AX12" s="1223"/>
    </row>
    <row r="13" spans="1:50">
      <c r="A13" s="1153" t="s">
        <v>3680</v>
      </c>
      <c r="B13" s="1212">
        <v>10</v>
      </c>
      <c r="C13" s="1212" t="s">
        <v>615</v>
      </c>
      <c r="D13" s="1223">
        <v>12</v>
      </c>
      <c r="E13" s="1239" t="s">
        <v>1319</v>
      </c>
      <c r="F13" s="1225">
        <v>40559</v>
      </c>
      <c r="G13" s="1223">
        <v>1</v>
      </c>
      <c r="H13" s="1223"/>
      <c r="I13" s="1223"/>
      <c r="J13" s="1223">
        <v>1</v>
      </c>
      <c r="K13" s="1223"/>
      <c r="L13" s="1223">
        <v>152</v>
      </c>
      <c r="M13" s="1223">
        <v>70</v>
      </c>
      <c r="N13" s="1223">
        <v>196</v>
      </c>
      <c r="O13" s="1240">
        <v>412</v>
      </c>
      <c r="P13" s="1223"/>
      <c r="Q13" s="1223">
        <v>1</v>
      </c>
      <c r="R13" s="1223"/>
      <c r="S13" s="1223">
        <v>1</v>
      </c>
      <c r="T13" s="1223"/>
      <c r="U13" s="1223">
        <v>1</v>
      </c>
      <c r="V13" s="1223"/>
      <c r="W13" s="1223">
        <v>1</v>
      </c>
      <c r="X13" s="1223"/>
      <c r="Y13" s="1223">
        <v>1</v>
      </c>
      <c r="Z13" s="1223">
        <v>1</v>
      </c>
      <c r="AA13" s="1223"/>
      <c r="AC13" s="1212" t="s">
        <v>3819</v>
      </c>
      <c r="AH13" s="1223">
        <v>300</v>
      </c>
      <c r="AI13" s="1223">
        <v>700</v>
      </c>
      <c r="AJ13" s="1222"/>
      <c r="AK13" s="1222"/>
      <c r="AL13" s="1222">
        <v>1</v>
      </c>
      <c r="AN13" s="1257">
        <v>115</v>
      </c>
      <c r="AW13" s="1223" t="s">
        <v>1334</v>
      </c>
      <c r="AX13" s="1223" t="s">
        <v>1335</v>
      </c>
    </row>
    <row r="14" spans="1:50">
      <c r="A14" s="1153" t="s">
        <v>3680</v>
      </c>
      <c r="B14" s="1212">
        <v>10</v>
      </c>
      <c r="C14" s="1212" t="s">
        <v>615</v>
      </c>
      <c r="D14" s="1223">
        <v>13</v>
      </c>
      <c r="E14" s="1239" t="s">
        <v>1319</v>
      </c>
      <c r="F14" s="1225">
        <v>40559</v>
      </c>
      <c r="G14" s="1223">
        <v>1</v>
      </c>
      <c r="H14" s="1223"/>
      <c r="I14" s="1223"/>
      <c r="J14" s="1223">
        <v>1</v>
      </c>
      <c r="K14" s="1223"/>
      <c r="L14" s="1223">
        <v>155</v>
      </c>
      <c r="M14" s="1223">
        <v>69</v>
      </c>
      <c r="N14" s="1223">
        <v>199</v>
      </c>
      <c r="O14" s="1240">
        <v>398</v>
      </c>
      <c r="P14" s="1223"/>
      <c r="Q14" s="1223">
        <v>1</v>
      </c>
      <c r="R14" s="1223"/>
      <c r="S14" s="1223">
        <v>1</v>
      </c>
      <c r="T14" s="1223"/>
      <c r="U14" s="1223">
        <v>1</v>
      </c>
      <c r="V14" s="1223"/>
      <c r="W14" s="1223">
        <v>1</v>
      </c>
      <c r="X14" s="1223"/>
      <c r="Y14" s="1223">
        <v>1</v>
      </c>
      <c r="Z14" s="1223">
        <v>1</v>
      </c>
      <c r="AA14" s="1223"/>
      <c r="AC14" s="1212" t="s">
        <v>3819</v>
      </c>
      <c r="AH14" s="1223">
        <v>300</v>
      </c>
      <c r="AI14" s="1223">
        <v>600</v>
      </c>
      <c r="AJ14" s="1222"/>
      <c r="AK14" s="1222"/>
      <c r="AL14" s="1222">
        <v>1</v>
      </c>
      <c r="AN14" s="1257">
        <v>96</v>
      </c>
      <c r="AW14" s="1223" t="s">
        <v>1336</v>
      </c>
      <c r="AX14" s="1223"/>
    </row>
    <row r="15" spans="1:50">
      <c r="A15" s="1153" t="s">
        <v>3680</v>
      </c>
      <c r="B15" s="1212">
        <v>10</v>
      </c>
      <c r="C15" s="1212" t="s">
        <v>615</v>
      </c>
      <c r="D15" s="1223">
        <v>14</v>
      </c>
      <c r="E15" s="1239" t="s">
        <v>1319</v>
      </c>
      <c r="F15" s="1225">
        <v>40559</v>
      </c>
      <c r="G15" s="1223"/>
      <c r="H15" s="1223">
        <v>1</v>
      </c>
      <c r="I15" s="1223"/>
      <c r="J15" s="1223">
        <v>1</v>
      </c>
      <c r="K15" s="1223"/>
      <c r="L15" s="1223">
        <v>168</v>
      </c>
      <c r="M15" s="1223">
        <v>70</v>
      </c>
      <c r="N15" s="1223">
        <v>210</v>
      </c>
      <c r="O15" s="1240">
        <v>485</v>
      </c>
      <c r="P15" s="1223"/>
      <c r="Q15" s="1223">
        <v>1</v>
      </c>
      <c r="R15" s="1223"/>
      <c r="S15" s="1223">
        <v>1</v>
      </c>
      <c r="T15" s="1223"/>
      <c r="U15" s="1223">
        <v>1</v>
      </c>
      <c r="V15" s="1223"/>
      <c r="W15" s="1223">
        <v>1</v>
      </c>
      <c r="X15" s="1223"/>
      <c r="Y15" s="1223">
        <v>1</v>
      </c>
      <c r="Z15" s="1223"/>
      <c r="AA15" s="1223">
        <v>1</v>
      </c>
      <c r="AC15" s="1212" t="s">
        <v>3819</v>
      </c>
      <c r="AH15" s="1223">
        <v>300</v>
      </c>
      <c r="AI15" s="1223">
        <v>1000</v>
      </c>
      <c r="AJ15" s="1222"/>
      <c r="AK15" s="1222"/>
      <c r="AL15" s="1222">
        <v>1</v>
      </c>
      <c r="AN15" s="1257">
        <v>118</v>
      </c>
      <c r="AW15" s="1223" t="s">
        <v>1337</v>
      </c>
      <c r="AX15" s="1223"/>
    </row>
    <row r="16" spans="1:50">
      <c r="A16" s="1153" t="s">
        <v>3680</v>
      </c>
      <c r="B16" s="1212">
        <v>10</v>
      </c>
      <c r="C16" s="1212" t="s">
        <v>615</v>
      </c>
      <c r="D16" s="1223">
        <v>15</v>
      </c>
      <c r="E16" s="1239" t="s">
        <v>1319</v>
      </c>
      <c r="F16" s="1225">
        <v>40559</v>
      </c>
      <c r="G16" s="1223">
        <v>1</v>
      </c>
      <c r="H16" s="1223"/>
      <c r="I16" s="1223"/>
      <c r="J16" s="1223"/>
      <c r="K16" s="1223">
        <v>1</v>
      </c>
      <c r="L16" s="1223">
        <v>170</v>
      </c>
      <c r="M16" s="1223">
        <v>71</v>
      </c>
      <c r="N16" s="1223">
        <v>213</v>
      </c>
      <c r="O16" s="1240">
        <v>572</v>
      </c>
      <c r="P16" s="1223"/>
      <c r="Q16" s="1223">
        <v>1</v>
      </c>
      <c r="R16" s="1223"/>
      <c r="S16" s="1223">
        <v>1</v>
      </c>
      <c r="T16" s="1223"/>
      <c r="U16" s="1223">
        <v>1</v>
      </c>
      <c r="V16" s="1223"/>
      <c r="W16" s="1223">
        <v>1</v>
      </c>
      <c r="X16" s="1223"/>
      <c r="Y16" s="1223">
        <v>1</v>
      </c>
      <c r="Z16" s="1223"/>
      <c r="AA16" s="1223">
        <v>1</v>
      </c>
      <c r="AC16" s="1212" t="s">
        <v>3819</v>
      </c>
      <c r="AH16" s="1223">
        <v>300</v>
      </c>
      <c r="AI16" s="1223">
        <v>900</v>
      </c>
      <c r="AJ16" s="1222"/>
      <c r="AK16" s="1222"/>
      <c r="AL16" s="1222">
        <v>1</v>
      </c>
      <c r="AN16" s="1257">
        <v>66</v>
      </c>
      <c r="AW16" s="1223" t="s">
        <v>1338</v>
      </c>
      <c r="AX16" s="1223"/>
    </row>
    <row r="17" spans="1:50">
      <c r="A17" s="1153" t="s">
        <v>3680</v>
      </c>
      <c r="B17" s="1212">
        <v>10</v>
      </c>
      <c r="C17" s="1212" t="s">
        <v>615</v>
      </c>
      <c r="D17" s="1223">
        <v>16</v>
      </c>
      <c r="E17" s="1239" t="s">
        <v>1319</v>
      </c>
      <c r="F17" s="1225">
        <v>40559</v>
      </c>
      <c r="G17" s="1223"/>
      <c r="H17" s="1223">
        <v>1</v>
      </c>
      <c r="I17" s="1223"/>
      <c r="J17" s="1223"/>
      <c r="K17" s="1223">
        <v>1</v>
      </c>
      <c r="L17" s="1223">
        <v>170</v>
      </c>
      <c r="M17" s="1223">
        <v>70</v>
      </c>
      <c r="N17" s="1223">
        <v>211</v>
      </c>
      <c r="O17" s="1240">
        <v>506</v>
      </c>
      <c r="P17" s="1223">
        <v>1</v>
      </c>
      <c r="Q17" s="1223"/>
      <c r="R17" s="1223"/>
      <c r="S17" s="1223">
        <v>1</v>
      </c>
      <c r="T17" s="1223"/>
      <c r="U17" s="1223">
        <v>1</v>
      </c>
      <c r="V17" s="1223"/>
      <c r="W17" s="1223">
        <v>1</v>
      </c>
      <c r="X17" s="1223"/>
      <c r="Y17" s="1223">
        <v>1</v>
      </c>
      <c r="Z17" s="1223">
        <v>1</v>
      </c>
      <c r="AA17" s="1223"/>
      <c r="AC17" s="1212" t="s">
        <v>3819</v>
      </c>
      <c r="AH17" s="1223">
        <v>300</v>
      </c>
      <c r="AI17" s="1223">
        <v>900</v>
      </c>
      <c r="AJ17" s="1222">
        <v>1</v>
      </c>
      <c r="AK17" s="1222"/>
      <c r="AL17" s="1222"/>
      <c r="AN17" s="788">
        <v>26631</v>
      </c>
      <c r="AW17" s="1223" t="s">
        <v>1339</v>
      </c>
      <c r="AX17" s="1223"/>
    </row>
    <row r="18" spans="1:50">
      <c r="A18" s="1153" t="s">
        <v>3680</v>
      </c>
      <c r="B18" s="1212">
        <v>10</v>
      </c>
      <c r="C18" s="1212" t="s">
        <v>615</v>
      </c>
      <c r="D18" s="1223">
        <v>17</v>
      </c>
      <c r="E18" s="1239" t="s">
        <v>1319</v>
      </c>
      <c r="F18" s="1225">
        <v>40559</v>
      </c>
      <c r="G18" s="1223">
        <v>1</v>
      </c>
      <c r="H18" s="1223"/>
      <c r="I18" s="1223"/>
      <c r="J18" s="1223">
        <v>1</v>
      </c>
      <c r="K18" s="1223"/>
      <c r="L18" s="1223">
        <v>156</v>
      </c>
      <c r="M18" s="1223">
        <v>70</v>
      </c>
      <c r="N18" s="1223">
        <v>209</v>
      </c>
      <c r="O18" s="1240">
        <v>445</v>
      </c>
      <c r="P18" s="1223"/>
      <c r="Q18" s="1223">
        <v>1</v>
      </c>
      <c r="R18" s="1223"/>
      <c r="S18" s="1223">
        <v>1</v>
      </c>
      <c r="T18" s="1223"/>
      <c r="U18" s="1223">
        <v>1</v>
      </c>
      <c r="V18" s="1223"/>
      <c r="W18" s="1223"/>
      <c r="X18" s="1223">
        <v>1</v>
      </c>
      <c r="Y18" s="1223">
        <v>1</v>
      </c>
      <c r="Z18" s="1223"/>
      <c r="AA18" s="1223">
        <v>1</v>
      </c>
      <c r="AC18" s="1212" t="s">
        <v>3819</v>
      </c>
      <c r="AH18" s="1223">
        <v>300</v>
      </c>
      <c r="AI18" s="1223">
        <v>700</v>
      </c>
      <c r="AJ18" s="1222"/>
      <c r="AK18" s="1222"/>
      <c r="AL18" s="1222">
        <v>1</v>
      </c>
      <c r="AN18" s="1257">
        <v>137.5</v>
      </c>
      <c r="AW18" s="1223" t="s">
        <v>1340</v>
      </c>
      <c r="AX18" s="1223"/>
    </row>
    <row r="19" spans="1:50">
      <c r="A19" s="1153" t="s">
        <v>3680</v>
      </c>
      <c r="B19" s="1212">
        <v>10</v>
      </c>
      <c r="C19" s="1212" t="s">
        <v>615</v>
      </c>
      <c r="D19" s="1223">
        <v>18</v>
      </c>
      <c r="E19" s="1239" t="s">
        <v>1341</v>
      </c>
      <c r="F19" s="1225">
        <v>40560</v>
      </c>
      <c r="G19" s="1223">
        <v>1</v>
      </c>
      <c r="H19" s="1223"/>
      <c r="I19" s="1223"/>
      <c r="J19" s="1223"/>
      <c r="K19" s="1223">
        <v>1</v>
      </c>
      <c r="L19" s="1223">
        <v>175</v>
      </c>
      <c r="M19" s="1223">
        <v>75</v>
      </c>
      <c r="N19" s="1223">
        <v>210</v>
      </c>
      <c r="O19" s="1240">
        <v>626</v>
      </c>
      <c r="P19" s="1223"/>
      <c r="Q19" s="1223">
        <v>1</v>
      </c>
      <c r="R19" s="1223"/>
      <c r="S19" s="1223">
        <v>1</v>
      </c>
      <c r="T19" s="1223"/>
      <c r="U19" s="1223">
        <v>1</v>
      </c>
      <c r="V19" s="1223"/>
      <c r="W19" s="1223">
        <v>1</v>
      </c>
      <c r="X19" s="1223"/>
      <c r="Y19" s="1223">
        <v>1</v>
      </c>
      <c r="Z19" s="1223">
        <v>1</v>
      </c>
      <c r="AA19" s="1223"/>
      <c r="AC19" s="1212" t="s">
        <v>3819</v>
      </c>
      <c r="AH19" s="1223">
        <v>300</v>
      </c>
      <c r="AI19" s="1223">
        <v>1000</v>
      </c>
      <c r="AJ19" s="1222"/>
      <c r="AK19" s="1222"/>
      <c r="AL19" s="1222">
        <v>1</v>
      </c>
      <c r="AN19" s="1257">
        <v>168</v>
      </c>
      <c r="AW19" s="1223" t="s">
        <v>1342</v>
      </c>
      <c r="AX19" s="1223" t="s">
        <v>1343</v>
      </c>
    </row>
    <row r="20" spans="1:50">
      <c r="A20" s="1153" t="s">
        <v>3680</v>
      </c>
      <c r="B20" s="1212">
        <v>10</v>
      </c>
      <c r="C20" s="1212" t="s">
        <v>615</v>
      </c>
      <c r="D20" s="1223">
        <v>19</v>
      </c>
      <c r="E20" s="1239" t="s">
        <v>1341</v>
      </c>
      <c r="F20" s="1225">
        <v>40560</v>
      </c>
      <c r="G20" s="1223">
        <v>1</v>
      </c>
      <c r="H20" s="1223"/>
      <c r="I20" s="1223"/>
      <c r="J20" s="1223"/>
      <c r="K20" s="1223">
        <v>1</v>
      </c>
      <c r="L20" s="1223">
        <v>175</v>
      </c>
      <c r="M20" s="1223">
        <v>75</v>
      </c>
      <c r="N20" s="1223">
        <v>190</v>
      </c>
      <c r="O20" s="1240">
        <v>588</v>
      </c>
      <c r="P20" s="1223"/>
      <c r="Q20" s="1223">
        <v>1</v>
      </c>
      <c r="R20" s="1223"/>
      <c r="S20" s="1223">
        <v>1</v>
      </c>
      <c r="T20" s="1223"/>
      <c r="U20" s="1223">
        <v>1</v>
      </c>
      <c r="V20" s="1223"/>
      <c r="W20" s="1223">
        <v>1</v>
      </c>
      <c r="X20" s="1223"/>
      <c r="Y20" s="1223">
        <v>1</v>
      </c>
      <c r="Z20" s="1223">
        <v>1</v>
      </c>
      <c r="AA20" s="1223"/>
      <c r="AC20" s="1212" t="s">
        <v>3819</v>
      </c>
      <c r="AH20" s="1223">
        <v>300</v>
      </c>
      <c r="AI20" s="1223">
        <v>700</v>
      </c>
      <c r="AJ20" s="1222"/>
      <c r="AK20" s="1222"/>
      <c r="AL20" s="1222">
        <v>1</v>
      </c>
      <c r="AN20" s="1257">
        <v>109</v>
      </c>
      <c r="AW20" s="1223" t="s">
        <v>1344</v>
      </c>
      <c r="AX20" s="1223"/>
    </row>
    <row r="21" spans="1:50">
      <c r="A21" s="1153" t="s">
        <v>3680</v>
      </c>
      <c r="B21" s="1212">
        <v>10</v>
      </c>
      <c r="C21" s="1212" t="s">
        <v>615</v>
      </c>
      <c r="D21" s="1223">
        <v>20</v>
      </c>
      <c r="E21" s="1239" t="s">
        <v>1341</v>
      </c>
      <c r="F21" s="1225">
        <v>40560</v>
      </c>
      <c r="G21" s="1223"/>
      <c r="H21" s="1223">
        <v>1</v>
      </c>
      <c r="I21" s="1223"/>
      <c r="J21" s="1223"/>
      <c r="K21" s="1223">
        <v>1</v>
      </c>
      <c r="L21" s="1223">
        <v>165</v>
      </c>
      <c r="M21" s="1223">
        <v>70</v>
      </c>
      <c r="N21" s="1223">
        <v>195</v>
      </c>
      <c r="O21" s="1240">
        <v>603</v>
      </c>
      <c r="P21" s="1223">
        <v>1</v>
      </c>
      <c r="Q21" s="1223"/>
      <c r="R21" s="1223"/>
      <c r="S21" s="1223">
        <v>1</v>
      </c>
      <c r="T21" s="1223"/>
      <c r="U21" s="1223">
        <v>1</v>
      </c>
      <c r="V21" s="1223"/>
      <c r="W21" s="1223">
        <v>1</v>
      </c>
      <c r="X21" s="1223"/>
      <c r="Y21" s="1223">
        <v>1</v>
      </c>
      <c r="Z21" s="1223">
        <v>1</v>
      </c>
      <c r="AA21" s="1223"/>
      <c r="AC21" s="1212" t="s">
        <v>3819</v>
      </c>
      <c r="AH21" s="1223">
        <v>200</v>
      </c>
      <c r="AI21" s="1223">
        <v>600</v>
      </c>
      <c r="AJ21" s="1222"/>
      <c r="AK21" s="1222"/>
      <c r="AL21" s="1222">
        <v>1</v>
      </c>
      <c r="AN21" s="1257">
        <v>95</v>
      </c>
      <c r="AW21" s="1223" t="s">
        <v>1345</v>
      </c>
      <c r="AX21" s="1223" t="s">
        <v>1346</v>
      </c>
    </row>
    <row r="22" spans="1:50">
      <c r="A22" s="1153" t="s">
        <v>3680</v>
      </c>
      <c r="B22" s="1212">
        <v>10</v>
      </c>
      <c r="C22" s="1212" t="s">
        <v>615</v>
      </c>
      <c r="D22" s="1223">
        <v>21</v>
      </c>
      <c r="E22" s="1239" t="s">
        <v>1341</v>
      </c>
      <c r="F22" s="1225">
        <v>40560</v>
      </c>
      <c r="G22" s="1259">
        <v>1</v>
      </c>
      <c r="H22" s="1223"/>
      <c r="I22" s="1223"/>
      <c r="J22" s="1223"/>
      <c r="K22" s="1223">
        <v>1</v>
      </c>
      <c r="L22" s="1223">
        <v>173</v>
      </c>
      <c r="M22" s="1223">
        <v>71</v>
      </c>
      <c r="N22" s="1223">
        <v>216</v>
      </c>
      <c r="O22" s="1240">
        <v>595</v>
      </c>
      <c r="P22" s="1223"/>
      <c r="Q22" s="1223">
        <v>1</v>
      </c>
      <c r="R22" s="1223"/>
      <c r="S22" s="1223">
        <v>1</v>
      </c>
      <c r="T22" s="1223"/>
      <c r="U22" s="1223">
        <v>1</v>
      </c>
      <c r="V22" s="1223"/>
      <c r="W22" s="1223"/>
      <c r="X22" s="1223">
        <v>1</v>
      </c>
      <c r="Y22" s="1223">
        <v>1</v>
      </c>
      <c r="Z22" s="1223"/>
      <c r="AA22" s="1223">
        <v>1</v>
      </c>
      <c r="AC22" s="1212" t="s">
        <v>3819</v>
      </c>
      <c r="AH22" s="1223">
        <v>300</v>
      </c>
      <c r="AI22" s="1223">
        <v>1000</v>
      </c>
      <c r="AJ22" s="1222"/>
      <c r="AK22" s="1222"/>
      <c r="AL22" s="1222">
        <v>1</v>
      </c>
      <c r="AN22" s="1257">
        <v>112</v>
      </c>
      <c r="AW22" s="1223" t="s">
        <v>1347</v>
      </c>
      <c r="AX22" s="1223"/>
    </row>
    <row r="23" spans="1:50">
      <c r="A23" s="1153" t="s">
        <v>3680</v>
      </c>
      <c r="B23" s="1212">
        <v>10</v>
      </c>
      <c r="C23" s="1212" t="s">
        <v>615</v>
      </c>
      <c r="D23" s="1223">
        <v>22</v>
      </c>
      <c r="E23" s="1239" t="s">
        <v>1341</v>
      </c>
      <c r="F23" s="1225">
        <v>40560</v>
      </c>
      <c r="G23" s="1223">
        <v>1</v>
      </c>
      <c r="H23" s="1223"/>
      <c r="I23" s="1223"/>
      <c r="J23" s="1223">
        <v>1</v>
      </c>
      <c r="K23" s="1223"/>
      <c r="L23" s="1223">
        <v>149</v>
      </c>
      <c r="M23" s="1223">
        <v>68</v>
      </c>
      <c r="N23" s="1223">
        <v>190</v>
      </c>
      <c r="O23" s="1240">
        <v>333</v>
      </c>
      <c r="P23" s="1223"/>
      <c r="Q23" s="1223">
        <v>1</v>
      </c>
      <c r="R23" s="1223"/>
      <c r="S23" s="1223">
        <v>1</v>
      </c>
      <c r="T23" s="1223"/>
      <c r="U23" s="1223">
        <v>1</v>
      </c>
      <c r="V23" s="1223"/>
      <c r="W23" s="1223">
        <v>1</v>
      </c>
      <c r="X23" s="1223"/>
      <c r="Y23" s="1223">
        <v>1</v>
      </c>
      <c r="Z23" s="1223"/>
      <c r="AA23" s="1223">
        <v>1</v>
      </c>
      <c r="AC23" s="1212" t="s">
        <v>3819</v>
      </c>
      <c r="AH23" s="1223">
        <v>300</v>
      </c>
      <c r="AI23" s="1223">
        <v>400</v>
      </c>
      <c r="AJ23" s="1222"/>
      <c r="AK23" s="1222"/>
      <c r="AL23" s="1222">
        <v>1</v>
      </c>
      <c r="AN23" s="1257">
        <v>99</v>
      </c>
      <c r="AW23" s="1223" t="s">
        <v>1348</v>
      </c>
      <c r="AX23" s="1223"/>
    </row>
    <row r="24" spans="1:50">
      <c r="A24" s="1153" t="s">
        <v>3680</v>
      </c>
      <c r="B24" s="1212">
        <v>10</v>
      </c>
      <c r="C24" s="1212" t="s">
        <v>615</v>
      </c>
      <c r="D24" s="1223">
        <v>23</v>
      </c>
      <c r="E24" s="1239" t="s">
        <v>1341</v>
      </c>
      <c r="F24" s="1225">
        <v>40560</v>
      </c>
      <c r="G24" s="1223"/>
      <c r="H24" s="1223">
        <v>1</v>
      </c>
      <c r="I24" s="1223"/>
      <c r="J24" s="1223"/>
      <c r="K24" s="1223">
        <v>1</v>
      </c>
      <c r="L24" s="1223">
        <v>171</v>
      </c>
      <c r="M24" s="1223">
        <v>72</v>
      </c>
      <c r="N24" s="1223">
        <v>220</v>
      </c>
      <c r="O24" s="1240">
        <v>568</v>
      </c>
      <c r="P24" s="1223">
        <v>1</v>
      </c>
      <c r="Q24" s="1223"/>
      <c r="R24" s="1223"/>
      <c r="S24" s="1223">
        <v>1</v>
      </c>
      <c r="T24" s="1223"/>
      <c r="U24" s="1223">
        <v>1</v>
      </c>
      <c r="V24" s="1223"/>
      <c r="W24" s="1223">
        <v>1</v>
      </c>
      <c r="X24" s="1223"/>
      <c r="Y24" s="1223">
        <v>1</v>
      </c>
      <c r="Z24" s="1223">
        <v>1</v>
      </c>
      <c r="AA24" s="1223"/>
      <c r="AC24" s="1212" t="s">
        <v>3819</v>
      </c>
      <c r="AH24" s="1223">
        <v>300</v>
      </c>
      <c r="AI24" s="1223">
        <v>400</v>
      </c>
      <c r="AJ24" s="1222"/>
      <c r="AK24" s="1222">
        <v>1</v>
      </c>
      <c r="AL24" s="1222"/>
      <c r="AN24" s="717">
        <v>2265</v>
      </c>
      <c r="AW24" s="1223" t="s">
        <v>1349</v>
      </c>
      <c r="AX24" s="1223"/>
    </row>
    <row r="25" spans="1:50">
      <c r="A25" s="1153" t="s">
        <v>3680</v>
      </c>
      <c r="B25" s="1212">
        <v>10</v>
      </c>
      <c r="C25" s="1212" t="s">
        <v>615</v>
      </c>
      <c r="D25" s="1223">
        <v>24</v>
      </c>
      <c r="E25" s="1239" t="s">
        <v>1341</v>
      </c>
      <c r="F25" s="1225">
        <v>40560</v>
      </c>
      <c r="G25" s="1223"/>
      <c r="H25" s="1223">
        <v>1</v>
      </c>
      <c r="I25" s="1223"/>
      <c r="J25" s="1223">
        <v>1</v>
      </c>
      <c r="K25" s="1223"/>
      <c r="L25" s="1223">
        <v>153</v>
      </c>
      <c r="M25" s="1223">
        <v>70</v>
      </c>
      <c r="N25" s="1223">
        <v>200</v>
      </c>
      <c r="O25" s="1240">
        <v>389</v>
      </c>
      <c r="P25" s="1223"/>
      <c r="Q25" s="1223">
        <v>1</v>
      </c>
      <c r="R25" s="1223"/>
      <c r="S25" s="1223">
        <v>1</v>
      </c>
      <c r="T25" s="1223"/>
      <c r="U25" s="1223">
        <v>1</v>
      </c>
      <c r="V25" s="1223"/>
      <c r="W25" s="1223">
        <v>1</v>
      </c>
      <c r="X25" s="1223"/>
      <c r="Y25" s="1223">
        <v>1</v>
      </c>
      <c r="Z25" s="1223"/>
      <c r="AA25" s="1223">
        <v>1</v>
      </c>
      <c r="AC25" s="1212" t="s">
        <v>3819</v>
      </c>
      <c r="AH25" s="1223">
        <v>300</v>
      </c>
      <c r="AI25" s="1223">
        <v>1200</v>
      </c>
      <c r="AJ25" s="1222"/>
      <c r="AK25" s="1222"/>
      <c r="AL25" s="1222">
        <v>1</v>
      </c>
      <c r="AN25" s="1257">
        <v>92</v>
      </c>
      <c r="AW25" s="1223" t="s">
        <v>1350</v>
      </c>
      <c r="AX25" s="1223"/>
    </row>
    <row r="26" spans="1:50">
      <c r="A26" s="1153" t="s">
        <v>3680</v>
      </c>
      <c r="B26" s="1212">
        <v>10</v>
      </c>
      <c r="C26" s="1212" t="s">
        <v>615</v>
      </c>
      <c r="D26" s="1223">
        <v>25</v>
      </c>
      <c r="E26" s="1239" t="s">
        <v>1341</v>
      </c>
      <c r="F26" s="1225">
        <v>40560</v>
      </c>
      <c r="G26" s="1223">
        <v>1</v>
      </c>
      <c r="H26" s="1223"/>
      <c r="I26" s="1223"/>
      <c r="J26" s="1223">
        <v>1</v>
      </c>
      <c r="K26" s="1223"/>
      <c r="L26" s="1223">
        <v>151</v>
      </c>
      <c r="M26" s="1223">
        <v>71</v>
      </c>
      <c r="N26" s="1223">
        <v>198</v>
      </c>
      <c r="O26" s="1240">
        <v>374</v>
      </c>
      <c r="P26" s="1223"/>
      <c r="Q26" s="1223">
        <v>1</v>
      </c>
      <c r="R26" s="1223"/>
      <c r="S26" s="1223">
        <v>1</v>
      </c>
      <c r="T26" s="1223"/>
      <c r="U26" s="1223">
        <v>1</v>
      </c>
      <c r="V26" s="1223"/>
      <c r="W26" s="1223">
        <v>1</v>
      </c>
      <c r="X26" s="1223"/>
      <c r="Y26" s="1223">
        <v>1</v>
      </c>
      <c r="Z26" s="1223">
        <v>1</v>
      </c>
      <c r="AA26" s="1223"/>
      <c r="AC26" s="1212" t="s">
        <v>3819</v>
      </c>
      <c r="AH26" s="1223">
        <v>300</v>
      </c>
      <c r="AI26" s="1223">
        <v>700</v>
      </c>
      <c r="AJ26" s="1222"/>
      <c r="AK26" s="1222"/>
      <c r="AL26" s="1222">
        <v>1</v>
      </c>
      <c r="AN26" s="1257">
        <v>910</v>
      </c>
      <c r="AW26" s="1223" t="s">
        <v>1351</v>
      </c>
      <c r="AX26" s="1223"/>
    </row>
    <row r="27" spans="1:50">
      <c r="A27" s="1153" t="s">
        <v>3680</v>
      </c>
      <c r="B27" s="1212">
        <v>10</v>
      </c>
      <c r="C27" s="1212" t="s">
        <v>615</v>
      </c>
      <c r="D27" s="1223">
        <v>26</v>
      </c>
      <c r="E27" s="1239" t="s">
        <v>1341</v>
      </c>
      <c r="F27" s="1225">
        <v>40560</v>
      </c>
      <c r="G27" s="1223"/>
      <c r="H27" s="1223">
        <v>1</v>
      </c>
      <c r="I27" s="1223"/>
      <c r="J27" s="1223">
        <v>1</v>
      </c>
      <c r="K27" s="1223"/>
      <c r="L27" s="1223">
        <v>153</v>
      </c>
      <c r="M27" s="1223">
        <v>69</v>
      </c>
      <c r="N27" s="1223">
        <v>192</v>
      </c>
      <c r="O27" s="1240">
        <v>330</v>
      </c>
      <c r="P27" s="1223"/>
      <c r="Q27" s="1223">
        <v>1</v>
      </c>
      <c r="R27" s="1223"/>
      <c r="S27" s="1223">
        <v>1</v>
      </c>
      <c r="T27" s="1223"/>
      <c r="U27" s="1223">
        <v>1</v>
      </c>
      <c r="V27" s="1223"/>
      <c r="W27" s="1223">
        <v>1</v>
      </c>
      <c r="X27" s="1223"/>
      <c r="Y27" s="1223">
        <v>1</v>
      </c>
      <c r="Z27" s="1223">
        <v>1</v>
      </c>
      <c r="AA27" s="1223"/>
      <c r="AC27" s="1212" t="s">
        <v>3819</v>
      </c>
      <c r="AH27" s="1223">
        <v>300</v>
      </c>
      <c r="AI27" s="1223">
        <v>600</v>
      </c>
      <c r="AJ27" s="1222"/>
      <c r="AK27" s="1222"/>
      <c r="AL27" s="1222">
        <v>1</v>
      </c>
      <c r="AN27" s="1257">
        <v>204</v>
      </c>
      <c r="AW27" s="1223" t="s">
        <v>1352</v>
      </c>
      <c r="AX27" s="1223"/>
    </row>
    <row r="28" spans="1:50">
      <c r="A28" s="1153" t="s">
        <v>3680</v>
      </c>
      <c r="B28" s="1212">
        <v>10</v>
      </c>
      <c r="C28" s="1212" t="s">
        <v>615</v>
      </c>
      <c r="D28" s="1223">
        <v>27</v>
      </c>
      <c r="E28" s="1239" t="s">
        <v>1353</v>
      </c>
      <c r="F28" s="1225">
        <v>40561</v>
      </c>
      <c r="G28" s="1223">
        <v>1</v>
      </c>
      <c r="H28" s="1223"/>
      <c r="I28" s="1223"/>
      <c r="J28" s="1223"/>
      <c r="K28" s="1223">
        <v>1</v>
      </c>
      <c r="L28" s="1223">
        <v>174</v>
      </c>
      <c r="M28" s="1223">
        <v>71</v>
      </c>
      <c r="N28" s="1223">
        <v>220</v>
      </c>
      <c r="O28" s="1240">
        <v>697</v>
      </c>
      <c r="P28" s="1223"/>
      <c r="Q28" s="1223">
        <v>1</v>
      </c>
      <c r="R28" s="1223"/>
      <c r="S28" s="1223">
        <v>1</v>
      </c>
      <c r="T28" s="1223"/>
      <c r="U28" s="1223">
        <v>1</v>
      </c>
      <c r="V28" s="1223"/>
      <c r="W28" s="1223"/>
      <c r="X28" s="1223">
        <v>1</v>
      </c>
      <c r="Y28" s="1223">
        <v>1</v>
      </c>
      <c r="Z28" s="1223">
        <v>1</v>
      </c>
      <c r="AA28" s="1223"/>
      <c r="AC28" s="1212" t="s">
        <v>3819</v>
      </c>
      <c r="AH28" s="1223">
        <v>300</v>
      </c>
      <c r="AI28" s="1223">
        <v>700</v>
      </c>
      <c r="AJ28" s="1222"/>
      <c r="AK28" s="1222">
        <v>1</v>
      </c>
      <c r="AL28" s="1222"/>
      <c r="AN28" s="717">
        <v>4178.5</v>
      </c>
      <c r="AW28" s="1223" t="s">
        <v>1354</v>
      </c>
      <c r="AX28" s="1223"/>
    </row>
    <row r="29" spans="1:50">
      <c r="A29" s="1153" t="s">
        <v>3680</v>
      </c>
      <c r="B29" s="1212">
        <v>10</v>
      </c>
      <c r="C29" s="1212" t="s">
        <v>615</v>
      </c>
      <c r="D29" s="1223">
        <v>28</v>
      </c>
      <c r="E29" s="1239" t="s">
        <v>1353</v>
      </c>
      <c r="F29" s="1225">
        <v>40561</v>
      </c>
      <c r="G29" s="1223"/>
      <c r="H29" s="1223">
        <v>1</v>
      </c>
      <c r="I29" s="1223"/>
      <c r="J29" s="1223"/>
      <c r="K29" s="1223">
        <v>1</v>
      </c>
      <c r="L29" s="1223">
        <v>172</v>
      </c>
      <c r="M29" s="1223">
        <v>72</v>
      </c>
      <c r="N29" s="1223">
        <v>212</v>
      </c>
      <c r="O29" s="1240">
        <v>560</v>
      </c>
      <c r="P29" s="1223"/>
      <c r="Q29" s="1223">
        <v>1</v>
      </c>
      <c r="R29" s="1223"/>
      <c r="S29" s="1223">
        <v>1</v>
      </c>
      <c r="T29" s="1223"/>
      <c r="U29" s="1223">
        <v>1</v>
      </c>
      <c r="V29" s="1223"/>
      <c r="W29" s="1223">
        <v>1</v>
      </c>
      <c r="X29" s="1223"/>
      <c r="Y29" s="1223">
        <v>1</v>
      </c>
      <c r="Z29" s="1223">
        <v>1</v>
      </c>
      <c r="AA29" s="1223"/>
      <c r="AC29" s="1212" t="s">
        <v>3819</v>
      </c>
      <c r="AH29" s="1223">
        <v>300</v>
      </c>
      <c r="AI29" s="1223">
        <v>1000</v>
      </c>
      <c r="AJ29" s="1222">
        <v>1</v>
      </c>
      <c r="AK29" s="1222"/>
      <c r="AL29" s="1222"/>
      <c r="AN29" s="788">
        <v>11050</v>
      </c>
      <c r="AW29" s="1259" t="s">
        <v>1355</v>
      </c>
      <c r="AX29" s="1223" t="s">
        <v>1356</v>
      </c>
    </row>
    <row r="30" spans="1:50">
      <c r="A30" s="1153" t="s">
        <v>3680</v>
      </c>
      <c r="B30" s="1212">
        <v>10</v>
      </c>
      <c r="C30" s="1212" t="s">
        <v>615</v>
      </c>
      <c r="D30" s="1223">
        <v>29</v>
      </c>
      <c r="E30" s="1239" t="s">
        <v>1353</v>
      </c>
      <c r="F30" s="1225">
        <v>40561</v>
      </c>
      <c r="G30" s="1223"/>
      <c r="H30" s="1223">
        <v>1</v>
      </c>
      <c r="I30" s="1223"/>
      <c r="J30" s="1223"/>
      <c r="K30" s="1223">
        <v>1</v>
      </c>
      <c r="L30" s="1223">
        <v>171</v>
      </c>
      <c r="M30" s="1223">
        <v>72</v>
      </c>
      <c r="N30" s="1223">
        <v>216</v>
      </c>
      <c r="O30" s="1240">
        <v>566</v>
      </c>
      <c r="P30" s="1223"/>
      <c r="Q30" s="1223">
        <v>1</v>
      </c>
      <c r="R30" s="1223"/>
      <c r="S30" s="1223">
        <v>1</v>
      </c>
      <c r="T30" s="1223"/>
      <c r="U30" s="1223">
        <v>1</v>
      </c>
      <c r="V30" s="1223"/>
      <c r="W30" s="1223">
        <v>1</v>
      </c>
      <c r="X30" s="1223"/>
      <c r="Y30" s="1223">
        <v>1</v>
      </c>
      <c r="Z30" s="1223">
        <v>1</v>
      </c>
      <c r="AA30" s="1223"/>
      <c r="AC30" s="1212" t="s">
        <v>3819</v>
      </c>
      <c r="AH30" s="1223">
        <v>300</v>
      </c>
      <c r="AI30" s="1223">
        <v>800</v>
      </c>
      <c r="AJ30" s="1222"/>
      <c r="AK30" s="1222"/>
      <c r="AL30" s="1222">
        <v>1</v>
      </c>
      <c r="AN30" s="1257">
        <v>67</v>
      </c>
      <c r="AW30" s="1223" t="s">
        <v>1357</v>
      </c>
      <c r="AX30" s="1223"/>
    </row>
    <row r="31" spans="1:50">
      <c r="A31" s="1153" t="s">
        <v>3680</v>
      </c>
      <c r="B31" s="1212">
        <v>10</v>
      </c>
      <c r="C31" s="1212" t="s">
        <v>615</v>
      </c>
      <c r="D31" s="1223">
        <v>30</v>
      </c>
      <c r="E31" s="1239" t="s">
        <v>1353</v>
      </c>
      <c r="F31" s="1225">
        <v>40561</v>
      </c>
      <c r="G31" s="1223">
        <v>1</v>
      </c>
      <c r="H31" s="1223"/>
      <c r="I31" s="1223"/>
      <c r="J31" s="1223"/>
      <c r="K31" s="1223">
        <v>1</v>
      </c>
      <c r="L31" s="1223">
        <v>172</v>
      </c>
      <c r="M31" s="1223">
        <v>71</v>
      </c>
      <c r="N31" s="1223">
        <v>215</v>
      </c>
      <c r="O31" s="1240">
        <v>712</v>
      </c>
      <c r="P31" s="1223"/>
      <c r="Q31" s="1223">
        <v>1</v>
      </c>
      <c r="R31" s="1223"/>
      <c r="S31" s="1223">
        <v>1</v>
      </c>
      <c r="T31" s="1223"/>
      <c r="U31" s="1223">
        <v>1</v>
      </c>
      <c r="V31" s="1223"/>
      <c r="W31" s="1223">
        <v>1</v>
      </c>
      <c r="X31" s="1223"/>
      <c r="Y31" s="1223">
        <v>1</v>
      </c>
      <c r="Z31" s="1223">
        <v>1</v>
      </c>
      <c r="AA31" s="1223"/>
      <c r="AC31" s="1212" t="s">
        <v>3819</v>
      </c>
      <c r="AH31" s="1223">
        <v>300</v>
      </c>
      <c r="AI31" s="1223">
        <v>1000</v>
      </c>
      <c r="AJ31" s="1222">
        <v>1</v>
      </c>
      <c r="AK31" s="1222"/>
      <c r="AL31" s="1222"/>
      <c r="AN31" s="788">
        <v>14778</v>
      </c>
      <c r="AW31" s="1223" t="s">
        <v>1358</v>
      </c>
      <c r="AX31" s="1223"/>
    </row>
    <row r="32" spans="1:50">
      <c r="A32" s="1153" t="s">
        <v>3680</v>
      </c>
      <c r="B32" s="1212">
        <v>10</v>
      </c>
      <c r="C32" s="1212" t="s">
        <v>615</v>
      </c>
      <c r="D32" s="1223">
        <v>31</v>
      </c>
      <c r="E32" s="1239" t="s">
        <v>1353</v>
      </c>
      <c r="F32" s="1225">
        <v>40561</v>
      </c>
      <c r="G32" s="1223">
        <v>1</v>
      </c>
      <c r="H32" s="1223"/>
      <c r="I32" s="1223"/>
      <c r="J32" s="1223"/>
      <c r="K32" s="1223">
        <v>1</v>
      </c>
      <c r="L32" s="1223">
        <v>172</v>
      </c>
      <c r="M32" s="1223">
        <v>71</v>
      </c>
      <c r="N32" s="1223">
        <v>217</v>
      </c>
      <c r="O32" s="1240">
        <v>809</v>
      </c>
      <c r="P32" s="1223"/>
      <c r="Q32" s="1223">
        <v>1</v>
      </c>
      <c r="R32" s="1223"/>
      <c r="S32" s="1223">
        <v>1</v>
      </c>
      <c r="T32" s="1223"/>
      <c r="U32" s="1223">
        <v>1</v>
      </c>
      <c r="V32" s="1223"/>
      <c r="W32" s="1223"/>
      <c r="X32" s="1223">
        <v>1</v>
      </c>
      <c r="Y32" s="1223">
        <v>1</v>
      </c>
      <c r="Z32" s="1223">
        <v>1</v>
      </c>
      <c r="AA32" s="1223"/>
      <c r="AC32" s="1212" t="s">
        <v>3819</v>
      </c>
      <c r="AH32" s="1223">
        <v>300</v>
      </c>
      <c r="AI32" s="1223">
        <v>1000</v>
      </c>
      <c r="AJ32" s="1222"/>
      <c r="AK32" s="1222">
        <v>1</v>
      </c>
      <c r="AL32" s="1222"/>
      <c r="AN32" s="717">
        <v>2238</v>
      </c>
      <c r="AW32" s="1223" t="s">
        <v>1359</v>
      </c>
      <c r="AX32" s="1223"/>
    </row>
    <row r="33" spans="1:50">
      <c r="A33" s="1153" t="s">
        <v>3680</v>
      </c>
      <c r="B33" s="1212">
        <v>10</v>
      </c>
      <c r="C33" s="1212" t="s">
        <v>615</v>
      </c>
      <c r="D33" s="1223">
        <v>32</v>
      </c>
      <c r="E33" s="1239" t="s">
        <v>1353</v>
      </c>
      <c r="F33" s="1225">
        <v>40561</v>
      </c>
      <c r="G33" s="1223"/>
      <c r="H33" s="1223">
        <v>1</v>
      </c>
      <c r="I33" s="1223"/>
      <c r="J33" s="1223"/>
      <c r="K33" s="1223">
        <v>1</v>
      </c>
      <c r="L33" s="1223">
        <v>171</v>
      </c>
      <c r="M33" s="1223">
        <v>71</v>
      </c>
      <c r="N33" s="1223">
        <v>212</v>
      </c>
      <c r="O33" s="1240">
        <v>615</v>
      </c>
      <c r="P33" s="1223">
        <v>1</v>
      </c>
      <c r="Q33" s="1223"/>
      <c r="R33" s="1223"/>
      <c r="S33" s="1223">
        <v>1</v>
      </c>
      <c r="T33" s="1223"/>
      <c r="U33" s="1223">
        <v>1</v>
      </c>
      <c r="V33" s="1223"/>
      <c r="W33" s="1223">
        <v>1</v>
      </c>
      <c r="X33" s="1223"/>
      <c r="Y33" s="1223">
        <v>1</v>
      </c>
      <c r="Z33" s="1223">
        <v>1</v>
      </c>
      <c r="AA33" s="1223"/>
      <c r="AC33" s="1212" t="s">
        <v>3819</v>
      </c>
      <c r="AH33" s="1223">
        <v>300</v>
      </c>
      <c r="AI33" s="1223">
        <v>900</v>
      </c>
      <c r="AJ33" s="1222"/>
      <c r="AK33" s="1222"/>
      <c r="AL33" s="1222">
        <v>1</v>
      </c>
      <c r="AN33" s="1257">
        <v>127</v>
      </c>
      <c r="AW33" s="1223" t="s">
        <v>1360</v>
      </c>
      <c r="AX33" s="1223"/>
    </row>
    <row r="34" spans="1:50">
      <c r="A34" s="1153" t="s">
        <v>3680</v>
      </c>
      <c r="B34" s="1212">
        <v>10</v>
      </c>
      <c r="C34" s="1212" t="s">
        <v>615</v>
      </c>
      <c r="D34" s="1223">
        <v>33</v>
      </c>
      <c r="E34" s="1239" t="s">
        <v>1353</v>
      </c>
      <c r="F34" s="1225">
        <v>40561</v>
      </c>
      <c r="G34" s="1223"/>
      <c r="H34" s="1223">
        <v>1</v>
      </c>
      <c r="I34" s="1223"/>
      <c r="J34" s="1223"/>
      <c r="K34" s="1223">
        <v>1</v>
      </c>
      <c r="L34" s="1223">
        <v>171</v>
      </c>
      <c r="M34" s="1223">
        <v>72</v>
      </c>
      <c r="N34" s="1223">
        <v>205</v>
      </c>
      <c r="O34" s="1240">
        <v>628</v>
      </c>
      <c r="P34" s="1223">
        <v>1</v>
      </c>
      <c r="Q34" s="1223"/>
      <c r="R34" s="1223"/>
      <c r="S34" s="1223">
        <v>1</v>
      </c>
      <c r="T34" s="1223"/>
      <c r="U34" s="1223">
        <v>1</v>
      </c>
      <c r="V34" s="1223"/>
      <c r="W34" s="1223"/>
      <c r="X34" s="1223">
        <v>1</v>
      </c>
      <c r="Y34" s="1223">
        <v>1</v>
      </c>
      <c r="Z34" s="1223">
        <v>1</v>
      </c>
      <c r="AA34" s="1223"/>
      <c r="AC34" s="1212" t="s">
        <v>3819</v>
      </c>
      <c r="AH34" s="1223">
        <v>300</v>
      </c>
      <c r="AI34" s="1223">
        <v>1100</v>
      </c>
      <c r="AJ34" s="1222"/>
      <c r="AK34" s="1222">
        <v>1</v>
      </c>
      <c r="AL34" s="1222"/>
      <c r="AN34" s="717">
        <v>4963</v>
      </c>
      <c r="AW34" s="1223" t="s">
        <v>1361</v>
      </c>
      <c r="AX34" s="1223"/>
    </row>
    <row r="35" spans="1:50">
      <c r="A35" s="1153" t="s">
        <v>3680</v>
      </c>
      <c r="B35" s="1212">
        <v>10</v>
      </c>
      <c r="C35" s="1212" t="s">
        <v>615</v>
      </c>
      <c r="D35" s="1223">
        <v>34</v>
      </c>
      <c r="E35" s="1239" t="s">
        <v>1353</v>
      </c>
      <c r="F35" s="1225">
        <v>40561</v>
      </c>
      <c r="G35" s="1223"/>
      <c r="H35" s="1223">
        <v>1</v>
      </c>
      <c r="I35" s="1223"/>
      <c r="J35" s="1223"/>
      <c r="K35" s="1223">
        <v>1</v>
      </c>
      <c r="L35" s="1223">
        <v>171</v>
      </c>
      <c r="M35" s="1223">
        <v>71</v>
      </c>
      <c r="N35" s="1223">
        <v>216</v>
      </c>
      <c r="O35" s="1240">
        <v>638</v>
      </c>
      <c r="P35" s="1223">
        <v>1</v>
      </c>
      <c r="Q35" s="1223"/>
      <c r="R35" s="1223"/>
      <c r="S35" s="1223">
        <v>1</v>
      </c>
      <c r="T35" s="1223"/>
      <c r="U35" s="1223">
        <v>1</v>
      </c>
      <c r="V35" s="1223"/>
      <c r="W35" s="1223"/>
      <c r="X35" s="1223">
        <v>1</v>
      </c>
      <c r="Y35" s="1223">
        <v>1</v>
      </c>
      <c r="Z35" s="1223">
        <v>1</v>
      </c>
      <c r="AA35" s="1223"/>
      <c r="AC35" s="1212" t="s">
        <v>3819</v>
      </c>
      <c r="AH35" s="1223">
        <v>300</v>
      </c>
      <c r="AI35" s="1223">
        <v>900</v>
      </c>
      <c r="AJ35" s="1222"/>
      <c r="AK35" s="1222"/>
      <c r="AL35" s="1222">
        <v>1</v>
      </c>
      <c r="AN35" s="1257">
        <v>125</v>
      </c>
      <c r="AW35" s="1223" t="s">
        <v>1362</v>
      </c>
      <c r="AX35" s="1223"/>
    </row>
    <row r="36" spans="1:50">
      <c r="A36" s="1153" t="s">
        <v>3680</v>
      </c>
      <c r="B36" s="1212">
        <v>10</v>
      </c>
      <c r="C36" s="1212" t="s">
        <v>615</v>
      </c>
      <c r="D36" s="1223">
        <v>35</v>
      </c>
      <c r="E36" s="1239" t="s">
        <v>1353</v>
      </c>
      <c r="F36" s="1225">
        <v>40561</v>
      </c>
      <c r="G36" s="1223"/>
      <c r="H36" s="1223">
        <v>1</v>
      </c>
      <c r="I36" s="1223"/>
      <c r="J36" s="1223"/>
      <c r="K36" s="1223">
        <v>1</v>
      </c>
      <c r="L36" s="1223">
        <v>172</v>
      </c>
      <c r="M36" s="1223">
        <v>72</v>
      </c>
      <c r="N36" s="1223">
        <v>213</v>
      </c>
      <c r="O36" s="1240">
        <v>637</v>
      </c>
      <c r="P36" s="1223">
        <v>1</v>
      </c>
      <c r="Q36" s="1223"/>
      <c r="R36" s="1223"/>
      <c r="S36" s="1223">
        <v>1</v>
      </c>
      <c r="T36" s="1223"/>
      <c r="U36" s="1223">
        <v>1</v>
      </c>
      <c r="V36" s="1223"/>
      <c r="W36" s="1223"/>
      <c r="X36" s="1223">
        <v>1</v>
      </c>
      <c r="Y36" s="1223">
        <v>1</v>
      </c>
      <c r="Z36" s="1223">
        <v>1</v>
      </c>
      <c r="AA36" s="1223"/>
      <c r="AC36" s="1212" t="s">
        <v>3819</v>
      </c>
      <c r="AH36" s="1223">
        <v>300</v>
      </c>
      <c r="AI36" s="1223">
        <v>900</v>
      </c>
      <c r="AJ36" s="1222">
        <v>1</v>
      </c>
      <c r="AK36" s="1222"/>
      <c r="AL36" s="1222"/>
      <c r="AN36" s="788">
        <v>12729</v>
      </c>
      <c r="AW36" s="1223" t="s">
        <v>1363</v>
      </c>
      <c r="AX36" s="1223"/>
    </row>
    <row r="37" spans="1:50">
      <c r="A37" s="1153" t="s">
        <v>3680</v>
      </c>
      <c r="B37" s="1212">
        <v>10</v>
      </c>
      <c r="C37" s="1212" t="s">
        <v>615</v>
      </c>
      <c r="D37" s="1223">
        <v>36</v>
      </c>
      <c r="E37" s="1239" t="s">
        <v>1353</v>
      </c>
      <c r="F37" s="1225">
        <v>40561</v>
      </c>
      <c r="G37" s="1223"/>
      <c r="H37" s="1223">
        <v>1</v>
      </c>
      <c r="I37" s="1223"/>
      <c r="J37" s="1223"/>
      <c r="K37" s="1223">
        <v>1</v>
      </c>
      <c r="L37" s="1223">
        <v>172</v>
      </c>
      <c r="M37" s="1223">
        <v>70</v>
      </c>
      <c r="N37" s="1223">
        <v>217</v>
      </c>
      <c r="O37" s="1240">
        <v>699</v>
      </c>
      <c r="P37" s="1223">
        <v>1</v>
      </c>
      <c r="Q37" s="1223"/>
      <c r="R37" s="1223"/>
      <c r="S37" s="1223">
        <v>1</v>
      </c>
      <c r="T37" s="1223"/>
      <c r="U37" s="1223">
        <v>1</v>
      </c>
      <c r="V37" s="1223"/>
      <c r="W37" s="1223"/>
      <c r="X37" s="1223">
        <v>1</v>
      </c>
      <c r="Y37" s="1223">
        <v>1</v>
      </c>
      <c r="Z37" s="1223">
        <v>1</v>
      </c>
      <c r="AA37" s="1223"/>
      <c r="AC37" s="1212" t="s">
        <v>3819</v>
      </c>
      <c r="AH37" s="1223">
        <v>300</v>
      </c>
      <c r="AI37" s="1223">
        <v>700</v>
      </c>
      <c r="AJ37" s="1222"/>
      <c r="AK37" s="1222"/>
      <c r="AL37" s="1222">
        <v>1</v>
      </c>
      <c r="AN37" s="1257">
        <v>100.5</v>
      </c>
      <c r="AW37" s="1223" t="s">
        <v>1364</v>
      </c>
      <c r="AX37" s="1223"/>
    </row>
    <row r="38" spans="1:50">
      <c r="A38" s="1153" t="s">
        <v>3680</v>
      </c>
      <c r="B38" s="1212">
        <v>10</v>
      </c>
      <c r="C38" s="1212" t="s">
        <v>615</v>
      </c>
      <c r="D38" s="1223">
        <v>37</v>
      </c>
      <c r="E38" s="1239" t="s">
        <v>1353</v>
      </c>
      <c r="F38" s="1225">
        <v>40561</v>
      </c>
      <c r="G38" s="1223"/>
      <c r="H38" s="1223">
        <v>1</v>
      </c>
      <c r="I38" s="1223"/>
      <c r="J38" s="1223"/>
      <c r="K38" s="1223">
        <v>1</v>
      </c>
      <c r="L38" s="1223">
        <v>170</v>
      </c>
      <c r="M38" s="1223">
        <v>71</v>
      </c>
      <c r="N38" s="1223">
        <v>212</v>
      </c>
      <c r="O38" s="1240">
        <v>542</v>
      </c>
      <c r="P38" s="1223">
        <v>1</v>
      </c>
      <c r="Q38" s="1223"/>
      <c r="R38" s="1223"/>
      <c r="S38" s="1223">
        <v>1</v>
      </c>
      <c r="T38" s="1223"/>
      <c r="U38" s="1223">
        <v>1</v>
      </c>
      <c r="V38" s="1223"/>
      <c r="W38" s="1223">
        <v>1</v>
      </c>
      <c r="X38" s="1223"/>
      <c r="Y38" s="1223">
        <v>1</v>
      </c>
      <c r="Z38" s="1223">
        <v>1</v>
      </c>
      <c r="AA38" s="1223"/>
      <c r="AC38" s="1212" t="s">
        <v>3819</v>
      </c>
      <c r="AH38" s="1223">
        <v>300</v>
      </c>
      <c r="AI38" s="1223">
        <v>800</v>
      </c>
      <c r="AJ38" s="1222">
        <v>1</v>
      </c>
      <c r="AK38" s="1222"/>
      <c r="AL38" s="1222"/>
      <c r="AN38" s="788">
        <v>17669</v>
      </c>
      <c r="AW38" s="1223" t="s">
        <v>1365</v>
      </c>
      <c r="AX38" s="1223"/>
    </row>
    <row r="39" spans="1:50">
      <c r="A39" s="1153" t="s">
        <v>3680</v>
      </c>
      <c r="B39" s="1212">
        <v>10</v>
      </c>
      <c r="C39" s="1212" t="s">
        <v>615</v>
      </c>
      <c r="D39" s="1223">
        <v>38</v>
      </c>
      <c r="E39" s="1239" t="s">
        <v>1353</v>
      </c>
      <c r="F39" s="1225">
        <v>40561</v>
      </c>
      <c r="G39" s="1223">
        <v>1</v>
      </c>
      <c r="H39" s="1223"/>
      <c r="I39" s="1223"/>
      <c r="J39" s="1223"/>
      <c r="K39" s="1223">
        <v>1</v>
      </c>
      <c r="L39" s="1223">
        <v>172</v>
      </c>
      <c r="M39" s="1223">
        <v>70</v>
      </c>
      <c r="N39" s="1223">
        <v>212</v>
      </c>
      <c r="O39" s="1240">
        <v>533</v>
      </c>
      <c r="P39" s="1223"/>
      <c r="Q39" s="1223">
        <v>1</v>
      </c>
      <c r="R39" s="1223"/>
      <c r="S39" s="1223">
        <v>1</v>
      </c>
      <c r="T39" s="1223"/>
      <c r="U39" s="1223">
        <v>1</v>
      </c>
      <c r="V39" s="1223"/>
      <c r="W39" s="1223">
        <v>1</v>
      </c>
      <c r="X39" s="1223"/>
      <c r="Y39" s="1223">
        <v>1</v>
      </c>
      <c r="Z39" s="1223">
        <v>1</v>
      </c>
      <c r="AA39" s="1223"/>
      <c r="AC39" s="1212" t="s">
        <v>3819</v>
      </c>
      <c r="AH39" s="1223">
        <v>300</v>
      </c>
      <c r="AI39" s="1223">
        <v>700</v>
      </c>
      <c r="AJ39" s="1222"/>
      <c r="AK39" s="1222"/>
      <c r="AL39" s="1222">
        <v>1</v>
      </c>
      <c r="AN39" s="1257">
        <v>110</v>
      </c>
      <c r="AW39" s="1223" t="s">
        <v>1366</v>
      </c>
      <c r="AX39" s="1223"/>
    </row>
    <row r="40" spans="1:50">
      <c r="A40" s="1153" t="s">
        <v>3680</v>
      </c>
      <c r="B40" s="1212">
        <v>10</v>
      </c>
      <c r="C40" s="1212" t="s">
        <v>615</v>
      </c>
      <c r="D40" s="1241">
        <v>39</v>
      </c>
      <c r="E40" s="1243" t="s">
        <v>1353</v>
      </c>
      <c r="F40" s="1225">
        <v>40561</v>
      </c>
      <c r="G40" s="1241"/>
      <c r="H40" s="1241">
        <v>1</v>
      </c>
      <c r="I40" s="1241"/>
      <c r="J40" s="1241">
        <v>1</v>
      </c>
      <c r="K40" s="1241"/>
      <c r="L40" s="1241">
        <v>142</v>
      </c>
      <c r="M40" s="1241">
        <v>68</v>
      </c>
      <c r="N40" s="1241">
        <v>182</v>
      </c>
      <c r="O40" s="1242">
        <v>297</v>
      </c>
      <c r="P40" s="1241"/>
      <c r="Q40" s="1241">
        <v>1</v>
      </c>
      <c r="R40" s="1241"/>
      <c r="S40" s="1241">
        <v>1</v>
      </c>
      <c r="T40" s="1241"/>
      <c r="U40" s="1241">
        <v>1</v>
      </c>
      <c r="V40" s="1241"/>
      <c r="W40" s="1241">
        <v>1</v>
      </c>
      <c r="X40" s="1241"/>
      <c r="Y40" s="1241">
        <v>1</v>
      </c>
      <c r="Z40" s="1241">
        <v>1</v>
      </c>
      <c r="AA40" s="1241"/>
      <c r="AC40" s="1212" t="s">
        <v>3819</v>
      </c>
      <c r="AH40" s="1241">
        <v>300</v>
      </c>
      <c r="AI40" s="1241">
        <v>800</v>
      </c>
      <c r="AJ40" s="1222"/>
      <c r="AK40" s="1222"/>
      <c r="AL40" s="1222">
        <v>1</v>
      </c>
      <c r="AN40" s="1257">
        <v>116</v>
      </c>
      <c r="AW40" s="1241" t="s">
        <v>1367</v>
      </c>
      <c r="AX40" s="1241" t="s">
        <v>1368</v>
      </c>
    </row>
    <row r="41" spans="1:50">
      <c r="A41" s="1153" t="s">
        <v>3680</v>
      </c>
      <c r="B41" s="1212">
        <v>10</v>
      </c>
      <c r="C41" s="1212" t="s">
        <v>615</v>
      </c>
      <c r="D41" s="1223">
        <v>40</v>
      </c>
      <c r="E41" s="1239" t="s">
        <v>1353</v>
      </c>
      <c r="F41" s="1225">
        <v>40561</v>
      </c>
      <c r="G41" s="1223">
        <v>1</v>
      </c>
      <c r="H41" s="1223"/>
      <c r="I41" s="1223"/>
      <c r="J41" s="1223">
        <v>1</v>
      </c>
      <c r="K41" s="1223"/>
      <c r="L41" s="1223">
        <v>145</v>
      </c>
      <c r="M41" s="1223">
        <v>70</v>
      </c>
      <c r="N41" s="1223">
        <v>189</v>
      </c>
      <c r="O41" s="1240">
        <v>353</v>
      </c>
      <c r="P41" s="1223"/>
      <c r="Q41" s="1223">
        <v>1</v>
      </c>
      <c r="R41" s="1223"/>
      <c r="S41" s="1223">
        <v>1</v>
      </c>
      <c r="T41" s="1223"/>
      <c r="U41" s="1223">
        <v>1</v>
      </c>
      <c r="V41" s="1223"/>
      <c r="W41" s="1223">
        <v>1</v>
      </c>
      <c r="X41" s="1223"/>
      <c r="Y41" s="1223">
        <v>1</v>
      </c>
      <c r="Z41" s="1223">
        <v>1</v>
      </c>
      <c r="AA41" s="1223"/>
      <c r="AC41" s="1212" t="s">
        <v>3819</v>
      </c>
      <c r="AH41" s="1223">
        <v>300</v>
      </c>
      <c r="AI41" s="1223">
        <v>1000</v>
      </c>
      <c r="AJ41" s="1222"/>
      <c r="AK41" s="1222"/>
      <c r="AL41" s="1222">
        <v>1</v>
      </c>
      <c r="AN41" s="1257">
        <v>95</v>
      </c>
      <c r="AW41" s="1223" t="s">
        <v>1369</v>
      </c>
      <c r="AX41" s="1223"/>
    </row>
    <row r="42" spans="1:50">
      <c r="A42" s="1153" t="s">
        <v>3680</v>
      </c>
      <c r="B42" s="1212">
        <v>10</v>
      </c>
      <c r="C42" s="1212" t="s">
        <v>615</v>
      </c>
      <c r="D42" s="1223">
        <v>41</v>
      </c>
      <c r="E42" s="1239" t="s">
        <v>1353</v>
      </c>
      <c r="F42" s="1225">
        <v>40561</v>
      </c>
      <c r="G42" s="1223">
        <v>1</v>
      </c>
      <c r="H42" s="1223"/>
      <c r="I42" s="1223"/>
      <c r="J42" s="1223"/>
      <c r="K42" s="1259">
        <v>1</v>
      </c>
      <c r="L42" s="1223">
        <v>171</v>
      </c>
      <c r="M42" s="1223">
        <v>71</v>
      </c>
      <c r="N42" s="1223">
        <v>216</v>
      </c>
      <c r="O42" s="1240">
        <v>591</v>
      </c>
      <c r="P42" s="1223"/>
      <c r="Q42" s="1223">
        <v>1</v>
      </c>
      <c r="R42" s="1223"/>
      <c r="S42" s="1223">
        <v>1</v>
      </c>
      <c r="T42" s="1223"/>
      <c r="U42" s="1223">
        <v>1</v>
      </c>
      <c r="V42" s="1223"/>
      <c r="W42" s="1223">
        <v>1</v>
      </c>
      <c r="X42" s="1223"/>
      <c r="Y42" s="1223">
        <v>1</v>
      </c>
      <c r="Z42" s="1223">
        <v>1</v>
      </c>
      <c r="AA42" s="1223"/>
      <c r="AC42" s="1212" t="s">
        <v>3819</v>
      </c>
      <c r="AH42" s="1223">
        <v>300</v>
      </c>
      <c r="AI42" s="1223">
        <v>900</v>
      </c>
      <c r="AJ42" s="1222"/>
      <c r="AK42" s="1222">
        <v>1</v>
      </c>
      <c r="AL42" s="1222"/>
      <c r="AN42" s="717">
        <v>3826.5</v>
      </c>
      <c r="AW42" s="1223" t="s">
        <v>1370</v>
      </c>
      <c r="AX42" s="1223"/>
    </row>
    <row r="43" spans="1:50">
      <c r="A43" s="1153" t="s">
        <v>3680</v>
      </c>
      <c r="B43" s="1212">
        <v>10</v>
      </c>
      <c r="C43" s="1212" t="s">
        <v>615</v>
      </c>
      <c r="D43" s="1223">
        <v>42</v>
      </c>
      <c r="E43" s="1239" t="s">
        <v>1353</v>
      </c>
      <c r="F43" s="1225">
        <v>40561</v>
      </c>
      <c r="G43" s="1223"/>
      <c r="H43" s="1223">
        <v>1</v>
      </c>
      <c r="I43" s="1223"/>
      <c r="J43" s="1223"/>
      <c r="K43" s="1223">
        <v>1</v>
      </c>
      <c r="L43" s="1223">
        <v>171</v>
      </c>
      <c r="M43" s="1223">
        <v>72</v>
      </c>
      <c r="N43" s="1223">
        <v>218</v>
      </c>
      <c r="O43" s="1240">
        <v>560</v>
      </c>
      <c r="P43" s="1223">
        <v>1</v>
      </c>
      <c r="Q43" s="1223"/>
      <c r="R43" s="1223"/>
      <c r="S43" s="1223">
        <v>1</v>
      </c>
      <c r="T43" s="1223"/>
      <c r="U43" s="1223">
        <v>1</v>
      </c>
      <c r="V43" s="1223"/>
      <c r="W43" s="1223">
        <v>1</v>
      </c>
      <c r="X43" s="1223"/>
      <c r="Y43" s="1223">
        <v>1</v>
      </c>
      <c r="Z43" s="1223">
        <v>1</v>
      </c>
      <c r="AA43" s="1223"/>
      <c r="AC43" s="1212" t="s">
        <v>3819</v>
      </c>
      <c r="AH43" s="1223">
        <v>300</v>
      </c>
      <c r="AI43" s="1223">
        <v>900</v>
      </c>
      <c r="AJ43" s="1222">
        <v>1</v>
      </c>
      <c r="AK43" s="1222"/>
      <c r="AL43" s="1222"/>
      <c r="AN43" s="788">
        <v>12596</v>
      </c>
      <c r="AW43" s="1223" t="s">
        <v>1371</v>
      </c>
      <c r="AX43" s="1223"/>
    </row>
    <row r="44" spans="1:50">
      <c r="A44" s="1153" t="s">
        <v>3680</v>
      </c>
      <c r="B44" s="1212">
        <v>10</v>
      </c>
      <c r="C44" s="1212" t="s">
        <v>615</v>
      </c>
      <c r="D44" s="1223">
        <v>43</v>
      </c>
      <c r="E44" s="1239" t="s">
        <v>1353</v>
      </c>
      <c r="F44" s="1225">
        <v>40561</v>
      </c>
      <c r="G44" s="1223">
        <v>1</v>
      </c>
      <c r="H44" s="1223"/>
      <c r="I44" s="1223"/>
      <c r="J44" s="1223"/>
      <c r="K44" s="1223">
        <v>1</v>
      </c>
      <c r="L44" s="1223">
        <v>173</v>
      </c>
      <c r="M44" s="1223">
        <v>73</v>
      </c>
      <c r="N44" s="1223">
        <v>219</v>
      </c>
      <c r="O44" s="1240">
        <v>756</v>
      </c>
      <c r="P44" s="1223"/>
      <c r="Q44" s="1223">
        <v>1</v>
      </c>
      <c r="R44" s="1223"/>
      <c r="S44" s="1260">
        <v>1</v>
      </c>
      <c r="T44" s="1223"/>
      <c r="U44" s="1223">
        <v>1</v>
      </c>
      <c r="V44" s="1223"/>
      <c r="W44" s="1223"/>
      <c r="X44" s="1223">
        <v>1</v>
      </c>
      <c r="Y44" s="1223">
        <v>1</v>
      </c>
      <c r="Z44" s="1223"/>
      <c r="AA44" s="1223">
        <v>1</v>
      </c>
      <c r="AC44" s="1212" t="s">
        <v>3819</v>
      </c>
      <c r="AH44" s="1223">
        <v>300</v>
      </c>
      <c r="AI44" s="1223">
        <v>800</v>
      </c>
      <c r="AJ44" s="1222"/>
      <c r="AK44" s="1222">
        <v>1</v>
      </c>
      <c r="AL44" s="1222"/>
      <c r="AN44" s="717">
        <v>3188</v>
      </c>
      <c r="AW44" s="1223" t="s">
        <v>1372</v>
      </c>
      <c r="AX44" s="1223"/>
    </row>
    <row r="45" spans="1:50">
      <c r="A45" s="1153" t="s">
        <v>3680</v>
      </c>
      <c r="B45" s="1212">
        <v>10</v>
      </c>
      <c r="C45" s="1212" t="s">
        <v>615</v>
      </c>
      <c r="D45" s="1223">
        <v>44</v>
      </c>
      <c r="E45" s="1239" t="s">
        <v>1353</v>
      </c>
      <c r="F45" s="1225">
        <v>40561</v>
      </c>
      <c r="G45" s="1223"/>
      <c r="H45" s="1223">
        <v>1</v>
      </c>
      <c r="I45" s="1223"/>
      <c r="J45" s="1223"/>
      <c r="K45" s="1223">
        <v>1</v>
      </c>
      <c r="L45" s="1223">
        <v>172</v>
      </c>
      <c r="M45" s="1223">
        <v>70</v>
      </c>
      <c r="N45" s="1223">
        <v>215</v>
      </c>
      <c r="O45" s="1240">
        <v>613</v>
      </c>
      <c r="P45" s="1223">
        <v>1</v>
      </c>
      <c r="Q45" s="1223"/>
      <c r="R45" s="1223"/>
      <c r="S45" s="1223">
        <v>1</v>
      </c>
      <c r="T45" s="1223"/>
      <c r="U45" s="1223">
        <v>1</v>
      </c>
      <c r="V45" s="1223"/>
      <c r="W45" s="1223">
        <v>1</v>
      </c>
      <c r="X45" s="1223"/>
      <c r="Y45" s="1223">
        <v>1</v>
      </c>
      <c r="Z45" s="1223"/>
      <c r="AA45" s="1223">
        <v>1</v>
      </c>
      <c r="AC45" s="1212" t="s">
        <v>3819</v>
      </c>
      <c r="AH45" s="1223">
        <v>300</v>
      </c>
      <c r="AI45" s="1223">
        <v>900</v>
      </c>
      <c r="AJ45" s="1222"/>
      <c r="AK45" s="1222"/>
      <c r="AL45" s="1222">
        <v>1</v>
      </c>
      <c r="AN45" s="1257">
        <v>97</v>
      </c>
      <c r="AW45" s="1223" t="s">
        <v>1373</v>
      </c>
      <c r="AX45" s="1223"/>
    </row>
    <row r="46" spans="1:50">
      <c r="A46" s="1153" t="s">
        <v>3680</v>
      </c>
      <c r="B46" s="1212">
        <v>10</v>
      </c>
      <c r="C46" s="1212" t="s">
        <v>615</v>
      </c>
      <c r="D46" s="1223">
        <v>45</v>
      </c>
      <c r="E46" s="1239" t="s">
        <v>1374</v>
      </c>
      <c r="F46" s="1225">
        <v>40562</v>
      </c>
      <c r="G46" s="1223">
        <v>1</v>
      </c>
      <c r="H46" s="1223"/>
      <c r="I46" s="1223"/>
      <c r="J46" s="1223"/>
      <c r="K46" s="1223">
        <v>1</v>
      </c>
      <c r="L46" s="1223">
        <v>171</v>
      </c>
      <c r="M46" s="1223">
        <v>73</v>
      </c>
      <c r="N46" s="1223">
        <v>218</v>
      </c>
      <c r="O46" s="1240">
        <v>880</v>
      </c>
      <c r="P46" s="1223"/>
      <c r="Q46" s="1223">
        <v>1</v>
      </c>
      <c r="R46" s="1223"/>
      <c r="S46" s="1223">
        <v>1</v>
      </c>
      <c r="T46" s="1223"/>
      <c r="U46" s="1223">
        <v>1</v>
      </c>
      <c r="V46" s="1223"/>
      <c r="W46" s="1223"/>
      <c r="X46" s="1223">
        <v>1</v>
      </c>
      <c r="Y46" s="1223">
        <v>1</v>
      </c>
      <c r="Z46" s="1223"/>
      <c r="AA46" s="1223">
        <v>1</v>
      </c>
      <c r="AC46" s="1212" t="s">
        <v>3819</v>
      </c>
      <c r="AH46" s="1223">
        <v>300</v>
      </c>
      <c r="AI46" s="1223">
        <v>600</v>
      </c>
      <c r="AJ46" s="1222"/>
      <c r="AK46" s="1222">
        <v>1</v>
      </c>
      <c r="AL46" s="1222"/>
      <c r="AN46" s="717">
        <v>4097.5</v>
      </c>
      <c r="AW46" s="1259" t="s">
        <v>1375</v>
      </c>
      <c r="AX46" s="1223"/>
    </row>
    <row r="47" spans="1:50">
      <c r="A47" s="1153" t="s">
        <v>3680</v>
      </c>
      <c r="B47" s="1212">
        <v>10</v>
      </c>
      <c r="C47" s="1212" t="s">
        <v>615</v>
      </c>
      <c r="D47" s="1223">
        <v>46</v>
      </c>
      <c r="E47" s="1239" t="s">
        <v>1374</v>
      </c>
      <c r="F47" s="1225">
        <v>40562</v>
      </c>
      <c r="G47" s="1223"/>
      <c r="H47" s="1223">
        <v>1</v>
      </c>
      <c r="I47" s="1223"/>
      <c r="J47" s="1223"/>
      <c r="K47" s="1223">
        <v>1</v>
      </c>
      <c r="L47" s="1223">
        <v>170</v>
      </c>
      <c r="M47" s="1223">
        <v>71</v>
      </c>
      <c r="N47" s="1223">
        <v>210</v>
      </c>
      <c r="O47" s="1240">
        <v>606</v>
      </c>
      <c r="P47" s="1223">
        <v>1</v>
      </c>
      <c r="Q47" s="1223"/>
      <c r="R47" s="1223"/>
      <c r="S47" s="1223">
        <v>1</v>
      </c>
      <c r="T47" s="1223"/>
      <c r="U47" s="1223">
        <v>1</v>
      </c>
      <c r="V47" s="1223"/>
      <c r="W47" s="1223"/>
      <c r="X47" s="1223">
        <v>1</v>
      </c>
      <c r="Y47" s="1223">
        <v>1</v>
      </c>
      <c r="Z47" s="1223">
        <v>1</v>
      </c>
      <c r="AA47" s="1223"/>
      <c r="AC47" s="1212" t="s">
        <v>3819</v>
      </c>
      <c r="AH47" s="1223">
        <v>300</v>
      </c>
      <c r="AI47" s="1223">
        <v>900</v>
      </c>
      <c r="AJ47" s="1222">
        <v>1</v>
      </c>
      <c r="AK47" s="1222"/>
      <c r="AL47" s="1222"/>
      <c r="AN47" s="788">
        <v>15833</v>
      </c>
      <c r="AW47" s="1223" t="s">
        <v>1376</v>
      </c>
      <c r="AX47" s="1223"/>
    </row>
    <row r="48" spans="1:50">
      <c r="A48" s="1153" t="s">
        <v>3680</v>
      </c>
      <c r="B48" s="1212">
        <v>10</v>
      </c>
      <c r="C48" s="1212" t="s">
        <v>615</v>
      </c>
      <c r="D48" s="1223">
        <v>47</v>
      </c>
      <c r="E48" s="1239" t="s">
        <v>1374</v>
      </c>
      <c r="F48" s="1225">
        <v>40562</v>
      </c>
      <c r="G48" s="1223"/>
      <c r="H48" s="1223">
        <v>1</v>
      </c>
      <c r="I48" s="1223"/>
      <c r="J48" s="1223"/>
      <c r="K48" s="1223">
        <v>1</v>
      </c>
      <c r="L48" s="1223">
        <v>169</v>
      </c>
      <c r="M48" s="1223">
        <v>71</v>
      </c>
      <c r="N48" s="1223">
        <v>212</v>
      </c>
      <c r="O48" s="1240">
        <v>537</v>
      </c>
      <c r="P48" s="1223">
        <v>1</v>
      </c>
      <c r="Q48" s="1223"/>
      <c r="R48" s="1223"/>
      <c r="S48" s="1223">
        <v>1</v>
      </c>
      <c r="T48" s="1223"/>
      <c r="U48" s="1223">
        <v>1</v>
      </c>
      <c r="V48" s="1223"/>
      <c r="W48" s="1223">
        <v>1</v>
      </c>
      <c r="X48" s="1223"/>
      <c r="Y48" s="1223">
        <v>1</v>
      </c>
      <c r="Z48" s="1223">
        <v>1</v>
      </c>
      <c r="AA48" s="1223"/>
      <c r="AC48" s="1212" t="s">
        <v>3819</v>
      </c>
      <c r="AH48" s="1223">
        <v>300</v>
      </c>
      <c r="AI48" s="1223">
        <v>1200</v>
      </c>
      <c r="AJ48" s="1222"/>
      <c r="AK48" s="1222">
        <v>1</v>
      </c>
      <c r="AL48" s="1222"/>
      <c r="AN48" s="717">
        <v>6857</v>
      </c>
      <c r="AW48" s="1223" t="s">
        <v>1377</v>
      </c>
      <c r="AX48" s="1223"/>
    </row>
    <row r="49" spans="1:50">
      <c r="A49" s="1153" t="s">
        <v>3680</v>
      </c>
      <c r="B49" s="1212">
        <v>10</v>
      </c>
      <c r="C49" s="1212" t="s">
        <v>615</v>
      </c>
      <c r="D49" s="1223">
        <v>48</v>
      </c>
      <c r="E49" s="1239" t="s">
        <v>1374</v>
      </c>
      <c r="F49" s="1225">
        <v>40562</v>
      </c>
      <c r="G49" s="1223">
        <v>1</v>
      </c>
      <c r="H49" s="1223"/>
      <c r="I49" s="1223"/>
      <c r="J49" s="1223"/>
      <c r="K49" s="1223">
        <v>1</v>
      </c>
      <c r="L49" s="1223">
        <v>171</v>
      </c>
      <c r="M49" s="1223">
        <v>71</v>
      </c>
      <c r="N49" s="1223">
        <v>217</v>
      </c>
      <c r="O49" s="1240">
        <v>690</v>
      </c>
      <c r="P49" s="1223"/>
      <c r="Q49" s="1223">
        <v>1</v>
      </c>
      <c r="R49" s="1223"/>
      <c r="S49" s="1223">
        <v>1</v>
      </c>
      <c r="T49" s="1223"/>
      <c r="U49" s="1223">
        <v>1</v>
      </c>
      <c r="V49" s="1223"/>
      <c r="W49" s="1223"/>
      <c r="X49" s="1223">
        <v>1</v>
      </c>
      <c r="Y49" s="1223">
        <v>1</v>
      </c>
      <c r="Z49" s="1223">
        <v>1</v>
      </c>
      <c r="AA49" s="1223"/>
      <c r="AC49" s="1212" t="s">
        <v>3819</v>
      </c>
      <c r="AH49" s="1223">
        <v>300</v>
      </c>
      <c r="AI49" s="1223">
        <v>900</v>
      </c>
      <c r="AJ49" s="1222"/>
      <c r="AK49" s="1222"/>
      <c r="AL49" s="1222">
        <v>1</v>
      </c>
      <c r="AN49" s="1257">
        <v>664</v>
      </c>
      <c r="AW49" s="1259" t="s">
        <v>1378</v>
      </c>
      <c r="AX49" s="1223"/>
    </row>
    <row r="50" spans="1:50">
      <c r="A50" s="1153" t="s">
        <v>3680</v>
      </c>
      <c r="B50" s="1212">
        <v>10</v>
      </c>
      <c r="C50" s="1212" t="s">
        <v>615</v>
      </c>
      <c r="D50" s="1223">
        <v>49</v>
      </c>
      <c r="E50" s="1239" t="s">
        <v>1374</v>
      </c>
      <c r="F50" s="1225">
        <v>40562</v>
      </c>
      <c r="G50" s="1223"/>
      <c r="H50" s="1223">
        <v>1</v>
      </c>
      <c r="I50" s="1223"/>
      <c r="J50" s="1223"/>
      <c r="K50" s="1223">
        <v>1</v>
      </c>
      <c r="L50" s="1223">
        <v>168</v>
      </c>
      <c r="M50" s="1223">
        <v>70</v>
      </c>
      <c r="N50" s="1223">
        <v>210</v>
      </c>
      <c r="O50" s="1240">
        <v>460</v>
      </c>
      <c r="P50" s="1223">
        <v>1</v>
      </c>
      <c r="Q50" s="1223"/>
      <c r="R50" s="1223"/>
      <c r="S50" s="1223">
        <v>1</v>
      </c>
      <c r="T50" s="1223"/>
      <c r="U50" s="1223">
        <v>1</v>
      </c>
      <c r="V50" s="1223"/>
      <c r="W50" s="1223">
        <v>1</v>
      </c>
      <c r="X50" s="1223"/>
      <c r="Y50" s="1223">
        <v>1</v>
      </c>
      <c r="Z50" s="1223">
        <v>1</v>
      </c>
      <c r="AA50" s="1223"/>
      <c r="AC50" s="1212" t="s">
        <v>3819</v>
      </c>
      <c r="AH50" s="1223">
        <v>300</v>
      </c>
      <c r="AI50" s="1223">
        <v>900</v>
      </c>
      <c r="AJ50" s="1222"/>
      <c r="AK50" s="1222"/>
      <c r="AL50" s="1222">
        <v>1</v>
      </c>
      <c r="AN50" s="1257">
        <v>119</v>
      </c>
      <c r="AW50" s="1223" t="s">
        <v>1379</v>
      </c>
      <c r="AX50" s="1223"/>
    </row>
    <row r="51" spans="1:50">
      <c r="A51" s="1153" t="s">
        <v>3680</v>
      </c>
      <c r="B51" s="1212">
        <v>10</v>
      </c>
      <c r="C51" s="1212" t="s">
        <v>615</v>
      </c>
      <c r="D51" s="1223">
        <v>50</v>
      </c>
      <c r="E51" s="1239" t="s">
        <v>1374</v>
      </c>
      <c r="F51" s="1225">
        <v>40562</v>
      </c>
      <c r="G51" s="1223"/>
      <c r="H51" s="1223">
        <v>1</v>
      </c>
      <c r="I51" s="1223"/>
      <c r="J51" s="1223">
        <v>1</v>
      </c>
      <c r="K51" s="1223"/>
      <c r="L51" s="1223">
        <v>160</v>
      </c>
      <c r="M51" s="1223">
        <v>70</v>
      </c>
      <c r="N51" s="1223">
        <v>206</v>
      </c>
      <c r="O51" s="1240">
        <v>423</v>
      </c>
      <c r="P51" s="1223"/>
      <c r="Q51" s="1223">
        <v>1</v>
      </c>
      <c r="R51" s="1223"/>
      <c r="S51" s="1223">
        <v>1</v>
      </c>
      <c r="T51" s="1223"/>
      <c r="U51" s="1223">
        <v>1</v>
      </c>
      <c r="V51" s="1223"/>
      <c r="W51" s="1223">
        <v>1</v>
      </c>
      <c r="X51" s="1223"/>
      <c r="Y51" s="1223">
        <v>1</v>
      </c>
      <c r="Z51" s="1223">
        <v>1</v>
      </c>
      <c r="AA51" s="1223"/>
      <c r="AC51" s="1212" t="s">
        <v>3819</v>
      </c>
      <c r="AH51" s="1223">
        <v>300</v>
      </c>
      <c r="AI51" s="1223">
        <v>1000</v>
      </c>
      <c r="AJ51" s="1222"/>
      <c r="AK51" s="1222"/>
      <c r="AL51" s="1222">
        <v>1</v>
      </c>
      <c r="AN51" s="1257">
        <v>139</v>
      </c>
      <c r="AW51" s="1223" t="s">
        <v>1380</v>
      </c>
      <c r="AX51" s="1223"/>
    </row>
    <row r="52" spans="1:50">
      <c r="A52" s="1153" t="s">
        <v>3680</v>
      </c>
      <c r="B52" s="1212">
        <v>10</v>
      </c>
      <c r="C52" s="1212" t="s">
        <v>615</v>
      </c>
      <c r="D52" s="1223">
        <v>51</v>
      </c>
      <c r="E52" s="1239" t="s">
        <v>1374</v>
      </c>
      <c r="F52" s="1225">
        <v>40562</v>
      </c>
      <c r="G52" s="1223"/>
      <c r="H52" s="1223">
        <v>1</v>
      </c>
      <c r="I52" s="1223"/>
      <c r="J52" s="1223"/>
      <c r="K52" s="1223">
        <v>1</v>
      </c>
      <c r="L52" s="1223">
        <v>170</v>
      </c>
      <c r="M52" s="1223">
        <v>71</v>
      </c>
      <c r="N52" s="1223">
        <v>212</v>
      </c>
      <c r="O52" s="1240">
        <v>560</v>
      </c>
      <c r="P52" s="1223">
        <v>1</v>
      </c>
      <c r="Q52" s="1223"/>
      <c r="R52" s="1223"/>
      <c r="S52" s="1223">
        <v>1</v>
      </c>
      <c r="T52" s="1223"/>
      <c r="U52" s="1223">
        <v>1</v>
      </c>
      <c r="V52" s="1223"/>
      <c r="W52" s="1223"/>
      <c r="X52" s="1223">
        <v>1</v>
      </c>
      <c r="Y52" s="1223">
        <v>1</v>
      </c>
      <c r="Z52" s="1223">
        <v>1</v>
      </c>
      <c r="AA52" s="1223"/>
      <c r="AC52" s="1212" t="s">
        <v>3819</v>
      </c>
      <c r="AH52" s="1223">
        <v>300</v>
      </c>
      <c r="AI52" s="1223">
        <v>900</v>
      </c>
      <c r="AJ52" s="1222"/>
      <c r="AK52" s="1222">
        <v>1</v>
      </c>
      <c r="AL52" s="1222"/>
      <c r="AN52" s="717">
        <v>8324</v>
      </c>
      <c r="AW52" s="1223" t="s">
        <v>1381</v>
      </c>
      <c r="AX52" s="1223"/>
    </row>
    <row r="53" spans="1:50">
      <c r="A53" s="1153" t="s">
        <v>3680</v>
      </c>
      <c r="B53" s="1212">
        <v>10</v>
      </c>
      <c r="C53" s="1212" t="s">
        <v>615</v>
      </c>
      <c r="D53" s="1223">
        <v>52</v>
      </c>
      <c r="E53" s="1239" t="s">
        <v>1382</v>
      </c>
      <c r="F53" s="1225">
        <v>40563</v>
      </c>
      <c r="G53" s="1213">
        <v>1</v>
      </c>
      <c r="H53" s="1213"/>
      <c r="I53" s="1213"/>
      <c r="J53" s="1213"/>
      <c r="K53" s="1213">
        <v>1</v>
      </c>
      <c r="L53" s="1213">
        <v>171</v>
      </c>
      <c r="M53" s="1213">
        <v>73</v>
      </c>
      <c r="N53" s="1213">
        <v>218</v>
      </c>
      <c r="O53" s="1224">
        <v>812</v>
      </c>
      <c r="P53" s="1213"/>
      <c r="Q53" s="1213">
        <v>1</v>
      </c>
      <c r="R53" s="1213"/>
      <c r="S53" s="1223">
        <v>1</v>
      </c>
      <c r="T53" s="1213"/>
      <c r="U53" s="1223">
        <v>1</v>
      </c>
      <c r="V53" s="1213"/>
      <c r="W53" s="1223"/>
      <c r="X53" s="1213">
        <v>1</v>
      </c>
      <c r="Y53" s="1223">
        <v>1</v>
      </c>
      <c r="Z53" s="1223"/>
      <c r="AA53" s="1223">
        <v>1</v>
      </c>
      <c r="AC53" s="1212" t="s">
        <v>3819</v>
      </c>
      <c r="AH53" s="1223">
        <v>300</v>
      </c>
      <c r="AI53" s="1223">
        <v>1000</v>
      </c>
      <c r="AJ53" s="1222"/>
      <c r="AK53" s="1222"/>
      <c r="AL53" s="1222">
        <v>1</v>
      </c>
      <c r="AN53" s="1257">
        <v>932</v>
      </c>
      <c r="AW53" s="1223" t="s">
        <v>1383</v>
      </c>
      <c r="AX53" s="1213"/>
    </row>
    <row r="54" spans="1:50">
      <c r="A54" s="1153" t="s">
        <v>3680</v>
      </c>
      <c r="B54" s="1212">
        <v>10</v>
      </c>
      <c r="C54" s="1212" t="s">
        <v>615</v>
      </c>
      <c r="D54" s="1223">
        <v>53</v>
      </c>
      <c r="E54" s="1239" t="s">
        <v>1382</v>
      </c>
      <c r="F54" s="1225">
        <v>40563</v>
      </c>
      <c r="G54" s="1213">
        <v>1</v>
      </c>
      <c r="H54" s="1213"/>
      <c r="I54" s="1213"/>
      <c r="J54" s="1213"/>
      <c r="K54" s="1213">
        <v>1</v>
      </c>
      <c r="L54" s="1213">
        <v>171</v>
      </c>
      <c r="M54" s="1213">
        <v>72</v>
      </c>
      <c r="N54" s="1213">
        <v>216</v>
      </c>
      <c r="O54" s="1224">
        <v>682</v>
      </c>
      <c r="P54" s="1213"/>
      <c r="Q54" s="1213">
        <v>1</v>
      </c>
      <c r="R54" s="1213"/>
      <c r="S54" s="1223">
        <v>1</v>
      </c>
      <c r="T54" s="1213"/>
      <c r="U54" s="1223">
        <v>1</v>
      </c>
      <c r="V54" s="1213"/>
      <c r="W54" s="1223"/>
      <c r="X54" s="1213">
        <v>1</v>
      </c>
      <c r="Y54" s="1223">
        <v>1</v>
      </c>
      <c r="Z54" s="1223">
        <v>1</v>
      </c>
      <c r="AA54" s="1223"/>
      <c r="AC54" s="1212" t="s">
        <v>3819</v>
      </c>
      <c r="AH54" s="1223">
        <v>300</v>
      </c>
      <c r="AI54" s="1223">
        <v>1000</v>
      </c>
      <c r="AJ54" s="1222">
        <v>1</v>
      </c>
      <c r="AK54" s="1222"/>
      <c r="AL54" s="1222"/>
      <c r="AN54" s="788">
        <v>15686.5</v>
      </c>
      <c r="AW54" s="1223" t="s">
        <v>1384</v>
      </c>
      <c r="AX54" s="1213"/>
    </row>
    <row r="55" spans="1:50">
      <c r="A55" s="1153" t="s">
        <v>3680</v>
      </c>
      <c r="B55" s="1212">
        <v>12</v>
      </c>
      <c r="C55" s="1212" t="s">
        <v>3825</v>
      </c>
      <c r="D55" s="1223">
        <v>54</v>
      </c>
      <c r="E55" s="1239" t="s">
        <v>1382</v>
      </c>
      <c r="F55" s="1225">
        <v>40563</v>
      </c>
      <c r="G55" s="1213"/>
      <c r="H55" s="1213">
        <v>1</v>
      </c>
      <c r="I55" s="1213"/>
      <c r="J55" s="1213">
        <v>1</v>
      </c>
      <c r="K55" s="1213"/>
      <c r="L55" s="1213">
        <v>155</v>
      </c>
      <c r="M55" s="1213">
        <v>69</v>
      </c>
      <c r="N55" s="1213">
        <v>190</v>
      </c>
      <c r="O55" s="1224">
        <v>398</v>
      </c>
      <c r="P55" s="1213"/>
      <c r="Q55" s="1213">
        <v>1</v>
      </c>
      <c r="R55" s="1213"/>
      <c r="S55" s="1223">
        <v>1</v>
      </c>
      <c r="T55" s="1213"/>
      <c r="U55" s="1223">
        <v>1</v>
      </c>
      <c r="V55" s="1213"/>
      <c r="W55" s="1223">
        <v>1</v>
      </c>
      <c r="X55" s="1213"/>
      <c r="Y55" s="1223">
        <v>1</v>
      </c>
      <c r="Z55" s="1223"/>
      <c r="AA55" s="1223">
        <v>1</v>
      </c>
      <c r="AC55" s="1212" t="s">
        <v>3819</v>
      </c>
      <c r="AH55" s="1223">
        <v>300</v>
      </c>
      <c r="AI55" s="1223">
        <v>1000</v>
      </c>
      <c r="AJ55" s="1222"/>
      <c r="AK55" s="1222"/>
      <c r="AL55" s="1222">
        <v>1</v>
      </c>
      <c r="AN55" s="1257">
        <v>93</v>
      </c>
      <c r="AW55" s="1213" t="s">
        <v>1385</v>
      </c>
      <c r="AX55" s="1213"/>
    </row>
    <row r="56" spans="1:50">
      <c r="A56" s="1153" t="s">
        <v>3680</v>
      </c>
      <c r="B56" s="1212">
        <v>12</v>
      </c>
      <c r="C56" s="1212" t="s">
        <v>3825</v>
      </c>
      <c r="D56" s="1223">
        <v>55</v>
      </c>
      <c r="E56" s="1239" t="s">
        <v>1386</v>
      </c>
      <c r="F56" s="1225">
        <v>40564</v>
      </c>
      <c r="G56" s="1213">
        <v>1</v>
      </c>
      <c r="H56" s="1213"/>
      <c r="I56" s="1213"/>
      <c r="J56" s="1213"/>
      <c r="K56" s="1213">
        <v>1</v>
      </c>
      <c r="L56" s="1213">
        <v>171</v>
      </c>
      <c r="M56" s="1213">
        <v>74</v>
      </c>
      <c r="N56" s="1213">
        <v>218</v>
      </c>
      <c r="O56" s="1224">
        <v>757</v>
      </c>
      <c r="P56" s="1213"/>
      <c r="Q56" s="1213">
        <v>1</v>
      </c>
      <c r="R56" s="1213"/>
      <c r="S56" s="1223">
        <v>1</v>
      </c>
      <c r="T56" s="1213"/>
      <c r="U56" s="1223">
        <v>1</v>
      </c>
      <c r="V56" s="1213"/>
      <c r="W56" s="1223">
        <v>1</v>
      </c>
      <c r="X56" s="1213"/>
      <c r="Y56" s="1223">
        <v>1</v>
      </c>
      <c r="Z56" s="1223"/>
      <c r="AA56" s="1223">
        <v>1</v>
      </c>
      <c r="AC56" s="1212" t="s">
        <v>3819</v>
      </c>
      <c r="AH56" s="1223">
        <v>300</v>
      </c>
      <c r="AI56" s="1223">
        <v>1000</v>
      </c>
      <c r="AJ56" s="1222"/>
      <c r="AK56" s="1222"/>
      <c r="AL56" s="1222">
        <v>1</v>
      </c>
      <c r="AN56" s="1257">
        <v>98</v>
      </c>
      <c r="AW56" s="1213" t="s">
        <v>1387</v>
      </c>
      <c r="AX56" s="1213"/>
    </row>
    <row r="57" spans="1:50">
      <c r="A57" s="1153" t="s">
        <v>3680</v>
      </c>
      <c r="B57" s="1212">
        <v>12</v>
      </c>
      <c r="C57" s="1212" t="s">
        <v>3825</v>
      </c>
      <c r="D57" s="1223">
        <v>56</v>
      </c>
      <c r="E57" s="1239" t="s">
        <v>1386</v>
      </c>
      <c r="F57" s="1225">
        <v>40564</v>
      </c>
      <c r="G57" s="1213"/>
      <c r="H57" s="1213">
        <v>1</v>
      </c>
      <c r="I57" s="1213"/>
      <c r="J57" s="1213">
        <v>1</v>
      </c>
      <c r="K57" s="1213"/>
      <c r="L57" s="1213">
        <v>155</v>
      </c>
      <c r="M57" s="1213">
        <v>71</v>
      </c>
      <c r="N57" s="1213">
        <v>198</v>
      </c>
      <c r="O57" s="1224">
        <v>319</v>
      </c>
      <c r="P57" s="1213"/>
      <c r="Q57" s="1213">
        <v>1</v>
      </c>
      <c r="R57" s="1213"/>
      <c r="S57" s="1223">
        <v>1</v>
      </c>
      <c r="T57" s="1213"/>
      <c r="U57" s="1223">
        <v>1</v>
      </c>
      <c r="V57" s="1213"/>
      <c r="W57" s="1223">
        <v>1</v>
      </c>
      <c r="X57" s="1213"/>
      <c r="Y57" s="1223">
        <v>1</v>
      </c>
      <c r="Z57" s="1223">
        <v>1</v>
      </c>
      <c r="AA57" s="1223"/>
      <c r="AC57" s="1212" t="s">
        <v>3819</v>
      </c>
      <c r="AH57" s="1223">
        <v>300</v>
      </c>
      <c r="AI57" s="1223">
        <v>900</v>
      </c>
      <c r="AJ57" s="1222"/>
      <c r="AK57" s="1222"/>
      <c r="AL57" s="1222">
        <v>1</v>
      </c>
      <c r="AN57" s="1257">
        <v>107.5</v>
      </c>
      <c r="AW57" s="1213" t="s">
        <v>1388</v>
      </c>
      <c r="AX57" s="1213"/>
    </row>
    <row r="58" spans="1:50">
      <c r="A58" s="1153" t="s">
        <v>3680</v>
      </c>
      <c r="B58" s="1212">
        <v>12</v>
      </c>
      <c r="C58" s="1212" t="s">
        <v>3825</v>
      </c>
      <c r="D58" s="1223">
        <v>57</v>
      </c>
      <c r="E58" s="1239" t="s">
        <v>1386</v>
      </c>
      <c r="F58" s="1225">
        <v>40564</v>
      </c>
      <c r="G58" s="1213">
        <v>1</v>
      </c>
      <c r="H58" s="1213"/>
      <c r="I58" s="1213"/>
      <c r="J58" s="1213"/>
      <c r="K58" s="1213">
        <v>1</v>
      </c>
      <c r="L58" s="1213">
        <v>172</v>
      </c>
      <c r="M58" s="1213">
        <v>73</v>
      </c>
      <c r="N58" s="1213">
        <v>218</v>
      </c>
      <c r="O58" s="1224">
        <v>733</v>
      </c>
      <c r="P58" s="1213"/>
      <c r="Q58" s="1213">
        <v>1</v>
      </c>
      <c r="R58" s="1213"/>
      <c r="S58" s="1223">
        <v>1</v>
      </c>
      <c r="T58" s="1213"/>
      <c r="U58" s="1223">
        <v>1</v>
      </c>
      <c r="V58" s="1213"/>
      <c r="W58" s="1213"/>
      <c r="X58" s="1213">
        <v>1</v>
      </c>
      <c r="Y58" s="1223">
        <v>1</v>
      </c>
      <c r="Z58" s="1223">
        <v>1</v>
      </c>
      <c r="AA58" s="1223"/>
      <c r="AC58" s="1212" t="s">
        <v>3819</v>
      </c>
      <c r="AH58" s="1223">
        <v>300</v>
      </c>
      <c r="AI58" s="1223">
        <v>1000</v>
      </c>
      <c r="AJ58" s="1222">
        <v>1</v>
      </c>
      <c r="AK58" s="1222"/>
      <c r="AL58" s="1222"/>
      <c r="AN58" s="788">
        <v>19889</v>
      </c>
      <c r="AW58" s="1213" t="s">
        <v>1389</v>
      </c>
      <c r="AX58" s="1213"/>
    </row>
    <row r="59" spans="1:50">
      <c r="A59" s="1153" t="s">
        <v>3680</v>
      </c>
      <c r="B59" s="1212">
        <v>12</v>
      </c>
      <c r="C59" s="1212" t="s">
        <v>3825</v>
      </c>
      <c r="D59" s="1223">
        <v>58</v>
      </c>
      <c r="E59" s="1239" t="s">
        <v>1386</v>
      </c>
      <c r="F59" s="1225">
        <v>40564</v>
      </c>
      <c r="G59" s="1213"/>
      <c r="H59" s="1213">
        <v>1</v>
      </c>
      <c r="I59" s="1213"/>
      <c r="J59" s="1213">
        <v>1</v>
      </c>
      <c r="K59" s="1213"/>
      <c r="L59" s="1213">
        <v>153</v>
      </c>
      <c r="M59" s="1213">
        <v>74</v>
      </c>
      <c r="N59" s="1213">
        <v>200</v>
      </c>
      <c r="O59" s="1224">
        <v>407</v>
      </c>
      <c r="P59" s="1213"/>
      <c r="Q59" s="1213">
        <v>1</v>
      </c>
      <c r="R59" s="1213"/>
      <c r="S59" s="1223">
        <v>1</v>
      </c>
      <c r="T59" s="1213"/>
      <c r="U59" s="1223">
        <v>1</v>
      </c>
      <c r="V59" s="1213"/>
      <c r="W59" s="1213">
        <v>1</v>
      </c>
      <c r="X59" s="1213"/>
      <c r="Y59" s="1223">
        <v>1</v>
      </c>
      <c r="Z59" s="1223">
        <v>1</v>
      </c>
      <c r="AA59" s="1223"/>
      <c r="AC59" s="1212" t="s">
        <v>3819</v>
      </c>
      <c r="AH59" s="1223">
        <v>300</v>
      </c>
      <c r="AI59" s="1223">
        <v>900</v>
      </c>
      <c r="AJ59" s="1222"/>
      <c r="AK59" s="1222"/>
      <c r="AL59" s="1222">
        <v>1</v>
      </c>
      <c r="AN59" s="1257">
        <v>116</v>
      </c>
      <c r="AW59" s="1213" t="s">
        <v>1390</v>
      </c>
      <c r="AX59" s="1213"/>
    </row>
    <row r="60" spans="1:50">
      <c r="A60" s="1153" t="s">
        <v>3680</v>
      </c>
      <c r="B60" s="1212">
        <v>12</v>
      </c>
      <c r="C60" s="1212" t="s">
        <v>3825</v>
      </c>
      <c r="D60" s="1223">
        <v>59</v>
      </c>
      <c r="E60" s="1239" t="s">
        <v>1386</v>
      </c>
      <c r="F60" s="1225">
        <v>40564</v>
      </c>
      <c r="G60" s="1213">
        <v>1</v>
      </c>
      <c r="H60" s="1213"/>
      <c r="I60" s="1213"/>
      <c r="J60" s="1213"/>
      <c r="K60" s="1213">
        <v>1</v>
      </c>
      <c r="L60" s="1213">
        <v>174</v>
      </c>
      <c r="M60" s="1213">
        <v>75</v>
      </c>
      <c r="N60" s="1213">
        <v>220</v>
      </c>
      <c r="O60" s="1224">
        <v>785</v>
      </c>
      <c r="P60" s="1213"/>
      <c r="Q60" s="1213">
        <v>1</v>
      </c>
      <c r="R60" s="1213"/>
      <c r="S60" s="1223">
        <v>1</v>
      </c>
      <c r="T60" s="1213"/>
      <c r="U60" s="1223">
        <v>1</v>
      </c>
      <c r="V60" s="1213"/>
      <c r="W60" s="1213"/>
      <c r="X60" s="1213">
        <v>1</v>
      </c>
      <c r="Y60" s="1223">
        <v>1</v>
      </c>
      <c r="Z60" s="1223">
        <v>1</v>
      </c>
      <c r="AA60" s="1223"/>
      <c r="AC60" s="1212" t="s">
        <v>3819</v>
      </c>
      <c r="AH60" s="1223">
        <v>300</v>
      </c>
      <c r="AI60" s="1223">
        <v>800</v>
      </c>
      <c r="AJ60" s="1222"/>
      <c r="AK60" s="1222"/>
      <c r="AL60" s="1222">
        <v>1</v>
      </c>
      <c r="AN60" s="1257">
        <v>524</v>
      </c>
      <c r="AW60" s="1213" t="s">
        <v>1391</v>
      </c>
      <c r="AX60" s="1213"/>
    </row>
    <row r="61" spans="1:50">
      <c r="A61" s="1153" t="s">
        <v>3680</v>
      </c>
      <c r="B61" s="1212">
        <v>12</v>
      </c>
      <c r="C61" s="1212" t="s">
        <v>3825</v>
      </c>
      <c r="D61" s="1223">
        <v>60</v>
      </c>
      <c r="E61" s="1239" t="s">
        <v>1386</v>
      </c>
      <c r="F61" s="1225">
        <v>40564</v>
      </c>
      <c r="G61" s="1213">
        <v>1</v>
      </c>
      <c r="H61" s="1213"/>
      <c r="I61" s="1213"/>
      <c r="J61" s="1213"/>
      <c r="K61" s="1213">
        <v>1</v>
      </c>
      <c r="L61" s="1213">
        <v>175</v>
      </c>
      <c r="M61" s="1213">
        <v>75</v>
      </c>
      <c r="N61" s="1213">
        <v>222</v>
      </c>
      <c r="O61" s="1224">
        <v>685</v>
      </c>
      <c r="P61" s="1213"/>
      <c r="Q61" s="1213">
        <v>1</v>
      </c>
      <c r="R61" s="1213"/>
      <c r="S61" s="1223">
        <v>1</v>
      </c>
      <c r="T61" s="1213"/>
      <c r="U61" s="1223">
        <v>1</v>
      </c>
      <c r="V61" s="1213"/>
      <c r="W61" s="1213"/>
      <c r="X61" s="1213">
        <v>1</v>
      </c>
      <c r="Y61" s="1223">
        <v>1</v>
      </c>
      <c r="Z61" s="1223"/>
      <c r="AA61" s="1223">
        <v>1</v>
      </c>
      <c r="AC61" s="1212" t="s">
        <v>3819</v>
      </c>
      <c r="AH61" s="1223">
        <v>300</v>
      </c>
      <c r="AI61" s="1223">
        <v>800</v>
      </c>
      <c r="AJ61" s="1222">
        <v>1</v>
      </c>
      <c r="AK61" s="1222"/>
      <c r="AL61" s="1222"/>
      <c r="AN61" s="788">
        <v>25014</v>
      </c>
      <c r="AW61" s="1213" t="s">
        <v>1392</v>
      </c>
      <c r="AX61" s="1213"/>
    </row>
    <row r="62" spans="1:50">
      <c r="A62" s="1153" t="s">
        <v>3680</v>
      </c>
      <c r="B62" s="1212">
        <v>12</v>
      </c>
      <c r="C62" s="1212" t="s">
        <v>3825</v>
      </c>
      <c r="D62" s="1223">
        <v>61</v>
      </c>
      <c r="E62" s="1239" t="s">
        <v>1386</v>
      </c>
      <c r="F62" s="1225">
        <v>40564</v>
      </c>
      <c r="G62" s="1213"/>
      <c r="H62" s="1213">
        <v>1</v>
      </c>
      <c r="I62" s="1213"/>
      <c r="J62" s="1213"/>
      <c r="K62" s="1213">
        <v>1</v>
      </c>
      <c r="L62" s="1213">
        <v>172</v>
      </c>
      <c r="M62" s="1213">
        <v>72</v>
      </c>
      <c r="N62" s="1213">
        <v>212</v>
      </c>
      <c r="O62" s="1224">
        <v>595</v>
      </c>
      <c r="P62" s="1213">
        <v>1</v>
      </c>
      <c r="Q62" s="1213"/>
      <c r="R62" s="1213"/>
      <c r="S62" s="1223">
        <v>1</v>
      </c>
      <c r="T62" s="1213"/>
      <c r="U62" s="1223">
        <v>1</v>
      </c>
      <c r="V62" s="1213"/>
      <c r="W62" s="1213">
        <v>1</v>
      </c>
      <c r="X62" s="1213"/>
      <c r="Y62" s="1223">
        <v>1</v>
      </c>
      <c r="Z62" s="1223">
        <v>1</v>
      </c>
      <c r="AA62" s="1223"/>
      <c r="AC62" s="1212" t="s">
        <v>3819</v>
      </c>
      <c r="AH62" s="1223">
        <v>300</v>
      </c>
      <c r="AI62" s="1223">
        <v>900</v>
      </c>
      <c r="AJ62" s="1222"/>
      <c r="AK62" s="1222"/>
      <c r="AL62" s="1222">
        <v>1</v>
      </c>
      <c r="AN62" s="1257">
        <v>94.5</v>
      </c>
      <c r="AW62" s="1213" t="s">
        <v>1393</v>
      </c>
      <c r="AX62" s="1213"/>
    </row>
    <row r="63" spans="1:50">
      <c r="A63" s="1153" t="s">
        <v>3680</v>
      </c>
      <c r="B63" s="1212">
        <v>12</v>
      </c>
      <c r="C63" s="1212" t="s">
        <v>3825</v>
      </c>
      <c r="D63" s="1223">
        <v>62</v>
      </c>
      <c r="E63" s="1239" t="s">
        <v>1386</v>
      </c>
      <c r="F63" s="1225">
        <v>40564</v>
      </c>
      <c r="G63" s="1213"/>
      <c r="H63" s="1213">
        <v>1</v>
      </c>
      <c r="I63" s="1213"/>
      <c r="J63" s="1213"/>
      <c r="K63" s="1213">
        <v>1</v>
      </c>
      <c r="L63" s="1213">
        <v>173</v>
      </c>
      <c r="M63" s="1213">
        <v>70</v>
      </c>
      <c r="N63" s="1213">
        <v>210</v>
      </c>
      <c r="O63" s="1224">
        <v>644</v>
      </c>
      <c r="P63" s="1213">
        <v>1</v>
      </c>
      <c r="Q63" s="1213"/>
      <c r="R63" s="1213"/>
      <c r="S63" s="1223">
        <v>1</v>
      </c>
      <c r="T63" s="1213"/>
      <c r="U63" s="1223">
        <v>1</v>
      </c>
      <c r="V63" s="1213"/>
      <c r="W63" s="1213">
        <v>1</v>
      </c>
      <c r="X63" s="1213"/>
      <c r="Y63" s="1223">
        <v>1</v>
      </c>
      <c r="Z63" s="1223">
        <v>1</v>
      </c>
      <c r="AA63" s="1223"/>
      <c r="AC63" s="1212" t="s">
        <v>3819</v>
      </c>
      <c r="AH63" s="1223">
        <v>300</v>
      </c>
      <c r="AI63" s="1223">
        <v>900</v>
      </c>
      <c r="AJ63" s="1222"/>
      <c r="AK63" s="1222"/>
      <c r="AL63" s="1222">
        <v>1</v>
      </c>
      <c r="AN63" s="1257">
        <v>122</v>
      </c>
      <c r="AW63" s="1213" t="s">
        <v>1394</v>
      </c>
      <c r="AX63" s="1213"/>
    </row>
    <row r="64" spans="1:50">
      <c r="A64" s="1153" t="s">
        <v>3680</v>
      </c>
      <c r="B64" s="1212">
        <v>12</v>
      </c>
      <c r="C64" s="1212" t="s">
        <v>3825</v>
      </c>
      <c r="D64" s="1223">
        <v>63</v>
      </c>
      <c r="E64" s="1239" t="s">
        <v>1386</v>
      </c>
      <c r="F64" s="1225">
        <v>40564</v>
      </c>
      <c r="G64" s="1213"/>
      <c r="H64" s="1213">
        <v>1</v>
      </c>
      <c r="I64" s="1213"/>
      <c r="J64" s="1213"/>
      <c r="K64" s="1213">
        <v>1</v>
      </c>
      <c r="L64" s="1213">
        <v>167</v>
      </c>
      <c r="M64" s="1213">
        <v>70</v>
      </c>
      <c r="N64" s="1213">
        <v>200</v>
      </c>
      <c r="O64" s="1224">
        <v>599</v>
      </c>
      <c r="P64" s="1213">
        <v>1</v>
      </c>
      <c r="Q64" s="1213"/>
      <c r="R64" s="1213"/>
      <c r="S64" s="1223">
        <v>1</v>
      </c>
      <c r="T64" s="1213"/>
      <c r="U64" s="1223">
        <v>1</v>
      </c>
      <c r="V64" s="1213"/>
      <c r="W64" s="1213"/>
      <c r="X64" s="1213">
        <v>1</v>
      </c>
      <c r="Y64" s="1223">
        <v>1</v>
      </c>
      <c r="Z64" s="1223">
        <v>1</v>
      </c>
      <c r="AA64" s="1223"/>
      <c r="AC64" s="1212" t="s">
        <v>3819</v>
      </c>
      <c r="AH64" s="1223">
        <v>300</v>
      </c>
      <c r="AI64" s="1223">
        <v>800</v>
      </c>
      <c r="AJ64" s="1222"/>
      <c r="AK64" s="1222"/>
      <c r="AL64" s="1222">
        <v>1</v>
      </c>
      <c r="AN64" s="1257">
        <v>129</v>
      </c>
      <c r="AW64" s="1213" t="s">
        <v>1395</v>
      </c>
      <c r="AX64" s="1213"/>
    </row>
    <row r="65" spans="1:50">
      <c r="A65" s="1153" t="s">
        <v>3680</v>
      </c>
      <c r="B65" s="1212">
        <v>12</v>
      </c>
      <c r="C65" s="1212" t="s">
        <v>3825</v>
      </c>
      <c r="D65" s="1223">
        <v>64</v>
      </c>
      <c r="E65" s="1239" t="s">
        <v>1386</v>
      </c>
      <c r="F65" s="1225">
        <v>40564</v>
      </c>
      <c r="G65" s="1213">
        <v>1</v>
      </c>
      <c r="H65" s="1213"/>
      <c r="I65" s="1213"/>
      <c r="J65" s="1213">
        <v>1</v>
      </c>
      <c r="K65" s="1213"/>
      <c r="L65" s="1213">
        <v>165</v>
      </c>
      <c r="M65" s="1213">
        <v>70</v>
      </c>
      <c r="N65" s="1213">
        <v>198</v>
      </c>
      <c r="O65" s="1224">
        <v>456</v>
      </c>
      <c r="P65" s="1213"/>
      <c r="Q65" s="1213">
        <v>1</v>
      </c>
      <c r="R65" s="1213"/>
      <c r="S65" s="1223">
        <v>1</v>
      </c>
      <c r="T65" s="1213"/>
      <c r="U65" s="1223">
        <v>1</v>
      </c>
      <c r="V65" s="1213"/>
      <c r="W65" s="1213">
        <v>1</v>
      </c>
      <c r="X65" s="1213"/>
      <c r="Y65" s="1223">
        <v>1</v>
      </c>
      <c r="Z65" s="1223"/>
      <c r="AA65" s="1223">
        <v>1</v>
      </c>
      <c r="AC65" s="1212" t="s">
        <v>3819</v>
      </c>
      <c r="AH65" s="1223">
        <v>300</v>
      </c>
      <c r="AI65" s="1223">
        <v>1000</v>
      </c>
      <c r="AJ65" s="1222"/>
      <c r="AK65" s="1222"/>
      <c r="AL65" s="1222">
        <v>1</v>
      </c>
      <c r="AN65" s="1257">
        <v>131</v>
      </c>
      <c r="AW65" s="1213" t="s">
        <v>1396</v>
      </c>
      <c r="AX65" s="1213"/>
    </row>
    <row r="66" spans="1:50">
      <c r="A66" s="1153" t="s">
        <v>3680</v>
      </c>
      <c r="B66" s="1212">
        <v>12</v>
      </c>
      <c r="C66" s="1212" t="s">
        <v>3825</v>
      </c>
      <c r="D66" s="1223">
        <v>65</v>
      </c>
      <c r="E66" s="1239" t="s">
        <v>1386</v>
      </c>
      <c r="F66" s="1225">
        <v>40564</v>
      </c>
      <c r="G66" s="1213"/>
      <c r="H66" s="1213">
        <v>1</v>
      </c>
      <c r="I66" s="1213"/>
      <c r="J66" s="1213"/>
      <c r="K66" s="1213">
        <v>1</v>
      </c>
      <c r="L66" s="1213">
        <v>169</v>
      </c>
      <c r="M66" s="1213">
        <v>72</v>
      </c>
      <c r="N66" s="1213">
        <v>212</v>
      </c>
      <c r="O66" s="1224">
        <v>653</v>
      </c>
      <c r="P66" s="1213">
        <v>1</v>
      </c>
      <c r="Q66" s="1213"/>
      <c r="R66" s="1213"/>
      <c r="S66" s="1223">
        <v>1</v>
      </c>
      <c r="T66" s="1213"/>
      <c r="U66" s="1223">
        <v>1</v>
      </c>
      <c r="V66" s="1213"/>
      <c r="W66" s="1213"/>
      <c r="X66" s="1213">
        <v>1</v>
      </c>
      <c r="Y66" s="1223">
        <v>1</v>
      </c>
      <c r="Z66" s="1223">
        <v>1</v>
      </c>
      <c r="AA66" s="1223"/>
      <c r="AC66" s="1212" t="s">
        <v>3819</v>
      </c>
      <c r="AH66" s="1223">
        <v>300</v>
      </c>
      <c r="AI66" s="1223">
        <v>1000</v>
      </c>
      <c r="AJ66" s="1222"/>
      <c r="AK66" s="1222"/>
      <c r="AL66" s="1222">
        <v>1</v>
      </c>
      <c r="AN66" s="1257">
        <v>163</v>
      </c>
      <c r="AW66" s="1213" t="s">
        <v>1397</v>
      </c>
      <c r="AX66" s="1213"/>
    </row>
    <row r="67" spans="1:50">
      <c r="A67" s="1153" t="s">
        <v>3680</v>
      </c>
      <c r="B67" s="1212">
        <v>12</v>
      </c>
      <c r="C67" s="1212" t="s">
        <v>3825</v>
      </c>
      <c r="D67" s="1223">
        <v>66</v>
      </c>
      <c r="E67" s="1239" t="s">
        <v>1386</v>
      </c>
      <c r="F67" s="1225">
        <v>40564</v>
      </c>
      <c r="G67" s="1213"/>
      <c r="H67" s="1213">
        <v>1</v>
      </c>
      <c r="I67" s="1213"/>
      <c r="J67" s="1213"/>
      <c r="K67" s="1213">
        <v>1</v>
      </c>
      <c r="L67" s="1213">
        <v>170</v>
      </c>
      <c r="M67" s="1213">
        <v>72</v>
      </c>
      <c r="N67" s="1213">
        <v>214</v>
      </c>
      <c r="O67" s="1224">
        <v>568</v>
      </c>
      <c r="P67" s="1213">
        <v>1</v>
      </c>
      <c r="Q67" s="1213"/>
      <c r="R67" s="1213"/>
      <c r="S67" s="1223">
        <v>1</v>
      </c>
      <c r="T67" s="1213"/>
      <c r="U67" s="1223">
        <v>1</v>
      </c>
      <c r="V67" s="1213"/>
      <c r="W67" s="1213"/>
      <c r="X67" s="1213">
        <v>1</v>
      </c>
      <c r="Y67" s="1223">
        <v>1</v>
      </c>
      <c r="Z67" s="1223">
        <v>1</v>
      </c>
      <c r="AA67" s="1223"/>
      <c r="AC67" s="1212" t="s">
        <v>3819</v>
      </c>
      <c r="AH67" s="1223">
        <v>300</v>
      </c>
      <c r="AI67" s="1223">
        <v>800</v>
      </c>
      <c r="AJ67" s="1222"/>
      <c r="AK67" s="1222"/>
      <c r="AL67" s="1222">
        <v>1</v>
      </c>
      <c r="AN67" s="1257">
        <v>89</v>
      </c>
      <c r="AW67" s="1213" t="s">
        <v>1398</v>
      </c>
      <c r="AX67" s="1213" t="s">
        <v>1399</v>
      </c>
    </row>
    <row r="68" spans="1:50">
      <c r="A68" s="1153" t="s">
        <v>3680</v>
      </c>
      <c r="B68" s="1212">
        <v>12</v>
      </c>
      <c r="C68" s="1212" t="s">
        <v>3825</v>
      </c>
      <c r="D68" s="1223">
        <v>67</v>
      </c>
      <c r="E68" s="1239" t="s">
        <v>1386</v>
      </c>
      <c r="F68" s="1225">
        <v>40564</v>
      </c>
      <c r="G68" s="1213"/>
      <c r="H68" s="1213">
        <v>1</v>
      </c>
      <c r="I68" s="1213"/>
      <c r="J68" s="1213"/>
      <c r="K68" s="1213">
        <v>1</v>
      </c>
      <c r="L68" s="1213">
        <v>170</v>
      </c>
      <c r="M68" s="1213">
        <v>72</v>
      </c>
      <c r="N68" s="1213">
        <v>213</v>
      </c>
      <c r="O68" s="1224">
        <v>571</v>
      </c>
      <c r="P68" s="1213">
        <v>1</v>
      </c>
      <c r="Q68" s="1213"/>
      <c r="R68" s="1213"/>
      <c r="S68" s="1223">
        <v>1</v>
      </c>
      <c r="T68" s="1213"/>
      <c r="U68" s="1223">
        <v>1</v>
      </c>
      <c r="V68" s="1213"/>
      <c r="W68" s="1213"/>
      <c r="X68" s="1213">
        <v>1</v>
      </c>
      <c r="Y68" s="1223">
        <v>1</v>
      </c>
      <c r="Z68" s="1223">
        <v>1</v>
      </c>
      <c r="AA68" s="1223"/>
      <c r="AC68" s="1212" t="s">
        <v>3819</v>
      </c>
      <c r="AH68" s="1223">
        <v>300</v>
      </c>
      <c r="AI68" s="1223">
        <v>1000</v>
      </c>
      <c r="AJ68" s="1222">
        <v>1</v>
      </c>
      <c r="AK68" s="1222"/>
      <c r="AL68" s="1222"/>
      <c r="AN68" s="788">
        <v>18697</v>
      </c>
      <c r="AW68" s="1213" t="s">
        <v>1400</v>
      </c>
      <c r="AX68" s="1213"/>
    </row>
    <row r="69" spans="1:50">
      <c r="A69" s="1153" t="s">
        <v>3680</v>
      </c>
      <c r="B69" s="1212">
        <v>12</v>
      </c>
      <c r="C69" s="1212" t="s">
        <v>3825</v>
      </c>
      <c r="D69" s="1223">
        <v>68</v>
      </c>
      <c r="E69" s="1239" t="s">
        <v>1386</v>
      </c>
      <c r="F69" s="1225">
        <v>40564</v>
      </c>
      <c r="G69" s="1213"/>
      <c r="H69" s="1213">
        <v>1</v>
      </c>
      <c r="I69" s="1213"/>
      <c r="J69" s="1213"/>
      <c r="K69" s="1213">
        <v>1</v>
      </c>
      <c r="L69" s="1213">
        <v>169</v>
      </c>
      <c r="M69" s="1213">
        <v>71</v>
      </c>
      <c r="N69" s="1213">
        <v>212</v>
      </c>
      <c r="O69" s="1224">
        <v>538</v>
      </c>
      <c r="P69" s="1213">
        <v>1</v>
      </c>
      <c r="Q69" s="1213"/>
      <c r="R69" s="1213"/>
      <c r="S69" s="1223">
        <v>1</v>
      </c>
      <c r="T69" s="1213"/>
      <c r="U69" s="1223">
        <v>1</v>
      </c>
      <c r="V69" s="1213"/>
      <c r="W69" s="1213"/>
      <c r="X69" s="1213">
        <v>1</v>
      </c>
      <c r="Y69" s="1223">
        <v>1</v>
      </c>
      <c r="Z69" s="1223">
        <v>1</v>
      </c>
      <c r="AA69" s="1223"/>
      <c r="AC69" s="1212" t="s">
        <v>3819</v>
      </c>
      <c r="AH69" s="1223">
        <v>300</v>
      </c>
      <c r="AI69" s="1223">
        <v>700</v>
      </c>
      <c r="AJ69" s="1222"/>
      <c r="AK69" s="1222"/>
      <c r="AL69" s="1222">
        <v>1</v>
      </c>
      <c r="AN69" s="1257">
        <v>91</v>
      </c>
      <c r="AW69" s="1213" t="s">
        <v>1401</v>
      </c>
      <c r="AX69" s="1213"/>
    </row>
    <row r="70" spans="1:50">
      <c r="A70" s="1153" t="s">
        <v>3680</v>
      </c>
      <c r="B70" s="1212">
        <v>12</v>
      </c>
      <c r="C70" s="1212" t="s">
        <v>3825</v>
      </c>
      <c r="D70" s="1223">
        <v>69</v>
      </c>
      <c r="E70" s="1239" t="s">
        <v>1386</v>
      </c>
      <c r="F70" s="1225">
        <v>40564</v>
      </c>
      <c r="G70" s="1213">
        <v>1</v>
      </c>
      <c r="H70" s="1213"/>
      <c r="I70" s="1213"/>
      <c r="J70" s="1213"/>
      <c r="K70" s="1213">
        <v>1</v>
      </c>
      <c r="L70" s="1213">
        <v>167</v>
      </c>
      <c r="M70" s="1213">
        <v>74</v>
      </c>
      <c r="N70" s="1213">
        <v>209</v>
      </c>
      <c r="O70" s="1224">
        <v>573</v>
      </c>
      <c r="P70" s="1213"/>
      <c r="Q70" s="1213">
        <v>1</v>
      </c>
      <c r="R70" s="1213"/>
      <c r="S70" s="1223">
        <v>1</v>
      </c>
      <c r="T70" s="1213"/>
      <c r="U70" s="1223">
        <v>1</v>
      </c>
      <c r="V70" s="1213"/>
      <c r="W70" s="1213"/>
      <c r="X70" s="1213">
        <v>1</v>
      </c>
      <c r="Y70" s="1223">
        <v>1</v>
      </c>
      <c r="Z70" s="1223"/>
      <c r="AA70" s="1223">
        <v>1</v>
      </c>
      <c r="AC70" s="1212" t="s">
        <v>3819</v>
      </c>
      <c r="AH70" s="1223">
        <v>300</v>
      </c>
      <c r="AI70" s="1223">
        <v>800</v>
      </c>
      <c r="AJ70" s="1222"/>
      <c r="AK70" s="1222">
        <v>1</v>
      </c>
      <c r="AL70" s="1222"/>
      <c r="AN70" s="717">
        <v>5313.5</v>
      </c>
      <c r="AW70" s="1213" t="s">
        <v>1402</v>
      </c>
      <c r="AX70" s="1213"/>
    </row>
    <row r="71" spans="1:50">
      <c r="A71" s="1153" t="s">
        <v>3680</v>
      </c>
      <c r="B71" s="1212">
        <v>12</v>
      </c>
      <c r="C71" s="1212" t="s">
        <v>3825</v>
      </c>
      <c r="D71" s="1223">
        <v>70</v>
      </c>
      <c r="E71" s="1239" t="s">
        <v>1386</v>
      </c>
      <c r="F71" s="1225">
        <v>40564</v>
      </c>
      <c r="G71" s="1213"/>
      <c r="H71" s="1213">
        <v>1</v>
      </c>
      <c r="I71" s="1213"/>
      <c r="J71" s="1213"/>
      <c r="K71" s="1213">
        <v>1</v>
      </c>
      <c r="L71" s="1213">
        <v>173</v>
      </c>
      <c r="M71" s="1213">
        <v>73</v>
      </c>
      <c r="N71" s="1213">
        <v>214</v>
      </c>
      <c r="O71" s="1224">
        <v>652</v>
      </c>
      <c r="P71" s="1213">
        <v>1</v>
      </c>
      <c r="Q71" s="1213"/>
      <c r="R71" s="1213"/>
      <c r="S71" s="1223">
        <v>1</v>
      </c>
      <c r="T71" s="1213"/>
      <c r="U71" s="1223">
        <v>1</v>
      </c>
      <c r="V71" s="1213"/>
      <c r="W71" s="1213"/>
      <c r="X71" s="1213">
        <v>1</v>
      </c>
      <c r="Y71" s="1223">
        <v>1</v>
      </c>
      <c r="Z71" s="1223">
        <v>1</v>
      </c>
      <c r="AA71" s="1223"/>
      <c r="AC71" s="1212" t="s">
        <v>3819</v>
      </c>
      <c r="AH71" s="1223">
        <v>300</v>
      </c>
      <c r="AI71" s="1223">
        <v>900</v>
      </c>
      <c r="AJ71" s="1222"/>
      <c r="AK71" s="1222"/>
      <c r="AL71" s="1222">
        <v>1</v>
      </c>
      <c r="AN71" s="1257">
        <v>90.5</v>
      </c>
      <c r="AW71" s="1213" t="s">
        <v>1403</v>
      </c>
      <c r="AX71" s="1213" t="s">
        <v>1404</v>
      </c>
    </row>
    <row r="72" spans="1:50">
      <c r="A72" s="1153" t="s">
        <v>3680</v>
      </c>
      <c r="B72" s="1212">
        <v>12</v>
      </c>
      <c r="C72" s="1212" t="s">
        <v>3825</v>
      </c>
      <c r="D72" s="1223">
        <v>71</v>
      </c>
      <c r="E72" s="1239" t="s">
        <v>1386</v>
      </c>
      <c r="F72" s="1225">
        <v>40564</v>
      </c>
      <c r="G72" s="1213"/>
      <c r="H72" s="1213">
        <v>1</v>
      </c>
      <c r="I72" s="1213"/>
      <c r="J72" s="1213"/>
      <c r="K72" s="1213">
        <v>1</v>
      </c>
      <c r="L72" s="1213">
        <v>164</v>
      </c>
      <c r="M72" s="1213">
        <v>72</v>
      </c>
      <c r="N72" s="1213">
        <v>208</v>
      </c>
      <c r="O72" s="1224">
        <v>458</v>
      </c>
      <c r="P72" s="1213">
        <v>1</v>
      </c>
      <c r="Q72" s="1213"/>
      <c r="R72" s="1213"/>
      <c r="S72" s="1223">
        <v>1</v>
      </c>
      <c r="T72" s="1213"/>
      <c r="U72" s="1223">
        <v>1</v>
      </c>
      <c r="V72" s="1213"/>
      <c r="W72" s="1213">
        <v>1</v>
      </c>
      <c r="X72" s="1213"/>
      <c r="Y72" s="1223">
        <v>1</v>
      </c>
      <c r="Z72" s="1223">
        <v>1</v>
      </c>
      <c r="AA72" s="1223"/>
      <c r="AC72" s="1212" t="s">
        <v>3819</v>
      </c>
      <c r="AH72" s="1223">
        <v>300</v>
      </c>
      <c r="AI72" s="1223">
        <v>1000</v>
      </c>
      <c r="AJ72" s="1222">
        <v>1</v>
      </c>
      <c r="AK72" s="1222"/>
      <c r="AL72" s="1222"/>
      <c r="AN72" s="788">
        <v>14178</v>
      </c>
      <c r="AW72" s="1213" t="s">
        <v>1405</v>
      </c>
      <c r="AX72" s="1213"/>
    </row>
    <row r="73" spans="1:50">
      <c r="A73" s="1153" t="s">
        <v>3680</v>
      </c>
      <c r="B73" s="1212">
        <v>12</v>
      </c>
      <c r="C73" s="1212" t="s">
        <v>3825</v>
      </c>
      <c r="D73" s="1223">
        <v>72</v>
      </c>
      <c r="E73" s="1239" t="s">
        <v>1406</v>
      </c>
      <c r="F73" s="1225">
        <v>40565</v>
      </c>
      <c r="G73" s="1213"/>
      <c r="H73" s="1213">
        <v>1</v>
      </c>
      <c r="I73" s="1213"/>
      <c r="J73" s="1213"/>
      <c r="K73" s="1213">
        <v>1</v>
      </c>
      <c r="L73" s="1213">
        <v>165</v>
      </c>
      <c r="M73" s="1213">
        <v>70</v>
      </c>
      <c r="N73" s="1213">
        <v>208</v>
      </c>
      <c r="O73" s="1224">
        <v>548</v>
      </c>
      <c r="P73" s="1213">
        <v>1</v>
      </c>
      <c r="Q73" s="1213"/>
      <c r="R73" s="1213"/>
      <c r="S73" s="1223">
        <v>1</v>
      </c>
      <c r="T73" s="1213"/>
      <c r="U73" s="1223">
        <v>1</v>
      </c>
      <c r="V73" s="1213"/>
      <c r="W73" s="1213">
        <v>1</v>
      </c>
      <c r="X73" s="1213"/>
      <c r="Y73" s="1223">
        <v>1</v>
      </c>
      <c r="Z73" s="1223">
        <v>1</v>
      </c>
      <c r="AA73" s="1223"/>
      <c r="AC73" s="1212" t="s">
        <v>3819</v>
      </c>
      <c r="AH73" s="1223">
        <v>300</v>
      </c>
      <c r="AI73" s="1223">
        <v>900</v>
      </c>
      <c r="AJ73" s="1222"/>
      <c r="AK73" s="1222"/>
      <c r="AL73" s="1222">
        <v>1</v>
      </c>
      <c r="AN73" s="1257">
        <v>130</v>
      </c>
      <c r="AW73" s="1213" t="s">
        <v>1407</v>
      </c>
      <c r="AX73" s="1213"/>
    </row>
    <row r="74" spans="1:50">
      <c r="A74" s="1153" t="s">
        <v>3680</v>
      </c>
      <c r="B74" s="1212">
        <v>12</v>
      </c>
      <c r="C74" s="1212" t="s">
        <v>3825</v>
      </c>
      <c r="D74" s="1223">
        <v>73</v>
      </c>
      <c r="E74" s="1239" t="s">
        <v>1406</v>
      </c>
      <c r="F74" s="1225">
        <v>40565</v>
      </c>
      <c r="G74" s="1213"/>
      <c r="H74" s="1213">
        <v>1</v>
      </c>
      <c r="I74" s="1213"/>
      <c r="J74" s="1213"/>
      <c r="K74" s="1213">
        <v>1</v>
      </c>
      <c r="L74" s="1213">
        <v>167</v>
      </c>
      <c r="M74" s="1213">
        <v>71</v>
      </c>
      <c r="N74" s="1213">
        <v>208</v>
      </c>
      <c r="O74" s="1224">
        <v>512</v>
      </c>
      <c r="P74" s="1213">
        <v>1</v>
      </c>
      <c r="Q74" s="1213"/>
      <c r="R74" s="1213"/>
      <c r="S74" s="1223">
        <v>1</v>
      </c>
      <c r="T74" s="1213"/>
      <c r="U74" s="1223">
        <v>1</v>
      </c>
      <c r="V74" s="1213"/>
      <c r="W74" s="1213">
        <v>1</v>
      </c>
      <c r="X74" s="1213"/>
      <c r="Y74" s="1223">
        <v>1</v>
      </c>
      <c r="Z74" s="1223"/>
      <c r="AA74" s="1223">
        <v>1</v>
      </c>
      <c r="AC74" s="1212" t="s">
        <v>3819</v>
      </c>
      <c r="AH74" s="1223">
        <v>300</v>
      </c>
      <c r="AI74" s="1223">
        <v>800</v>
      </c>
      <c r="AJ74" s="1222"/>
      <c r="AK74" s="1222"/>
      <c r="AL74" s="1222">
        <v>1</v>
      </c>
      <c r="AN74" s="1257">
        <v>114</v>
      </c>
      <c r="AW74" s="1213" t="s">
        <v>1408</v>
      </c>
      <c r="AX74" s="1213"/>
    </row>
    <row r="75" spans="1:50">
      <c r="A75" s="1153" t="s">
        <v>3680</v>
      </c>
      <c r="B75" s="1212">
        <v>12</v>
      </c>
      <c r="C75" s="1212" t="s">
        <v>3825</v>
      </c>
      <c r="D75" s="1223">
        <v>74</v>
      </c>
      <c r="E75" s="1239" t="s">
        <v>1406</v>
      </c>
      <c r="F75" s="1225">
        <v>40565</v>
      </c>
      <c r="G75" s="1213">
        <v>1</v>
      </c>
      <c r="H75" s="1213"/>
      <c r="I75" s="1213"/>
      <c r="J75" s="1213"/>
      <c r="K75" s="1213">
        <v>1</v>
      </c>
      <c r="L75" s="1213">
        <v>171</v>
      </c>
      <c r="M75" s="1213">
        <v>72</v>
      </c>
      <c r="N75" s="1213">
        <v>214</v>
      </c>
      <c r="O75" s="1224">
        <v>594</v>
      </c>
      <c r="P75" s="1213"/>
      <c r="Q75" s="1213">
        <v>1</v>
      </c>
      <c r="R75" s="1213"/>
      <c r="S75" s="1223">
        <v>1</v>
      </c>
      <c r="T75" s="1213"/>
      <c r="U75" s="1223">
        <v>1</v>
      </c>
      <c r="V75" s="1213"/>
      <c r="W75" s="1213"/>
      <c r="X75" s="1213">
        <v>1</v>
      </c>
      <c r="Y75" s="1223">
        <v>1</v>
      </c>
      <c r="Z75" s="1223"/>
      <c r="AA75" s="1223">
        <v>1</v>
      </c>
      <c r="AC75" s="1212" t="s">
        <v>3819</v>
      </c>
      <c r="AH75" s="1223">
        <v>300</v>
      </c>
      <c r="AI75" s="1223">
        <v>900</v>
      </c>
      <c r="AJ75" s="1222"/>
      <c r="AK75" s="1222">
        <v>1</v>
      </c>
      <c r="AL75" s="1222"/>
      <c r="AN75" s="717">
        <v>3234</v>
      </c>
      <c r="AW75" s="1213" t="s">
        <v>1409</v>
      </c>
      <c r="AX75" s="1213"/>
    </row>
    <row r="76" spans="1:50">
      <c r="A76" s="1153" t="s">
        <v>3680</v>
      </c>
      <c r="B76" s="1212">
        <v>12</v>
      </c>
      <c r="C76" s="1212" t="s">
        <v>3825</v>
      </c>
      <c r="D76" s="1223">
        <v>75</v>
      </c>
      <c r="E76" s="1239" t="s">
        <v>1406</v>
      </c>
      <c r="F76" s="1225">
        <v>40565</v>
      </c>
      <c r="G76" s="1213">
        <v>1</v>
      </c>
      <c r="H76" s="1213"/>
      <c r="I76" s="1213"/>
      <c r="J76" s="1213"/>
      <c r="K76" s="1213">
        <v>1</v>
      </c>
      <c r="L76" s="1213">
        <v>170</v>
      </c>
      <c r="M76" s="1213">
        <v>72</v>
      </c>
      <c r="N76" s="1213">
        <v>216</v>
      </c>
      <c r="O76" s="1224">
        <v>582</v>
      </c>
      <c r="P76" s="1213"/>
      <c r="Q76" s="1213">
        <v>1</v>
      </c>
      <c r="R76" s="1213"/>
      <c r="S76" s="1223">
        <v>1</v>
      </c>
      <c r="T76" s="1213"/>
      <c r="U76" s="1223">
        <v>1</v>
      </c>
      <c r="V76" s="1213"/>
      <c r="W76" s="1213">
        <v>1</v>
      </c>
      <c r="X76" s="1213"/>
      <c r="Y76" s="1223">
        <v>1</v>
      </c>
      <c r="Z76" s="1223">
        <v>1</v>
      </c>
      <c r="AA76" s="1223"/>
      <c r="AC76" s="1212" t="s">
        <v>3819</v>
      </c>
      <c r="AH76" s="1223">
        <v>300</v>
      </c>
      <c r="AI76" s="1223">
        <v>800</v>
      </c>
      <c r="AJ76" s="1222"/>
      <c r="AK76" s="1222"/>
      <c r="AL76" s="1222">
        <v>1</v>
      </c>
      <c r="AN76" s="1257">
        <v>130</v>
      </c>
      <c r="AW76" s="1213" t="s">
        <v>1410</v>
      </c>
      <c r="AX76" s="1213"/>
    </row>
    <row r="77" spans="1:50" ht="16" thickBot="1">
      <c r="A77" s="1153" t="s">
        <v>3680</v>
      </c>
      <c r="B77" s="1212">
        <v>12</v>
      </c>
      <c r="C77" s="1212" t="s">
        <v>3825</v>
      </c>
      <c r="D77" s="1223">
        <v>76</v>
      </c>
      <c r="E77" s="1239" t="s">
        <v>1406</v>
      </c>
      <c r="F77" s="1225">
        <v>40565</v>
      </c>
      <c r="G77" s="1213"/>
      <c r="H77" s="1213">
        <v>1</v>
      </c>
      <c r="I77" s="1213"/>
      <c r="J77" s="1213"/>
      <c r="K77" s="1213">
        <v>1</v>
      </c>
      <c r="L77" s="1213">
        <v>170</v>
      </c>
      <c r="M77" s="1213">
        <v>72</v>
      </c>
      <c r="N77" s="1213">
        <v>216</v>
      </c>
      <c r="O77" s="1224">
        <v>599</v>
      </c>
      <c r="P77" s="1213">
        <v>1</v>
      </c>
      <c r="Q77" s="1213"/>
      <c r="R77" s="1213"/>
      <c r="S77" s="1223">
        <v>1</v>
      </c>
      <c r="T77" s="1213"/>
      <c r="U77" s="1223">
        <v>1</v>
      </c>
      <c r="V77" s="1213"/>
      <c r="W77" s="1213">
        <v>1</v>
      </c>
      <c r="X77" s="1213"/>
      <c r="Y77" s="1223">
        <v>1</v>
      </c>
      <c r="Z77" s="1223">
        <v>1</v>
      </c>
      <c r="AA77" s="1223"/>
      <c r="AC77" s="1212" t="s">
        <v>3819</v>
      </c>
      <c r="AH77" s="1223">
        <v>300</v>
      </c>
      <c r="AI77" s="1223">
        <v>900</v>
      </c>
      <c r="AJ77" s="1222"/>
      <c r="AK77" s="1222"/>
      <c r="AL77" s="1222">
        <v>1</v>
      </c>
      <c r="AN77" s="1261">
        <v>156</v>
      </c>
      <c r="AW77" s="1213" t="s">
        <v>1411</v>
      </c>
      <c r="AX77" s="1213"/>
    </row>
    <row r="78" spans="1:50">
      <c r="A78" s="1153" t="s">
        <v>3680</v>
      </c>
      <c r="B78" s="1212">
        <v>12</v>
      </c>
      <c r="C78" s="1212" t="s">
        <v>3825</v>
      </c>
      <c r="D78" s="1223">
        <v>77</v>
      </c>
      <c r="E78" s="1239" t="s">
        <v>1406</v>
      </c>
      <c r="F78" s="1225">
        <v>40565</v>
      </c>
      <c r="G78" s="1213">
        <v>1</v>
      </c>
      <c r="H78" s="1213"/>
      <c r="I78" s="1213"/>
      <c r="J78" s="1213"/>
      <c r="K78" s="1213">
        <v>1</v>
      </c>
      <c r="L78" s="1213">
        <v>166</v>
      </c>
      <c r="M78" s="1213">
        <v>74</v>
      </c>
      <c r="N78" s="1213">
        <v>215</v>
      </c>
      <c r="O78" s="1224">
        <v>603</v>
      </c>
      <c r="P78" s="1213"/>
      <c r="Q78" s="1213">
        <v>1</v>
      </c>
      <c r="R78" s="1213"/>
      <c r="S78" s="1223">
        <v>1</v>
      </c>
      <c r="T78" s="1213"/>
      <c r="U78" s="1223">
        <v>1</v>
      </c>
      <c r="V78" s="1213"/>
      <c r="W78" s="1213"/>
      <c r="X78" s="1213">
        <v>1</v>
      </c>
      <c r="Y78" s="1223">
        <v>1</v>
      </c>
      <c r="Z78" s="1223">
        <v>1</v>
      </c>
      <c r="AA78" s="1223"/>
      <c r="AC78" s="1212" t="s">
        <v>3819</v>
      </c>
      <c r="AH78" s="1223">
        <v>300</v>
      </c>
      <c r="AI78" s="1223">
        <v>900</v>
      </c>
      <c r="AJ78" s="1222"/>
      <c r="AK78" s="1222"/>
      <c r="AL78" s="1222">
        <v>1</v>
      </c>
      <c r="AN78" s="1262">
        <v>167</v>
      </c>
      <c r="AW78" s="1213" t="s">
        <v>1412</v>
      </c>
      <c r="AX78" s="1213"/>
    </row>
    <row r="79" spans="1:50">
      <c r="A79" s="1153" t="s">
        <v>3680</v>
      </c>
      <c r="B79" s="1212">
        <v>12</v>
      </c>
      <c r="C79" s="1212" t="s">
        <v>3825</v>
      </c>
      <c r="D79" s="1223">
        <v>78</v>
      </c>
      <c r="E79" s="1239" t="s">
        <v>1413</v>
      </c>
      <c r="F79" s="1225">
        <v>40566</v>
      </c>
      <c r="G79" s="1213">
        <v>1</v>
      </c>
      <c r="H79" s="1213"/>
      <c r="I79" s="1213"/>
      <c r="J79" s="1213">
        <v>1</v>
      </c>
      <c r="K79" s="1213"/>
      <c r="L79" s="1213">
        <v>163</v>
      </c>
      <c r="M79" s="1213">
        <v>70</v>
      </c>
      <c r="N79" s="1213">
        <v>196</v>
      </c>
      <c r="O79" s="1224">
        <v>450</v>
      </c>
      <c r="P79" s="1213"/>
      <c r="Q79" s="1213">
        <v>1</v>
      </c>
      <c r="R79" s="1213"/>
      <c r="S79" s="1223">
        <v>1</v>
      </c>
      <c r="T79" s="1213"/>
      <c r="U79" s="1223">
        <v>1</v>
      </c>
      <c r="V79" s="1213"/>
      <c r="W79" s="1213"/>
      <c r="X79" s="1213">
        <v>1</v>
      </c>
      <c r="Y79" s="1223">
        <v>1</v>
      </c>
      <c r="Z79" s="1223"/>
      <c r="AA79" s="1223">
        <v>1</v>
      </c>
      <c r="AC79" s="1212" t="s">
        <v>3819</v>
      </c>
      <c r="AH79" s="1223">
        <v>300</v>
      </c>
      <c r="AI79" s="1223">
        <v>800</v>
      </c>
      <c r="AJ79" s="1222"/>
      <c r="AK79" s="1222"/>
      <c r="AL79" s="1222">
        <v>1</v>
      </c>
      <c r="AN79" s="1257">
        <v>214</v>
      </c>
      <c r="AW79" s="1213" t="s">
        <v>1414</v>
      </c>
      <c r="AX79" s="1213"/>
    </row>
    <row r="80" spans="1:50">
      <c r="A80" s="1153" t="s">
        <v>3680</v>
      </c>
      <c r="B80" s="1212">
        <v>12</v>
      </c>
      <c r="C80" s="1212" t="s">
        <v>3825</v>
      </c>
      <c r="D80" s="1241">
        <v>79</v>
      </c>
      <c r="E80" s="1243" t="s">
        <v>1413</v>
      </c>
      <c r="F80" s="1225">
        <v>40566</v>
      </c>
      <c r="G80" s="1241">
        <v>1</v>
      </c>
      <c r="H80" s="1241"/>
      <c r="I80" s="1241"/>
      <c r="J80" s="1241"/>
      <c r="K80" s="1241">
        <v>1</v>
      </c>
      <c r="L80" s="1241">
        <v>171</v>
      </c>
      <c r="M80" s="1241">
        <v>74</v>
      </c>
      <c r="N80" s="1241">
        <v>206</v>
      </c>
      <c r="O80" s="1242">
        <v>685</v>
      </c>
      <c r="P80" s="1241"/>
      <c r="Q80" s="1241">
        <v>1</v>
      </c>
      <c r="R80" s="1241"/>
      <c r="S80" s="1241">
        <v>1</v>
      </c>
      <c r="T80" s="1241"/>
      <c r="U80" s="1241">
        <v>1</v>
      </c>
      <c r="V80" s="1241"/>
      <c r="W80" s="1241"/>
      <c r="X80" s="1241">
        <v>1</v>
      </c>
      <c r="Y80" s="1241">
        <v>1</v>
      </c>
      <c r="Z80" s="1241">
        <v>1</v>
      </c>
      <c r="AA80" s="1241"/>
      <c r="AC80" s="1212" t="s">
        <v>3819</v>
      </c>
      <c r="AH80" s="1241">
        <v>300</v>
      </c>
      <c r="AI80" s="1241">
        <v>800</v>
      </c>
      <c r="AJ80" s="1222"/>
      <c r="AK80" s="1222">
        <v>1</v>
      </c>
      <c r="AL80" s="1222"/>
      <c r="AN80" s="717">
        <v>6498</v>
      </c>
      <c r="AW80" s="1241" t="s">
        <v>1415</v>
      </c>
      <c r="AX80" s="1241" t="s">
        <v>1416</v>
      </c>
    </row>
    <row r="81" spans="1:50">
      <c r="A81" s="1153" t="s">
        <v>3680</v>
      </c>
      <c r="B81" s="1212">
        <v>12</v>
      </c>
      <c r="C81" s="1212" t="s">
        <v>3825</v>
      </c>
      <c r="D81" s="1223">
        <v>80</v>
      </c>
      <c r="E81" s="1239" t="s">
        <v>1413</v>
      </c>
      <c r="F81" s="1225">
        <v>40566</v>
      </c>
      <c r="G81" s="1213">
        <v>1</v>
      </c>
      <c r="H81" s="1213"/>
      <c r="I81" s="1213"/>
      <c r="J81" s="1213">
        <v>1</v>
      </c>
      <c r="K81" s="1213"/>
      <c r="L81" s="1213">
        <v>165</v>
      </c>
      <c r="M81" s="1213">
        <v>69</v>
      </c>
      <c r="N81" s="1213">
        <v>198</v>
      </c>
      <c r="O81" s="1224">
        <v>397</v>
      </c>
      <c r="P81" s="1213"/>
      <c r="Q81" s="1213">
        <v>1</v>
      </c>
      <c r="R81" s="1213"/>
      <c r="S81" s="1223">
        <v>1</v>
      </c>
      <c r="T81" s="1213"/>
      <c r="U81" s="1223">
        <v>1</v>
      </c>
      <c r="V81" s="1213"/>
      <c r="W81" s="1213">
        <v>1</v>
      </c>
      <c r="X81" s="1213"/>
      <c r="Y81" s="1223">
        <v>1</v>
      </c>
      <c r="Z81" s="1223">
        <v>1</v>
      </c>
      <c r="AA81" s="1223"/>
      <c r="AC81" s="1212" t="s">
        <v>3819</v>
      </c>
      <c r="AH81" s="1223">
        <v>300</v>
      </c>
      <c r="AI81" s="1223">
        <v>900</v>
      </c>
      <c r="AJ81" s="1222"/>
      <c r="AK81" s="1222"/>
      <c r="AL81" s="1222">
        <v>1</v>
      </c>
      <c r="AN81" s="1257">
        <v>250</v>
      </c>
      <c r="AW81" s="1213" t="s">
        <v>1417</v>
      </c>
      <c r="AX81" s="1213"/>
    </row>
    <row r="82" spans="1:50">
      <c r="A82" s="1153" t="s">
        <v>3680</v>
      </c>
      <c r="B82" s="1212">
        <v>12</v>
      </c>
      <c r="C82" s="1212" t="s">
        <v>3825</v>
      </c>
      <c r="D82" s="1223">
        <v>81</v>
      </c>
      <c r="E82" s="1239" t="s">
        <v>1413</v>
      </c>
      <c r="F82" s="1225">
        <v>40566</v>
      </c>
      <c r="G82" s="1213"/>
      <c r="H82" s="1213">
        <v>1</v>
      </c>
      <c r="I82" s="1213"/>
      <c r="J82" s="1213"/>
      <c r="K82" s="1213">
        <v>1</v>
      </c>
      <c r="L82" s="1213">
        <v>165</v>
      </c>
      <c r="M82" s="1213">
        <v>71</v>
      </c>
      <c r="N82" s="1213">
        <v>195</v>
      </c>
      <c r="O82" s="1224">
        <v>442</v>
      </c>
      <c r="P82" s="1213">
        <v>1</v>
      </c>
      <c r="Q82" s="1213"/>
      <c r="R82" s="1213"/>
      <c r="S82" s="1223">
        <v>1</v>
      </c>
      <c r="T82" s="1213"/>
      <c r="U82" s="1223">
        <v>1</v>
      </c>
      <c r="V82" s="1213"/>
      <c r="W82" s="1213">
        <v>1</v>
      </c>
      <c r="X82" s="1213"/>
      <c r="Y82" s="1223">
        <v>1</v>
      </c>
      <c r="Z82" s="1223">
        <v>1</v>
      </c>
      <c r="AA82" s="1223"/>
      <c r="AC82" s="1212" t="s">
        <v>3819</v>
      </c>
      <c r="AH82" s="1223">
        <v>300</v>
      </c>
      <c r="AI82" s="1223">
        <v>800</v>
      </c>
      <c r="AJ82" s="1222"/>
      <c r="AK82" s="1222"/>
      <c r="AL82" s="1222">
        <v>1</v>
      </c>
      <c r="AN82" s="1257">
        <v>175</v>
      </c>
      <c r="AW82" s="1213" t="s">
        <v>1418</v>
      </c>
      <c r="AX82" s="1213"/>
    </row>
    <row r="83" spans="1:50">
      <c r="A83" s="1153" t="s">
        <v>3680</v>
      </c>
      <c r="B83" s="1212">
        <v>12</v>
      </c>
      <c r="C83" s="1212" t="s">
        <v>3825</v>
      </c>
      <c r="D83" s="1223">
        <v>82</v>
      </c>
      <c r="E83" s="1239" t="s">
        <v>1413</v>
      </c>
      <c r="F83" s="1225">
        <v>40566</v>
      </c>
      <c r="G83" s="1213">
        <v>1</v>
      </c>
      <c r="H83" s="1213"/>
      <c r="I83" s="1213"/>
      <c r="J83" s="1213"/>
      <c r="K83" s="1213">
        <v>1</v>
      </c>
      <c r="L83" s="1213">
        <v>172</v>
      </c>
      <c r="M83" s="1213">
        <v>74</v>
      </c>
      <c r="N83" s="1213">
        <v>218</v>
      </c>
      <c r="O83" s="1224">
        <v>560</v>
      </c>
      <c r="P83" s="1213"/>
      <c r="Q83" s="1213">
        <v>1</v>
      </c>
      <c r="R83" s="1213"/>
      <c r="S83" s="1223">
        <v>1</v>
      </c>
      <c r="T83" s="1213"/>
      <c r="U83" s="1223">
        <v>1</v>
      </c>
      <c r="V83" s="1213"/>
      <c r="W83" s="1213"/>
      <c r="X83" s="1213">
        <v>1</v>
      </c>
      <c r="Y83" s="1223">
        <v>1</v>
      </c>
      <c r="Z83" s="1223"/>
      <c r="AA83" s="1223">
        <v>1</v>
      </c>
      <c r="AC83" s="1212" t="s">
        <v>3819</v>
      </c>
      <c r="AH83" s="1223">
        <v>300</v>
      </c>
      <c r="AI83" s="1223">
        <v>700</v>
      </c>
      <c r="AJ83" s="1222"/>
      <c r="AK83" s="1222"/>
      <c r="AL83" s="1222">
        <v>1</v>
      </c>
      <c r="AN83" s="1257">
        <v>138</v>
      </c>
      <c r="AW83" s="1213" t="s">
        <v>1419</v>
      </c>
      <c r="AX83" s="1213"/>
    </row>
    <row r="84" spans="1:50">
      <c r="A84" s="1153" t="s">
        <v>3680</v>
      </c>
      <c r="B84" s="1212">
        <v>12</v>
      </c>
      <c r="C84" s="1212" t="s">
        <v>3825</v>
      </c>
      <c r="D84" s="1223">
        <v>83</v>
      </c>
      <c r="E84" s="1239" t="s">
        <v>1413</v>
      </c>
      <c r="F84" s="1225">
        <v>40566</v>
      </c>
      <c r="G84" s="1213">
        <v>1</v>
      </c>
      <c r="H84" s="1213"/>
      <c r="I84" s="1213"/>
      <c r="J84" s="1213">
        <v>1</v>
      </c>
      <c r="K84" s="1213"/>
      <c r="L84" s="1213">
        <v>165</v>
      </c>
      <c r="M84" s="1213">
        <v>70</v>
      </c>
      <c r="N84" s="1213">
        <v>201</v>
      </c>
      <c r="O84" s="1224">
        <v>404</v>
      </c>
      <c r="P84" s="1213"/>
      <c r="Q84" s="1213">
        <v>1</v>
      </c>
      <c r="R84" s="1213"/>
      <c r="S84" s="1223">
        <v>1</v>
      </c>
      <c r="T84" s="1213"/>
      <c r="U84" s="1223">
        <v>1</v>
      </c>
      <c r="V84" s="1213"/>
      <c r="W84" s="1213">
        <v>1</v>
      </c>
      <c r="X84" s="1213"/>
      <c r="Y84" s="1223">
        <v>1</v>
      </c>
      <c r="Z84" s="1223">
        <v>1</v>
      </c>
      <c r="AA84" s="1223"/>
      <c r="AC84" s="1212" t="s">
        <v>3819</v>
      </c>
      <c r="AH84" s="1223">
        <v>300</v>
      </c>
      <c r="AI84" s="1223">
        <v>700</v>
      </c>
      <c r="AJ84" s="1222"/>
      <c r="AK84" s="1222"/>
      <c r="AL84" s="1222">
        <v>1</v>
      </c>
      <c r="AN84" s="1257">
        <v>175</v>
      </c>
      <c r="AW84" s="1213" t="s">
        <v>1420</v>
      </c>
      <c r="AX84" s="1213"/>
    </row>
    <row r="85" spans="1:50">
      <c r="A85" s="1153" t="s">
        <v>3680</v>
      </c>
      <c r="B85" s="1212">
        <v>12</v>
      </c>
      <c r="C85" s="1212" t="s">
        <v>3825</v>
      </c>
      <c r="D85" s="1223">
        <v>84</v>
      </c>
      <c r="E85" s="1239" t="s">
        <v>1413</v>
      </c>
      <c r="F85" s="1225">
        <v>40566</v>
      </c>
      <c r="G85" s="1213">
        <v>1</v>
      </c>
      <c r="H85" s="1213"/>
      <c r="I85" s="1213"/>
      <c r="J85" s="1213"/>
      <c r="K85" s="1213">
        <v>1</v>
      </c>
      <c r="L85" s="1213">
        <v>175</v>
      </c>
      <c r="M85" s="1213">
        <v>72</v>
      </c>
      <c r="N85" s="1213">
        <v>222</v>
      </c>
      <c r="O85" s="1224">
        <v>781</v>
      </c>
      <c r="P85" s="1213"/>
      <c r="Q85" s="1213">
        <v>1</v>
      </c>
      <c r="R85" s="1213"/>
      <c r="S85" s="1223">
        <v>1</v>
      </c>
      <c r="T85" s="1213"/>
      <c r="U85" s="1223">
        <v>1</v>
      </c>
      <c r="V85" s="1213"/>
      <c r="W85" s="1213"/>
      <c r="X85" s="1213">
        <v>1</v>
      </c>
      <c r="Y85" s="1223">
        <v>1</v>
      </c>
      <c r="Z85" s="1223"/>
      <c r="AA85" s="1223">
        <v>1</v>
      </c>
      <c r="AC85" s="1212" t="s">
        <v>3819</v>
      </c>
      <c r="AH85" s="1223">
        <v>300</v>
      </c>
      <c r="AI85" s="1223">
        <v>900</v>
      </c>
      <c r="AJ85" s="1222"/>
      <c r="AK85" s="1222"/>
      <c r="AL85" s="1222">
        <v>1</v>
      </c>
      <c r="AN85" s="1257">
        <v>792.5</v>
      </c>
      <c r="AW85" s="1213" t="s">
        <v>1421</v>
      </c>
      <c r="AX85" s="1213"/>
    </row>
    <row r="86" spans="1:50">
      <c r="A86" s="1153" t="s">
        <v>3680</v>
      </c>
      <c r="B86" s="1212">
        <v>12</v>
      </c>
      <c r="C86" s="1212" t="s">
        <v>3825</v>
      </c>
      <c r="D86" s="1223">
        <v>85</v>
      </c>
      <c r="E86" s="1239" t="s">
        <v>1413</v>
      </c>
      <c r="F86" s="1225">
        <v>40566</v>
      </c>
      <c r="G86" s="1213">
        <v>1</v>
      </c>
      <c r="H86" s="1213"/>
      <c r="I86" s="1213"/>
      <c r="J86" s="1213"/>
      <c r="K86" s="1213">
        <v>1</v>
      </c>
      <c r="L86" s="1213">
        <v>171</v>
      </c>
      <c r="M86" s="1213">
        <v>72</v>
      </c>
      <c r="N86" s="1213">
        <v>220</v>
      </c>
      <c r="O86" s="1224">
        <v>709</v>
      </c>
      <c r="P86" s="1213"/>
      <c r="Q86" s="1213">
        <v>1</v>
      </c>
      <c r="R86" s="1213"/>
      <c r="S86" s="1223">
        <v>1</v>
      </c>
      <c r="T86" s="1213"/>
      <c r="U86" s="1223">
        <v>1</v>
      </c>
      <c r="V86" s="1213"/>
      <c r="W86" s="1213"/>
      <c r="X86" s="1213">
        <v>1</v>
      </c>
      <c r="Y86" s="1223">
        <v>1</v>
      </c>
      <c r="Z86" s="1223">
        <v>1</v>
      </c>
      <c r="AA86" s="1223"/>
      <c r="AC86" s="1212" t="s">
        <v>3819</v>
      </c>
      <c r="AH86" s="1223">
        <v>300</v>
      </c>
      <c r="AI86" s="1223">
        <v>800</v>
      </c>
      <c r="AJ86" s="1222"/>
      <c r="AK86" s="1222">
        <v>1</v>
      </c>
      <c r="AL86" s="1222"/>
      <c r="AN86" s="717">
        <v>1976.5</v>
      </c>
      <c r="AW86" s="1213" t="s">
        <v>1422</v>
      </c>
      <c r="AX86" s="1213"/>
    </row>
    <row r="87" spans="1:50">
      <c r="A87" s="1153" t="s">
        <v>3680</v>
      </c>
      <c r="B87" s="1212">
        <v>12</v>
      </c>
      <c r="C87" s="1212" t="s">
        <v>3825</v>
      </c>
      <c r="D87" s="1223">
        <v>86</v>
      </c>
      <c r="E87" s="1239" t="s">
        <v>1413</v>
      </c>
      <c r="F87" s="1225">
        <v>40566</v>
      </c>
      <c r="G87" s="1213"/>
      <c r="H87" s="1213">
        <v>1</v>
      </c>
      <c r="I87" s="1213"/>
      <c r="J87" s="1213">
        <v>1</v>
      </c>
      <c r="K87" s="1213"/>
      <c r="L87" s="1213">
        <v>155</v>
      </c>
      <c r="M87" s="1213">
        <v>70</v>
      </c>
      <c r="N87" s="1213">
        <v>205</v>
      </c>
      <c r="O87" s="1224">
        <v>539</v>
      </c>
      <c r="P87" s="1213"/>
      <c r="Q87" s="1213">
        <v>1</v>
      </c>
      <c r="R87" s="1213"/>
      <c r="S87" s="1223">
        <v>1</v>
      </c>
      <c r="T87" s="1213"/>
      <c r="U87" s="1223">
        <v>1</v>
      </c>
      <c r="V87" s="1213"/>
      <c r="W87" s="1213">
        <v>1</v>
      </c>
      <c r="X87" s="1213"/>
      <c r="Y87" s="1223">
        <v>1</v>
      </c>
      <c r="Z87" s="1223">
        <v>1</v>
      </c>
      <c r="AA87" s="1223"/>
      <c r="AC87" s="1212" t="s">
        <v>3819</v>
      </c>
      <c r="AH87" s="1223">
        <v>300</v>
      </c>
      <c r="AI87" s="1223">
        <v>800</v>
      </c>
      <c r="AJ87" s="1222"/>
      <c r="AK87" s="1222"/>
      <c r="AL87" s="1222">
        <v>1</v>
      </c>
      <c r="AN87" s="1257">
        <v>136</v>
      </c>
      <c r="AW87" s="1213" t="s">
        <v>1423</v>
      </c>
      <c r="AX87" s="1213"/>
    </row>
    <row r="88" spans="1:50">
      <c r="A88" s="1153" t="s">
        <v>3680</v>
      </c>
      <c r="B88" s="1212">
        <v>12</v>
      </c>
      <c r="C88" s="1212" t="s">
        <v>3825</v>
      </c>
      <c r="D88" s="1223">
        <v>87</v>
      </c>
      <c r="E88" s="1239" t="s">
        <v>1413</v>
      </c>
      <c r="F88" s="1225">
        <v>40566</v>
      </c>
      <c r="G88" s="1213"/>
      <c r="H88" s="1213">
        <v>1</v>
      </c>
      <c r="I88" s="1213"/>
      <c r="J88" s="1213">
        <v>1</v>
      </c>
      <c r="K88" s="1213"/>
      <c r="L88" s="1213">
        <v>154</v>
      </c>
      <c r="M88" s="1213">
        <v>67</v>
      </c>
      <c r="N88" s="1213">
        <v>196</v>
      </c>
      <c r="O88" s="1224">
        <v>376</v>
      </c>
      <c r="P88" s="1213"/>
      <c r="Q88" s="1213">
        <v>1</v>
      </c>
      <c r="R88" s="1213"/>
      <c r="S88" s="1223">
        <v>1</v>
      </c>
      <c r="T88" s="1213"/>
      <c r="U88" s="1223">
        <v>1</v>
      </c>
      <c r="V88" s="1213"/>
      <c r="W88" s="1213">
        <v>1</v>
      </c>
      <c r="X88" s="1213"/>
      <c r="Y88" s="1223">
        <v>1</v>
      </c>
      <c r="Z88" s="1223"/>
      <c r="AA88" s="1223">
        <v>1</v>
      </c>
      <c r="AC88" s="1212" t="s">
        <v>3819</v>
      </c>
      <c r="AH88" s="1223">
        <v>300</v>
      </c>
      <c r="AI88" s="1223">
        <v>800</v>
      </c>
      <c r="AJ88" s="1222"/>
      <c r="AK88" s="1222"/>
      <c r="AL88" s="1222">
        <v>1</v>
      </c>
      <c r="AN88" s="1257">
        <v>487</v>
      </c>
      <c r="AW88" s="1213" t="s">
        <v>1424</v>
      </c>
      <c r="AX88" s="1213"/>
    </row>
    <row r="89" spans="1:50">
      <c r="A89" s="1153" t="s">
        <v>3680</v>
      </c>
      <c r="B89" s="1212">
        <v>12</v>
      </c>
      <c r="C89" s="1212" t="s">
        <v>3825</v>
      </c>
      <c r="D89" s="1223">
        <v>88</v>
      </c>
      <c r="E89" s="1239" t="s">
        <v>1413</v>
      </c>
      <c r="F89" s="1225">
        <v>40566</v>
      </c>
      <c r="G89" s="1213">
        <v>1</v>
      </c>
      <c r="H89" s="1213"/>
      <c r="I89" s="1213"/>
      <c r="J89" s="1213">
        <v>1</v>
      </c>
      <c r="K89" s="1213"/>
      <c r="L89" s="1213">
        <v>157</v>
      </c>
      <c r="M89" s="1213">
        <v>70</v>
      </c>
      <c r="N89" s="1213">
        <v>201</v>
      </c>
      <c r="O89" s="1224">
        <v>455</v>
      </c>
      <c r="P89" s="1213"/>
      <c r="Q89" s="1213">
        <v>1</v>
      </c>
      <c r="R89" s="1213"/>
      <c r="S89" s="1223">
        <v>1</v>
      </c>
      <c r="T89" s="1213"/>
      <c r="U89" s="1223">
        <v>1</v>
      </c>
      <c r="V89" s="1213"/>
      <c r="W89" s="1213">
        <v>1</v>
      </c>
      <c r="X89" s="1213"/>
      <c r="Y89" s="1223">
        <v>1</v>
      </c>
      <c r="Z89" s="1223">
        <v>1</v>
      </c>
      <c r="AA89" s="1223"/>
      <c r="AC89" s="1212" t="s">
        <v>3819</v>
      </c>
      <c r="AH89" s="1223">
        <v>300</v>
      </c>
      <c r="AI89" s="1223">
        <v>900</v>
      </c>
      <c r="AJ89" s="1222"/>
      <c r="AK89" s="1222"/>
      <c r="AL89" s="1222">
        <v>1</v>
      </c>
      <c r="AN89" s="1257">
        <v>144.5</v>
      </c>
      <c r="AW89" s="1213" t="s">
        <v>1425</v>
      </c>
      <c r="AX89" s="1213"/>
    </row>
    <row r="90" spans="1:50">
      <c r="A90" s="1153" t="s">
        <v>3680</v>
      </c>
      <c r="B90" s="1212">
        <v>12</v>
      </c>
      <c r="C90" s="1212" t="s">
        <v>3825</v>
      </c>
      <c r="D90" s="1223">
        <v>89</v>
      </c>
      <c r="E90" s="1239" t="s">
        <v>1413</v>
      </c>
      <c r="F90" s="1225">
        <v>40566</v>
      </c>
      <c r="G90" s="1213"/>
      <c r="H90" s="1213">
        <v>1</v>
      </c>
      <c r="I90" s="1213"/>
      <c r="J90" s="1213">
        <v>1</v>
      </c>
      <c r="K90" s="1213"/>
      <c r="L90" s="1213">
        <v>157</v>
      </c>
      <c r="M90" s="1213">
        <v>68</v>
      </c>
      <c r="N90" s="1213">
        <v>198</v>
      </c>
      <c r="O90" s="1224">
        <v>392</v>
      </c>
      <c r="P90" s="1213"/>
      <c r="Q90" s="1213">
        <v>1</v>
      </c>
      <c r="R90" s="1213"/>
      <c r="S90" s="1223">
        <v>1</v>
      </c>
      <c r="T90" s="1213"/>
      <c r="U90" s="1223">
        <v>1</v>
      </c>
      <c r="V90" s="1213"/>
      <c r="W90" s="1213">
        <v>1</v>
      </c>
      <c r="X90" s="1213"/>
      <c r="Y90" s="1223">
        <v>1</v>
      </c>
      <c r="Z90" s="1223">
        <v>1</v>
      </c>
      <c r="AA90" s="1223"/>
      <c r="AC90" s="1212" t="s">
        <v>3819</v>
      </c>
      <c r="AH90" s="1223">
        <v>300</v>
      </c>
      <c r="AI90" s="1223">
        <v>800</v>
      </c>
      <c r="AJ90" s="1222"/>
      <c r="AK90" s="1222"/>
      <c r="AL90" s="1222">
        <v>1</v>
      </c>
      <c r="AN90" s="1257">
        <v>158</v>
      </c>
      <c r="AW90" s="1213" t="s">
        <v>1426</v>
      </c>
      <c r="AX90" s="1213"/>
    </row>
    <row r="91" spans="1:50">
      <c r="A91" s="1153" t="s">
        <v>3680</v>
      </c>
      <c r="B91" s="1212">
        <v>12</v>
      </c>
      <c r="C91" s="1212" t="s">
        <v>3825</v>
      </c>
      <c r="D91" s="1223">
        <v>90</v>
      </c>
      <c r="E91" s="1239" t="s">
        <v>1413</v>
      </c>
      <c r="F91" s="1225">
        <v>40566</v>
      </c>
      <c r="G91" s="1213">
        <v>1</v>
      </c>
      <c r="H91" s="1213"/>
      <c r="I91" s="1213"/>
      <c r="J91" s="1213">
        <v>1</v>
      </c>
      <c r="K91" s="1213"/>
      <c r="L91" s="1213">
        <v>156</v>
      </c>
      <c r="M91" s="1213">
        <v>69</v>
      </c>
      <c r="N91" s="1213">
        <v>200</v>
      </c>
      <c r="O91" s="1224">
        <v>428</v>
      </c>
      <c r="P91" s="1213"/>
      <c r="Q91" s="1213">
        <v>1</v>
      </c>
      <c r="R91" s="1213"/>
      <c r="S91" s="1223">
        <v>1</v>
      </c>
      <c r="T91" s="1213"/>
      <c r="U91" s="1223">
        <v>1</v>
      </c>
      <c r="V91" s="1213"/>
      <c r="W91" s="1213">
        <v>1</v>
      </c>
      <c r="X91" s="1213"/>
      <c r="Y91" s="1223">
        <v>1</v>
      </c>
      <c r="Z91" s="1223">
        <v>1</v>
      </c>
      <c r="AA91" s="1223"/>
      <c r="AC91" s="1212" t="s">
        <v>3819</v>
      </c>
      <c r="AH91" s="1223">
        <v>300</v>
      </c>
      <c r="AI91" s="1223">
        <v>1000</v>
      </c>
      <c r="AJ91" s="1222"/>
      <c r="AK91" s="1222"/>
      <c r="AL91" s="1222">
        <v>1</v>
      </c>
      <c r="AN91" s="1257">
        <v>192</v>
      </c>
      <c r="AW91" s="1213" t="s">
        <v>1427</v>
      </c>
      <c r="AX91" s="1213" t="s">
        <v>1428</v>
      </c>
    </row>
    <row r="92" spans="1:50">
      <c r="A92" s="1153" t="s">
        <v>3680</v>
      </c>
      <c r="B92" s="1212">
        <v>12</v>
      </c>
      <c r="C92" s="1212" t="s">
        <v>3825</v>
      </c>
      <c r="D92" s="1223">
        <v>91</v>
      </c>
      <c r="E92" s="1239" t="s">
        <v>1413</v>
      </c>
      <c r="F92" s="1225">
        <v>40566</v>
      </c>
      <c r="G92" s="1213">
        <v>1</v>
      </c>
      <c r="H92" s="1213"/>
      <c r="I92" s="1213"/>
      <c r="J92" s="1213"/>
      <c r="K92" s="1213">
        <v>1</v>
      </c>
      <c r="L92" s="1213">
        <v>170</v>
      </c>
      <c r="M92" s="1213">
        <v>73</v>
      </c>
      <c r="N92" s="1213">
        <v>212</v>
      </c>
      <c r="O92" s="1224">
        <v>561</v>
      </c>
      <c r="P92" s="1213"/>
      <c r="Q92" s="1213">
        <v>1</v>
      </c>
      <c r="R92" s="1213"/>
      <c r="S92" s="1223">
        <v>1</v>
      </c>
      <c r="T92" s="1213"/>
      <c r="U92" s="1223">
        <v>1</v>
      </c>
      <c r="V92" s="1213"/>
      <c r="W92" s="1213"/>
      <c r="X92" s="1213">
        <v>1</v>
      </c>
      <c r="Y92" s="1223">
        <v>1</v>
      </c>
      <c r="Z92" s="1223">
        <v>1</v>
      </c>
      <c r="AA92" s="1223">
        <v>1</v>
      </c>
      <c r="AC92" s="1212" t="s">
        <v>3819</v>
      </c>
      <c r="AH92" s="1223">
        <v>300</v>
      </c>
      <c r="AI92" s="1223">
        <v>800</v>
      </c>
      <c r="AJ92" s="1222"/>
      <c r="AK92" s="1222"/>
      <c r="AL92" s="1222">
        <v>1</v>
      </c>
      <c r="AN92" s="1257">
        <v>139.5</v>
      </c>
      <c r="AW92" s="1213" t="s">
        <v>1429</v>
      </c>
      <c r="AX92" s="1213"/>
    </row>
    <row r="93" spans="1:50">
      <c r="A93" s="1153" t="s">
        <v>3680</v>
      </c>
      <c r="B93" s="1212">
        <v>12</v>
      </c>
      <c r="C93" s="1212" t="s">
        <v>3825</v>
      </c>
      <c r="D93" s="1223">
        <v>92</v>
      </c>
      <c r="E93" s="1239" t="s">
        <v>1413</v>
      </c>
      <c r="F93" s="1225">
        <v>40566</v>
      </c>
      <c r="G93" s="1213">
        <v>1</v>
      </c>
      <c r="H93" s="1213"/>
      <c r="I93" s="1213"/>
      <c r="J93" s="1213">
        <v>1</v>
      </c>
      <c r="K93" s="1213"/>
      <c r="L93" s="1213">
        <v>157</v>
      </c>
      <c r="M93" s="1213">
        <v>69</v>
      </c>
      <c r="N93" s="1213">
        <v>200</v>
      </c>
      <c r="O93" s="1224">
        <v>389</v>
      </c>
      <c r="P93" s="1213"/>
      <c r="Q93" s="1213">
        <v>1</v>
      </c>
      <c r="R93" s="1213"/>
      <c r="S93" s="1223">
        <v>1</v>
      </c>
      <c r="T93" s="1213"/>
      <c r="U93" s="1223">
        <v>1</v>
      </c>
      <c r="V93" s="1213"/>
      <c r="W93" s="1213"/>
      <c r="X93" s="1213">
        <v>1</v>
      </c>
      <c r="Y93" s="1223">
        <v>1</v>
      </c>
      <c r="Z93" s="1223">
        <v>1</v>
      </c>
      <c r="AA93" s="1223">
        <v>1</v>
      </c>
      <c r="AC93" s="1212" t="s">
        <v>3819</v>
      </c>
      <c r="AH93" s="1223">
        <v>300</v>
      </c>
      <c r="AI93" s="1223">
        <v>800</v>
      </c>
      <c r="AJ93" s="1222"/>
      <c r="AK93" s="1222"/>
      <c r="AL93" s="1222">
        <v>1</v>
      </c>
      <c r="AN93" s="1257">
        <v>648</v>
      </c>
      <c r="AW93" s="1213" t="s">
        <v>1430</v>
      </c>
      <c r="AX93" s="1213"/>
    </row>
    <row r="94" spans="1:50">
      <c r="A94" s="1153" t="s">
        <v>3680</v>
      </c>
      <c r="B94" s="1212">
        <v>12</v>
      </c>
      <c r="C94" s="1212" t="s">
        <v>3825</v>
      </c>
      <c r="D94" s="1223">
        <v>93</v>
      </c>
      <c r="E94" s="1239" t="s">
        <v>1413</v>
      </c>
      <c r="F94" s="1225">
        <v>40566</v>
      </c>
      <c r="G94" s="1213">
        <v>1</v>
      </c>
      <c r="H94" s="1213"/>
      <c r="I94" s="1213"/>
      <c r="J94" s="1213">
        <v>1</v>
      </c>
      <c r="K94" s="1213"/>
      <c r="L94" s="1213">
        <v>156</v>
      </c>
      <c r="M94" s="1213">
        <v>70</v>
      </c>
      <c r="N94" s="1213">
        <v>198</v>
      </c>
      <c r="O94" s="1224">
        <v>385</v>
      </c>
      <c r="P94" s="1213"/>
      <c r="Q94" s="1213">
        <v>1</v>
      </c>
      <c r="R94" s="1213"/>
      <c r="S94" s="1223">
        <v>1</v>
      </c>
      <c r="T94" s="1213"/>
      <c r="U94" s="1223">
        <v>1</v>
      </c>
      <c r="V94" s="1213"/>
      <c r="W94" s="1213"/>
      <c r="X94" s="1213">
        <v>1</v>
      </c>
      <c r="Y94" s="1223">
        <v>1</v>
      </c>
      <c r="Z94" s="1223">
        <v>1</v>
      </c>
      <c r="AA94" s="1223">
        <v>1</v>
      </c>
      <c r="AC94" s="1212" t="s">
        <v>3819</v>
      </c>
      <c r="AH94" s="1223">
        <v>300</v>
      </c>
      <c r="AI94" s="1223">
        <v>800</v>
      </c>
      <c r="AJ94" s="1222"/>
      <c r="AK94" s="1222"/>
      <c r="AL94" s="1222">
        <v>1</v>
      </c>
      <c r="AN94" s="1257">
        <v>432</v>
      </c>
      <c r="AW94" s="1213" t="s">
        <v>1431</v>
      </c>
      <c r="AX94" s="1213"/>
    </row>
    <row r="95" spans="1:50">
      <c r="A95" s="1153" t="s">
        <v>3680</v>
      </c>
      <c r="B95" s="1212">
        <v>12</v>
      </c>
      <c r="C95" s="1212" t="s">
        <v>3825</v>
      </c>
      <c r="D95" s="1223">
        <v>94</v>
      </c>
      <c r="E95" s="1239" t="s">
        <v>1413</v>
      </c>
      <c r="F95" s="1225">
        <v>40566</v>
      </c>
      <c r="G95" s="1213"/>
      <c r="H95" s="1213">
        <v>1</v>
      </c>
      <c r="I95" s="1213"/>
      <c r="J95" s="1213"/>
      <c r="K95" s="1213">
        <v>1</v>
      </c>
      <c r="L95" s="1213">
        <v>171</v>
      </c>
      <c r="M95" s="1213">
        <v>73</v>
      </c>
      <c r="N95" s="1213">
        <v>217</v>
      </c>
      <c r="O95" s="1224">
        <v>549</v>
      </c>
      <c r="P95" s="1213">
        <v>1</v>
      </c>
      <c r="Q95" s="1213"/>
      <c r="R95" s="1213"/>
      <c r="S95" s="1223">
        <v>1</v>
      </c>
      <c r="T95" s="1213"/>
      <c r="U95" s="1223">
        <v>1</v>
      </c>
      <c r="V95" s="1213"/>
      <c r="W95" s="1213"/>
      <c r="X95" s="1213">
        <v>1</v>
      </c>
      <c r="Y95" s="1223">
        <v>1</v>
      </c>
      <c r="Z95" s="1223">
        <v>1</v>
      </c>
      <c r="AA95" s="1223">
        <v>1</v>
      </c>
      <c r="AC95" s="1212" t="s">
        <v>3819</v>
      </c>
      <c r="AH95" s="1223">
        <v>300</v>
      </c>
      <c r="AI95" s="1223">
        <v>900</v>
      </c>
      <c r="AJ95" s="1222"/>
      <c r="AK95" s="1222"/>
      <c r="AL95" s="1222">
        <v>1</v>
      </c>
      <c r="AN95" s="1257">
        <v>100.5</v>
      </c>
      <c r="AW95" s="1213" t="s">
        <v>1432</v>
      </c>
      <c r="AX95" s="1214"/>
    </row>
    <row r="96" spans="1:50">
      <c r="A96" s="1153" t="s">
        <v>3680</v>
      </c>
      <c r="B96" s="1212">
        <v>12</v>
      </c>
      <c r="C96" s="1212" t="s">
        <v>3825</v>
      </c>
      <c r="D96" s="1223">
        <v>95</v>
      </c>
      <c r="E96" s="1239" t="s">
        <v>1413</v>
      </c>
      <c r="F96" s="1225">
        <v>40566</v>
      </c>
      <c r="G96" s="1213">
        <v>1</v>
      </c>
      <c r="H96" s="1213"/>
      <c r="I96" s="1213"/>
      <c r="J96" s="1213"/>
      <c r="K96" s="1213">
        <v>1</v>
      </c>
      <c r="L96" s="1213">
        <v>172</v>
      </c>
      <c r="M96" s="1213">
        <v>72</v>
      </c>
      <c r="N96" s="1213">
        <v>217</v>
      </c>
      <c r="O96" s="1224">
        <v>688</v>
      </c>
      <c r="P96" s="1213">
        <v>1</v>
      </c>
      <c r="Q96" s="1213"/>
      <c r="R96" s="1213"/>
      <c r="S96" s="1223">
        <v>1</v>
      </c>
      <c r="T96" s="1213"/>
      <c r="U96" s="1223">
        <v>1</v>
      </c>
      <c r="V96" s="1213"/>
      <c r="W96" s="1213"/>
      <c r="X96" s="1213">
        <v>1</v>
      </c>
      <c r="Y96" s="1223">
        <v>1</v>
      </c>
      <c r="Z96" s="1223">
        <v>1</v>
      </c>
      <c r="AA96" s="1223"/>
      <c r="AC96" s="1212" t="s">
        <v>3819</v>
      </c>
      <c r="AH96" s="1223">
        <v>300</v>
      </c>
      <c r="AI96" s="1223">
        <v>500</v>
      </c>
      <c r="AJ96" s="1222"/>
      <c r="AK96" s="1222">
        <v>1</v>
      </c>
      <c r="AL96" s="1222"/>
      <c r="AN96" s="717">
        <v>9869</v>
      </c>
      <c r="AW96" s="1213" t="s">
        <v>1433</v>
      </c>
      <c r="AX96" s="1214"/>
    </row>
    <row r="97" spans="1:50">
      <c r="A97" s="1153" t="s">
        <v>3680</v>
      </c>
      <c r="B97" s="1212">
        <v>12</v>
      </c>
      <c r="C97" s="1212" t="s">
        <v>3825</v>
      </c>
      <c r="D97" s="1223">
        <v>96</v>
      </c>
      <c r="E97" s="1239" t="s">
        <v>1413</v>
      </c>
      <c r="F97" s="1225">
        <v>40566</v>
      </c>
      <c r="G97" s="1213">
        <v>1</v>
      </c>
      <c r="H97" s="1213"/>
      <c r="I97" s="1213"/>
      <c r="J97" s="1213">
        <v>1</v>
      </c>
      <c r="K97" s="1213"/>
      <c r="L97" s="1213">
        <v>156</v>
      </c>
      <c r="M97" s="1213">
        <v>69</v>
      </c>
      <c r="N97" s="1213">
        <v>199</v>
      </c>
      <c r="O97" s="1224">
        <v>417</v>
      </c>
      <c r="P97" s="1213"/>
      <c r="Q97" s="1213">
        <v>1</v>
      </c>
      <c r="R97" s="1213"/>
      <c r="S97" s="1223">
        <v>1</v>
      </c>
      <c r="T97" s="1213"/>
      <c r="U97" s="1223">
        <v>1</v>
      </c>
      <c r="V97" s="1213"/>
      <c r="W97" s="1213">
        <v>1</v>
      </c>
      <c r="X97" s="1213"/>
      <c r="Y97" s="1223">
        <v>1</v>
      </c>
      <c r="Z97" s="1223">
        <v>1</v>
      </c>
      <c r="AA97" s="1223"/>
      <c r="AC97" s="1212" t="s">
        <v>3819</v>
      </c>
      <c r="AH97" s="1223">
        <v>300</v>
      </c>
      <c r="AI97" s="1223">
        <v>600</v>
      </c>
      <c r="AJ97" s="1222"/>
      <c r="AK97" s="1222"/>
      <c r="AL97" s="1222">
        <v>1</v>
      </c>
      <c r="AN97" s="1257">
        <v>122</v>
      </c>
      <c r="AW97" s="1213" t="s">
        <v>1434</v>
      </c>
      <c r="AX97" s="1214"/>
    </row>
    <row r="98" spans="1:50" ht="17">
      <c r="A98" s="1153" t="s">
        <v>3680</v>
      </c>
      <c r="B98" s="1212">
        <v>12</v>
      </c>
      <c r="C98" s="1212" t="s">
        <v>3825</v>
      </c>
      <c r="D98" s="1223">
        <v>97</v>
      </c>
      <c r="E98" s="1239" t="s">
        <v>1413</v>
      </c>
      <c r="F98" s="1225">
        <v>40566</v>
      </c>
      <c r="G98" s="1213"/>
      <c r="H98" s="1213">
        <v>1</v>
      </c>
      <c r="I98" s="1213"/>
      <c r="J98" s="1213"/>
      <c r="K98" s="1213">
        <v>1</v>
      </c>
      <c r="L98" s="1213">
        <v>165</v>
      </c>
      <c r="M98" s="1213">
        <v>73</v>
      </c>
      <c r="N98" s="1213">
        <v>221</v>
      </c>
      <c r="O98" s="1224">
        <v>609</v>
      </c>
      <c r="P98" s="1213">
        <v>1</v>
      </c>
      <c r="Q98" s="1213"/>
      <c r="R98" s="1213"/>
      <c r="S98" s="1223">
        <v>1</v>
      </c>
      <c r="T98" s="1213"/>
      <c r="U98" s="1223">
        <v>1</v>
      </c>
      <c r="V98" s="1213"/>
      <c r="W98" s="1213"/>
      <c r="X98" s="1213">
        <v>1</v>
      </c>
      <c r="Y98" s="1223">
        <v>1</v>
      </c>
      <c r="Z98" s="1223"/>
      <c r="AA98" s="1223">
        <v>1</v>
      </c>
      <c r="AC98" s="1212" t="s">
        <v>3819</v>
      </c>
      <c r="AH98" s="1223">
        <v>300</v>
      </c>
      <c r="AI98" s="1223">
        <v>500</v>
      </c>
      <c r="AJ98" s="1222">
        <v>1</v>
      </c>
      <c r="AK98" s="1222"/>
      <c r="AL98" s="1222"/>
      <c r="AN98" s="788">
        <v>12462</v>
      </c>
      <c r="AW98" s="1213" t="s">
        <v>1435</v>
      </c>
      <c r="AX98" s="1263" t="s">
        <v>1436</v>
      </c>
    </row>
    <row r="99" spans="1:50">
      <c r="A99" s="1153" t="s">
        <v>3680</v>
      </c>
      <c r="B99" s="1212">
        <v>12</v>
      </c>
      <c r="C99" s="1212" t="s">
        <v>3825</v>
      </c>
      <c r="D99" s="1223">
        <v>98</v>
      </c>
      <c r="E99" s="1239" t="s">
        <v>1413</v>
      </c>
      <c r="F99" s="1225">
        <v>40566</v>
      </c>
      <c r="G99" s="1213"/>
      <c r="H99" s="1213">
        <v>1</v>
      </c>
      <c r="I99" s="1213"/>
      <c r="J99" s="1213"/>
      <c r="K99" s="1213">
        <v>1</v>
      </c>
      <c r="L99" s="1213">
        <v>167</v>
      </c>
      <c r="M99" s="1213">
        <v>73</v>
      </c>
      <c r="N99" s="1213">
        <v>218</v>
      </c>
      <c r="O99" s="1224">
        <v>533</v>
      </c>
      <c r="P99" s="1213">
        <v>1</v>
      </c>
      <c r="Q99" s="1213"/>
      <c r="R99" s="1213"/>
      <c r="S99" s="1223">
        <v>1</v>
      </c>
      <c r="T99" s="1213"/>
      <c r="U99" s="1223">
        <v>1</v>
      </c>
      <c r="V99" s="1213"/>
      <c r="W99" s="1213">
        <v>1</v>
      </c>
      <c r="X99" s="1213"/>
      <c r="Y99" s="1223">
        <v>1</v>
      </c>
      <c r="Z99" s="1223">
        <v>1</v>
      </c>
      <c r="AA99" s="1223"/>
      <c r="AC99" s="1212" t="s">
        <v>3819</v>
      </c>
      <c r="AH99" s="1223">
        <v>300</v>
      </c>
      <c r="AI99" s="1223">
        <v>600</v>
      </c>
      <c r="AJ99" s="1222"/>
      <c r="AK99" s="1222"/>
      <c r="AL99" s="1222">
        <v>1</v>
      </c>
      <c r="AN99" s="1257">
        <v>376</v>
      </c>
      <c r="AW99" s="1213" t="s">
        <v>1437</v>
      </c>
      <c r="AX99" s="1214"/>
    </row>
    <row r="100" spans="1:50">
      <c r="A100" s="1153" t="s">
        <v>3680</v>
      </c>
      <c r="B100" s="1212">
        <v>12</v>
      </c>
      <c r="C100" s="1212" t="s">
        <v>3825</v>
      </c>
      <c r="D100" s="1223">
        <v>99</v>
      </c>
      <c r="E100" s="1239" t="s">
        <v>1413</v>
      </c>
      <c r="F100" s="1225">
        <v>40566</v>
      </c>
      <c r="G100" s="1213">
        <v>1</v>
      </c>
      <c r="H100" s="1213"/>
      <c r="I100" s="1213"/>
      <c r="J100" s="1213"/>
      <c r="K100" s="1213">
        <v>1</v>
      </c>
      <c r="L100" s="1213">
        <v>172</v>
      </c>
      <c r="M100" s="1213">
        <v>74</v>
      </c>
      <c r="N100" s="1213">
        <v>217</v>
      </c>
      <c r="O100" s="1224">
        <v>600</v>
      </c>
      <c r="P100" s="1213"/>
      <c r="Q100" s="1213">
        <v>1</v>
      </c>
      <c r="R100" s="1213"/>
      <c r="S100" s="1223">
        <v>1</v>
      </c>
      <c r="T100" s="1213"/>
      <c r="U100" s="1223">
        <v>1</v>
      </c>
      <c r="V100" s="1213"/>
      <c r="W100" s="1213"/>
      <c r="X100" s="1213">
        <v>1</v>
      </c>
      <c r="Y100" s="1223">
        <v>1</v>
      </c>
      <c r="Z100" s="1223"/>
      <c r="AA100" s="1223">
        <v>1</v>
      </c>
      <c r="AC100" s="1212" t="s">
        <v>3819</v>
      </c>
      <c r="AH100" s="1223">
        <v>300</v>
      </c>
      <c r="AI100" s="1223">
        <v>700</v>
      </c>
      <c r="AJ100" s="1222"/>
      <c r="AK100" s="1222">
        <v>1</v>
      </c>
      <c r="AL100" s="1222"/>
      <c r="AN100" s="717">
        <v>3340</v>
      </c>
      <c r="AW100" s="1213" t="s">
        <v>1438</v>
      </c>
      <c r="AX100" s="1214"/>
    </row>
    <row r="101" spans="1:50" ht="16" thickBot="1">
      <c r="A101" s="1153" t="s">
        <v>3680</v>
      </c>
      <c r="B101" s="1212">
        <v>12</v>
      </c>
      <c r="C101" s="1212" t="s">
        <v>3825</v>
      </c>
      <c r="D101" s="1223">
        <v>100</v>
      </c>
      <c r="E101" s="1239" t="s">
        <v>1413</v>
      </c>
      <c r="F101" s="1225">
        <v>40566</v>
      </c>
      <c r="G101" s="1213">
        <v>1</v>
      </c>
      <c r="H101" s="1213"/>
      <c r="I101" s="1213"/>
      <c r="J101" s="1213"/>
      <c r="K101" s="1213">
        <v>1</v>
      </c>
      <c r="L101" s="1213">
        <v>171</v>
      </c>
      <c r="M101" s="1213">
        <v>73</v>
      </c>
      <c r="N101" s="1213">
        <v>215</v>
      </c>
      <c r="O101" s="1224">
        <v>657</v>
      </c>
      <c r="P101" s="1213"/>
      <c r="Q101" s="1213">
        <v>1</v>
      </c>
      <c r="R101" s="1213"/>
      <c r="S101" s="1223">
        <v>1</v>
      </c>
      <c r="T101" s="1213"/>
      <c r="U101" s="1223">
        <v>1</v>
      </c>
      <c r="V101" s="1213"/>
      <c r="W101" s="1213"/>
      <c r="X101" s="1213">
        <v>1</v>
      </c>
      <c r="Y101" s="1223">
        <v>1</v>
      </c>
      <c r="Z101" s="1223">
        <v>1</v>
      </c>
      <c r="AA101" s="1223"/>
      <c r="AC101" s="1212" t="s">
        <v>3819</v>
      </c>
      <c r="AH101" s="1223">
        <v>300</v>
      </c>
      <c r="AI101" s="1223">
        <v>1000</v>
      </c>
      <c r="AJ101" s="1222"/>
      <c r="AK101" s="1222">
        <v>1</v>
      </c>
      <c r="AL101" s="1222"/>
      <c r="AN101" s="751">
        <v>9244</v>
      </c>
      <c r="AW101" s="1213" t="s">
        <v>1439</v>
      </c>
      <c r="AX101" s="121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3"/>
  <sheetViews>
    <sheetView workbookViewId="0">
      <selection activeCell="AK28" sqref="AK28"/>
    </sheetView>
  </sheetViews>
  <sheetFormatPr baseColWidth="10" defaultRowHeight="15" x14ac:dyDescent="0"/>
  <cols>
    <col min="1" max="16384" width="10.83203125" style="1212"/>
  </cols>
  <sheetData>
    <row r="1" spans="1:53" s="1248" customFormat="1" ht="16" thickBot="1">
      <c r="A1" s="1248" t="s">
        <v>3679</v>
      </c>
      <c r="B1" s="1256" t="s">
        <v>3728</v>
      </c>
      <c r="C1" s="1256" t="s">
        <v>3681</v>
      </c>
      <c r="D1" s="1256" t="s">
        <v>3800</v>
      </c>
      <c r="E1" s="1248" t="s">
        <v>3648</v>
      </c>
      <c r="F1" s="1248" t="s">
        <v>3729</v>
      </c>
      <c r="G1" s="1248" t="s">
        <v>3649</v>
      </c>
      <c r="H1" s="1248" t="s">
        <v>3650</v>
      </c>
      <c r="I1" s="1248" t="s">
        <v>3734</v>
      </c>
      <c r="J1" s="1248" t="s">
        <v>3651</v>
      </c>
      <c r="K1" s="1248" t="s">
        <v>3652</v>
      </c>
      <c r="L1" s="1248" t="s">
        <v>3653</v>
      </c>
      <c r="M1" s="1248" t="s">
        <v>3735</v>
      </c>
      <c r="N1" s="1248" t="s">
        <v>3736</v>
      </c>
      <c r="O1" s="1255" t="s">
        <v>3654</v>
      </c>
      <c r="P1" s="1248" t="s">
        <v>3655</v>
      </c>
      <c r="Q1" s="1248" t="s">
        <v>3656</v>
      </c>
      <c r="R1" s="1248" t="s">
        <v>3657</v>
      </c>
      <c r="S1" s="1248" t="s">
        <v>3658</v>
      </c>
      <c r="T1" s="1248" t="s">
        <v>3659</v>
      </c>
      <c r="U1" s="1248" t="s">
        <v>3660</v>
      </c>
      <c r="V1" s="1248" t="s">
        <v>3661</v>
      </c>
      <c r="W1" s="1248" t="s">
        <v>3733</v>
      </c>
      <c r="X1" s="1248" t="s">
        <v>3690</v>
      </c>
      <c r="Y1" s="1248" t="s">
        <v>3817</v>
      </c>
      <c r="Z1" s="1248" t="s">
        <v>3809</v>
      </c>
      <c r="AA1" s="1248" t="s">
        <v>3810</v>
      </c>
      <c r="AB1" s="1248" t="s">
        <v>3816</v>
      </c>
      <c r="AC1" s="1248" t="s">
        <v>3829</v>
      </c>
      <c r="AD1" s="1248" t="s">
        <v>3813</v>
      </c>
      <c r="AE1" s="1248" t="s">
        <v>3739</v>
      </c>
      <c r="AF1" s="1248" t="s">
        <v>3740</v>
      </c>
      <c r="AG1" s="1248" t="s">
        <v>3745</v>
      </c>
      <c r="AH1" s="1248" t="s">
        <v>3741</v>
      </c>
      <c r="AI1" s="1254" t="s">
        <v>3830</v>
      </c>
      <c r="AJ1" s="1254" t="s">
        <v>3708</v>
      </c>
      <c r="AK1" s="1254" t="s">
        <v>3709</v>
      </c>
      <c r="AL1" s="1253" t="s">
        <v>79</v>
      </c>
      <c r="AM1" s="1253" t="s">
        <v>80</v>
      </c>
      <c r="AN1" s="1253" t="s">
        <v>81</v>
      </c>
      <c r="AO1" s="1249" t="s">
        <v>3760</v>
      </c>
      <c r="AP1" s="1251" t="s">
        <v>82</v>
      </c>
      <c r="AQ1" s="1251" t="s">
        <v>84</v>
      </c>
      <c r="AR1" s="1251" t="s">
        <v>3752</v>
      </c>
      <c r="AS1" s="1251" t="s">
        <v>3753</v>
      </c>
      <c r="AT1" s="1252" t="s">
        <v>87</v>
      </c>
      <c r="AU1" s="1251" t="s">
        <v>88</v>
      </c>
      <c r="AV1" s="1250" t="s">
        <v>89</v>
      </c>
      <c r="AW1" s="1249" t="s">
        <v>90</v>
      </c>
      <c r="AX1" s="1248" t="s">
        <v>3797</v>
      </c>
      <c r="AY1" s="1248" t="s">
        <v>3783</v>
      </c>
      <c r="AZ1" s="1248" t="s">
        <v>24</v>
      </c>
      <c r="BA1" s="1248" t="s">
        <v>25</v>
      </c>
    </row>
    <row r="2" spans="1:53">
      <c r="A2" s="1153" t="s">
        <v>3680</v>
      </c>
      <c r="B2" s="1212">
        <v>13</v>
      </c>
      <c r="C2" s="1212" t="s">
        <v>3808</v>
      </c>
      <c r="D2" s="1264" t="s">
        <v>1456</v>
      </c>
      <c r="E2" s="1265">
        <v>40607</v>
      </c>
      <c r="F2" s="1225">
        <v>40666</v>
      </c>
      <c r="G2" s="1264">
        <v>1</v>
      </c>
      <c r="H2" s="1264"/>
      <c r="I2" s="1264"/>
      <c r="J2" s="1264"/>
      <c r="K2" s="1264">
        <v>1</v>
      </c>
      <c r="L2" s="1264">
        <v>174</v>
      </c>
      <c r="M2" s="1264">
        <v>81</v>
      </c>
      <c r="N2" s="1264">
        <v>212</v>
      </c>
      <c r="O2" s="1266">
        <v>725</v>
      </c>
      <c r="P2" s="1264"/>
      <c r="Q2" s="1264">
        <v>1</v>
      </c>
      <c r="R2" s="1264"/>
      <c r="S2" s="1264">
        <v>1</v>
      </c>
      <c r="T2" s="1264"/>
      <c r="U2" s="1264">
        <v>1</v>
      </c>
      <c r="V2" s="1264"/>
      <c r="W2" s="1264"/>
      <c r="X2" s="1264">
        <v>1</v>
      </c>
      <c r="Y2" s="1264">
        <v>1</v>
      </c>
      <c r="Z2" s="1264">
        <v>1</v>
      </c>
      <c r="AA2" s="1264"/>
      <c r="AB2" s="1264">
        <v>1</v>
      </c>
      <c r="AC2" s="1264"/>
      <c r="AD2" s="1212" t="s">
        <v>3819</v>
      </c>
      <c r="AE2" s="1267">
        <v>1</v>
      </c>
      <c r="AF2" s="1264"/>
      <c r="AG2" s="1264">
        <v>1</v>
      </c>
      <c r="AH2" s="1264">
        <v>1</v>
      </c>
      <c r="AI2" s="1268"/>
      <c r="AL2" s="1222"/>
      <c r="AM2" s="1222">
        <v>1</v>
      </c>
      <c r="AN2" s="1222"/>
      <c r="AP2" s="1269">
        <v>3401</v>
      </c>
      <c r="AY2" s="1267" t="s">
        <v>1457</v>
      </c>
      <c r="AZ2" s="1267">
        <v>1</v>
      </c>
      <c r="BA2" s="1267"/>
    </row>
    <row r="3" spans="1:53">
      <c r="A3" s="1153" t="s">
        <v>3680</v>
      </c>
      <c r="B3" s="1212">
        <v>13</v>
      </c>
      <c r="C3" s="1212" t="s">
        <v>3808</v>
      </c>
      <c r="D3" s="1264" t="s">
        <v>1458</v>
      </c>
      <c r="E3" s="1265">
        <v>40607</v>
      </c>
      <c r="F3" s="1225">
        <v>40666</v>
      </c>
      <c r="G3" s="1264">
        <v>1</v>
      </c>
      <c r="H3" s="1264"/>
      <c r="I3" s="1264"/>
      <c r="J3" s="1264"/>
      <c r="K3" s="1264">
        <v>1</v>
      </c>
      <c r="L3" s="1264">
        <v>177</v>
      </c>
      <c r="M3" s="1264">
        <v>79</v>
      </c>
      <c r="N3" s="1264">
        <v>220</v>
      </c>
      <c r="O3" s="1266">
        <v>833</v>
      </c>
      <c r="P3" s="1264"/>
      <c r="Q3" s="1264">
        <v>1</v>
      </c>
      <c r="R3" s="1264"/>
      <c r="S3" s="1264">
        <v>1</v>
      </c>
      <c r="T3" s="1264"/>
      <c r="U3" s="1264">
        <v>1</v>
      </c>
      <c r="V3" s="1264"/>
      <c r="W3" s="1264">
        <v>1</v>
      </c>
      <c r="X3" s="1264"/>
      <c r="Y3" s="1264">
        <v>1</v>
      </c>
      <c r="Z3" s="1264">
        <v>1</v>
      </c>
      <c r="AA3" s="1264"/>
      <c r="AB3" s="1264">
        <v>1</v>
      </c>
      <c r="AC3" s="1264"/>
      <c r="AD3" s="1212" t="s">
        <v>3819</v>
      </c>
      <c r="AE3" s="1267">
        <v>1</v>
      </c>
      <c r="AF3" s="1264">
        <v>1</v>
      </c>
      <c r="AG3" s="1264"/>
      <c r="AH3" s="1264">
        <v>1</v>
      </c>
      <c r="AI3" s="1268"/>
      <c r="AL3" s="1222"/>
      <c r="AM3" s="1222"/>
      <c r="AN3" s="1222">
        <v>1</v>
      </c>
      <c r="AP3" s="1257">
        <v>112</v>
      </c>
      <c r="AY3" s="1267" t="s">
        <v>1459</v>
      </c>
      <c r="AZ3" s="1267">
        <v>1</v>
      </c>
      <c r="BA3" s="1267"/>
    </row>
    <row r="4" spans="1:53">
      <c r="A4" s="1153" t="s">
        <v>3680</v>
      </c>
      <c r="B4" s="1212">
        <v>13</v>
      </c>
      <c r="C4" s="1212" t="s">
        <v>3808</v>
      </c>
      <c r="D4" s="1264" t="s">
        <v>1460</v>
      </c>
      <c r="E4" s="1265">
        <v>40607</v>
      </c>
      <c r="F4" s="1225">
        <v>40666</v>
      </c>
      <c r="G4" s="1264">
        <v>1</v>
      </c>
      <c r="H4" s="1264"/>
      <c r="I4" s="1264"/>
      <c r="J4" s="1264"/>
      <c r="K4" s="1264">
        <v>1</v>
      </c>
      <c r="L4" s="1264">
        <v>168</v>
      </c>
      <c r="M4" s="1264">
        <v>81</v>
      </c>
      <c r="N4" s="1264">
        <v>216</v>
      </c>
      <c r="O4" s="1266">
        <v>622</v>
      </c>
      <c r="P4" s="1264"/>
      <c r="Q4" s="1264">
        <v>1</v>
      </c>
      <c r="R4" s="1264"/>
      <c r="S4" s="1264">
        <v>1</v>
      </c>
      <c r="T4" s="1264"/>
      <c r="U4" s="1264">
        <v>1</v>
      </c>
      <c r="V4" s="1264"/>
      <c r="W4" s="1264">
        <v>1</v>
      </c>
      <c r="X4" s="1264"/>
      <c r="Y4" s="1264">
        <v>1</v>
      </c>
      <c r="Z4" s="1264"/>
      <c r="AA4" s="1264">
        <v>1</v>
      </c>
      <c r="AB4" s="1264">
        <v>1</v>
      </c>
      <c r="AC4" s="1264"/>
      <c r="AD4" s="1212" t="s">
        <v>3819</v>
      </c>
      <c r="AE4" s="1267">
        <v>1</v>
      </c>
      <c r="AF4" s="1264"/>
      <c r="AG4" s="1264">
        <v>1</v>
      </c>
      <c r="AH4" s="1264">
        <v>1</v>
      </c>
      <c r="AI4" s="1268"/>
      <c r="AL4" s="1222"/>
      <c r="AM4" s="1222"/>
      <c r="AN4" s="1222">
        <v>1</v>
      </c>
      <c r="AP4" s="1257">
        <v>87.5</v>
      </c>
      <c r="AY4" s="1267" t="s">
        <v>1461</v>
      </c>
      <c r="AZ4" s="1267">
        <v>1</v>
      </c>
      <c r="BA4" s="1267"/>
    </row>
    <row r="5" spans="1:53">
      <c r="A5" s="1153" t="s">
        <v>3680</v>
      </c>
      <c r="B5" s="1212">
        <v>13</v>
      </c>
      <c r="C5" s="1212" t="s">
        <v>3808</v>
      </c>
      <c r="D5" s="1264" t="s">
        <v>1462</v>
      </c>
      <c r="E5" s="1265">
        <v>40607</v>
      </c>
      <c r="F5" s="1225">
        <v>40666</v>
      </c>
      <c r="G5" s="1264">
        <v>1</v>
      </c>
      <c r="H5" s="1264"/>
      <c r="I5" s="1264"/>
      <c r="J5" s="1264"/>
      <c r="K5" s="1264">
        <v>1</v>
      </c>
      <c r="L5" s="1264">
        <v>166</v>
      </c>
      <c r="M5" s="1264">
        <v>73</v>
      </c>
      <c r="N5" s="1264">
        <v>215</v>
      </c>
      <c r="O5" s="1266">
        <v>477</v>
      </c>
      <c r="P5" s="1264"/>
      <c r="Q5" s="1264">
        <v>1</v>
      </c>
      <c r="R5" s="1264"/>
      <c r="S5" s="1264">
        <v>1</v>
      </c>
      <c r="T5" s="1264"/>
      <c r="U5" s="1264">
        <v>1</v>
      </c>
      <c r="V5" s="1264"/>
      <c r="W5" s="1264">
        <v>1</v>
      </c>
      <c r="X5" s="1264"/>
      <c r="Y5" s="1264">
        <v>1</v>
      </c>
      <c r="Z5" s="1264"/>
      <c r="AA5" s="1264">
        <v>1</v>
      </c>
      <c r="AB5" s="1264">
        <v>1</v>
      </c>
      <c r="AC5" s="1264"/>
      <c r="AD5" s="1212" t="s">
        <v>3819</v>
      </c>
      <c r="AE5" s="1267">
        <v>1</v>
      </c>
      <c r="AF5" s="1264"/>
      <c r="AG5" s="1264">
        <v>1</v>
      </c>
      <c r="AH5" s="1264">
        <v>1</v>
      </c>
      <c r="AI5" s="1268"/>
      <c r="AL5" s="1222"/>
      <c r="AM5" s="1222">
        <v>1</v>
      </c>
      <c r="AN5" s="1222"/>
      <c r="AP5" s="717">
        <v>5852.5</v>
      </c>
      <c r="AY5" s="1267" t="s">
        <v>1463</v>
      </c>
      <c r="AZ5" s="1267"/>
      <c r="BA5" s="1267"/>
    </row>
    <row r="6" spans="1:53">
      <c r="A6" s="1153" t="s">
        <v>3680</v>
      </c>
      <c r="B6" s="1212">
        <v>13</v>
      </c>
      <c r="C6" s="1212" t="s">
        <v>3808</v>
      </c>
      <c r="D6" s="1264" t="s">
        <v>1464</v>
      </c>
      <c r="E6" s="1265">
        <v>40607</v>
      </c>
      <c r="F6" s="1225">
        <v>40666</v>
      </c>
      <c r="G6" s="1264"/>
      <c r="H6" s="1264">
        <v>1</v>
      </c>
      <c r="I6" s="1264"/>
      <c r="J6" s="1264"/>
      <c r="K6" s="1264">
        <v>1</v>
      </c>
      <c r="L6" s="1264">
        <v>170</v>
      </c>
      <c r="M6" s="1264">
        <v>74</v>
      </c>
      <c r="N6" s="1264">
        <v>215</v>
      </c>
      <c r="O6" s="1266">
        <v>533</v>
      </c>
      <c r="P6" s="1264"/>
      <c r="Q6" s="1264">
        <v>1</v>
      </c>
      <c r="R6" s="1264">
        <v>1</v>
      </c>
      <c r="S6" s="1270"/>
      <c r="T6" s="1264">
        <v>1</v>
      </c>
      <c r="U6" s="1264"/>
      <c r="V6" s="1264"/>
      <c r="W6" s="1264">
        <v>1</v>
      </c>
      <c r="X6" s="1264"/>
      <c r="Y6" s="1264">
        <v>1</v>
      </c>
      <c r="Z6" s="1264"/>
      <c r="AA6" s="1264">
        <v>1</v>
      </c>
      <c r="AB6" s="1264">
        <v>1</v>
      </c>
      <c r="AC6" s="1264"/>
      <c r="AD6" s="1212" t="s">
        <v>3819</v>
      </c>
      <c r="AE6" s="1267">
        <v>1</v>
      </c>
      <c r="AF6" s="1264"/>
      <c r="AG6" s="1264">
        <v>1</v>
      </c>
      <c r="AH6" s="1264">
        <v>1</v>
      </c>
      <c r="AI6" s="1268"/>
      <c r="AL6" s="1222"/>
      <c r="AM6" s="1222"/>
      <c r="AN6" s="1222">
        <v>1</v>
      </c>
      <c r="AP6" s="1257">
        <v>293.5</v>
      </c>
      <c r="AY6" s="1267" t="s">
        <v>1465</v>
      </c>
      <c r="AZ6" s="1267">
        <v>4</v>
      </c>
      <c r="BA6" s="1267"/>
    </row>
    <row r="7" spans="1:53">
      <c r="A7" s="1153" t="s">
        <v>3680</v>
      </c>
      <c r="B7" s="1212">
        <v>13</v>
      </c>
      <c r="C7" s="1212" t="s">
        <v>3808</v>
      </c>
      <c r="D7" s="1264" t="s">
        <v>1466</v>
      </c>
      <c r="E7" s="1271">
        <v>40607</v>
      </c>
      <c r="F7" s="1225">
        <v>40666</v>
      </c>
      <c r="G7" s="1272">
        <v>1</v>
      </c>
      <c r="H7" s="1272"/>
      <c r="I7" s="1272">
        <v>1</v>
      </c>
      <c r="J7" s="1272"/>
      <c r="K7" s="1272"/>
      <c r="L7" s="1272">
        <v>124</v>
      </c>
      <c r="M7" s="1272">
        <v>51</v>
      </c>
      <c r="N7" s="1272">
        <v>126</v>
      </c>
      <c r="O7" s="1273">
        <v>165</v>
      </c>
      <c r="P7" s="1272"/>
      <c r="Q7" s="1272">
        <v>1</v>
      </c>
      <c r="R7" s="1272"/>
      <c r="S7" s="1274">
        <v>1</v>
      </c>
      <c r="T7" s="1272"/>
      <c r="U7" s="1272">
        <v>1</v>
      </c>
      <c r="V7" s="1272"/>
      <c r="W7" s="1272">
        <v>1</v>
      </c>
      <c r="X7" s="1272"/>
      <c r="Y7" s="1272">
        <v>1</v>
      </c>
      <c r="Z7" s="1272">
        <v>1</v>
      </c>
      <c r="AA7" s="1272"/>
      <c r="AB7" s="1272">
        <v>1</v>
      </c>
      <c r="AC7" s="1272"/>
      <c r="AD7" s="1212" t="s">
        <v>3819</v>
      </c>
      <c r="AE7" s="1275">
        <v>1</v>
      </c>
      <c r="AF7" s="1272">
        <v>1</v>
      </c>
      <c r="AG7" s="1272"/>
      <c r="AH7" s="1272">
        <v>1</v>
      </c>
      <c r="AI7" s="1276"/>
      <c r="AL7" s="1222"/>
      <c r="AM7" s="1222">
        <v>1</v>
      </c>
      <c r="AN7" s="1222"/>
      <c r="AP7" s="717">
        <v>2647.5</v>
      </c>
      <c r="AY7" s="1275" t="s">
        <v>1467</v>
      </c>
      <c r="AZ7" s="1275"/>
      <c r="BA7" s="1275"/>
    </row>
    <row r="8" spans="1:53">
      <c r="A8" s="1153" t="s">
        <v>3680</v>
      </c>
      <c r="B8" s="1212">
        <v>13</v>
      </c>
      <c r="C8" s="1212" t="s">
        <v>3808</v>
      </c>
      <c r="D8" s="1264" t="s">
        <v>1468</v>
      </c>
      <c r="E8" s="1271">
        <v>40607</v>
      </c>
      <c r="F8" s="1225">
        <v>40666</v>
      </c>
      <c r="G8" s="1272">
        <v>1</v>
      </c>
      <c r="H8" s="1272"/>
      <c r="I8" s="1272"/>
      <c r="J8" s="1272"/>
      <c r="K8" s="1272">
        <v>1</v>
      </c>
      <c r="L8" s="1272">
        <v>165</v>
      </c>
      <c r="M8" s="1272">
        <v>83</v>
      </c>
      <c r="N8" s="1272">
        <v>215</v>
      </c>
      <c r="O8" s="1273">
        <v>698</v>
      </c>
      <c r="P8" s="1272"/>
      <c r="Q8" s="1272">
        <v>1</v>
      </c>
      <c r="R8" s="1272"/>
      <c r="S8" s="1274">
        <v>1</v>
      </c>
      <c r="T8" s="1272"/>
      <c r="U8" s="1272">
        <v>1</v>
      </c>
      <c r="V8" s="1272"/>
      <c r="W8" s="1272"/>
      <c r="X8" s="1272">
        <v>1</v>
      </c>
      <c r="Y8" s="1272">
        <v>1</v>
      </c>
      <c r="Z8" s="1272">
        <v>1</v>
      </c>
      <c r="AA8" s="1272"/>
      <c r="AB8" s="1272">
        <v>1</v>
      </c>
      <c r="AC8" s="1272"/>
      <c r="AD8" s="1212" t="s">
        <v>3819</v>
      </c>
      <c r="AE8" s="1275">
        <v>1</v>
      </c>
      <c r="AF8" s="1272">
        <v>1</v>
      </c>
      <c r="AG8" s="1272"/>
      <c r="AH8" s="1272">
        <v>1</v>
      </c>
      <c r="AI8" s="1276"/>
      <c r="AL8" s="1222"/>
      <c r="AM8" s="1222"/>
      <c r="AN8" s="1222">
        <v>1</v>
      </c>
      <c r="AP8" s="1257">
        <v>586</v>
      </c>
      <c r="AY8" s="1275" t="s">
        <v>1469</v>
      </c>
      <c r="AZ8" s="1275">
        <v>2</v>
      </c>
      <c r="BA8" s="1275"/>
    </row>
    <row r="9" spans="1:53">
      <c r="A9" s="1153" t="s">
        <v>3680</v>
      </c>
      <c r="B9" s="1212">
        <v>13</v>
      </c>
      <c r="C9" s="1212" t="s">
        <v>3808</v>
      </c>
      <c r="D9" s="1264" t="s">
        <v>1470</v>
      </c>
      <c r="E9" s="1271">
        <v>40607</v>
      </c>
      <c r="F9" s="1225">
        <v>40666</v>
      </c>
      <c r="G9" s="1272"/>
      <c r="H9" s="1272">
        <v>1</v>
      </c>
      <c r="I9" s="1272"/>
      <c r="J9" s="1272"/>
      <c r="K9" s="1272">
        <v>1</v>
      </c>
      <c r="L9" s="1272">
        <v>164</v>
      </c>
      <c r="M9" s="1272">
        <v>78</v>
      </c>
      <c r="N9" s="1272">
        <v>216</v>
      </c>
      <c r="O9" s="1273">
        <v>591</v>
      </c>
      <c r="P9" s="1272"/>
      <c r="Q9" s="1272">
        <v>1</v>
      </c>
      <c r="R9" s="1272">
        <v>1</v>
      </c>
      <c r="S9" s="1277"/>
      <c r="T9" s="1272">
        <v>1</v>
      </c>
      <c r="U9" s="1272"/>
      <c r="V9" s="1272"/>
      <c r="W9" s="1272">
        <v>1</v>
      </c>
      <c r="X9" s="1272"/>
      <c r="Y9" s="1272">
        <v>1</v>
      </c>
      <c r="Z9" s="1272"/>
      <c r="AA9" s="1272">
        <v>1</v>
      </c>
      <c r="AB9" s="1272">
        <v>1</v>
      </c>
      <c r="AC9" s="1272"/>
      <c r="AD9" s="1212" t="s">
        <v>3819</v>
      </c>
      <c r="AE9" s="1275">
        <v>1</v>
      </c>
      <c r="AF9" s="1272"/>
      <c r="AG9" s="1272">
        <v>1</v>
      </c>
      <c r="AH9" s="1272">
        <v>1</v>
      </c>
      <c r="AI9" s="1276"/>
      <c r="AL9" s="1222"/>
      <c r="AM9" s="1222">
        <v>1</v>
      </c>
      <c r="AN9" s="1222"/>
      <c r="AP9" s="717">
        <v>9531.5</v>
      </c>
      <c r="AY9" s="1275" t="s">
        <v>1471</v>
      </c>
      <c r="AZ9" s="1275">
        <v>2</v>
      </c>
      <c r="BA9" s="1275"/>
    </row>
    <row r="10" spans="1:53">
      <c r="A10" s="1153" t="s">
        <v>3680</v>
      </c>
      <c r="B10" s="1212">
        <v>13</v>
      </c>
      <c r="C10" s="1212" t="s">
        <v>3808</v>
      </c>
      <c r="D10" s="1264" t="s">
        <v>1472</v>
      </c>
      <c r="E10" s="1271">
        <v>40607</v>
      </c>
      <c r="F10" s="1225">
        <v>40666</v>
      </c>
      <c r="G10" s="1272">
        <v>1</v>
      </c>
      <c r="H10" s="1272"/>
      <c r="I10" s="1272">
        <v>1</v>
      </c>
      <c r="J10" s="1272"/>
      <c r="K10" s="1272"/>
      <c r="L10" s="1272">
        <v>109</v>
      </c>
      <c r="M10" s="1272">
        <v>53</v>
      </c>
      <c r="N10" s="1272">
        <v>120</v>
      </c>
      <c r="O10" s="1273">
        <v>144</v>
      </c>
      <c r="P10" s="1272"/>
      <c r="Q10" s="1272">
        <v>1</v>
      </c>
      <c r="R10" s="1272"/>
      <c r="S10" s="1274">
        <v>1</v>
      </c>
      <c r="T10" s="1272"/>
      <c r="U10" s="1272">
        <v>1</v>
      </c>
      <c r="V10" s="1272"/>
      <c r="W10" s="1272">
        <v>1</v>
      </c>
      <c r="X10" s="1272"/>
      <c r="Y10" s="1272">
        <v>1</v>
      </c>
      <c r="Z10" s="1272">
        <v>1</v>
      </c>
      <c r="AA10" s="1272"/>
      <c r="AB10" s="1272">
        <v>1</v>
      </c>
      <c r="AC10" s="1272"/>
      <c r="AD10" s="1212" t="s">
        <v>3819</v>
      </c>
      <c r="AE10" s="1275">
        <v>1</v>
      </c>
      <c r="AF10" s="1272">
        <v>1</v>
      </c>
      <c r="AG10" s="1272"/>
      <c r="AH10" s="1272">
        <v>1</v>
      </c>
      <c r="AI10" s="1276"/>
      <c r="AL10" s="1222">
        <v>1</v>
      </c>
      <c r="AM10" s="1222"/>
      <c r="AN10" s="1222"/>
      <c r="AP10" s="788">
        <v>13166</v>
      </c>
      <c r="AY10" s="1275" t="s">
        <v>1473</v>
      </c>
      <c r="AZ10" s="1275">
        <v>1</v>
      </c>
      <c r="BA10" s="1275"/>
    </row>
    <row r="11" spans="1:53">
      <c r="A11" s="1153" t="s">
        <v>3680</v>
      </c>
      <c r="B11" s="1212">
        <v>13</v>
      </c>
      <c r="C11" s="1212" t="s">
        <v>3808</v>
      </c>
      <c r="D11" s="1264" t="s">
        <v>1474</v>
      </c>
      <c r="E11" s="1271">
        <v>40607</v>
      </c>
      <c r="F11" s="1225">
        <v>40666</v>
      </c>
      <c r="G11" s="1272">
        <v>1</v>
      </c>
      <c r="H11" s="1272"/>
      <c r="I11" s="1272"/>
      <c r="J11" s="1272"/>
      <c r="K11" s="1272">
        <v>1</v>
      </c>
      <c r="L11" s="1272">
        <v>166</v>
      </c>
      <c r="M11" s="1272">
        <v>84</v>
      </c>
      <c r="N11" s="1272">
        <v>215</v>
      </c>
      <c r="O11" s="1273">
        <v>709</v>
      </c>
      <c r="P11" s="1272"/>
      <c r="Q11" s="1272">
        <v>1</v>
      </c>
      <c r="R11" s="1272"/>
      <c r="S11" s="1274">
        <v>1</v>
      </c>
      <c r="T11" s="1272"/>
      <c r="U11" s="1272">
        <v>1</v>
      </c>
      <c r="V11" s="1272"/>
      <c r="W11" s="1272"/>
      <c r="X11" s="1272">
        <v>1</v>
      </c>
      <c r="Y11" s="1272">
        <v>1</v>
      </c>
      <c r="Z11" s="1272"/>
      <c r="AA11" s="1272">
        <v>1</v>
      </c>
      <c r="AB11" s="1272">
        <v>1</v>
      </c>
      <c r="AC11" s="1272"/>
      <c r="AD11" s="1212" t="s">
        <v>3819</v>
      </c>
      <c r="AE11" s="1275">
        <v>1</v>
      </c>
      <c r="AF11" s="1272"/>
      <c r="AG11" s="1272">
        <v>1</v>
      </c>
      <c r="AH11" s="1272">
        <v>1</v>
      </c>
      <c r="AI11" s="1276"/>
      <c r="AL11" s="1222"/>
      <c r="AM11" s="1222"/>
      <c r="AN11" s="1222">
        <v>1</v>
      </c>
      <c r="AP11" s="1257">
        <v>459</v>
      </c>
      <c r="AY11" s="1275" t="s">
        <v>1475</v>
      </c>
      <c r="AZ11" s="1275"/>
      <c r="BA11" s="1275" t="s">
        <v>1476</v>
      </c>
    </row>
    <row r="12" spans="1:53">
      <c r="A12" s="1153" t="s">
        <v>3680</v>
      </c>
      <c r="B12" s="1212">
        <v>13</v>
      </c>
      <c r="C12" s="1212" t="s">
        <v>3808</v>
      </c>
      <c r="D12" s="1264" t="s">
        <v>1477</v>
      </c>
      <c r="E12" s="1271">
        <v>40638</v>
      </c>
      <c r="F12" s="1225">
        <v>40667</v>
      </c>
      <c r="G12" s="1272">
        <v>1</v>
      </c>
      <c r="H12" s="1272"/>
      <c r="I12" s="1272"/>
      <c r="J12" s="1272"/>
      <c r="K12" s="1272">
        <v>1</v>
      </c>
      <c r="L12" s="1272">
        <v>175</v>
      </c>
      <c r="M12" s="1272">
        <v>81</v>
      </c>
      <c r="N12" s="1272">
        <v>215</v>
      </c>
      <c r="O12" s="1273">
        <v>812</v>
      </c>
      <c r="P12" s="1272"/>
      <c r="Q12" s="1272">
        <v>1</v>
      </c>
      <c r="R12" s="1272"/>
      <c r="S12" s="1274">
        <v>1</v>
      </c>
      <c r="T12" s="1272"/>
      <c r="U12" s="1272">
        <v>1</v>
      </c>
      <c r="V12" s="1272"/>
      <c r="W12" s="1272"/>
      <c r="X12" s="1272">
        <v>1</v>
      </c>
      <c r="Y12" s="1272">
        <v>1</v>
      </c>
      <c r="Z12" s="1272">
        <v>1</v>
      </c>
      <c r="AA12" s="1272"/>
      <c r="AB12" s="1272">
        <v>1</v>
      </c>
      <c r="AC12" s="1272"/>
      <c r="AD12" s="1212" t="s">
        <v>3819</v>
      </c>
      <c r="AE12" s="1275">
        <v>1</v>
      </c>
      <c r="AF12" s="1272">
        <v>1</v>
      </c>
      <c r="AG12" s="1272"/>
      <c r="AH12" s="1272">
        <v>1</v>
      </c>
      <c r="AI12" s="1276"/>
      <c r="AL12" s="1222"/>
      <c r="AM12" s="1222">
        <v>1</v>
      </c>
      <c r="AN12" s="1222"/>
      <c r="AP12" s="717">
        <v>4366.5</v>
      </c>
      <c r="AY12" s="1275" t="s">
        <v>1478</v>
      </c>
      <c r="AZ12" s="1275">
        <v>1</v>
      </c>
      <c r="BA12" s="1275"/>
    </row>
    <row r="13" spans="1:53">
      <c r="A13" s="1153" t="s">
        <v>3680</v>
      </c>
      <c r="B13" s="1212">
        <v>13</v>
      </c>
      <c r="C13" s="1212" t="s">
        <v>3808</v>
      </c>
      <c r="D13" s="1264" t="s">
        <v>1479</v>
      </c>
      <c r="E13" s="1271">
        <v>40638</v>
      </c>
      <c r="F13" s="1225">
        <v>40667</v>
      </c>
      <c r="G13" s="1272"/>
      <c r="H13" s="1272">
        <v>1</v>
      </c>
      <c r="I13" s="1272"/>
      <c r="J13" s="1272">
        <v>1</v>
      </c>
      <c r="K13" s="1272"/>
      <c r="L13" s="1272">
        <v>152</v>
      </c>
      <c r="M13" s="1272">
        <v>73</v>
      </c>
      <c r="N13" s="1272">
        <v>180</v>
      </c>
      <c r="O13" s="1273">
        <v>433</v>
      </c>
      <c r="P13" s="1272"/>
      <c r="Q13" s="1272">
        <v>1</v>
      </c>
      <c r="R13" s="1272"/>
      <c r="S13" s="1274">
        <v>1</v>
      </c>
      <c r="T13" s="1272"/>
      <c r="U13" s="1272">
        <v>1</v>
      </c>
      <c r="V13" s="1272"/>
      <c r="W13" s="1272">
        <v>1</v>
      </c>
      <c r="X13" s="1272"/>
      <c r="Y13" s="1272">
        <v>1</v>
      </c>
      <c r="Z13" s="1272"/>
      <c r="AA13" s="1272">
        <v>1</v>
      </c>
      <c r="AB13" s="1272">
        <v>1</v>
      </c>
      <c r="AC13" s="1272"/>
      <c r="AD13" s="1212" t="s">
        <v>3819</v>
      </c>
      <c r="AE13" s="1275">
        <v>1</v>
      </c>
      <c r="AF13" s="1272"/>
      <c r="AG13" s="1272">
        <v>1</v>
      </c>
      <c r="AH13" s="1272">
        <v>1</v>
      </c>
      <c r="AI13" s="1276"/>
      <c r="AL13" s="1222"/>
      <c r="AM13" s="1222"/>
      <c r="AN13" s="1222">
        <v>1</v>
      </c>
      <c r="AP13" s="1257">
        <v>206</v>
      </c>
      <c r="AY13" s="1275" t="s">
        <v>1480</v>
      </c>
      <c r="AZ13" s="1275">
        <v>2</v>
      </c>
      <c r="BA13" s="1275"/>
    </row>
    <row r="14" spans="1:53">
      <c r="A14" s="1153" t="s">
        <v>3680</v>
      </c>
      <c r="B14" s="1212">
        <v>13</v>
      </c>
      <c r="C14" s="1212" t="s">
        <v>3808</v>
      </c>
      <c r="D14" s="1264" t="s">
        <v>1481</v>
      </c>
      <c r="E14" s="1271">
        <v>40638</v>
      </c>
      <c r="F14" s="1225">
        <v>40667</v>
      </c>
      <c r="G14" s="1272">
        <v>1</v>
      </c>
      <c r="H14" s="1272"/>
      <c r="I14" s="1272"/>
      <c r="J14" s="1272">
        <v>1</v>
      </c>
      <c r="K14" s="1272"/>
      <c r="L14" s="1272">
        <v>160</v>
      </c>
      <c r="M14" s="1272">
        <v>72</v>
      </c>
      <c r="N14" s="1272">
        <v>180</v>
      </c>
      <c r="O14" s="1273">
        <v>502</v>
      </c>
      <c r="P14" s="1272"/>
      <c r="Q14" s="1272">
        <v>1</v>
      </c>
      <c r="R14" s="1272"/>
      <c r="S14" s="1274">
        <v>1</v>
      </c>
      <c r="T14" s="1272"/>
      <c r="U14" s="1272">
        <v>1</v>
      </c>
      <c r="V14" s="1272"/>
      <c r="W14" s="1272">
        <v>1</v>
      </c>
      <c r="X14" s="1272"/>
      <c r="Y14" s="1272">
        <v>1</v>
      </c>
      <c r="Z14" s="1272"/>
      <c r="AA14" s="1272">
        <v>1</v>
      </c>
      <c r="AB14" s="1272">
        <v>1</v>
      </c>
      <c r="AC14" s="1272"/>
      <c r="AD14" s="1212" t="s">
        <v>3819</v>
      </c>
      <c r="AE14" s="1275">
        <v>1</v>
      </c>
      <c r="AF14" s="1272"/>
      <c r="AG14" s="1272">
        <v>1</v>
      </c>
      <c r="AH14" s="1272">
        <v>1</v>
      </c>
      <c r="AI14" s="1276"/>
      <c r="AL14" s="1222"/>
      <c r="AM14" s="1222"/>
      <c r="AN14" s="1222">
        <v>1</v>
      </c>
      <c r="AP14" s="1257">
        <v>182</v>
      </c>
      <c r="AY14" s="1275" t="s">
        <v>1482</v>
      </c>
      <c r="AZ14" s="1275"/>
      <c r="BA14" s="1275"/>
    </row>
    <row r="15" spans="1:53">
      <c r="A15" s="1153" t="s">
        <v>3680</v>
      </c>
      <c r="B15" s="1212">
        <v>13</v>
      </c>
      <c r="C15" s="1212" t="s">
        <v>3808</v>
      </c>
      <c r="D15" s="1264" t="s">
        <v>1483</v>
      </c>
      <c r="E15" s="1271">
        <v>40638</v>
      </c>
      <c r="F15" s="1225">
        <v>40667</v>
      </c>
      <c r="G15" s="1272">
        <v>1</v>
      </c>
      <c r="H15" s="1272"/>
      <c r="I15" s="1272"/>
      <c r="J15" s="1272"/>
      <c r="K15" s="1272">
        <v>1</v>
      </c>
      <c r="L15" s="1272">
        <v>170</v>
      </c>
      <c r="M15" s="1272">
        <v>75</v>
      </c>
      <c r="N15" s="1272">
        <v>220</v>
      </c>
      <c r="O15" s="1273">
        <v>804</v>
      </c>
      <c r="P15" s="1272"/>
      <c r="Q15" s="1272">
        <v>1</v>
      </c>
      <c r="R15" s="1272"/>
      <c r="S15" s="1274">
        <v>1</v>
      </c>
      <c r="T15" s="1272"/>
      <c r="U15" s="1272">
        <v>1</v>
      </c>
      <c r="V15" s="1272"/>
      <c r="W15" s="1272"/>
      <c r="X15" s="1272">
        <v>1</v>
      </c>
      <c r="Y15" s="1272">
        <v>1</v>
      </c>
      <c r="Z15" s="1272">
        <v>1</v>
      </c>
      <c r="AA15" s="1272"/>
      <c r="AB15" s="1272">
        <v>1</v>
      </c>
      <c r="AC15" s="1272"/>
      <c r="AD15" s="1212" t="s">
        <v>3819</v>
      </c>
      <c r="AE15" s="1275">
        <v>1</v>
      </c>
      <c r="AF15" s="1272">
        <v>1</v>
      </c>
      <c r="AG15" s="1272"/>
      <c r="AH15" s="1272">
        <v>1</v>
      </c>
      <c r="AI15" s="1276"/>
      <c r="AL15" s="1222"/>
      <c r="AM15" s="1222">
        <v>1</v>
      </c>
      <c r="AN15" s="1222"/>
      <c r="AP15" s="717">
        <v>4093</v>
      </c>
      <c r="AY15" s="1275" t="s">
        <v>1484</v>
      </c>
      <c r="AZ15" s="1275">
        <v>3</v>
      </c>
      <c r="BA15" s="1275" t="s">
        <v>1476</v>
      </c>
    </row>
    <row r="16" spans="1:53">
      <c r="A16" s="1153" t="s">
        <v>3680</v>
      </c>
      <c r="B16" s="1212">
        <v>13</v>
      </c>
      <c r="C16" s="1212" t="s">
        <v>3808</v>
      </c>
      <c r="D16" s="1264" t="s">
        <v>1485</v>
      </c>
      <c r="E16" s="1278">
        <v>40638</v>
      </c>
      <c r="F16" s="1225">
        <v>40667</v>
      </c>
      <c r="G16" s="1279"/>
      <c r="H16" s="1279">
        <v>1</v>
      </c>
      <c r="I16" s="1279"/>
      <c r="J16" s="1279"/>
      <c r="K16" s="1279">
        <v>1</v>
      </c>
      <c r="L16" s="1279">
        <v>66</v>
      </c>
      <c r="M16" s="1279">
        <v>30.6</v>
      </c>
      <c r="N16" s="1279">
        <v>68</v>
      </c>
      <c r="O16" s="1280"/>
      <c r="P16" s="1279"/>
      <c r="Q16" s="1279">
        <v>1</v>
      </c>
      <c r="R16" s="1279">
        <v>1</v>
      </c>
      <c r="S16" s="1281"/>
      <c r="T16" s="1279">
        <v>1</v>
      </c>
      <c r="U16" s="1279"/>
      <c r="V16" s="1279"/>
      <c r="W16" s="1279">
        <v>1</v>
      </c>
      <c r="X16" s="1279"/>
      <c r="Y16" s="1279">
        <v>1</v>
      </c>
      <c r="Z16" s="1279">
        <v>1</v>
      </c>
      <c r="AA16" s="1279"/>
      <c r="AB16" s="1279">
        <v>1</v>
      </c>
      <c r="AC16" s="1279"/>
      <c r="AD16" s="1212" t="s">
        <v>3819</v>
      </c>
      <c r="AE16" s="1282">
        <v>1</v>
      </c>
      <c r="AF16" s="1279">
        <v>1</v>
      </c>
      <c r="AG16" s="1279"/>
      <c r="AH16" s="1279">
        <v>1</v>
      </c>
      <c r="AI16" s="1283"/>
      <c r="AL16" s="1222"/>
      <c r="AM16" s="1222"/>
      <c r="AN16" s="1222">
        <v>1</v>
      </c>
      <c r="AP16" s="1257">
        <v>62</v>
      </c>
      <c r="AY16" s="1281"/>
      <c r="AZ16" s="1282"/>
      <c r="BA16" s="1282" t="s">
        <v>1486</v>
      </c>
    </row>
    <row r="17" spans="1:53">
      <c r="A17" s="1153" t="s">
        <v>3680</v>
      </c>
      <c r="B17" s="1212">
        <v>14</v>
      </c>
      <c r="C17" s="1212" t="s">
        <v>3831</v>
      </c>
      <c r="D17" s="1264" t="s">
        <v>1487</v>
      </c>
      <c r="E17" s="1284">
        <v>40638</v>
      </c>
      <c r="F17" s="1225">
        <v>40667</v>
      </c>
      <c r="G17" s="1285"/>
      <c r="H17" s="1285">
        <v>1</v>
      </c>
      <c r="I17" s="1285"/>
      <c r="J17" s="1285"/>
      <c r="K17" s="1285">
        <v>1</v>
      </c>
      <c r="L17" s="1285">
        <v>168</v>
      </c>
      <c r="M17" s="1285">
        <v>83</v>
      </c>
      <c r="N17" s="1285">
        <v>198</v>
      </c>
      <c r="O17" s="1286">
        <v>571</v>
      </c>
      <c r="P17" s="1285"/>
      <c r="Q17" s="1285">
        <v>1</v>
      </c>
      <c r="R17" s="1285">
        <v>1</v>
      </c>
      <c r="S17" s="1287"/>
      <c r="T17" s="1285">
        <v>1</v>
      </c>
      <c r="U17" s="1285"/>
      <c r="V17" s="1285"/>
      <c r="W17" s="1285">
        <v>1</v>
      </c>
      <c r="X17" s="1285"/>
      <c r="Y17" s="1285">
        <v>1</v>
      </c>
      <c r="Z17" s="1285">
        <v>1</v>
      </c>
      <c r="AA17" s="1285"/>
      <c r="AB17" s="1285">
        <v>1</v>
      </c>
      <c r="AC17" s="1285"/>
      <c r="AD17" s="1212" t="s">
        <v>3819</v>
      </c>
      <c r="AE17" s="1288">
        <v>1</v>
      </c>
      <c r="AF17" s="1285">
        <v>1</v>
      </c>
      <c r="AG17" s="1285"/>
      <c r="AH17" s="1285">
        <v>1</v>
      </c>
      <c r="AI17" s="1289"/>
      <c r="AL17" s="1222"/>
      <c r="AM17" s="1222">
        <v>1</v>
      </c>
      <c r="AN17" s="1222"/>
      <c r="AP17" s="717">
        <v>5086</v>
      </c>
      <c r="AY17" s="1288" t="s">
        <v>1488</v>
      </c>
      <c r="AZ17" s="1288">
        <v>4</v>
      </c>
      <c r="BA17" s="1288"/>
    </row>
    <row r="18" spans="1:53">
      <c r="A18" s="1153" t="s">
        <v>3680</v>
      </c>
      <c r="B18" s="1212">
        <v>14</v>
      </c>
      <c r="C18" s="1212" t="s">
        <v>3831</v>
      </c>
      <c r="D18" s="1264" t="s">
        <v>1489</v>
      </c>
      <c r="E18" s="1284">
        <v>40638</v>
      </c>
      <c r="F18" s="1225">
        <v>40667</v>
      </c>
      <c r="G18" s="1285"/>
      <c r="H18" s="1285">
        <v>1</v>
      </c>
      <c r="I18" s="1285">
        <v>1</v>
      </c>
      <c r="J18" s="1285"/>
      <c r="K18" s="1285"/>
      <c r="L18" s="1285">
        <v>107</v>
      </c>
      <c r="M18" s="1285">
        <v>52</v>
      </c>
      <c r="N18" s="1285">
        <v>110</v>
      </c>
      <c r="O18" s="1286">
        <v>147</v>
      </c>
      <c r="P18" s="1285"/>
      <c r="Q18" s="1285">
        <v>1</v>
      </c>
      <c r="R18" s="1285"/>
      <c r="S18" s="1290">
        <v>1</v>
      </c>
      <c r="T18" s="1285"/>
      <c r="U18" s="1285">
        <v>1</v>
      </c>
      <c r="V18" s="1285"/>
      <c r="W18" s="1285">
        <v>1</v>
      </c>
      <c r="X18" s="1285"/>
      <c r="Y18" s="1285">
        <v>1</v>
      </c>
      <c r="Z18" s="1285">
        <v>1</v>
      </c>
      <c r="AA18" s="1285"/>
      <c r="AB18" s="1285">
        <v>1</v>
      </c>
      <c r="AC18" s="1285"/>
      <c r="AD18" s="1212" t="s">
        <v>3819</v>
      </c>
      <c r="AE18" s="1288">
        <v>1</v>
      </c>
      <c r="AF18" s="1285">
        <v>1</v>
      </c>
      <c r="AG18" s="1285"/>
      <c r="AH18" s="1285">
        <v>1</v>
      </c>
      <c r="AI18" s="1289"/>
      <c r="AL18" s="1222">
        <v>1</v>
      </c>
      <c r="AM18" s="1222"/>
      <c r="AN18" s="1222"/>
      <c r="AP18" s="788">
        <v>10467</v>
      </c>
      <c r="AY18" s="1288" t="s">
        <v>1490</v>
      </c>
      <c r="AZ18" s="1288"/>
      <c r="BA18" s="1288"/>
    </row>
    <row r="19" spans="1:53">
      <c r="A19" s="1153" t="s">
        <v>3680</v>
      </c>
      <c r="B19" s="1212">
        <v>14</v>
      </c>
      <c r="C19" s="1212" t="s">
        <v>3831</v>
      </c>
      <c r="D19" s="1264" t="s">
        <v>1491</v>
      </c>
      <c r="E19" s="1284">
        <v>40638</v>
      </c>
      <c r="F19" s="1225">
        <v>40667</v>
      </c>
      <c r="G19" s="1285"/>
      <c r="H19" s="1285">
        <v>1</v>
      </c>
      <c r="I19" s="1285"/>
      <c r="J19" s="1285"/>
      <c r="K19" s="1285">
        <v>1</v>
      </c>
      <c r="L19" s="1285">
        <v>167</v>
      </c>
      <c r="M19" s="1285">
        <v>79</v>
      </c>
      <c r="N19" s="1285">
        <v>181</v>
      </c>
      <c r="O19" s="1286">
        <v>580</v>
      </c>
      <c r="P19" s="1285"/>
      <c r="Q19" s="1285">
        <v>1</v>
      </c>
      <c r="R19" s="1285">
        <v>1</v>
      </c>
      <c r="S19" s="1287"/>
      <c r="T19" s="1285"/>
      <c r="U19" s="1285">
        <v>1</v>
      </c>
      <c r="V19" s="1285">
        <v>1</v>
      </c>
      <c r="W19" s="1285"/>
      <c r="X19" s="1285"/>
      <c r="Y19" s="1285">
        <v>1</v>
      </c>
      <c r="Z19" s="1285">
        <v>1</v>
      </c>
      <c r="AA19" s="1285"/>
      <c r="AB19" s="1285">
        <v>1</v>
      </c>
      <c r="AC19" s="1285"/>
      <c r="AD19" s="1212" t="s">
        <v>3819</v>
      </c>
      <c r="AE19" s="1288">
        <v>1</v>
      </c>
      <c r="AF19" s="1285">
        <v>1</v>
      </c>
      <c r="AG19" s="1285"/>
      <c r="AH19" s="1285">
        <v>1</v>
      </c>
      <c r="AI19" s="1289"/>
      <c r="AL19" s="1222"/>
      <c r="AM19" s="1222">
        <v>1</v>
      </c>
      <c r="AN19" s="1222"/>
      <c r="AP19" s="717">
        <v>2446</v>
      </c>
      <c r="AY19" s="1288" t="s">
        <v>1492</v>
      </c>
      <c r="AZ19" s="1288">
        <v>4</v>
      </c>
      <c r="BA19" s="1288"/>
    </row>
    <row r="20" spans="1:53">
      <c r="A20" s="1153" t="s">
        <v>3680</v>
      </c>
      <c r="B20" s="1212">
        <v>14</v>
      </c>
      <c r="C20" s="1212" t="s">
        <v>3831</v>
      </c>
      <c r="D20" s="1264" t="s">
        <v>1493</v>
      </c>
      <c r="E20" s="1284">
        <v>40638</v>
      </c>
      <c r="F20" s="1225">
        <v>40667</v>
      </c>
      <c r="G20" s="1285"/>
      <c r="H20" s="1285">
        <v>1</v>
      </c>
      <c r="I20" s="1285">
        <v>1</v>
      </c>
      <c r="J20" s="1285"/>
      <c r="K20" s="1285"/>
      <c r="L20" s="1285">
        <v>101</v>
      </c>
      <c r="M20" s="1285">
        <v>54</v>
      </c>
      <c r="N20" s="1285">
        <v>97</v>
      </c>
      <c r="O20" s="1286">
        <v>103</v>
      </c>
      <c r="P20" s="1285"/>
      <c r="Q20" s="1285">
        <v>1</v>
      </c>
      <c r="R20" s="1285"/>
      <c r="S20" s="1290">
        <v>1</v>
      </c>
      <c r="T20" s="1285"/>
      <c r="U20" s="1285">
        <v>1</v>
      </c>
      <c r="V20" s="1285"/>
      <c r="W20" s="1285">
        <v>1</v>
      </c>
      <c r="X20" s="1285"/>
      <c r="Y20" s="1285">
        <v>1</v>
      </c>
      <c r="Z20" s="1285">
        <v>1</v>
      </c>
      <c r="AA20" s="1285"/>
      <c r="AB20" s="1285">
        <v>1</v>
      </c>
      <c r="AC20" s="1285"/>
      <c r="AD20" s="1212" t="s">
        <v>3819</v>
      </c>
      <c r="AE20" s="1288">
        <v>1</v>
      </c>
      <c r="AF20" s="1285">
        <v>1</v>
      </c>
      <c r="AG20" s="1285"/>
      <c r="AH20" s="1285">
        <v>1</v>
      </c>
      <c r="AI20" s="1289"/>
      <c r="AL20" s="1222">
        <v>1</v>
      </c>
      <c r="AM20" s="1222"/>
      <c r="AN20" s="1222"/>
      <c r="AP20" s="788">
        <v>11982</v>
      </c>
      <c r="AY20" s="1288" t="s">
        <v>1494</v>
      </c>
      <c r="AZ20" s="1288">
        <v>2</v>
      </c>
      <c r="BA20" s="1288"/>
    </row>
    <row r="21" spans="1:53">
      <c r="A21" s="1153" t="s">
        <v>3680</v>
      </c>
      <c r="B21" s="1212">
        <v>14</v>
      </c>
      <c r="C21" s="1212" t="s">
        <v>3831</v>
      </c>
      <c r="D21" s="1264" t="s">
        <v>1495</v>
      </c>
      <c r="E21" s="1284">
        <v>40668</v>
      </c>
      <c r="F21" s="1225">
        <v>40668</v>
      </c>
      <c r="G21" s="1285">
        <v>1</v>
      </c>
      <c r="H21" s="1285"/>
      <c r="I21" s="1285"/>
      <c r="J21" s="1285"/>
      <c r="K21" s="1285">
        <v>1</v>
      </c>
      <c r="L21" s="1285">
        <v>154</v>
      </c>
      <c r="M21" s="1285">
        <v>84</v>
      </c>
      <c r="N21" s="1285">
        <v>193</v>
      </c>
      <c r="O21" s="1286">
        <v>462</v>
      </c>
      <c r="P21" s="1285"/>
      <c r="Q21" s="1285">
        <v>1</v>
      </c>
      <c r="R21" s="1285"/>
      <c r="S21" s="1290">
        <v>1</v>
      </c>
      <c r="T21" s="1285"/>
      <c r="U21" s="1285">
        <v>1</v>
      </c>
      <c r="V21" s="1285"/>
      <c r="W21" s="1285"/>
      <c r="X21" s="1285">
        <v>1</v>
      </c>
      <c r="Y21" s="1285">
        <v>1</v>
      </c>
      <c r="Z21" s="1285">
        <v>1</v>
      </c>
      <c r="AA21" s="1285"/>
      <c r="AB21" s="1285">
        <v>1</v>
      </c>
      <c r="AC21" s="1285"/>
      <c r="AD21" s="1212" t="s">
        <v>3819</v>
      </c>
      <c r="AE21" s="1288">
        <v>1</v>
      </c>
      <c r="AF21" s="1285">
        <v>1</v>
      </c>
      <c r="AG21" s="1285"/>
      <c r="AH21" s="1285">
        <v>1</v>
      </c>
      <c r="AI21" s="1289"/>
      <c r="AL21" s="1222">
        <v>1</v>
      </c>
      <c r="AM21" s="1222"/>
      <c r="AN21" s="1222"/>
      <c r="AP21" s="788">
        <v>26348</v>
      </c>
      <c r="AY21" s="1288" t="s">
        <v>1496</v>
      </c>
      <c r="AZ21" s="1288">
        <v>2</v>
      </c>
      <c r="BA21" s="1288"/>
    </row>
    <row r="22" spans="1:53">
      <c r="A22" s="1153" t="s">
        <v>3680</v>
      </c>
      <c r="B22" s="1212">
        <v>14</v>
      </c>
      <c r="C22" s="1212" t="s">
        <v>3831</v>
      </c>
      <c r="D22" s="1264" t="s">
        <v>1497</v>
      </c>
      <c r="E22" s="1284">
        <v>40668</v>
      </c>
      <c r="F22" s="1225">
        <v>40668</v>
      </c>
      <c r="G22" s="1285">
        <v>1</v>
      </c>
      <c r="H22" s="1285"/>
      <c r="I22" s="1285"/>
      <c r="J22" s="1285"/>
      <c r="K22" s="1285">
        <v>1</v>
      </c>
      <c r="L22" s="1285">
        <v>162</v>
      </c>
      <c r="M22" s="1285">
        <v>82</v>
      </c>
      <c r="N22" s="1285">
        <v>196</v>
      </c>
      <c r="O22" s="1286">
        <v>530</v>
      </c>
      <c r="P22" s="1285"/>
      <c r="Q22" s="1285">
        <v>1</v>
      </c>
      <c r="R22" s="1285"/>
      <c r="S22" s="1290">
        <v>1</v>
      </c>
      <c r="T22" s="1285"/>
      <c r="U22" s="1285">
        <v>1</v>
      </c>
      <c r="V22" s="1285"/>
      <c r="W22" s="1285"/>
      <c r="X22" s="1285">
        <v>1</v>
      </c>
      <c r="Y22" s="1285">
        <v>1</v>
      </c>
      <c r="Z22" s="1285">
        <v>1</v>
      </c>
      <c r="AA22" s="1285"/>
      <c r="AB22" s="1285">
        <v>1</v>
      </c>
      <c r="AC22" s="1285"/>
      <c r="AD22" s="1212" t="s">
        <v>3819</v>
      </c>
      <c r="AE22" s="1288">
        <v>1</v>
      </c>
      <c r="AF22" s="1285">
        <v>1</v>
      </c>
      <c r="AG22" s="1285"/>
      <c r="AH22" s="1285">
        <v>1</v>
      </c>
      <c r="AI22" s="1289"/>
      <c r="AL22" s="1222"/>
      <c r="AM22" s="1222"/>
      <c r="AN22" s="1222">
        <v>1</v>
      </c>
      <c r="AP22" s="1257">
        <v>162</v>
      </c>
      <c r="AY22" s="1288" t="s">
        <v>1498</v>
      </c>
      <c r="AZ22" s="1288">
        <v>1</v>
      </c>
      <c r="BA22" s="1288"/>
    </row>
    <row r="23" spans="1:53">
      <c r="A23" s="1153" t="s">
        <v>3680</v>
      </c>
      <c r="B23" s="1212">
        <v>14</v>
      </c>
      <c r="C23" s="1212" t="s">
        <v>3831</v>
      </c>
      <c r="D23" s="1264" t="s">
        <v>1499</v>
      </c>
      <c r="E23" s="1284">
        <v>40668</v>
      </c>
      <c r="F23" s="1225">
        <v>40668</v>
      </c>
      <c r="G23" s="1285">
        <v>1</v>
      </c>
      <c r="H23" s="1285"/>
      <c r="I23" s="1285"/>
      <c r="J23" s="1285"/>
      <c r="K23" s="1285">
        <v>1</v>
      </c>
      <c r="L23" s="1285">
        <v>168</v>
      </c>
      <c r="M23" s="1285">
        <v>84</v>
      </c>
      <c r="N23" s="1285">
        <v>214</v>
      </c>
      <c r="O23" s="1286">
        <v>733</v>
      </c>
      <c r="P23" s="1285"/>
      <c r="Q23" s="1285">
        <v>1</v>
      </c>
      <c r="R23" s="1285"/>
      <c r="S23" s="1290">
        <v>1</v>
      </c>
      <c r="T23" s="1285"/>
      <c r="U23" s="1285">
        <v>1</v>
      </c>
      <c r="V23" s="1285"/>
      <c r="W23" s="1285"/>
      <c r="X23" s="1285">
        <v>1</v>
      </c>
      <c r="Y23" s="1285">
        <v>1</v>
      </c>
      <c r="Z23" s="1285">
        <v>1</v>
      </c>
      <c r="AA23" s="1285"/>
      <c r="AB23" s="1285">
        <v>1</v>
      </c>
      <c r="AC23" s="1285"/>
      <c r="AD23" s="1212" t="s">
        <v>3819</v>
      </c>
      <c r="AE23" s="1288">
        <v>1</v>
      </c>
      <c r="AF23" s="1285"/>
      <c r="AG23" s="1285">
        <v>1</v>
      </c>
      <c r="AH23" s="1285">
        <v>1</v>
      </c>
      <c r="AI23" s="1289"/>
      <c r="AL23" s="1222">
        <v>1</v>
      </c>
      <c r="AM23" s="1222"/>
      <c r="AN23" s="1222"/>
      <c r="AP23" s="788">
        <v>12876.5</v>
      </c>
      <c r="AY23" s="1288" t="s">
        <v>1500</v>
      </c>
      <c r="AZ23" s="1288">
        <v>2</v>
      </c>
      <c r="BA23" s="1288"/>
    </row>
    <row r="24" spans="1:53">
      <c r="A24" s="1153" t="s">
        <v>3680</v>
      </c>
      <c r="B24" s="1212">
        <v>14</v>
      </c>
      <c r="C24" s="1212" t="s">
        <v>3831</v>
      </c>
      <c r="D24" s="1264" t="s">
        <v>1501</v>
      </c>
      <c r="E24" s="1284">
        <v>40668</v>
      </c>
      <c r="F24" s="1225">
        <v>40668</v>
      </c>
      <c r="G24" s="1285">
        <v>1</v>
      </c>
      <c r="H24" s="1285"/>
      <c r="I24" s="1285"/>
      <c r="J24" s="1285"/>
      <c r="K24" s="1285">
        <v>1</v>
      </c>
      <c r="L24" s="1285">
        <v>161</v>
      </c>
      <c r="M24" s="1285">
        <v>82</v>
      </c>
      <c r="N24" s="1285">
        <v>197</v>
      </c>
      <c r="O24" s="1286">
        <v>492</v>
      </c>
      <c r="P24" s="1285"/>
      <c r="Q24" s="1285">
        <v>1</v>
      </c>
      <c r="R24" s="1285"/>
      <c r="S24" s="1290">
        <v>1</v>
      </c>
      <c r="T24" s="1285"/>
      <c r="U24" s="1285">
        <v>1</v>
      </c>
      <c r="V24" s="1285"/>
      <c r="W24" s="1285">
        <v>1</v>
      </c>
      <c r="X24" s="1285"/>
      <c r="Y24" s="1285">
        <v>1</v>
      </c>
      <c r="Z24" s="1285"/>
      <c r="AA24" s="1285">
        <v>1</v>
      </c>
      <c r="AB24" s="1285">
        <v>1</v>
      </c>
      <c r="AC24" s="1285"/>
      <c r="AD24" s="1212" t="s">
        <v>3819</v>
      </c>
      <c r="AE24" s="1288">
        <v>1</v>
      </c>
      <c r="AF24" s="1285"/>
      <c r="AG24" s="1285">
        <v>1</v>
      </c>
      <c r="AH24" s="1285">
        <v>1</v>
      </c>
      <c r="AI24" s="1289"/>
      <c r="AL24" s="1222"/>
      <c r="AM24" s="1222"/>
      <c r="AN24" s="1222">
        <v>1</v>
      </c>
      <c r="AP24" s="1257">
        <v>103.5</v>
      </c>
      <c r="AY24" s="1288" t="s">
        <v>1502</v>
      </c>
      <c r="AZ24" s="1288">
        <v>4</v>
      </c>
      <c r="BA24" s="1288"/>
    </row>
    <row r="25" spans="1:53">
      <c r="A25" s="1153" t="s">
        <v>3680</v>
      </c>
      <c r="B25" s="1212">
        <v>14</v>
      </c>
      <c r="C25" s="1212" t="s">
        <v>3831</v>
      </c>
      <c r="D25" s="1264" t="s">
        <v>1503</v>
      </c>
      <c r="E25" s="1284">
        <v>40668</v>
      </c>
      <c r="F25" s="1225">
        <v>40668</v>
      </c>
      <c r="G25" s="1285">
        <v>1</v>
      </c>
      <c r="H25" s="1285"/>
      <c r="I25" s="1285"/>
      <c r="J25" s="1285"/>
      <c r="K25" s="1285">
        <v>1</v>
      </c>
      <c r="L25" s="1285">
        <v>167</v>
      </c>
      <c r="M25" s="1285">
        <v>82</v>
      </c>
      <c r="N25" s="1285">
        <v>197</v>
      </c>
      <c r="O25" s="1286">
        <v>559</v>
      </c>
      <c r="P25" s="1285"/>
      <c r="Q25" s="1285">
        <v>1</v>
      </c>
      <c r="R25" s="1285"/>
      <c r="S25" s="1290">
        <v>1</v>
      </c>
      <c r="T25" s="1285"/>
      <c r="U25" s="1285">
        <v>1</v>
      </c>
      <c r="V25" s="1285"/>
      <c r="W25" s="1285"/>
      <c r="X25" s="1285">
        <v>1</v>
      </c>
      <c r="Y25" s="1285">
        <v>1</v>
      </c>
      <c r="Z25" s="1285">
        <v>1</v>
      </c>
      <c r="AA25" s="1285"/>
      <c r="AB25" s="1285">
        <v>1</v>
      </c>
      <c r="AC25" s="1285"/>
      <c r="AD25" s="1212" t="s">
        <v>3819</v>
      </c>
      <c r="AE25" s="1288">
        <v>1</v>
      </c>
      <c r="AF25" s="1285">
        <v>1</v>
      </c>
      <c r="AG25" s="1285"/>
      <c r="AH25" s="1285">
        <v>1</v>
      </c>
      <c r="AI25" s="1289"/>
      <c r="AL25" s="1222">
        <v>1</v>
      </c>
      <c r="AM25" s="1222"/>
      <c r="AN25" s="1222"/>
      <c r="AP25" s="788">
        <v>14129</v>
      </c>
      <c r="AY25" s="1291" t="s">
        <v>1504</v>
      </c>
      <c r="AZ25" s="1288">
        <v>1</v>
      </c>
      <c r="BA25" s="1288"/>
    </row>
    <row r="26" spans="1:53">
      <c r="A26" s="1153" t="s">
        <v>3680</v>
      </c>
      <c r="B26" s="1212">
        <v>14</v>
      </c>
      <c r="C26" s="1212" t="s">
        <v>3831</v>
      </c>
      <c r="D26" s="1264" t="s">
        <v>1505</v>
      </c>
      <c r="E26" s="1284">
        <v>40668</v>
      </c>
      <c r="F26" s="1225">
        <v>40668</v>
      </c>
      <c r="G26" s="1285">
        <v>1</v>
      </c>
      <c r="H26" s="1285"/>
      <c r="I26" s="1285"/>
      <c r="J26" s="1285"/>
      <c r="K26" s="1285">
        <v>1</v>
      </c>
      <c r="L26" s="1285">
        <v>173</v>
      </c>
      <c r="M26" s="1285">
        <v>88</v>
      </c>
      <c r="N26" s="1285">
        <v>222</v>
      </c>
      <c r="O26" s="1286">
        <v>785</v>
      </c>
      <c r="P26" s="1285"/>
      <c r="Q26" s="1285">
        <v>1</v>
      </c>
      <c r="R26" s="1285"/>
      <c r="S26" s="1290">
        <v>1</v>
      </c>
      <c r="T26" s="1285"/>
      <c r="U26" s="1285">
        <v>1</v>
      </c>
      <c r="V26" s="1285"/>
      <c r="W26" s="1285"/>
      <c r="X26" s="1285">
        <v>1</v>
      </c>
      <c r="Y26" s="1285">
        <v>1</v>
      </c>
      <c r="Z26" s="1285">
        <v>1</v>
      </c>
      <c r="AA26" s="1285"/>
      <c r="AB26" s="1285">
        <v>1</v>
      </c>
      <c r="AC26" s="1285"/>
      <c r="AD26" s="1212" t="s">
        <v>3819</v>
      </c>
      <c r="AE26" s="1288">
        <v>1</v>
      </c>
      <c r="AF26" s="1285">
        <v>1</v>
      </c>
      <c r="AG26" s="1285"/>
      <c r="AH26" s="1285">
        <v>1</v>
      </c>
      <c r="AI26" s="1289"/>
      <c r="AL26" s="1222">
        <v>1</v>
      </c>
      <c r="AM26" s="1222"/>
      <c r="AN26" s="1222"/>
      <c r="AP26" s="788">
        <v>22798</v>
      </c>
      <c r="AY26" s="1288" t="s">
        <v>1506</v>
      </c>
      <c r="AZ26" s="1288">
        <v>2</v>
      </c>
      <c r="BA26" s="1288"/>
    </row>
    <row r="27" spans="1:53">
      <c r="A27" s="1153" t="s">
        <v>3680</v>
      </c>
      <c r="B27" s="1212">
        <v>14</v>
      </c>
      <c r="C27" s="1212" t="s">
        <v>3831</v>
      </c>
      <c r="D27" s="1264" t="s">
        <v>1507</v>
      </c>
      <c r="E27" s="1284">
        <v>40668</v>
      </c>
      <c r="F27" s="1225">
        <v>40668</v>
      </c>
      <c r="G27" s="1285">
        <v>1</v>
      </c>
      <c r="H27" s="1285"/>
      <c r="I27" s="1285"/>
      <c r="J27" s="1285"/>
      <c r="K27" s="1285">
        <v>1</v>
      </c>
      <c r="L27" s="1285">
        <v>174</v>
      </c>
      <c r="M27" s="1285">
        <v>81</v>
      </c>
      <c r="N27" s="1285">
        <v>204</v>
      </c>
      <c r="O27" s="1286">
        <v>855</v>
      </c>
      <c r="P27" s="1285"/>
      <c r="Q27" s="1285">
        <v>1</v>
      </c>
      <c r="R27" s="1285"/>
      <c r="S27" s="1290">
        <v>1</v>
      </c>
      <c r="T27" s="1285"/>
      <c r="U27" s="1285">
        <v>1</v>
      </c>
      <c r="V27" s="1285"/>
      <c r="W27" s="1285"/>
      <c r="X27" s="1285">
        <v>1</v>
      </c>
      <c r="Y27" s="1285">
        <v>1</v>
      </c>
      <c r="Z27" s="1285">
        <v>1</v>
      </c>
      <c r="AA27" s="1285"/>
      <c r="AB27" s="1285">
        <v>1</v>
      </c>
      <c r="AC27" s="1285"/>
      <c r="AD27" s="1212" t="s">
        <v>3819</v>
      </c>
      <c r="AE27" s="1288">
        <v>1</v>
      </c>
      <c r="AF27" s="1285">
        <v>1</v>
      </c>
      <c r="AG27" s="1285"/>
      <c r="AH27" s="1285">
        <v>1</v>
      </c>
      <c r="AI27" s="1289"/>
      <c r="AL27" s="1222"/>
      <c r="AM27" s="1222"/>
      <c r="AN27" s="1222">
        <v>1</v>
      </c>
      <c r="AP27" s="1257">
        <v>236</v>
      </c>
      <c r="AY27" s="1288" t="s">
        <v>1508</v>
      </c>
      <c r="AZ27" s="1288"/>
      <c r="BA27" s="1288"/>
    </row>
    <row r="28" spans="1:53">
      <c r="A28" s="1153" t="s">
        <v>3680</v>
      </c>
      <c r="B28" s="1212">
        <v>14</v>
      </c>
      <c r="C28" s="1212" t="s">
        <v>3831</v>
      </c>
      <c r="D28" s="1264" t="s">
        <v>1509</v>
      </c>
      <c r="E28" s="1284">
        <v>40668</v>
      </c>
      <c r="F28" s="1225">
        <v>40668</v>
      </c>
      <c r="G28" s="1285">
        <v>1</v>
      </c>
      <c r="H28" s="1285"/>
      <c r="I28" s="1285"/>
      <c r="J28" s="1285"/>
      <c r="K28" s="1285">
        <v>1</v>
      </c>
      <c r="L28" s="1285">
        <v>168</v>
      </c>
      <c r="M28" s="1285">
        <v>72</v>
      </c>
      <c r="N28" s="1285">
        <v>205</v>
      </c>
      <c r="O28" s="1286">
        <v>584</v>
      </c>
      <c r="P28" s="1285"/>
      <c r="Q28" s="1285">
        <v>1</v>
      </c>
      <c r="R28" s="1285"/>
      <c r="S28" s="1290">
        <v>1</v>
      </c>
      <c r="T28" s="1285"/>
      <c r="U28" s="1285">
        <v>1</v>
      </c>
      <c r="V28" s="1285"/>
      <c r="W28" s="1285"/>
      <c r="X28" s="1285">
        <v>1</v>
      </c>
      <c r="Y28" s="1285">
        <v>1</v>
      </c>
      <c r="Z28" s="1285"/>
      <c r="AA28" s="1285">
        <v>1</v>
      </c>
      <c r="AB28" s="1285">
        <v>1</v>
      </c>
      <c r="AC28" s="1285"/>
      <c r="AD28" s="1212" t="s">
        <v>3819</v>
      </c>
      <c r="AE28" s="1288">
        <v>1</v>
      </c>
      <c r="AF28" s="1285"/>
      <c r="AG28" s="1285">
        <v>1</v>
      </c>
      <c r="AH28" s="1285">
        <v>1</v>
      </c>
      <c r="AI28" s="1289"/>
      <c r="AL28" s="1222"/>
      <c r="AM28" s="1222"/>
      <c r="AN28" s="1222">
        <v>1</v>
      </c>
      <c r="AP28" s="1257">
        <v>287</v>
      </c>
      <c r="AY28" s="1288" t="s">
        <v>1510</v>
      </c>
      <c r="AZ28" s="1288">
        <v>3</v>
      </c>
      <c r="BA28" s="1288"/>
    </row>
    <row r="29" spans="1:53">
      <c r="A29" s="1153" t="s">
        <v>3680</v>
      </c>
      <c r="B29" s="1212">
        <v>14</v>
      </c>
      <c r="C29" s="1212" t="s">
        <v>3831</v>
      </c>
      <c r="D29" s="1292" t="s">
        <v>1511</v>
      </c>
      <c r="E29" s="1293">
        <v>40668</v>
      </c>
      <c r="F29" s="1225">
        <v>40668</v>
      </c>
      <c r="G29" s="1294">
        <v>1</v>
      </c>
      <c r="H29" s="1294"/>
      <c r="I29" s="1294"/>
      <c r="J29" s="1294">
        <v>1</v>
      </c>
      <c r="K29" s="1294"/>
      <c r="L29" s="1294">
        <v>152</v>
      </c>
      <c r="M29" s="1294">
        <v>72</v>
      </c>
      <c r="N29" s="1294">
        <v>198</v>
      </c>
      <c r="O29" s="1295">
        <v>428</v>
      </c>
      <c r="P29" s="1294"/>
      <c r="Q29" s="1294">
        <v>1</v>
      </c>
      <c r="R29" s="1294"/>
      <c r="S29" s="1296">
        <v>1</v>
      </c>
      <c r="T29" s="1294"/>
      <c r="U29" s="1294">
        <v>1</v>
      </c>
      <c r="V29" s="1294"/>
      <c r="W29" s="1294">
        <v>1</v>
      </c>
      <c r="X29" s="1294"/>
      <c r="Y29" s="1294">
        <v>1</v>
      </c>
      <c r="Z29" s="1294"/>
      <c r="AA29" s="1294">
        <v>1</v>
      </c>
      <c r="AB29" s="1294">
        <v>1</v>
      </c>
      <c r="AC29" s="1294"/>
      <c r="AD29" s="1212" t="s">
        <v>3819</v>
      </c>
      <c r="AE29" s="1297">
        <v>1</v>
      </c>
      <c r="AF29" s="1294"/>
      <c r="AG29" s="1294">
        <v>1</v>
      </c>
      <c r="AH29" s="1294">
        <v>1</v>
      </c>
      <c r="AI29" s="1298"/>
      <c r="AL29" s="1245"/>
      <c r="AM29" s="1245"/>
      <c r="AN29" s="1245">
        <v>1</v>
      </c>
      <c r="AP29" s="1299">
        <v>377</v>
      </c>
      <c r="AY29" s="1297" t="s">
        <v>1512</v>
      </c>
      <c r="AZ29" s="1297">
        <v>2</v>
      </c>
      <c r="BA29" s="1297" t="s">
        <v>1513</v>
      </c>
    </row>
    <row r="30" spans="1:53">
      <c r="A30" s="1153" t="s">
        <v>3680</v>
      </c>
      <c r="B30" s="1212">
        <v>14</v>
      </c>
      <c r="C30" s="1212" t="s">
        <v>3831</v>
      </c>
      <c r="D30" s="1264" t="s">
        <v>1514</v>
      </c>
      <c r="E30" s="1284">
        <v>40668</v>
      </c>
      <c r="F30" s="1225">
        <v>40668</v>
      </c>
      <c r="G30" s="1285">
        <v>1</v>
      </c>
      <c r="H30" s="1285"/>
      <c r="I30" s="1285"/>
      <c r="J30" s="1285"/>
      <c r="K30" s="1285">
        <v>1</v>
      </c>
      <c r="L30" s="1285">
        <v>166</v>
      </c>
      <c r="M30" s="1285">
        <v>73</v>
      </c>
      <c r="N30" s="1285">
        <v>218</v>
      </c>
      <c r="O30" s="1286">
        <v>718</v>
      </c>
      <c r="P30" s="1285"/>
      <c r="Q30" s="1285">
        <v>1</v>
      </c>
      <c r="R30" s="1285"/>
      <c r="S30" s="1290">
        <v>1</v>
      </c>
      <c r="T30" s="1285"/>
      <c r="U30" s="1285">
        <v>1</v>
      </c>
      <c r="V30" s="1285"/>
      <c r="W30" s="1285"/>
      <c r="X30" s="1285">
        <v>1</v>
      </c>
      <c r="Y30" s="1285">
        <v>1</v>
      </c>
      <c r="Z30" s="1285">
        <v>1</v>
      </c>
      <c r="AA30" s="1285"/>
      <c r="AB30" s="1285">
        <v>1</v>
      </c>
      <c r="AC30" s="1285"/>
      <c r="AD30" s="1212" t="s">
        <v>3819</v>
      </c>
      <c r="AE30" s="1288">
        <v>1</v>
      </c>
      <c r="AF30" s="1285">
        <v>1</v>
      </c>
      <c r="AG30" s="1285"/>
      <c r="AH30" s="1285">
        <v>1</v>
      </c>
      <c r="AI30" s="1289"/>
      <c r="AL30" s="1222"/>
      <c r="AM30" s="1222"/>
      <c r="AN30" s="1222">
        <v>1</v>
      </c>
      <c r="AP30" s="1257">
        <v>142</v>
      </c>
      <c r="AY30" s="1288" t="s">
        <v>1515</v>
      </c>
      <c r="AZ30" s="1288"/>
      <c r="BA30" s="1288"/>
    </row>
    <row r="31" spans="1:53">
      <c r="A31" s="1153" t="s">
        <v>3680</v>
      </c>
      <c r="B31" s="1212">
        <v>14</v>
      </c>
      <c r="C31" s="1212" t="s">
        <v>3831</v>
      </c>
      <c r="D31" s="1264" t="s">
        <v>1516</v>
      </c>
      <c r="E31" s="1284">
        <v>40668</v>
      </c>
      <c r="F31" s="1225">
        <v>40668</v>
      </c>
      <c r="G31" s="1285"/>
      <c r="H31" s="1285">
        <v>1</v>
      </c>
      <c r="I31" s="1285"/>
      <c r="J31" s="1285"/>
      <c r="K31" s="1285">
        <v>1</v>
      </c>
      <c r="L31" s="1285">
        <v>172</v>
      </c>
      <c r="M31" s="1285">
        <v>71</v>
      </c>
      <c r="N31" s="1285">
        <v>211</v>
      </c>
      <c r="O31" s="1286">
        <v>553</v>
      </c>
      <c r="P31" s="1285"/>
      <c r="Q31" s="1285">
        <v>1</v>
      </c>
      <c r="R31" s="1285">
        <v>1</v>
      </c>
      <c r="S31" s="1287"/>
      <c r="T31" s="1285">
        <v>1</v>
      </c>
      <c r="U31" s="1285"/>
      <c r="V31" s="1285">
        <v>1</v>
      </c>
      <c r="W31" s="1285"/>
      <c r="X31" s="1285"/>
      <c r="Y31" s="1285">
        <v>1</v>
      </c>
      <c r="Z31" s="1285"/>
      <c r="AA31" s="1285">
        <v>1</v>
      </c>
      <c r="AB31" s="1285">
        <v>1</v>
      </c>
      <c r="AC31" s="1285"/>
      <c r="AD31" s="1212" t="s">
        <v>3819</v>
      </c>
      <c r="AE31" s="1288">
        <v>1</v>
      </c>
      <c r="AF31" s="1285"/>
      <c r="AG31" s="1285">
        <v>1</v>
      </c>
      <c r="AH31" s="1285">
        <v>1</v>
      </c>
      <c r="AI31" s="1289"/>
      <c r="AL31" s="1222"/>
      <c r="AM31" s="1222"/>
      <c r="AN31" s="1222">
        <v>1</v>
      </c>
      <c r="AP31" s="1257">
        <v>123.5</v>
      </c>
      <c r="AY31" s="1288" t="s">
        <v>1517</v>
      </c>
      <c r="AZ31" s="1288">
        <v>3</v>
      </c>
      <c r="BA31" s="1288" t="s">
        <v>1518</v>
      </c>
    </row>
    <row r="32" spans="1:53">
      <c r="A32" s="1153" t="s">
        <v>3680</v>
      </c>
      <c r="B32" s="1212">
        <v>14</v>
      </c>
      <c r="C32" s="1212" t="s">
        <v>3831</v>
      </c>
      <c r="D32" s="1264" t="s">
        <v>1519</v>
      </c>
      <c r="E32" s="1284">
        <v>40668</v>
      </c>
      <c r="F32" s="1225">
        <v>40668</v>
      </c>
      <c r="G32" s="1285"/>
      <c r="H32" s="1285">
        <v>1</v>
      </c>
      <c r="I32" s="1285">
        <v>1</v>
      </c>
      <c r="J32" s="1285"/>
      <c r="K32" s="1285"/>
      <c r="L32" s="1285">
        <v>105</v>
      </c>
      <c r="M32" s="1285">
        <v>59</v>
      </c>
      <c r="N32" s="1285">
        <v>116</v>
      </c>
      <c r="O32" s="1286">
        <v>116</v>
      </c>
      <c r="P32" s="1285"/>
      <c r="Q32" s="1285">
        <v>1</v>
      </c>
      <c r="R32" s="1285"/>
      <c r="S32" s="1290">
        <v>1</v>
      </c>
      <c r="T32" s="1285"/>
      <c r="U32" s="1285">
        <v>1</v>
      </c>
      <c r="V32" s="1285"/>
      <c r="W32" s="1285"/>
      <c r="X32" s="1285">
        <v>1</v>
      </c>
      <c r="Y32" s="1285">
        <v>1</v>
      </c>
      <c r="Z32" s="1285">
        <v>1</v>
      </c>
      <c r="AA32" s="1285"/>
      <c r="AB32" s="1285">
        <v>1</v>
      </c>
      <c r="AC32" s="1285"/>
      <c r="AD32" s="1212" t="s">
        <v>3819</v>
      </c>
      <c r="AE32" s="1288">
        <v>1</v>
      </c>
      <c r="AF32" s="1285">
        <v>1</v>
      </c>
      <c r="AG32" s="1285"/>
      <c r="AH32" s="1285">
        <v>1</v>
      </c>
      <c r="AI32" s="1289"/>
      <c r="AL32" s="1222"/>
      <c r="AM32" s="1222"/>
      <c r="AN32" s="1222">
        <v>1</v>
      </c>
      <c r="AP32" s="1257">
        <v>150</v>
      </c>
      <c r="AY32" s="1288" t="s">
        <v>1520</v>
      </c>
      <c r="AZ32" s="1288"/>
      <c r="BA32" s="1288"/>
    </row>
    <row r="33" spans="1:53">
      <c r="A33" s="1153" t="s">
        <v>3680</v>
      </c>
      <c r="B33" s="1212">
        <v>14</v>
      </c>
      <c r="C33" s="1212" t="s">
        <v>3831</v>
      </c>
      <c r="D33" s="1264" t="s">
        <v>1521</v>
      </c>
      <c r="E33" s="1284">
        <v>40668</v>
      </c>
      <c r="F33" s="1225">
        <v>40668</v>
      </c>
      <c r="G33" s="1285"/>
      <c r="H33" s="1285">
        <v>1</v>
      </c>
      <c r="I33" s="1285"/>
      <c r="J33" s="1285"/>
      <c r="K33" s="1285">
        <v>1</v>
      </c>
      <c r="L33" s="1285">
        <v>165</v>
      </c>
      <c r="M33" s="1285">
        <v>74</v>
      </c>
      <c r="N33" s="1285">
        <v>212</v>
      </c>
      <c r="O33" s="1286">
        <v>473</v>
      </c>
      <c r="P33" s="1285"/>
      <c r="Q33" s="1285">
        <v>1</v>
      </c>
      <c r="R33" s="1285">
        <v>1</v>
      </c>
      <c r="S33" s="1287"/>
      <c r="T33" s="1285">
        <v>1</v>
      </c>
      <c r="U33" s="1285"/>
      <c r="V33" s="1285">
        <v>1</v>
      </c>
      <c r="W33" s="1285"/>
      <c r="X33" s="1285"/>
      <c r="Y33" s="1285">
        <v>1</v>
      </c>
      <c r="Z33" s="1285"/>
      <c r="AA33" s="1285">
        <v>1</v>
      </c>
      <c r="AB33" s="1285">
        <v>1</v>
      </c>
      <c r="AC33" s="1285"/>
      <c r="AD33" s="1212" t="s">
        <v>3819</v>
      </c>
      <c r="AE33" s="1288">
        <v>1</v>
      </c>
      <c r="AF33" s="1285"/>
      <c r="AG33" s="1285">
        <v>1</v>
      </c>
      <c r="AH33" s="1285">
        <v>1</v>
      </c>
      <c r="AI33" s="1289"/>
      <c r="AL33" s="1222">
        <v>1</v>
      </c>
      <c r="AM33" s="1222"/>
      <c r="AN33" s="1222"/>
      <c r="AP33" s="788">
        <v>12499</v>
      </c>
      <c r="AY33" s="1291" t="s">
        <v>1522</v>
      </c>
      <c r="AZ33" s="1288">
        <v>4</v>
      </c>
      <c r="BA33" s="1288" t="s">
        <v>1523</v>
      </c>
    </row>
    <row r="34" spans="1:53">
      <c r="A34" s="1153" t="s">
        <v>3680</v>
      </c>
      <c r="B34" s="1212">
        <v>14</v>
      </c>
      <c r="C34" s="1212" t="s">
        <v>3831</v>
      </c>
      <c r="D34" s="1264" t="s">
        <v>1524</v>
      </c>
      <c r="E34" s="1284">
        <v>40668</v>
      </c>
      <c r="F34" s="1225">
        <v>40668</v>
      </c>
      <c r="G34" s="1285">
        <v>1</v>
      </c>
      <c r="H34" s="1285"/>
      <c r="I34" s="1285">
        <v>1</v>
      </c>
      <c r="J34" s="1285"/>
      <c r="K34" s="1285"/>
      <c r="L34" s="1285">
        <v>105</v>
      </c>
      <c r="M34" s="1285">
        <v>58</v>
      </c>
      <c r="N34" s="1285">
        <v>117</v>
      </c>
      <c r="O34" s="1286">
        <v>105</v>
      </c>
      <c r="P34" s="1285"/>
      <c r="Q34" s="1285">
        <v>1</v>
      </c>
      <c r="R34" s="1285"/>
      <c r="S34" s="1290">
        <v>1</v>
      </c>
      <c r="T34" s="1285"/>
      <c r="U34" s="1285">
        <v>1</v>
      </c>
      <c r="V34" s="1285"/>
      <c r="W34" s="1285"/>
      <c r="X34" s="1285">
        <v>1</v>
      </c>
      <c r="Y34" s="1285">
        <v>1</v>
      </c>
      <c r="Z34" s="1285"/>
      <c r="AA34" s="1285">
        <v>1</v>
      </c>
      <c r="AB34" s="1285">
        <v>1</v>
      </c>
      <c r="AC34" s="1285"/>
      <c r="AD34" s="1212" t="s">
        <v>3819</v>
      </c>
      <c r="AE34" s="1288">
        <v>1</v>
      </c>
      <c r="AF34" s="1285">
        <v>1</v>
      </c>
      <c r="AG34" s="1285"/>
      <c r="AH34" s="1285">
        <v>1</v>
      </c>
      <c r="AI34" s="1289"/>
      <c r="AL34" s="1222">
        <v>1</v>
      </c>
      <c r="AM34" s="1222"/>
      <c r="AN34" s="1222"/>
      <c r="AP34" s="788">
        <v>13546.5</v>
      </c>
      <c r="AY34" s="1288" t="s">
        <v>1525</v>
      </c>
      <c r="AZ34" s="1288">
        <v>1</v>
      </c>
      <c r="BA34" s="1288" t="s">
        <v>1526</v>
      </c>
    </row>
    <row r="35" spans="1:53">
      <c r="A35" s="1153" t="s">
        <v>3680</v>
      </c>
      <c r="B35" s="1212">
        <v>14</v>
      </c>
      <c r="C35" s="1212" t="s">
        <v>3831</v>
      </c>
      <c r="D35" s="1264" t="s">
        <v>1527</v>
      </c>
      <c r="E35" s="1284">
        <v>40668</v>
      </c>
      <c r="F35" s="1225">
        <v>40668</v>
      </c>
      <c r="G35" s="1285"/>
      <c r="H35" s="1285">
        <v>1</v>
      </c>
      <c r="I35" s="1285"/>
      <c r="J35" s="1285"/>
      <c r="K35" s="1285">
        <v>1</v>
      </c>
      <c r="L35" s="1285">
        <v>170</v>
      </c>
      <c r="M35" s="1285">
        <v>71</v>
      </c>
      <c r="N35" s="1285">
        <v>215</v>
      </c>
      <c r="O35" s="1286">
        <v>501</v>
      </c>
      <c r="P35" s="1285"/>
      <c r="Q35" s="1285">
        <v>1</v>
      </c>
      <c r="R35" s="1285">
        <v>1</v>
      </c>
      <c r="S35" s="1287"/>
      <c r="T35" s="1285">
        <v>1</v>
      </c>
      <c r="U35" s="1285"/>
      <c r="V35" s="1285">
        <v>1</v>
      </c>
      <c r="W35" s="1285"/>
      <c r="X35" s="1285"/>
      <c r="Y35" s="1285">
        <v>1</v>
      </c>
      <c r="Z35" s="1285"/>
      <c r="AA35" s="1285">
        <v>1</v>
      </c>
      <c r="AB35" s="1285">
        <v>1</v>
      </c>
      <c r="AC35" s="1285"/>
      <c r="AD35" s="1212" t="s">
        <v>3819</v>
      </c>
      <c r="AE35" s="1288">
        <v>1</v>
      </c>
      <c r="AF35" s="1285"/>
      <c r="AG35" s="1285">
        <v>1</v>
      </c>
      <c r="AH35" s="1285">
        <v>1</v>
      </c>
      <c r="AI35" s="1289"/>
      <c r="AL35" s="1222"/>
      <c r="AM35" s="1222"/>
      <c r="AN35" s="1222">
        <v>1</v>
      </c>
      <c r="AP35" s="1257">
        <v>443</v>
      </c>
      <c r="AY35" s="1288" t="s">
        <v>1528</v>
      </c>
      <c r="AZ35" s="1288">
        <v>3</v>
      </c>
      <c r="BA35" s="1288" t="s">
        <v>1529</v>
      </c>
    </row>
    <row r="36" spans="1:53">
      <c r="A36" s="1153" t="s">
        <v>3680</v>
      </c>
      <c r="B36" s="1212">
        <v>14</v>
      </c>
      <c r="C36" s="1212" t="s">
        <v>3831</v>
      </c>
      <c r="D36" s="1264" t="s">
        <v>1530</v>
      </c>
      <c r="E36" s="1284">
        <v>40668</v>
      </c>
      <c r="F36" s="1225">
        <v>40668</v>
      </c>
      <c r="G36" s="1285">
        <v>1</v>
      </c>
      <c r="H36" s="1285"/>
      <c r="I36" s="1285">
        <v>1</v>
      </c>
      <c r="J36" s="1285"/>
      <c r="K36" s="1285"/>
      <c r="L36" s="1285">
        <v>100</v>
      </c>
      <c r="M36" s="1285">
        <v>60</v>
      </c>
      <c r="N36" s="1285">
        <v>121</v>
      </c>
      <c r="O36" s="1286">
        <v>118</v>
      </c>
      <c r="P36" s="1285"/>
      <c r="Q36" s="1285">
        <v>1</v>
      </c>
      <c r="R36" s="1285"/>
      <c r="S36" s="1290">
        <v>1</v>
      </c>
      <c r="T36" s="1285"/>
      <c r="U36" s="1285">
        <v>1</v>
      </c>
      <c r="V36" s="1285"/>
      <c r="W36" s="1285"/>
      <c r="X36" s="1285">
        <v>1</v>
      </c>
      <c r="Y36" s="1285">
        <v>1</v>
      </c>
      <c r="Z36" s="1285">
        <v>1</v>
      </c>
      <c r="AA36" s="1285"/>
      <c r="AB36" s="1285">
        <v>1</v>
      </c>
      <c r="AC36" s="1285"/>
      <c r="AD36" s="1212" t="s">
        <v>3819</v>
      </c>
      <c r="AE36" s="1288">
        <v>1</v>
      </c>
      <c r="AF36" s="1285">
        <v>1</v>
      </c>
      <c r="AG36" s="1285"/>
      <c r="AH36" s="1285">
        <v>1</v>
      </c>
      <c r="AI36" s="1289"/>
      <c r="AL36" s="1222"/>
      <c r="AM36" s="1222"/>
      <c r="AN36" s="1222">
        <v>1</v>
      </c>
      <c r="AP36" s="1257">
        <v>230</v>
      </c>
      <c r="AY36" s="1288" t="s">
        <v>1531</v>
      </c>
      <c r="AZ36" s="1288">
        <v>2</v>
      </c>
      <c r="BA36" s="1288"/>
    </row>
    <row r="37" spans="1:53">
      <c r="A37" s="1153" t="s">
        <v>3680</v>
      </c>
      <c r="B37" s="1212">
        <v>14</v>
      </c>
      <c r="C37" s="1212" t="s">
        <v>3831</v>
      </c>
      <c r="D37" s="1264" t="s">
        <v>1532</v>
      </c>
      <c r="E37" s="1284">
        <v>40668</v>
      </c>
      <c r="F37" s="1225">
        <v>40668</v>
      </c>
      <c r="G37" s="1285">
        <v>1</v>
      </c>
      <c r="H37" s="1285"/>
      <c r="I37" s="1285"/>
      <c r="J37" s="1285"/>
      <c r="K37" s="1285">
        <v>1</v>
      </c>
      <c r="L37" s="1285">
        <v>172</v>
      </c>
      <c r="M37" s="1285">
        <v>69</v>
      </c>
      <c r="N37" s="1285">
        <v>220</v>
      </c>
      <c r="O37" s="1286">
        <v>756</v>
      </c>
      <c r="P37" s="1285"/>
      <c r="Q37" s="1285">
        <v>1</v>
      </c>
      <c r="R37" s="1285"/>
      <c r="S37" s="1290">
        <v>1</v>
      </c>
      <c r="T37" s="1285"/>
      <c r="U37" s="1285">
        <v>1</v>
      </c>
      <c r="V37" s="1285"/>
      <c r="W37" s="1285"/>
      <c r="X37" s="1285">
        <v>1</v>
      </c>
      <c r="Y37" s="1285">
        <v>1</v>
      </c>
      <c r="Z37" s="1285">
        <v>1</v>
      </c>
      <c r="AA37" s="1285"/>
      <c r="AB37" s="1285">
        <v>1</v>
      </c>
      <c r="AC37" s="1285"/>
      <c r="AD37" s="1212" t="s">
        <v>3819</v>
      </c>
      <c r="AE37" s="1288">
        <v>1</v>
      </c>
      <c r="AF37" s="1285">
        <v>1</v>
      </c>
      <c r="AG37" s="1285"/>
      <c r="AH37" s="1285">
        <v>1</v>
      </c>
      <c r="AI37" s="1289"/>
      <c r="AL37" s="1222">
        <v>1</v>
      </c>
      <c r="AM37" s="1222"/>
      <c r="AN37" s="1222"/>
      <c r="AP37" s="788">
        <v>10861</v>
      </c>
      <c r="AY37" s="1288" t="s">
        <v>1533</v>
      </c>
      <c r="AZ37" s="1288"/>
      <c r="BA37" s="1288"/>
    </row>
    <row r="38" spans="1:53">
      <c r="A38" s="1153" t="s">
        <v>3680</v>
      </c>
      <c r="B38" s="1212">
        <v>14</v>
      </c>
      <c r="C38" s="1212" t="s">
        <v>3831</v>
      </c>
      <c r="D38" s="1264" t="s">
        <v>1534</v>
      </c>
      <c r="E38" s="1284">
        <v>40668</v>
      </c>
      <c r="F38" s="1225">
        <v>40668</v>
      </c>
      <c r="G38" s="1285">
        <v>1</v>
      </c>
      <c r="H38" s="1285"/>
      <c r="I38" s="1285"/>
      <c r="J38" s="1285"/>
      <c r="K38" s="1285">
        <v>1</v>
      </c>
      <c r="L38" s="1285">
        <v>171</v>
      </c>
      <c r="M38" s="1285">
        <v>74</v>
      </c>
      <c r="N38" s="1285">
        <v>218</v>
      </c>
      <c r="O38" s="1286">
        <v>633</v>
      </c>
      <c r="P38" s="1285"/>
      <c r="Q38" s="1285">
        <v>1</v>
      </c>
      <c r="R38" s="1285"/>
      <c r="S38" s="1285">
        <v>1</v>
      </c>
      <c r="T38" s="1285"/>
      <c r="U38" s="1285">
        <v>1</v>
      </c>
      <c r="V38" s="1285"/>
      <c r="W38" s="1285"/>
      <c r="X38" s="1285">
        <v>1</v>
      </c>
      <c r="Y38" s="1285">
        <v>1</v>
      </c>
      <c r="Z38" s="1285">
        <v>1</v>
      </c>
      <c r="AA38" s="1285"/>
      <c r="AB38" s="1285">
        <v>1</v>
      </c>
      <c r="AC38" s="1285"/>
      <c r="AD38" s="1212" t="s">
        <v>3819</v>
      </c>
      <c r="AE38" s="1285">
        <v>1</v>
      </c>
      <c r="AF38" s="1285">
        <v>1</v>
      </c>
      <c r="AG38" s="1285"/>
      <c r="AH38" s="1285">
        <v>1</v>
      </c>
      <c r="AI38" s="1289"/>
      <c r="AL38" s="1222"/>
      <c r="AM38" s="1222">
        <v>1</v>
      </c>
      <c r="AN38" s="1222"/>
      <c r="AP38" s="717">
        <v>1642</v>
      </c>
      <c r="AY38" s="1288" t="s">
        <v>1535</v>
      </c>
      <c r="AZ38" s="1288">
        <v>2</v>
      </c>
      <c r="BA38" s="1288" t="s">
        <v>1536</v>
      </c>
    </row>
    <row r="39" spans="1:53">
      <c r="A39" s="1153" t="s">
        <v>3680</v>
      </c>
      <c r="B39" s="1212">
        <v>14</v>
      </c>
      <c r="C39" s="1212" t="s">
        <v>3831</v>
      </c>
      <c r="D39" s="1264" t="s">
        <v>1537</v>
      </c>
      <c r="E39" s="1284">
        <v>40668</v>
      </c>
      <c r="F39" s="1225">
        <v>40668</v>
      </c>
      <c r="G39" s="1285">
        <v>1</v>
      </c>
      <c r="H39" s="1285"/>
      <c r="I39" s="1285"/>
      <c r="J39" s="1285"/>
      <c r="K39" s="1285">
        <v>1</v>
      </c>
      <c r="L39" s="1285">
        <v>172</v>
      </c>
      <c r="M39" s="1285">
        <v>73</v>
      </c>
      <c r="N39" s="1285">
        <v>216</v>
      </c>
      <c r="O39" s="1286">
        <v>605</v>
      </c>
      <c r="P39" s="1285"/>
      <c r="Q39" s="1285">
        <v>1</v>
      </c>
      <c r="R39" s="1285"/>
      <c r="S39" s="1285">
        <v>1</v>
      </c>
      <c r="T39" s="1285"/>
      <c r="U39" s="1285">
        <v>1</v>
      </c>
      <c r="V39" s="1285"/>
      <c r="W39" s="1285"/>
      <c r="X39" s="1285">
        <v>1</v>
      </c>
      <c r="Y39" s="1285">
        <v>1</v>
      </c>
      <c r="Z39" s="1285">
        <v>1</v>
      </c>
      <c r="AA39" s="1285"/>
      <c r="AB39" s="1285">
        <v>1</v>
      </c>
      <c r="AC39" s="1285"/>
      <c r="AD39" s="1212" t="s">
        <v>3819</v>
      </c>
      <c r="AE39" s="1285">
        <v>1</v>
      </c>
      <c r="AF39" s="1285">
        <v>1</v>
      </c>
      <c r="AG39" s="1285"/>
      <c r="AH39" s="1285">
        <v>1</v>
      </c>
      <c r="AI39" s="1289"/>
      <c r="AL39" s="1222">
        <v>1</v>
      </c>
      <c r="AM39" s="1222"/>
      <c r="AN39" s="1222"/>
      <c r="AP39" s="788">
        <v>15332</v>
      </c>
      <c r="AY39" s="1288" t="s">
        <v>1538</v>
      </c>
      <c r="AZ39" s="1288">
        <v>4</v>
      </c>
      <c r="BA39" s="1288"/>
    </row>
    <row r="40" spans="1:53">
      <c r="A40" s="1153" t="s">
        <v>3680</v>
      </c>
      <c r="B40" s="1212">
        <v>14</v>
      </c>
      <c r="C40" s="1212" t="s">
        <v>3831</v>
      </c>
      <c r="D40" s="1264" t="s">
        <v>1539</v>
      </c>
      <c r="E40" s="1284">
        <v>40668</v>
      </c>
      <c r="F40" s="1225">
        <v>40668</v>
      </c>
      <c r="G40" s="1285">
        <v>1</v>
      </c>
      <c r="H40" s="1285"/>
      <c r="I40" s="1285"/>
      <c r="J40" s="1285"/>
      <c r="K40" s="1285">
        <v>1</v>
      </c>
      <c r="L40" s="1285">
        <v>166</v>
      </c>
      <c r="M40" s="1285">
        <v>75</v>
      </c>
      <c r="N40" s="1285">
        <v>217</v>
      </c>
      <c r="O40" s="1286">
        <v>649</v>
      </c>
      <c r="P40" s="1285"/>
      <c r="Q40" s="1285">
        <v>1</v>
      </c>
      <c r="R40" s="1285"/>
      <c r="S40" s="1285">
        <v>1</v>
      </c>
      <c r="T40" s="1285"/>
      <c r="U40" s="1285">
        <v>1</v>
      </c>
      <c r="V40" s="1285"/>
      <c r="W40" s="1285"/>
      <c r="X40" s="1285">
        <v>1</v>
      </c>
      <c r="Y40" s="1285">
        <v>1</v>
      </c>
      <c r="Z40" s="1285">
        <v>1</v>
      </c>
      <c r="AA40" s="1285"/>
      <c r="AB40" s="1285">
        <v>1</v>
      </c>
      <c r="AC40" s="1285"/>
      <c r="AD40" s="1212" t="s">
        <v>3819</v>
      </c>
      <c r="AE40" s="1285">
        <v>1</v>
      </c>
      <c r="AF40" s="1285">
        <v>1</v>
      </c>
      <c r="AG40" s="1285"/>
      <c r="AH40" s="1285">
        <v>1</v>
      </c>
      <c r="AI40" s="1289"/>
      <c r="AL40" s="1222">
        <v>1</v>
      </c>
      <c r="AM40" s="1222"/>
      <c r="AN40" s="1222"/>
      <c r="AP40" s="788">
        <v>12065</v>
      </c>
      <c r="AY40" s="1288" t="s">
        <v>1540</v>
      </c>
      <c r="AZ40" s="1288">
        <v>2</v>
      </c>
      <c r="BA40" s="1288" t="s">
        <v>1541</v>
      </c>
    </row>
    <row r="41" spans="1:53">
      <c r="A41" s="1153" t="s">
        <v>3680</v>
      </c>
      <c r="B41" s="1212">
        <v>14</v>
      </c>
      <c r="C41" s="1212" t="s">
        <v>3831</v>
      </c>
      <c r="D41" s="1264" t="s">
        <v>1542</v>
      </c>
      <c r="E41" s="1284">
        <v>40668</v>
      </c>
      <c r="F41" s="1225">
        <v>40668</v>
      </c>
      <c r="G41" s="1285">
        <v>1</v>
      </c>
      <c r="H41" s="1285"/>
      <c r="I41" s="1285"/>
      <c r="J41" s="1285"/>
      <c r="K41" s="1285">
        <v>1</v>
      </c>
      <c r="L41" s="1285">
        <v>172</v>
      </c>
      <c r="M41" s="1285">
        <v>75</v>
      </c>
      <c r="N41" s="1285">
        <v>215</v>
      </c>
      <c r="O41" s="1286">
        <v>710</v>
      </c>
      <c r="P41" s="1285"/>
      <c r="Q41" s="1285">
        <v>1</v>
      </c>
      <c r="R41" s="1285"/>
      <c r="S41" s="1285">
        <v>1</v>
      </c>
      <c r="T41" s="1285"/>
      <c r="U41" s="1285">
        <v>1</v>
      </c>
      <c r="V41" s="1285"/>
      <c r="W41" s="1285"/>
      <c r="X41" s="1285">
        <v>1</v>
      </c>
      <c r="Y41" s="1285">
        <v>1</v>
      </c>
      <c r="Z41" s="1285">
        <v>1</v>
      </c>
      <c r="AA41" s="1285"/>
      <c r="AB41" s="1285">
        <v>1</v>
      </c>
      <c r="AC41" s="1285"/>
      <c r="AD41" s="1212" t="s">
        <v>3819</v>
      </c>
      <c r="AE41" s="1285">
        <v>1</v>
      </c>
      <c r="AF41" s="1285">
        <v>1</v>
      </c>
      <c r="AG41" s="1285"/>
      <c r="AH41" s="1285">
        <v>1</v>
      </c>
      <c r="AI41" s="1289"/>
      <c r="AL41" s="1222"/>
      <c r="AM41" s="1222"/>
      <c r="AN41" s="1222">
        <v>1</v>
      </c>
      <c r="AP41" s="1257">
        <v>226</v>
      </c>
      <c r="AY41" s="1288" t="s">
        <v>1543</v>
      </c>
      <c r="AZ41" s="1288">
        <v>2</v>
      </c>
      <c r="BA41" s="1288"/>
    </row>
    <row r="42" spans="1:53">
      <c r="A42" s="1153" t="s">
        <v>3680</v>
      </c>
      <c r="B42" s="1212">
        <v>14</v>
      </c>
      <c r="C42" s="1212" t="s">
        <v>3831</v>
      </c>
      <c r="D42" s="1264" t="s">
        <v>1544</v>
      </c>
      <c r="E42" s="1284">
        <v>40668</v>
      </c>
      <c r="F42" s="1225">
        <v>40668</v>
      </c>
      <c r="G42" s="1285">
        <v>1</v>
      </c>
      <c r="H42" s="1285"/>
      <c r="I42" s="1285"/>
      <c r="J42" s="1285"/>
      <c r="K42" s="1285">
        <v>1</v>
      </c>
      <c r="L42" s="1285">
        <v>171</v>
      </c>
      <c r="M42" s="1285">
        <v>75</v>
      </c>
      <c r="N42" s="1285">
        <v>220</v>
      </c>
      <c r="O42" s="1286">
        <v>688</v>
      </c>
      <c r="P42" s="1285"/>
      <c r="Q42" s="1285">
        <v>1</v>
      </c>
      <c r="R42" s="1285"/>
      <c r="S42" s="1285">
        <v>1</v>
      </c>
      <c r="T42" s="1285"/>
      <c r="U42" s="1285">
        <v>1</v>
      </c>
      <c r="V42" s="1285"/>
      <c r="W42" s="1285"/>
      <c r="X42" s="1285">
        <v>1</v>
      </c>
      <c r="Y42" s="1285">
        <v>1</v>
      </c>
      <c r="Z42" s="1285"/>
      <c r="AA42" s="1285">
        <v>1</v>
      </c>
      <c r="AB42" s="1285">
        <v>1</v>
      </c>
      <c r="AC42" s="1285"/>
      <c r="AD42" s="1212" t="s">
        <v>3819</v>
      </c>
      <c r="AE42" s="1285">
        <v>1</v>
      </c>
      <c r="AF42" s="1285"/>
      <c r="AG42" s="1285">
        <v>1</v>
      </c>
      <c r="AH42" s="1285">
        <v>1</v>
      </c>
      <c r="AI42" s="1289"/>
      <c r="AL42" s="1222"/>
      <c r="AM42" s="1222"/>
      <c r="AN42" s="1222">
        <v>1</v>
      </c>
      <c r="AP42" s="1257">
        <v>77</v>
      </c>
      <c r="AY42" s="1288" t="s">
        <v>1545</v>
      </c>
      <c r="AZ42" s="1288">
        <v>1</v>
      </c>
      <c r="BA42" s="1288"/>
    </row>
    <row r="43" spans="1:53">
      <c r="A43" s="1153" t="s">
        <v>3680</v>
      </c>
      <c r="B43" s="1212">
        <v>14</v>
      </c>
      <c r="C43" s="1212" t="s">
        <v>3831</v>
      </c>
      <c r="D43" s="1264" t="s">
        <v>1546</v>
      </c>
      <c r="E43" s="1284">
        <v>40668</v>
      </c>
      <c r="F43" s="1225">
        <v>40668</v>
      </c>
      <c r="G43" s="1285">
        <v>1</v>
      </c>
      <c r="H43" s="1285"/>
      <c r="I43" s="1285"/>
      <c r="J43" s="1285"/>
      <c r="K43" s="1285">
        <v>1</v>
      </c>
      <c r="L43" s="1285">
        <v>175</v>
      </c>
      <c r="M43" s="1285">
        <v>78</v>
      </c>
      <c r="N43" s="1285">
        <v>215</v>
      </c>
      <c r="O43" s="1286">
        <v>739</v>
      </c>
      <c r="P43" s="1285"/>
      <c r="Q43" s="1285">
        <v>1</v>
      </c>
      <c r="R43" s="1285"/>
      <c r="S43" s="1285">
        <v>1</v>
      </c>
      <c r="T43" s="1285"/>
      <c r="U43" s="1285">
        <v>1</v>
      </c>
      <c r="V43" s="1285"/>
      <c r="W43" s="1285"/>
      <c r="X43" s="1285">
        <v>1</v>
      </c>
      <c r="Y43" s="1285">
        <v>1</v>
      </c>
      <c r="Z43" s="1285">
        <v>1</v>
      </c>
      <c r="AA43" s="1285"/>
      <c r="AB43" s="1285">
        <v>1</v>
      </c>
      <c r="AC43" s="1285"/>
      <c r="AD43" s="1212" t="s">
        <v>3819</v>
      </c>
      <c r="AE43" s="1285">
        <v>1</v>
      </c>
      <c r="AF43" s="1285">
        <v>1</v>
      </c>
      <c r="AG43" s="1285"/>
      <c r="AH43" s="1285">
        <v>1</v>
      </c>
      <c r="AI43" s="1289"/>
      <c r="AL43" s="1222"/>
      <c r="AM43" s="1222">
        <v>1</v>
      </c>
      <c r="AN43" s="1222"/>
      <c r="AP43" s="717">
        <v>5821</v>
      </c>
      <c r="AY43" s="1288" t="s">
        <v>1547</v>
      </c>
      <c r="AZ43" s="1288">
        <v>3</v>
      </c>
      <c r="BA43" s="1288"/>
    </row>
    <row r="44" spans="1:53">
      <c r="A44" s="1153" t="s">
        <v>3680</v>
      </c>
      <c r="B44" s="1212">
        <v>14</v>
      </c>
      <c r="C44" s="1212" t="s">
        <v>3831</v>
      </c>
      <c r="D44" s="1264" t="s">
        <v>1548</v>
      </c>
      <c r="E44" s="1284">
        <v>40668</v>
      </c>
      <c r="F44" s="1225">
        <v>40668</v>
      </c>
      <c r="G44" s="1285">
        <v>1</v>
      </c>
      <c r="H44" s="1285"/>
      <c r="I44" s="1285"/>
      <c r="J44" s="1285">
        <v>1</v>
      </c>
      <c r="K44" s="1285"/>
      <c r="L44" s="1285">
        <v>150</v>
      </c>
      <c r="M44" s="1285">
        <v>70</v>
      </c>
      <c r="N44" s="1285">
        <v>185</v>
      </c>
      <c r="O44" s="1286">
        <v>445</v>
      </c>
      <c r="P44" s="1285"/>
      <c r="Q44" s="1285">
        <v>1</v>
      </c>
      <c r="R44" s="1285"/>
      <c r="S44" s="1285">
        <v>1</v>
      </c>
      <c r="T44" s="1285"/>
      <c r="U44" s="1285">
        <v>1</v>
      </c>
      <c r="V44" s="1285"/>
      <c r="W44" s="1285"/>
      <c r="X44" s="1285">
        <v>1</v>
      </c>
      <c r="Y44" s="1285">
        <v>1</v>
      </c>
      <c r="Z44" s="1285"/>
      <c r="AA44" s="1285">
        <v>1</v>
      </c>
      <c r="AB44" s="1285">
        <v>1</v>
      </c>
      <c r="AC44" s="1285"/>
      <c r="AD44" s="1212" t="s">
        <v>3819</v>
      </c>
      <c r="AE44" s="1285">
        <v>1</v>
      </c>
      <c r="AF44" s="1285"/>
      <c r="AG44" s="1285">
        <v>1</v>
      </c>
      <c r="AH44" s="1285">
        <v>1</v>
      </c>
      <c r="AI44" s="1289"/>
      <c r="AL44" s="1222">
        <v>1</v>
      </c>
      <c r="AM44" s="1222"/>
      <c r="AN44" s="1222"/>
      <c r="AP44" s="788">
        <v>23985</v>
      </c>
      <c r="AY44" s="1288" t="s">
        <v>1549</v>
      </c>
      <c r="AZ44" s="1288">
        <v>2</v>
      </c>
      <c r="BA44" s="1288" t="s">
        <v>1550</v>
      </c>
    </row>
    <row r="45" spans="1:53">
      <c r="A45" s="1153" t="s">
        <v>3680</v>
      </c>
      <c r="B45" s="1212">
        <v>14</v>
      </c>
      <c r="C45" s="1212" t="s">
        <v>3831</v>
      </c>
      <c r="D45" s="1264" t="s">
        <v>1551</v>
      </c>
      <c r="E45" s="1284">
        <v>40668</v>
      </c>
      <c r="F45" s="1225">
        <v>40668</v>
      </c>
      <c r="G45" s="1285">
        <v>1</v>
      </c>
      <c r="H45" s="1285"/>
      <c r="I45" s="1285"/>
      <c r="J45" s="1285"/>
      <c r="K45" s="1285">
        <v>1</v>
      </c>
      <c r="L45" s="1285">
        <v>168</v>
      </c>
      <c r="M45" s="1285">
        <v>75</v>
      </c>
      <c r="N45" s="1285">
        <v>205</v>
      </c>
      <c r="O45" s="1300">
        <v>646</v>
      </c>
      <c r="P45" s="1285"/>
      <c r="Q45" s="1285">
        <v>1</v>
      </c>
      <c r="R45" s="1285"/>
      <c r="S45" s="1285">
        <v>1</v>
      </c>
      <c r="T45" s="1285"/>
      <c r="U45" s="1285">
        <v>1</v>
      </c>
      <c r="V45" s="1285"/>
      <c r="W45" s="1285"/>
      <c r="X45" s="1285">
        <v>1</v>
      </c>
      <c r="Y45" s="1285">
        <v>1</v>
      </c>
      <c r="Z45" s="1285"/>
      <c r="AA45" s="1285">
        <v>1</v>
      </c>
      <c r="AB45" s="1285">
        <v>1</v>
      </c>
      <c r="AC45" s="1285"/>
      <c r="AD45" s="1212" t="s">
        <v>3819</v>
      </c>
      <c r="AE45" s="1285">
        <v>1</v>
      </c>
      <c r="AF45" s="1285"/>
      <c r="AG45" s="1285">
        <v>1</v>
      </c>
      <c r="AH45" s="1285">
        <v>1</v>
      </c>
      <c r="AI45" s="1289"/>
      <c r="AL45" s="1222"/>
      <c r="AM45" s="1222"/>
      <c r="AN45" s="1222">
        <v>1</v>
      </c>
      <c r="AP45" s="1257">
        <v>113</v>
      </c>
      <c r="AY45" s="1288" t="s">
        <v>1552</v>
      </c>
      <c r="AZ45" s="1288"/>
      <c r="BA45" s="1288" t="s">
        <v>1553</v>
      </c>
    </row>
    <row r="46" spans="1:53">
      <c r="A46" s="1153" t="s">
        <v>3680</v>
      </c>
      <c r="B46" s="1212">
        <v>14</v>
      </c>
      <c r="C46" s="1212" t="s">
        <v>3831</v>
      </c>
      <c r="D46" s="1264" t="s">
        <v>1554</v>
      </c>
      <c r="E46" s="1284">
        <v>40668</v>
      </c>
      <c r="F46" s="1225">
        <v>40668</v>
      </c>
      <c r="G46" s="1285">
        <v>1</v>
      </c>
      <c r="H46" s="1285"/>
      <c r="I46" s="1285"/>
      <c r="J46" s="1285"/>
      <c r="K46" s="1285">
        <v>1</v>
      </c>
      <c r="L46" s="1285">
        <v>168</v>
      </c>
      <c r="M46" s="1285">
        <v>76</v>
      </c>
      <c r="N46" s="1285">
        <v>194</v>
      </c>
      <c r="O46" s="1286">
        <v>641</v>
      </c>
      <c r="P46" s="1285"/>
      <c r="Q46" s="1285">
        <v>1</v>
      </c>
      <c r="R46" s="1285"/>
      <c r="S46" s="1285">
        <v>1</v>
      </c>
      <c r="T46" s="1285"/>
      <c r="U46" s="1285">
        <v>1</v>
      </c>
      <c r="V46" s="1285"/>
      <c r="W46" s="1285">
        <v>1</v>
      </c>
      <c r="X46" s="1285"/>
      <c r="Y46" s="1285">
        <v>1</v>
      </c>
      <c r="Z46" s="1285">
        <v>1</v>
      </c>
      <c r="AA46" s="1285"/>
      <c r="AB46" s="1285">
        <v>1</v>
      </c>
      <c r="AC46" s="1285"/>
      <c r="AD46" s="1212" t="s">
        <v>3819</v>
      </c>
      <c r="AE46" s="1285">
        <v>1</v>
      </c>
      <c r="AF46" s="1285">
        <v>1</v>
      </c>
      <c r="AG46" s="1285"/>
      <c r="AH46" s="1285">
        <v>1</v>
      </c>
      <c r="AI46" s="1289"/>
      <c r="AL46" s="1222"/>
      <c r="AM46" s="1222">
        <v>1</v>
      </c>
      <c r="AN46" s="1222"/>
      <c r="AP46" s="717">
        <v>3143.5</v>
      </c>
      <c r="AY46" s="1288" t="s">
        <v>1555</v>
      </c>
      <c r="AZ46" s="1288">
        <v>2</v>
      </c>
      <c r="BA46" s="1288"/>
    </row>
    <row r="47" spans="1:53">
      <c r="A47" s="1153" t="s">
        <v>3680</v>
      </c>
      <c r="B47" s="1212">
        <v>14</v>
      </c>
      <c r="C47" s="1212" t="s">
        <v>3831</v>
      </c>
      <c r="D47" s="1264" t="s">
        <v>1556</v>
      </c>
      <c r="E47" s="1284">
        <v>40668</v>
      </c>
      <c r="F47" s="1225">
        <v>40668</v>
      </c>
      <c r="G47" s="1285"/>
      <c r="H47" s="1285">
        <v>1</v>
      </c>
      <c r="I47" s="1285"/>
      <c r="J47" s="1285"/>
      <c r="K47" s="1285">
        <v>1</v>
      </c>
      <c r="L47" s="1285">
        <v>165</v>
      </c>
      <c r="M47" s="1285">
        <v>78</v>
      </c>
      <c r="N47" s="1285">
        <v>192</v>
      </c>
      <c r="O47" s="1286">
        <v>572</v>
      </c>
      <c r="P47" s="1285"/>
      <c r="Q47" s="1285">
        <v>1</v>
      </c>
      <c r="R47" s="1285">
        <v>1</v>
      </c>
      <c r="S47" s="1285"/>
      <c r="T47" s="1285">
        <v>1</v>
      </c>
      <c r="U47" s="1285"/>
      <c r="V47" s="1285"/>
      <c r="W47" s="1285">
        <v>1</v>
      </c>
      <c r="X47" s="1285"/>
      <c r="Y47" s="1285">
        <v>1</v>
      </c>
      <c r="Z47" s="1285">
        <v>1</v>
      </c>
      <c r="AA47" s="1285"/>
      <c r="AB47" s="1285">
        <v>1</v>
      </c>
      <c r="AC47" s="1285"/>
      <c r="AD47" s="1212" t="s">
        <v>3819</v>
      </c>
      <c r="AE47" s="1285">
        <v>1</v>
      </c>
      <c r="AF47" s="1285">
        <v>1</v>
      </c>
      <c r="AG47" s="1285"/>
      <c r="AH47" s="1285">
        <v>1</v>
      </c>
      <c r="AI47" s="1289"/>
      <c r="AL47" s="1222"/>
      <c r="AM47" s="1222"/>
      <c r="AN47" s="1222">
        <v>1</v>
      </c>
      <c r="AP47" s="1257">
        <v>89.5</v>
      </c>
      <c r="AY47" s="1288" t="s">
        <v>1557</v>
      </c>
      <c r="AZ47" s="1288">
        <v>1</v>
      </c>
      <c r="BA47" s="1288"/>
    </row>
    <row r="48" spans="1:53">
      <c r="A48" s="1153" t="s">
        <v>3680</v>
      </c>
      <c r="B48" s="1212">
        <v>14</v>
      </c>
      <c r="C48" s="1212" t="s">
        <v>3831</v>
      </c>
      <c r="D48" s="1264" t="s">
        <v>1558</v>
      </c>
      <c r="E48" s="1284">
        <v>40668</v>
      </c>
      <c r="F48" s="1225">
        <v>40668</v>
      </c>
      <c r="G48" s="1285">
        <v>1</v>
      </c>
      <c r="H48" s="1285"/>
      <c r="I48" s="1285">
        <v>1</v>
      </c>
      <c r="J48" s="1285"/>
      <c r="K48" s="1285"/>
      <c r="L48" s="1285">
        <v>92</v>
      </c>
      <c r="M48" s="1285">
        <v>47</v>
      </c>
      <c r="N48" s="1285">
        <v>105</v>
      </c>
      <c r="O48" s="1286">
        <v>108</v>
      </c>
      <c r="P48" s="1285"/>
      <c r="Q48" s="1285">
        <v>1</v>
      </c>
      <c r="R48" s="1285"/>
      <c r="S48" s="1285">
        <v>1</v>
      </c>
      <c r="T48" s="1285"/>
      <c r="U48" s="1285">
        <v>1</v>
      </c>
      <c r="V48" s="1285"/>
      <c r="W48" s="1285">
        <v>1</v>
      </c>
      <c r="X48" s="1285"/>
      <c r="Y48" s="1285">
        <v>1</v>
      </c>
      <c r="Z48" s="1285">
        <v>1</v>
      </c>
      <c r="AA48" s="1285"/>
      <c r="AB48" s="1285">
        <v>1</v>
      </c>
      <c r="AC48" s="1285"/>
      <c r="AD48" s="1212" t="s">
        <v>3819</v>
      </c>
      <c r="AE48" s="1285">
        <v>1</v>
      </c>
      <c r="AF48" s="1285">
        <v>1</v>
      </c>
      <c r="AG48" s="1285"/>
      <c r="AH48" s="1285">
        <v>1</v>
      </c>
      <c r="AI48" s="1289"/>
      <c r="AL48" s="1222"/>
      <c r="AM48" s="1222"/>
      <c r="AN48" s="1222">
        <v>1</v>
      </c>
      <c r="AP48" s="1257">
        <v>65</v>
      </c>
      <c r="AY48" s="1288" t="s">
        <v>1559</v>
      </c>
      <c r="AZ48" s="1288">
        <v>1</v>
      </c>
      <c r="BA48" s="1288" t="s">
        <v>1560</v>
      </c>
    </row>
    <row r="49" spans="1:53">
      <c r="A49" s="1153" t="s">
        <v>3680</v>
      </c>
      <c r="B49" s="1212">
        <v>14</v>
      </c>
      <c r="C49" s="1212" t="s">
        <v>3831</v>
      </c>
      <c r="D49" s="1264" t="s">
        <v>1561</v>
      </c>
      <c r="E49" s="1284">
        <v>40699</v>
      </c>
      <c r="F49" s="1225">
        <v>40669</v>
      </c>
      <c r="G49" s="1285"/>
      <c r="H49" s="1285">
        <v>1</v>
      </c>
      <c r="I49" s="1285"/>
      <c r="J49" s="1285"/>
      <c r="K49" s="1285">
        <v>1</v>
      </c>
      <c r="L49" s="1285">
        <v>172</v>
      </c>
      <c r="M49" s="1285">
        <v>73</v>
      </c>
      <c r="N49" s="1285">
        <v>210</v>
      </c>
      <c r="O49" s="1286">
        <v>545</v>
      </c>
      <c r="P49" s="1285"/>
      <c r="Q49" s="1285">
        <v>1</v>
      </c>
      <c r="R49" s="1285"/>
      <c r="S49" s="1285">
        <v>1</v>
      </c>
      <c r="T49" s="1285"/>
      <c r="U49" s="1285">
        <v>1</v>
      </c>
      <c r="V49" s="1285"/>
      <c r="W49" s="1285">
        <v>1</v>
      </c>
      <c r="X49" s="1285"/>
      <c r="Y49" s="1285">
        <v>1</v>
      </c>
      <c r="Z49" s="1285">
        <v>1</v>
      </c>
      <c r="AA49" s="1285"/>
      <c r="AB49" s="1285">
        <v>1</v>
      </c>
      <c r="AC49" s="1285"/>
      <c r="AD49" s="1212" t="s">
        <v>3819</v>
      </c>
      <c r="AE49" s="1285">
        <v>1</v>
      </c>
      <c r="AF49" s="1285">
        <v>1</v>
      </c>
      <c r="AG49" s="1285"/>
      <c r="AH49" s="1285">
        <v>1</v>
      </c>
      <c r="AI49" s="1289"/>
      <c r="AL49" s="1222"/>
      <c r="AM49" s="1222"/>
      <c r="AN49" s="1222">
        <v>1</v>
      </c>
      <c r="AP49" s="1257">
        <v>86.5</v>
      </c>
      <c r="AY49" s="1288" t="s">
        <v>1562</v>
      </c>
      <c r="AZ49" s="1288">
        <v>2</v>
      </c>
      <c r="BA49" s="1288"/>
    </row>
    <row r="50" spans="1:53">
      <c r="A50" s="1153" t="s">
        <v>3680</v>
      </c>
      <c r="B50" s="1212">
        <v>14</v>
      </c>
      <c r="C50" s="1212" t="s">
        <v>3831</v>
      </c>
      <c r="D50" s="1264" t="s">
        <v>1563</v>
      </c>
      <c r="E50" s="1284">
        <v>40699</v>
      </c>
      <c r="F50" s="1225">
        <v>40669</v>
      </c>
      <c r="G50" s="1285">
        <v>1</v>
      </c>
      <c r="H50" s="1285"/>
      <c r="I50" s="1285"/>
      <c r="J50" s="1285">
        <v>1</v>
      </c>
      <c r="K50" s="1285"/>
      <c r="L50" s="1285">
        <v>154</v>
      </c>
      <c r="M50" s="1285">
        <v>72</v>
      </c>
      <c r="N50" s="1285">
        <v>195</v>
      </c>
      <c r="O50" s="1286">
        <v>382</v>
      </c>
      <c r="P50" s="1285"/>
      <c r="Q50" s="1285">
        <v>1</v>
      </c>
      <c r="R50" s="1285"/>
      <c r="S50" s="1285">
        <v>1</v>
      </c>
      <c r="T50" s="1285"/>
      <c r="U50" s="1285">
        <v>1</v>
      </c>
      <c r="V50" s="1285"/>
      <c r="W50" s="1285"/>
      <c r="X50" s="1285">
        <v>1</v>
      </c>
      <c r="Y50" s="1285">
        <v>1</v>
      </c>
      <c r="Z50" s="1285">
        <v>1</v>
      </c>
      <c r="AA50" s="1285"/>
      <c r="AB50" s="1285">
        <v>1</v>
      </c>
      <c r="AC50" s="1285"/>
      <c r="AD50" s="1212" t="s">
        <v>3819</v>
      </c>
      <c r="AE50" s="1285">
        <v>1</v>
      </c>
      <c r="AF50" s="1285">
        <v>1</v>
      </c>
      <c r="AG50" s="1285"/>
      <c r="AH50" s="1285">
        <v>1</v>
      </c>
      <c r="AI50" s="1289"/>
      <c r="AL50" s="1222"/>
      <c r="AM50" s="1222"/>
      <c r="AN50" s="1222">
        <v>1</v>
      </c>
      <c r="AP50" s="1257">
        <v>387</v>
      </c>
      <c r="AY50" s="1288" t="s">
        <v>1564</v>
      </c>
      <c r="AZ50" s="1288">
        <v>2</v>
      </c>
      <c r="BA50" s="1288"/>
    </row>
    <row r="51" spans="1:53">
      <c r="A51" s="1153" t="s">
        <v>3680</v>
      </c>
      <c r="B51" s="1212">
        <v>14</v>
      </c>
      <c r="C51" s="1212" t="s">
        <v>3831</v>
      </c>
      <c r="D51" s="1264" t="s">
        <v>1565</v>
      </c>
      <c r="E51" s="1284">
        <v>40699</v>
      </c>
      <c r="F51" s="1225">
        <v>40669</v>
      </c>
      <c r="G51" s="1285"/>
      <c r="H51" s="1285">
        <v>1</v>
      </c>
      <c r="I51" s="1285"/>
      <c r="J51" s="1285"/>
      <c r="K51" s="1285">
        <v>1</v>
      </c>
      <c r="L51" s="1285">
        <v>160</v>
      </c>
      <c r="M51" s="1285">
        <v>74</v>
      </c>
      <c r="N51" s="1285">
        <v>214</v>
      </c>
      <c r="O51" s="1286">
        <v>522</v>
      </c>
      <c r="P51" s="1285"/>
      <c r="Q51" s="1285">
        <v>1</v>
      </c>
      <c r="R51" s="1285">
        <v>1</v>
      </c>
      <c r="S51" s="1285"/>
      <c r="T51" s="1285"/>
      <c r="U51" s="1285">
        <v>1</v>
      </c>
      <c r="V51" s="1285"/>
      <c r="W51" s="1285">
        <v>1</v>
      </c>
      <c r="X51" s="1285"/>
      <c r="Y51" s="1285">
        <v>1</v>
      </c>
      <c r="Z51" s="1285">
        <v>1</v>
      </c>
      <c r="AA51" s="1285"/>
      <c r="AB51" s="1285">
        <v>1</v>
      </c>
      <c r="AC51" s="1285"/>
      <c r="AD51" s="1212" t="s">
        <v>3819</v>
      </c>
      <c r="AE51" s="1285">
        <v>1</v>
      </c>
      <c r="AF51" s="1285">
        <v>1</v>
      </c>
      <c r="AG51" s="1285"/>
      <c r="AH51" s="1285">
        <v>1</v>
      </c>
      <c r="AI51" s="1289"/>
      <c r="AL51" s="1222"/>
      <c r="AM51" s="1222"/>
      <c r="AN51" s="1222">
        <v>1</v>
      </c>
      <c r="AP51" s="1257">
        <v>107.5</v>
      </c>
      <c r="AY51" s="1288" t="s">
        <v>1566</v>
      </c>
      <c r="AZ51" s="1288">
        <v>2</v>
      </c>
      <c r="BA51" s="1288"/>
    </row>
    <row r="52" spans="1:53">
      <c r="A52" s="1153" t="s">
        <v>3680</v>
      </c>
      <c r="B52" s="1212">
        <v>14</v>
      </c>
      <c r="C52" s="1212" t="s">
        <v>3831</v>
      </c>
      <c r="D52" s="1264" t="s">
        <v>1567</v>
      </c>
      <c r="E52" s="1284">
        <v>40699</v>
      </c>
      <c r="F52" s="1225">
        <v>40669</v>
      </c>
      <c r="G52" s="1285"/>
      <c r="H52" s="1285">
        <v>1</v>
      </c>
      <c r="I52" s="1285">
        <v>1</v>
      </c>
      <c r="J52" s="1285"/>
      <c r="K52" s="1285"/>
      <c r="L52" s="1285">
        <v>92</v>
      </c>
      <c r="M52" s="1285">
        <v>58</v>
      </c>
      <c r="N52" s="1285">
        <v>110</v>
      </c>
      <c r="O52" s="1286">
        <v>102</v>
      </c>
      <c r="P52" s="1285"/>
      <c r="Q52" s="1285">
        <v>1</v>
      </c>
      <c r="R52" s="1285"/>
      <c r="S52" s="1285">
        <v>1</v>
      </c>
      <c r="T52" s="1285"/>
      <c r="U52" s="1285">
        <v>1</v>
      </c>
      <c r="V52" s="1285"/>
      <c r="W52" s="1285">
        <v>1</v>
      </c>
      <c r="X52" s="1285"/>
      <c r="Y52" s="1285">
        <v>1</v>
      </c>
      <c r="Z52" s="1285">
        <v>1</v>
      </c>
      <c r="AA52" s="1285"/>
      <c r="AB52" s="1285">
        <v>1</v>
      </c>
      <c r="AC52" s="1285"/>
      <c r="AD52" s="1212" t="s">
        <v>3819</v>
      </c>
      <c r="AE52" s="1285">
        <v>1</v>
      </c>
      <c r="AF52" s="1285">
        <v>1</v>
      </c>
      <c r="AG52" s="1285"/>
      <c r="AH52" s="1285">
        <v>1</v>
      </c>
      <c r="AI52" s="1289"/>
      <c r="AL52" s="1222"/>
      <c r="AM52" s="1222"/>
      <c r="AN52" s="1222">
        <v>1</v>
      </c>
      <c r="AP52" s="1257">
        <v>195</v>
      </c>
      <c r="AY52" s="1288" t="s">
        <v>1568</v>
      </c>
      <c r="AZ52" s="1288"/>
      <c r="BA52" s="1288"/>
    </row>
    <row r="53" spans="1:53">
      <c r="A53" s="1153" t="s">
        <v>3680</v>
      </c>
      <c r="B53" s="1212">
        <v>14</v>
      </c>
      <c r="C53" s="1212" t="s">
        <v>3831</v>
      </c>
      <c r="D53" s="1264" t="s">
        <v>1569</v>
      </c>
      <c r="E53" s="1284">
        <v>40699</v>
      </c>
      <c r="F53" s="1225">
        <v>40669</v>
      </c>
      <c r="G53" s="1285"/>
      <c r="H53" s="1285">
        <v>1</v>
      </c>
      <c r="I53" s="1285"/>
      <c r="J53" s="1285"/>
      <c r="K53" s="1285">
        <v>1</v>
      </c>
      <c r="L53" s="1285">
        <v>172</v>
      </c>
      <c r="M53" s="1285">
        <v>76</v>
      </c>
      <c r="N53" s="1285">
        <v>210</v>
      </c>
      <c r="O53" s="1286">
        <v>559</v>
      </c>
      <c r="P53" s="1285"/>
      <c r="Q53" s="1285">
        <v>1</v>
      </c>
      <c r="R53" s="1285">
        <v>1</v>
      </c>
      <c r="S53" s="1285"/>
      <c r="T53" s="1285"/>
      <c r="U53" s="1285">
        <v>1</v>
      </c>
      <c r="V53" s="1285"/>
      <c r="W53" s="1285">
        <v>1</v>
      </c>
      <c r="X53" s="1285"/>
      <c r="Y53" s="1285">
        <v>1</v>
      </c>
      <c r="Z53" s="1285"/>
      <c r="AA53" s="1285">
        <v>1</v>
      </c>
      <c r="AB53" s="1285">
        <v>1</v>
      </c>
      <c r="AC53" s="1285"/>
      <c r="AD53" s="1212" t="s">
        <v>3819</v>
      </c>
      <c r="AE53" s="1285">
        <v>1</v>
      </c>
      <c r="AF53" s="1285"/>
      <c r="AG53" s="1285">
        <v>1</v>
      </c>
      <c r="AH53" s="1285">
        <v>1</v>
      </c>
      <c r="AI53" s="1289"/>
      <c r="AL53" s="1222"/>
      <c r="AM53" s="1222"/>
      <c r="AN53" s="1222">
        <v>1</v>
      </c>
      <c r="AP53" s="1257">
        <v>123</v>
      </c>
      <c r="AY53" s="1288" t="s">
        <v>1570</v>
      </c>
      <c r="AZ53" s="1288">
        <v>3</v>
      </c>
      <c r="BA53" s="1288"/>
    </row>
    <row r="54" spans="1:53">
      <c r="A54" s="1153" t="s">
        <v>3680</v>
      </c>
      <c r="B54" s="1212">
        <v>14</v>
      </c>
      <c r="C54" s="1212" t="s">
        <v>3831</v>
      </c>
      <c r="D54" s="1264" t="s">
        <v>1571</v>
      </c>
      <c r="E54" s="1284">
        <v>40699</v>
      </c>
      <c r="F54" s="1225">
        <v>40669</v>
      </c>
      <c r="G54" s="1285"/>
      <c r="H54" s="1285">
        <v>1</v>
      </c>
      <c r="I54" s="1285">
        <v>1</v>
      </c>
      <c r="J54" s="1285"/>
      <c r="K54" s="1285"/>
      <c r="L54" s="1285">
        <v>106</v>
      </c>
      <c r="M54" s="1285">
        <v>57</v>
      </c>
      <c r="N54" s="1285">
        <v>116</v>
      </c>
      <c r="O54" s="1286">
        <v>118</v>
      </c>
      <c r="P54" s="1285"/>
      <c r="Q54" s="1285">
        <v>1</v>
      </c>
      <c r="R54" s="1285"/>
      <c r="S54" s="1285">
        <v>1</v>
      </c>
      <c r="T54" s="1285"/>
      <c r="U54" s="1285">
        <v>1</v>
      </c>
      <c r="V54" s="1285"/>
      <c r="W54" s="1285"/>
      <c r="X54" s="1285">
        <v>1</v>
      </c>
      <c r="Y54" s="1285">
        <v>1</v>
      </c>
      <c r="Z54" s="1285">
        <v>1</v>
      </c>
      <c r="AA54" s="1285"/>
      <c r="AB54" s="1285"/>
      <c r="AC54" s="1285">
        <v>1</v>
      </c>
      <c r="AE54" s="1285">
        <v>1</v>
      </c>
      <c r="AF54" s="1285">
        <v>1</v>
      </c>
      <c r="AG54" s="1285"/>
      <c r="AH54" s="1285"/>
      <c r="AI54" s="1289">
        <v>1</v>
      </c>
      <c r="AL54" s="1222"/>
      <c r="AM54" s="1222"/>
      <c r="AN54" s="1222">
        <v>1</v>
      </c>
      <c r="AP54" s="1257">
        <v>131</v>
      </c>
      <c r="AY54" s="1288" t="s">
        <v>1572</v>
      </c>
      <c r="AZ54" s="1288">
        <v>1</v>
      </c>
      <c r="BA54" s="1288"/>
    </row>
    <row r="55" spans="1:53">
      <c r="A55" s="1153" t="s">
        <v>3680</v>
      </c>
      <c r="B55" s="1212">
        <v>14</v>
      </c>
      <c r="C55" s="1212" t="s">
        <v>3831</v>
      </c>
      <c r="D55" s="1264" t="s">
        <v>1573</v>
      </c>
      <c r="E55" s="1284">
        <v>40699</v>
      </c>
      <c r="F55" s="1225">
        <v>40669</v>
      </c>
      <c r="G55" s="1285"/>
      <c r="H55" s="1285">
        <v>1</v>
      </c>
      <c r="I55" s="1285"/>
      <c r="J55" s="1285"/>
      <c r="K55" s="1285">
        <v>1</v>
      </c>
      <c r="L55" s="1285">
        <v>166</v>
      </c>
      <c r="M55" s="1285">
        <v>76</v>
      </c>
      <c r="N55" s="1285">
        <v>210</v>
      </c>
      <c r="O55" s="1286">
        <v>567</v>
      </c>
      <c r="P55" s="1285"/>
      <c r="Q55" s="1285">
        <v>1</v>
      </c>
      <c r="R55" s="1285">
        <v>1</v>
      </c>
      <c r="S55" s="1285"/>
      <c r="T55" s="1285">
        <v>1</v>
      </c>
      <c r="U55" s="1285"/>
      <c r="V55" s="1285"/>
      <c r="W55" s="1285">
        <v>1</v>
      </c>
      <c r="X55" s="1285"/>
      <c r="Y55" s="1285">
        <v>1</v>
      </c>
      <c r="Z55" s="1285">
        <v>1</v>
      </c>
      <c r="AA55" s="1285"/>
      <c r="AB55" s="1285">
        <v>1</v>
      </c>
      <c r="AC55" s="1285"/>
      <c r="AE55" s="1285">
        <v>1</v>
      </c>
      <c r="AF55" s="1285">
        <v>1</v>
      </c>
      <c r="AG55" s="1285"/>
      <c r="AH55" s="1285">
        <v>1</v>
      </c>
      <c r="AI55" s="1289"/>
      <c r="AL55" s="1222"/>
      <c r="AM55" s="1222">
        <v>1</v>
      </c>
      <c r="AN55" s="1222"/>
      <c r="AP55" s="717">
        <v>5298</v>
      </c>
      <c r="AY55" s="1288" t="s">
        <v>1574</v>
      </c>
      <c r="AZ55" s="1288">
        <v>3</v>
      </c>
      <c r="BA55" s="1288"/>
    </row>
    <row r="56" spans="1:53">
      <c r="A56" s="1153" t="s">
        <v>3680</v>
      </c>
      <c r="B56" s="1212">
        <v>14</v>
      </c>
      <c r="C56" s="1212" t="s">
        <v>3831</v>
      </c>
      <c r="D56" s="1264" t="s">
        <v>1575</v>
      </c>
      <c r="E56" s="1284">
        <v>40699</v>
      </c>
      <c r="F56" s="1225">
        <v>40669</v>
      </c>
      <c r="G56" s="1285"/>
      <c r="H56" s="1285">
        <v>1</v>
      </c>
      <c r="I56" s="1285">
        <v>1</v>
      </c>
      <c r="J56" s="1285"/>
      <c r="K56" s="1285"/>
      <c r="L56" s="1285">
        <v>115</v>
      </c>
      <c r="M56" s="1285">
        <v>59</v>
      </c>
      <c r="N56" s="1285">
        <v>118</v>
      </c>
      <c r="O56" s="1286">
        <v>135</v>
      </c>
      <c r="P56" s="1285"/>
      <c r="Q56" s="1285">
        <v>1</v>
      </c>
      <c r="R56" s="1285"/>
      <c r="S56" s="1285">
        <v>1</v>
      </c>
      <c r="T56" s="1285"/>
      <c r="U56" s="1285">
        <v>1</v>
      </c>
      <c r="V56" s="1285"/>
      <c r="W56" s="1285"/>
      <c r="X56" s="1285">
        <v>1</v>
      </c>
      <c r="Y56" s="1285">
        <v>1</v>
      </c>
      <c r="Z56" s="1285">
        <v>1</v>
      </c>
      <c r="AA56" s="1285"/>
      <c r="AB56" s="1285">
        <v>1</v>
      </c>
      <c r="AC56" s="1285"/>
      <c r="AE56" s="1285">
        <v>1</v>
      </c>
      <c r="AF56" s="1285">
        <v>1</v>
      </c>
      <c r="AG56" s="1285"/>
      <c r="AH56" s="1285">
        <v>1</v>
      </c>
      <c r="AI56" s="1289"/>
      <c r="AL56" s="1222"/>
      <c r="AM56" s="1222">
        <v>1</v>
      </c>
      <c r="AN56" s="1222"/>
      <c r="AP56" s="717">
        <v>6119</v>
      </c>
      <c r="AY56" s="1288" t="s">
        <v>1576</v>
      </c>
      <c r="AZ56" s="1288">
        <v>1</v>
      </c>
      <c r="BA56" s="1288"/>
    </row>
    <row r="57" spans="1:53">
      <c r="A57" s="1153" t="s">
        <v>3680</v>
      </c>
      <c r="B57" s="1212">
        <v>14</v>
      </c>
      <c r="C57" s="1212" t="s">
        <v>3831</v>
      </c>
      <c r="D57" s="1264" t="s">
        <v>1577</v>
      </c>
      <c r="E57" s="1284">
        <v>40699</v>
      </c>
      <c r="F57" s="1225">
        <v>40669</v>
      </c>
      <c r="G57" s="1285"/>
      <c r="H57" s="1285">
        <v>1</v>
      </c>
      <c r="I57" s="1285"/>
      <c r="J57" s="1285"/>
      <c r="K57" s="1285">
        <v>1</v>
      </c>
      <c r="L57" s="1285">
        <v>165</v>
      </c>
      <c r="M57" s="1285">
        <v>75</v>
      </c>
      <c r="N57" s="1285">
        <v>215</v>
      </c>
      <c r="O57" s="1286">
        <v>476</v>
      </c>
      <c r="P57" s="1285"/>
      <c r="Q57" s="1285">
        <v>1</v>
      </c>
      <c r="R57" s="1285">
        <v>1</v>
      </c>
      <c r="S57" s="1285"/>
      <c r="T57" s="1285">
        <v>1</v>
      </c>
      <c r="U57" s="1285"/>
      <c r="V57" s="1285"/>
      <c r="W57" s="1285">
        <v>1</v>
      </c>
      <c r="X57" s="1285"/>
      <c r="Y57" s="1285">
        <v>1</v>
      </c>
      <c r="Z57" s="1285">
        <v>1</v>
      </c>
      <c r="AA57" s="1285"/>
      <c r="AB57" s="1285">
        <v>1</v>
      </c>
      <c r="AC57" s="1285"/>
      <c r="AE57" s="1285">
        <v>1</v>
      </c>
      <c r="AF57" s="1285">
        <v>1</v>
      </c>
      <c r="AG57" s="1285"/>
      <c r="AH57" s="1285">
        <v>1</v>
      </c>
      <c r="AI57" s="1289"/>
      <c r="AL57" s="1222"/>
      <c r="AM57" s="1222"/>
      <c r="AN57" s="1222">
        <v>1</v>
      </c>
      <c r="AP57" s="1257">
        <v>170</v>
      </c>
      <c r="AY57" s="1291" t="s">
        <v>1578</v>
      </c>
      <c r="AZ57" s="1288">
        <v>2</v>
      </c>
      <c r="BA57" s="1288"/>
    </row>
    <row r="58" spans="1:53">
      <c r="A58" s="1153" t="s">
        <v>3680</v>
      </c>
      <c r="B58" s="1212">
        <v>14</v>
      </c>
      <c r="C58" s="1212" t="s">
        <v>3831</v>
      </c>
      <c r="D58" s="1264" t="s">
        <v>1579</v>
      </c>
      <c r="E58" s="1284">
        <v>40699</v>
      </c>
      <c r="F58" s="1225">
        <v>40669</v>
      </c>
      <c r="G58" s="1285">
        <v>1</v>
      </c>
      <c r="H58" s="1285"/>
      <c r="I58" s="1285">
        <v>1</v>
      </c>
      <c r="J58" s="1285"/>
      <c r="K58" s="1285"/>
      <c r="L58" s="1285">
        <v>90</v>
      </c>
      <c r="M58" s="1285">
        <v>57</v>
      </c>
      <c r="N58" s="1285">
        <v>110</v>
      </c>
      <c r="O58" s="1286">
        <v>106</v>
      </c>
      <c r="P58" s="1285"/>
      <c r="Q58" s="1285">
        <v>1</v>
      </c>
      <c r="R58" s="1285"/>
      <c r="S58" s="1285">
        <v>1</v>
      </c>
      <c r="T58" s="1285"/>
      <c r="U58" s="1285">
        <v>1</v>
      </c>
      <c r="V58" s="1285"/>
      <c r="W58" s="1285"/>
      <c r="X58" s="1285">
        <v>1</v>
      </c>
      <c r="Y58" s="1285">
        <v>1</v>
      </c>
      <c r="Z58" s="1285">
        <v>1</v>
      </c>
      <c r="AA58" s="1285"/>
      <c r="AB58" s="1285"/>
      <c r="AC58" s="1285">
        <v>1</v>
      </c>
      <c r="AE58" s="1285">
        <v>1</v>
      </c>
      <c r="AF58" s="1285">
        <v>1</v>
      </c>
      <c r="AG58" s="1285"/>
      <c r="AH58" s="1285"/>
      <c r="AI58" s="1289">
        <v>1</v>
      </c>
      <c r="AL58" s="1222"/>
      <c r="AM58" s="1222"/>
      <c r="AN58" s="1222">
        <v>1</v>
      </c>
      <c r="AP58" s="1257">
        <v>245</v>
      </c>
      <c r="AY58" s="1288" t="s">
        <v>1580</v>
      </c>
      <c r="AZ58" s="1288"/>
      <c r="BA58" s="1288"/>
    </row>
    <row r="59" spans="1:53">
      <c r="A59" s="1153" t="s">
        <v>3680</v>
      </c>
      <c r="B59" s="1212">
        <v>14</v>
      </c>
      <c r="C59" s="1212" t="s">
        <v>3831</v>
      </c>
      <c r="D59" s="1264" t="s">
        <v>1581</v>
      </c>
      <c r="E59" s="1284">
        <v>40699</v>
      </c>
      <c r="F59" s="1225">
        <v>40669</v>
      </c>
      <c r="G59" s="1285">
        <v>1</v>
      </c>
      <c r="H59" s="1285"/>
      <c r="I59" s="1285"/>
      <c r="J59" s="1285"/>
      <c r="K59" s="1285">
        <v>1</v>
      </c>
      <c r="L59" s="1285">
        <v>176</v>
      </c>
      <c r="M59" s="1285">
        <v>76</v>
      </c>
      <c r="N59" s="1285">
        <v>212</v>
      </c>
      <c r="O59" s="1286">
        <v>735</v>
      </c>
      <c r="P59" s="1285"/>
      <c r="Q59" s="1285">
        <v>1</v>
      </c>
      <c r="R59" s="1285">
        <v>1</v>
      </c>
      <c r="S59" s="1285"/>
      <c r="T59" s="1285"/>
      <c r="U59" s="1285">
        <v>1</v>
      </c>
      <c r="V59" s="1285"/>
      <c r="W59" s="1285"/>
      <c r="X59" s="1285">
        <v>1</v>
      </c>
      <c r="Y59" s="1285">
        <v>1</v>
      </c>
      <c r="Z59" s="1285">
        <v>1</v>
      </c>
      <c r="AA59" s="1285"/>
      <c r="AB59" s="1285">
        <v>1</v>
      </c>
      <c r="AC59" s="1285"/>
      <c r="AE59" s="1285">
        <v>1</v>
      </c>
      <c r="AF59" s="1285">
        <v>1</v>
      </c>
      <c r="AG59" s="1285"/>
      <c r="AH59" s="1285">
        <v>1</v>
      </c>
      <c r="AI59" s="1289"/>
      <c r="AL59" s="1222"/>
      <c r="AM59" s="1222">
        <v>1</v>
      </c>
      <c r="AN59" s="1222"/>
      <c r="AP59" s="717">
        <v>1082.5</v>
      </c>
      <c r="AY59" s="1288" t="s">
        <v>1582</v>
      </c>
      <c r="AZ59" s="1288">
        <v>1</v>
      </c>
      <c r="BA59" s="1288"/>
    </row>
    <row r="60" spans="1:53">
      <c r="A60" s="1153" t="s">
        <v>3680</v>
      </c>
      <c r="B60" s="1212">
        <v>14</v>
      </c>
      <c r="C60" s="1212" t="s">
        <v>3831</v>
      </c>
      <c r="D60" s="1264" t="s">
        <v>1583</v>
      </c>
      <c r="E60" s="1284">
        <v>40699</v>
      </c>
      <c r="F60" s="1225">
        <v>40669</v>
      </c>
      <c r="G60" s="1285">
        <v>1</v>
      </c>
      <c r="H60" s="1285"/>
      <c r="I60" s="1285"/>
      <c r="J60" s="1285">
        <v>1</v>
      </c>
      <c r="K60" s="1285"/>
      <c r="L60" s="1285">
        <v>155</v>
      </c>
      <c r="M60" s="1285">
        <v>71</v>
      </c>
      <c r="N60" s="1285">
        <v>154</v>
      </c>
      <c r="O60" s="1286">
        <v>468</v>
      </c>
      <c r="P60" s="1285"/>
      <c r="Q60" s="1285">
        <v>1</v>
      </c>
      <c r="R60" s="1285"/>
      <c r="S60" s="1285">
        <v>1</v>
      </c>
      <c r="T60" s="1285"/>
      <c r="U60" s="1285">
        <v>1</v>
      </c>
      <c r="V60" s="1285"/>
      <c r="W60" s="1285"/>
      <c r="X60" s="1285">
        <v>1</v>
      </c>
      <c r="Y60" s="1285">
        <v>1</v>
      </c>
      <c r="Z60" s="1285">
        <v>1</v>
      </c>
      <c r="AA60" s="1285"/>
      <c r="AB60" s="1285">
        <v>1</v>
      </c>
      <c r="AC60" s="1285"/>
      <c r="AE60" s="1285">
        <v>1</v>
      </c>
      <c r="AF60" s="1285">
        <v>1</v>
      </c>
      <c r="AG60" s="1285"/>
      <c r="AH60" s="1285">
        <v>1</v>
      </c>
      <c r="AI60" s="1289"/>
      <c r="AL60" s="1222"/>
      <c r="AM60" s="1222"/>
      <c r="AN60" s="1222">
        <v>1</v>
      </c>
      <c r="AP60" s="1257">
        <v>98</v>
      </c>
      <c r="AY60" s="1288" t="s">
        <v>1584</v>
      </c>
      <c r="AZ60" s="1288">
        <v>2</v>
      </c>
      <c r="BA60" s="1288"/>
    </row>
    <row r="61" spans="1:53">
      <c r="A61" s="1153" t="s">
        <v>3680</v>
      </c>
      <c r="B61" s="1212">
        <v>14</v>
      </c>
      <c r="C61" s="1212" t="s">
        <v>3831</v>
      </c>
      <c r="D61" s="1264" t="s">
        <v>1585</v>
      </c>
      <c r="E61" s="1284">
        <v>40699</v>
      </c>
      <c r="F61" s="1225">
        <v>40669</v>
      </c>
      <c r="G61" s="1285">
        <v>1</v>
      </c>
      <c r="H61" s="1285"/>
      <c r="I61" s="1285"/>
      <c r="J61" s="1285"/>
      <c r="K61" s="1285">
        <v>1</v>
      </c>
      <c r="L61" s="1285">
        <v>172</v>
      </c>
      <c r="M61" s="1285">
        <v>76</v>
      </c>
      <c r="N61" s="1285">
        <v>218</v>
      </c>
      <c r="O61" s="1286">
        <v>623</v>
      </c>
      <c r="P61" s="1285"/>
      <c r="Q61" s="1285">
        <v>1</v>
      </c>
      <c r="R61" s="1285"/>
      <c r="S61" s="1285">
        <v>1</v>
      </c>
      <c r="T61" s="1285"/>
      <c r="U61" s="1285">
        <v>1</v>
      </c>
      <c r="V61" s="1285"/>
      <c r="W61" s="1285"/>
      <c r="X61" s="1285">
        <v>1</v>
      </c>
      <c r="Y61" s="1285">
        <v>1</v>
      </c>
      <c r="Z61" s="1285">
        <v>1</v>
      </c>
      <c r="AA61" s="1285"/>
      <c r="AB61" s="1285">
        <v>1</v>
      </c>
      <c r="AC61" s="1285"/>
      <c r="AE61" s="1285">
        <v>1</v>
      </c>
      <c r="AF61" s="1285">
        <v>1</v>
      </c>
      <c r="AG61" s="1285"/>
      <c r="AH61" s="1285">
        <v>1</v>
      </c>
      <c r="AI61" s="1289"/>
      <c r="AL61" s="1222"/>
      <c r="AM61" s="1222"/>
      <c r="AN61" s="1222">
        <v>1</v>
      </c>
      <c r="AP61" s="1257">
        <v>127</v>
      </c>
      <c r="AY61" s="1288" t="s">
        <v>1586</v>
      </c>
      <c r="AZ61" s="1288">
        <v>2</v>
      </c>
      <c r="BA61" s="1288"/>
    </row>
    <row r="62" spans="1:53">
      <c r="A62" s="1153" t="s">
        <v>3680</v>
      </c>
      <c r="B62" s="1212">
        <v>14</v>
      </c>
      <c r="C62" s="1212" t="s">
        <v>3831</v>
      </c>
      <c r="D62" s="1264" t="s">
        <v>1587</v>
      </c>
      <c r="E62" s="1284">
        <v>40699</v>
      </c>
      <c r="F62" s="1225">
        <v>40669</v>
      </c>
      <c r="G62" s="1285"/>
      <c r="H62" s="1285">
        <v>1</v>
      </c>
      <c r="I62" s="1285"/>
      <c r="J62" s="1285"/>
      <c r="K62" s="1285">
        <v>1</v>
      </c>
      <c r="L62" s="1285">
        <v>171</v>
      </c>
      <c r="M62" s="1285">
        <v>74</v>
      </c>
      <c r="N62" s="1285">
        <v>116</v>
      </c>
      <c r="O62" s="1286">
        <v>476</v>
      </c>
      <c r="P62" s="1285"/>
      <c r="Q62" s="1285">
        <v>1</v>
      </c>
      <c r="R62" s="1285">
        <v>1</v>
      </c>
      <c r="S62" s="1285"/>
      <c r="T62" s="1285">
        <v>1</v>
      </c>
      <c r="U62" s="1285"/>
      <c r="V62" s="1285"/>
      <c r="W62" s="1285">
        <v>1</v>
      </c>
      <c r="X62" s="1285"/>
      <c r="Y62" s="1285">
        <v>1</v>
      </c>
      <c r="Z62" s="1285">
        <v>1</v>
      </c>
      <c r="AA62" s="1285"/>
      <c r="AB62" s="1285">
        <v>1</v>
      </c>
      <c r="AC62" s="1285"/>
      <c r="AE62" s="1285">
        <v>1</v>
      </c>
      <c r="AF62" s="1285">
        <v>1</v>
      </c>
      <c r="AG62" s="1285"/>
      <c r="AH62" s="1285">
        <v>1</v>
      </c>
      <c r="AI62" s="1289"/>
      <c r="AL62" s="1222"/>
      <c r="AM62" s="1222">
        <v>1</v>
      </c>
      <c r="AN62" s="1222"/>
      <c r="AP62" s="717">
        <v>9811</v>
      </c>
      <c r="AY62" s="1288" t="s">
        <v>1588</v>
      </c>
      <c r="AZ62" s="1288"/>
      <c r="BA62" s="1288"/>
    </row>
    <row r="63" spans="1:53">
      <c r="A63" s="1153" t="s">
        <v>3680</v>
      </c>
      <c r="B63" s="1212">
        <v>14</v>
      </c>
      <c r="C63" s="1212" t="s">
        <v>3831</v>
      </c>
      <c r="D63" s="1264" t="s">
        <v>1589</v>
      </c>
      <c r="E63" s="1284">
        <v>40699</v>
      </c>
      <c r="F63" s="1225">
        <v>40669</v>
      </c>
      <c r="G63" s="1285"/>
      <c r="H63" s="1285">
        <v>1</v>
      </c>
      <c r="I63" s="1285">
        <v>1</v>
      </c>
      <c r="J63" s="1285"/>
      <c r="K63" s="1285"/>
      <c r="L63" s="1285">
        <v>90</v>
      </c>
      <c r="M63" s="1285">
        <v>57</v>
      </c>
      <c r="N63" s="1285">
        <v>107</v>
      </c>
      <c r="O63" s="1286">
        <v>95</v>
      </c>
      <c r="P63" s="1285"/>
      <c r="Q63" s="1285">
        <v>1</v>
      </c>
      <c r="R63" s="1285"/>
      <c r="S63" s="1285">
        <v>1</v>
      </c>
      <c r="T63" s="1285"/>
      <c r="U63" s="1285">
        <v>1</v>
      </c>
      <c r="V63" s="1285"/>
      <c r="W63" s="1285">
        <v>1</v>
      </c>
      <c r="X63" s="1285"/>
      <c r="Y63" s="1285">
        <v>1</v>
      </c>
      <c r="Z63" s="1285">
        <v>1</v>
      </c>
      <c r="AA63" s="1285"/>
      <c r="AB63" s="1285"/>
      <c r="AC63" s="1285">
        <v>1</v>
      </c>
      <c r="AE63" s="1285">
        <v>1</v>
      </c>
      <c r="AF63" s="1285">
        <v>1</v>
      </c>
      <c r="AG63" s="1285"/>
      <c r="AH63" s="1285"/>
      <c r="AI63" s="1289">
        <v>1</v>
      </c>
      <c r="AL63" s="1222"/>
      <c r="AM63" s="1222">
        <v>1</v>
      </c>
      <c r="AN63" s="1222"/>
      <c r="AP63" s="717">
        <v>4495</v>
      </c>
      <c r="AY63" s="1288" t="s">
        <v>1590</v>
      </c>
      <c r="AZ63" s="1288"/>
      <c r="BA63" s="1288"/>
    </row>
    <row r="64" spans="1:53">
      <c r="A64" s="1153" t="s">
        <v>3680</v>
      </c>
      <c r="B64" s="1212">
        <v>14</v>
      </c>
      <c r="C64" s="1212" t="s">
        <v>3831</v>
      </c>
      <c r="D64" s="1264" t="s">
        <v>1591</v>
      </c>
      <c r="E64" s="1284">
        <v>40699</v>
      </c>
      <c r="F64" s="1225">
        <v>40669</v>
      </c>
      <c r="G64" s="1285"/>
      <c r="H64" s="1285">
        <v>1</v>
      </c>
      <c r="I64" s="1285"/>
      <c r="J64" s="1285"/>
      <c r="K64" s="1285">
        <v>1</v>
      </c>
      <c r="L64" s="1285">
        <v>167</v>
      </c>
      <c r="M64" s="1285">
        <v>75</v>
      </c>
      <c r="N64" s="1285">
        <v>189</v>
      </c>
      <c r="O64" s="1286">
        <v>484</v>
      </c>
      <c r="P64" s="1285"/>
      <c r="Q64" s="1285">
        <v>1</v>
      </c>
      <c r="R64" s="1285">
        <v>1</v>
      </c>
      <c r="S64" s="1285"/>
      <c r="T64" s="1285">
        <v>1</v>
      </c>
      <c r="U64" s="1285"/>
      <c r="V64" s="1285"/>
      <c r="W64" s="1285">
        <v>1</v>
      </c>
      <c r="X64" s="1285"/>
      <c r="Y64" s="1285">
        <v>1</v>
      </c>
      <c r="Z64" s="1285"/>
      <c r="AA64" s="1285">
        <v>1</v>
      </c>
      <c r="AB64" s="1285">
        <v>1</v>
      </c>
      <c r="AC64" s="1285"/>
      <c r="AE64" s="1285">
        <v>1</v>
      </c>
      <c r="AF64" s="1285"/>
      <c r="AG64" s="1285">
        <v>1</v>
      </c>
      <c r="AH64" s="1285">
        <v>1</v>
      </c>
      <c r="AI64" s="1289"/>
      <c r="AL64" s="1222"/>
      <c r="AM64" s="1222"/>
      <c r="AN64" s="1222">
        <v>1</v>
      </c>
      <c r="AP64" s="1257">
        <v>223</v>
      </c>
      <c r="AY64" s="1288" t="s">
        <v>1592</v>
      </c>
      <c r="AZ64" s="1288">
        <v>3</v>
      </c>
      <c r="BA64" s="1288" t="s">
        <v>1550</v>
      </c>
    </row>
    <row r="65" spans="1:53">
      <c r="A65" s="1153" t="s">
        <v>3680</v>
      </c>
      <c r="B65" s="1212">
        <v>14</v>
      </c>
      <c r="C65" s="1212" t="s">
        <v>3831</v>
      </c>
      <c r="D65" s="1264" t="s">
        <v>1593</v>
      </c>
      <c r="E65" s="1284">
        <v>40699</v>
      </c>
      <c r="F65" s="1225">
        <v>40669</v>
      </c>
      <c r="G65" s="1285"/>
      <c r="H65" s="1285">
        <v>1</v>
      </c>
      <c r="I65" s="1285">
        <v>1</v>
      </c>
      <c r="J65" s="1285"/>
      <c r="K65" s="1285"/>
      <c r="L65" s="1285">
        <v>86</v>
      </c>
      <c r="M65" s="1285">
        <v>51</v>
      </c>
      <c r="N65" s="1285">
        <v>106</v>
      </c>
      <c r="O65" s="1286">
        <v>94</v>
      </c>
      <c r="P65" s="1285"/>
      <c r="Q65" s="1285">
        <v>1</v>
      </c>
      <c r="R65" s="1285"/>
      <c r="S65" s="1285">
        <v>1</v>
      </c>
      <c r="T65" s="1285"/>
      <c r="U65" s="1285">
        <v>1</v>
      </c>
      <c r="V65" s="1285"/>
      <c r="W65" s="1285">
        <v>1</v>
      </c>
      <c r="X65" s="1285"/>
      <c r="Y65" s="1285">
        <v>1</v>
      </c>
      <c r="Z65" s="1285">
        <v>1</v>
      </c>
      <c r="AA65" s="1285"/>
      <c r="AB65" s="1285">
        <v>1</v>
      </c>
      <c r="AC65" s="1285"/>
      <c r="AE65" s="1285">
        <v>1</v>
      </c>
      <c r="AF65" s="1285">
        <v>1</v>
      </c>
      <c r="AG65" s="1285"/>
      <c r="AH65" s="1285">
        <v>1</v>
      </c>
      <c r="AI65" s="1289"/>
      <c r="AL65" s="1222"/>
      <c r="AM65" s="1222"/>
      <c r="AN65" s="1222">
        <v>1</v>
      </c>
      <c r="AP65" s="1257">
        <v>194</v>
      </c>
      <c r="AY65" s="1288" t="s">
        <v>1594</v>
      </c>
      <c r="AZ65" s="1288"/>
      <c r="BA65" s="1288"/>
    </row>
    <row r="66" spans="1:53">
      <c r="A66" s="1153" t="s">
        <v>3680</v>
      </c>
      <c r="B66" s="1212">
        <v>14</v>
      </c>
      <c r="C66" s="1212" t="s">
        <v>3831</v>
      </c>
      <c r="D66" s="1264" t="s">
        <v>1595</v>
      </c>
      <c r="E66" s="1284">
        <v>40699</v>
      </c>
      <c r="F66" s="1225">
        <v>40669</v>
      </c>
      <c r="G66" s="1285"/>
      <c r="H66" s="1285">
        <v>1</v>
      </c>
      <c r="I66" s="1285"/>
      <c r="J66" s="1285"/>
      <c r="K66" s="1285">
        <v>1</v>
      </c>
      <c r="L66" s="1285">
        <v>172</v>
      </c>
      <c r="M66" s="1285">
        <v>74</v>
      </c>
      <c r="N66" s="1285">
        <v>218</v>
      </c>
      <c r="O66" s="1286">
        <v>571</v>
      </c>
      <c r="P66" s="1285"/>
      <c r="Q66" s="1285">
        <v>1</v>
      </c>
      <c r="R66" s="1285">
        <v>1</v>
      </c>
      <c r="S66" s="1285"/>
      <c r="T66" s="1285">
        <v>1</v>
      </c>
      <c r="U66" s="1285"/>
      <c r="V66" s="1285"/>
      <c r="W66" s="1285">
        <v>1</v>
      </c>
      <c r="X66" s="1285"/>
      <c r="Y66" s="1285">
        <v>1</v>
      </c>
      <c r="Z66" s="1285"/>
      <c r="AA66" s="1285">
        <v>1</v>
      </c>
      <c r="AB66" s="1285">
        <v>1</v>
      </c>
      <c r="AC66" s="1285"/>
      <c r="AE66" s="1288">
        <v>1</v>
      </c>
      <c r="AF66" s="1285">
        <v>1</v>
      </c>
      <c r="AG66" s="1285"/>
      <c r="AH66" s="1285">
        <v>1</v>
      </c>
      <c r="AI66" s="1289"/>
      <c r="AL66" s="1222"/>
      <c r="AM66" s="1222">
        <v>1</v>
      </c>
      <c r="AN66" s="1222"/>
      <c r="AP66" s="717">
        <v>6230.5</v>
      </c>
      <c r="AY66" s="1288" t="s">
        <v>1596</v>
      </c>
      <c r="AZ66" s="1288">
        <v>1</v>
      </c>
      <c r="BA66" s="1288"/>
    </row>
    <row r="67" spans="1:53">
      <c r="A67" s="1153" t="s">
        <v>3680</v>
      </c>
      <c r="B67" s="1212">
        <v>14</v>
      </c>
      <c r="C67" s="1212" t="s">
        <v>3831</v>
      </c>
      <c r="D67" s="1264" t="s">
        <v>1597</v>
      </c>
      <c r="E67" s="1284">
        <v>40699</v>
      </c>
      <c r="F67" s="1225">
        <v>40669</v>
      </c>
      <c r="G67" s="1285">
        <v>1</v>
      </c>
      <c r="H67" s="1285"/>
      <c r="I67" s="1285">
        <v>1</v>
      </c>
      <c r="J67" s="1285"/>
      <c r="K67" s="1285"/>
      <c r="L67" s="1290">
        <v>115</v>
      </c>
      <c r="M67" s="1290">
        <v>63</v>
      </c>
      <c r="N67" s="1290">
        <v>113</v>
      </c>
      <c r="O67" s="1286">
        <v>141</v>
      </c>
      <c r="P67" s="1285"/>
      <c r="Q67" s="1285">
        <v>1</v>
      </c>
      <c r="R67" s="1285"/>
      <c r="S67" s="1285">
        <v>1</v>
      </c>
      <c r="T67" s="1285"/>
      <c r="U67" s="1285">
        <v>1</v>
      </c>
      <c r="V67" s="1285"/>
      <c r="W67" s="1285"/>
      <c r="X67" s="1285">
        <v>1</v>
      </c>
      <c r="Y67" s="1285">
        <v>1</v>
      </c>
      <c r="Z67" s="1285">
        <v>1</v>
      </c>
      <c r="AA67" s="1285"/>
      <c r="AB67" s="1285">
        <v>1</v>
      </c>
      <c r="AC67" s="1285"/>
      <c r="AE67" s="1288">
        <v>1</v>
      </c>
      <c r="AF67" s="1285">
        <v>1</v>
      </c>
      <c r="AG67" s="1285"/>
      <c r="AH67" s="1285">
        <v>1</v>
      </c>
      <c r="AI67" s="1289"/>
      <c r="AL67" s="1222"/>
      <c r="AM67" s="1222">
        <v>1</v>
      </c>
      <c r="AN67" s="1222"/>
      <c r="AP67" s="717">
        <v>5263</v>
      </c>
      <c r="AY67" s="1288" t="s">
        <v>1598</v>
      </c>
      <c r="AZ67" s="1288">
        <v>1</v>
      </c>
      <c r="BA67" s="1288"/>
    </row>
    <row r="68" spans="1:53">
      <c r="A68" s="1153" t="s">
        <v>3680</v>
      </c>
      <c r="B68" s="1212">
        <v>14</v>
      </c>
      <c r="C68" s="1212" t="s">
        <v>3831</v>
      </c>
      <c r="D68" s="1264" t="s">
        <v>1599</v>
      </c>
      <c r="E68" s="1284">
        <v>40699</v>
      </c>
      <c r="F68" s="1225">
        <v>40669</v>
      </c>
      <c r="G68" s="1285"/>
      <c r="H68" s="1285">
        <v>1</v>
      </c>
      <c r="I68" s="1285"/>
      <c r="J68" s="1285"/>
      <c r="K68" s="1285">
        <v>1</v>
      </c>
      <c r="L68" s="1285">
        <v>162</v>
      </c>
      <c r="M68" s="1285">
        <v>71</v>
      </c>
      <c r="N68" s="1285">
        <v>205</v>
      </c>
      <c r="O68" s="1286">
        <v>525</v>
      </c>
      <c r="P68" s="1285"/>
      <c r="Q68" s="1285">
        <v>1</v>
      </c>
      <c r="R68" s="1285">
        <v>1</v>
      </c>
      <c r="S68" s="1285"/>
      <c r="T68" s="1285">
        <v>1</v>
      </c>
      <c r="U68" s="1285"/>
      <c r="V68" s="1285"/>
      <c r="W68" s="1285">
        <v>1</v>
      </c>
      <c r="X68" s="1285"/>
      <c r="Y68" s="1285">
        <v>1</v>
      </c>
      <c r="Z68" s="1285">
        <v>1</v>
      </c>
      <c r="AA68" s="1285"/>
      <c r="AB68" s="1285">
        <v>1</v>
      </c>
      <c r="AC68" s="1285"/>
      <c r="AE68" s="1288">
        <v>1</v>
      </c>
      <c r="AF68" s="1285">
        <v>1</v>
      </c>
      <c r="AG68" s="1285"/>
      <c r="AH68" s="1285">
        <v>1</v>
      </c>
      <c r="AI68" s="1289"/>
      <c r="AL68" s="1222"/>
      <c r="AM68" s="1222">
        <v>1</v>
      </c>
      <c r="AN68" s="1222"/>
      <c r="AP68" s="717">
        <v>9104</v>
      </c>
      <c r="AY68" s="1285" t="s">
        <v>1600</v>
      </c>
      <c r="AZ68" s="1285">
        <v>1</v>
      </c>
      <c r="BA68" s="1285"/>
    </row>
    <row r="69" spans="1:53" ht="16" thickBot="1">
      <c r="A69" s="1153" t="s">
        <v>3680</v>
      </c>
      <c r="B69" s="1212">
        <v>14</v>
      </c>
      <c r="C69" s="1212" t="s">
        <v>3831</v>
      </c>
      <c r="D69" s="1264" t="s">
        <v>1601</v>
      </c>
      <c r="E69" s="1284">
        <v>40699</v>
      </c>
      <c r="F69" s="1225">
        <v>40669</v>
      </c>
      <c r="G69" s="1285"/>
      <c r="H69" s="1285">
        <v>1</v>
      </c>
      <c r="I69" s="1285">
        <v>1</v>
      </c>
      <c r="J69" s="1285"/>
      <c r="K69" s="1285"/>
      <c r="L69" s="1285">
        <v>82</v>
      </c>
      <c r="M69" s="1285">
        <v>55</v>
      </c>
      <c r="N69" s="1285">
        <v>106</v>
      </c>
      <c r="O69" s="1286">
        <v>85</v>
      </c>
      <c r="P69" s="1285"/>
      <c r="Q69" s="1285">
        <v>1</v>
      </c>
      <c r="R69" s="1285"/>
      <c r="S69" s="1285">
        <v>1</v>
      </c>
      <c r="T69" s="1285"/>
      <c r="U69" s="1285">
        <v>1</v>
      </c>
      <c r="V69" s="1285"/>
      <c r="W69" s="1285">
        <v>1</v>
      </c>
      <c r="X69" s="1285"/>
      <c r="Y69" s="1285">
        <v>1</v>
      </c>
      <c r="Z69" s="1285">
        <v>1</v>
      </c>
      <c r="AA69" s="1285"/>
      <c r="AB69" s="1285">
        <v>1</v>
      </c>
      <c r="AC69" s="1285"/>
      <c r="AE69" s="1288">
        <v>1</v>
      </c>
      <c r="AF69" s="1285">
        <v>1</v>
      </c>
      <c r="AG69" s="1285"/>
      <c r="AH69" s="1285">
        <v>1</v>
      </c>
      <c r="AI69" s="1289"/>
      <c r="AL69" s="1222">
        <v>1</v>
      </c>
      <c r="AM69" s="1222"/>
      <c r="AN69" s="1222"/>
      <c r="AP69" s="1301">
        <v>14220</v>
      </c>
      <c r="AY69" s="1285" t="s">
        <v>1602</v>
      </c>
      <c r="AZ69" s="1285">
        <v>3</v>
      </c>
      <c r="BA69" s="1285"/>
    </row>
    <row r="70" spans="1:53">
      <c r="A70" s="1153" t="s">
        <v>3680</v>
      </c>
      <c r="B70" s="1212">
        <v>14</v>
      </c>
      <c r="C70" s="1212" t="s">
        <v>3831</v>
      </c>
      <c r="D70" s="1264" t="s">
        <v>1603</v>
      </c>
      <c r="E70" s="1284">
        <v>40699</v>
      </c>
      <c r="F70" s="1225">
        <v>40669</v>
      </c>
      <c r="G70" s="1285">
        <v>1</v>
      </c>
      <c r="H70" s="1285"/>
      <c r="I70" s="1285"/>
      <c r="J70" s="1285"/>
      <c r="K70" s="1285">
        <v>1</v>
      </c>
      <c r="L70" s="1285">
        <v>174</v>
      </c>
      <c r="M70" s="1285">
        <v>76</v>
      </c>
      <c r="N70" s="1285">
        <v>212</v>
      </c>
      <c r="O70" s="1286">
        <v>633</v>
      </c>
      <c r="P70" s="1285"/>
      <c r="Q70" s="1285">
        <v>1</v>
      </c>
      <c r="R70" s="1285"/>
      <c r="S70" s="1285">
        <v>1</v>
      </c>
      <c r="T70" s="1285"/>
      <c r="U70" s="1285">
        <v>1</v>
      </c>
      <c r="V70" s="1285"/>
      <c r="W70" s="1285"/>
      <c r="X70" s="1285">
        <v>1</v>
      </c>
      <c r="Y70" s="1285">
        <v>1</v>
      </c>
      <c r="Z70" s="1285"/>
      <c r="AA70" s="1285">
        <v>1</v>
      </c>
      <c r="AB70" s="1285">
        <v>1</v>
      </c>
      <c r="AC70" s="1285"/>
      <c r="AE70" s="1288">
        <v>1</v>
      </c>
      <c r="AF70" s="1285"/>
      <c r="AG70" s="1285">
        <v>1</v>
      </c>
      <c r="AH70" s="1285">
        <v>1</v>
      </c>
      <c r="AI70" s="1289"/>
      <c r="AL70" s="1222">
        <v>1</v>
      </c>
      <c r="AM70" s="1222"/>
      <c r="AN70" s="1222"/>
      <c r="AP70" s="1302">
        <v>22020</v>
      </c>
      <c r="AY70" s="1285" t="s">
        <v>1604</v>
      </c>
      <c r="AZ70" s="1285">
        <v>3</v>
      </c>
      <c r="BA70" s="1303" t="s">
        <v>1605</v>
      </c>
    </row>
    <row r="71" spans="1:53">
      <c r="A71" s="1153" t="s">
        <v>3680</v>
      </c>
      <c r="B71" s="1212">
        <v>14</v>
      </c>
      <c r="C71" s="1212" t="s">
        <v>3831</v>
      </c>
      <c r="D71" s="1264" t="s">
        <v>1606</v>
      </c>
      <c r="E71" s="1284">
        <v>40699</v>
      </c>
      <c r="F71" s="1225">
        <v>40669</v>
      </c>
      <c r="G71" s="1285">
        <v>1</v>
      </c>
      <c r="H71" s="1285"/>
      <c r="I71" s="1285"/>
      <c r="J71" s="1285">
        <v>1</v>
      </c>
      <c r="K71" s="1285"/>
      <c r="L71" s="1285">
        <v>162</v>
      </c>
      <c r="M71" s="1285">
        <v>72</v>
      </c>
      <c r="N71" s="1285">
        <v>190</v>
      </c>
      <c r="O71" s="1286">
        <v>457</v>
      </c>
      <c r="P71" s="1285"/>
      <c r="Q71" s="1285">
        <v>1</v>
      </c>
      <c r="R71" s="1285"/>
      <c r="S71" s="1285">
        <v>1</v>
      </c>
      <c r="T71" s="1285"/>
      <c r="U71" s="1285">
        <v>1</v>
      </c>
      <c r="V71" s="1285"/>
      <c r="W71" s="1285"/>
      <c r="X71" s="1285">
        <v>1</v>
      </c>
      <c r="Y71" s="1285">
        <v>1</v>
      </c>
      <c r="Z71" s="1285">
        <v>1</v>
      </c>
      <c r="AA71" s="1285"/>
      <c r="AB71" s="1285">
        <v>1</v>
      </c>
      <c r="AC71" s="1285"/>
      <c r="AE71" s="1288">
        <v>1</v>
      </c>
      <c r="AF71" s="1285">
        <v>1</v>
      </c>
      <c r="AG71" s="1285"/>
      <c r="AH71" s="1285">
        <v>1</v>
      </c>
      <c r="AI71" s="1289"/>
      <c r="AL71" s="1222"/>
      <c r="AM71" s="1222"/>
      <c r="AN71" s="1222">
        <v>1</v>
      </c>
      <c r="AP71" s="1257">
        <v>247</v>
      </c>
      <c r="AY71" s="1285" t="s">
        <v>1607</v>
      </c>
      <c r="AZ71" s="1285">
        <v>2</v>
      </c>
      <c r="BA71" s="1285"/>
    </row>
    <row r="72" spans="1:53">
      <c r="A72" s="1153" t="s">
        <v>3680</v>
      </c>
      <c r="B72" s="1212">
        <v>14</v>
      </c>
      <c r="C72" s="1212" t="s">
        <v>3831</v>
      </c>
      <c r="D72" s="1264" t="s">
        <v>1608</v>
      </c>
      <c r="E72" s="1284">
        <v>40699</v>
      </c>
      <c r="F72" s="1225">
        <v>40669</v>
      </c>
      <c r="G72" s="1285">
        <v>1</v>
      </c>
      <c r="H72" s="1285"/>
      <c r="I72" s="1285"/>
      <c r="J72" s="1285"/>
      <c r="K72" s="1285">
        <v>1</v>
      </c>
      <c r="L72" s="1285">
        <v>177</v>
      </c>
      <c r="M72" s="1285">
        <v>75</v>
      </c>
      <c r="N72" s="1285">
        <v>220</v>
      </c>
      <c r="O72" s="1286">
        <v>508</v>
      </c>
      <c r="P72" s="1285"/>
      <c r="Q72" s="1285">
        <v>1</v>
      </c>
      <c r="R72" s="1285"/>
      <c r="S72" s="1285">
        <v>1</v>
      </c>
      <c r="T72" s="1285"/>
      <c r="U72" s="1285">
        <v>1</v>
      </c>
      <c r="V72" s="1285"/>
      <c r="W72" s="1285"/>
      <c r="X72" s="1285">
        <v>1</v>
      </c>
      <c r="Y72" s="1285">
        <v>1</v>
      </c>
      <c r="Z72" s="1285">
        <v>1</v>
      </c>
      <c r="AA72" s="1285"/>
      <c r="AB72" s="1285">
        <v>1</v>
      </c>
      <c r="AC72" s="1285"/>
      <c r="AE72" s="1288">
        <v>1</v>
      </c>
      <c r="AF72" s="1285">
        <v>1</v>
      </c>
      <c r="AG72" s="1285"/>
      <c r="AH72" s="1285">
        <v>1</v>
      </c>
      <c r="AI72" s="1289"/>
      <c r="AL72" s="1222">
        <v>1</v>
      </c>
      <c r="AM72" s="1222"/>
      <c r="AN72" s="1222"/>
      <c r="AP72" s="788">
        <v>12736</v>
      </c>
      <c r="AY72" s="1285" t="s">
        <v>1609</v>
      </c>
      <c r="AZ72" s="1285"/>
      <c r="BA72" s="1285" t="s">
        <v>1610</v>
      </c>
    </row>
    <row r="73" spans="1:53">
      <c r="A73" s="1153" t="s">
        <v>3680</v>
      </c>
      <c r="B73" s="1212">
        <v>13</v>
      </c>
      <c r="C73" s="1212" t="s">
        <v>3808</v>
      </c>
      <c r="D73" s="1264" t="s">
        <v>1611</v>
      </c>
      <c r="E73" s="1271">
        <v>40729</v>
      </c>
      <c r="F73" s="1225">
        <v>40670</v>
      </c>
      <c r="G73" s="1272"/>
      <c r="H73" s="1272">
        <v>1</v>
      </c>
      <c r="I73" s="1272"/>
      <c r="J73" s="1272">
        <v>1</v>
      </c>
      <c r="K73" s="1272"/>
      <c r="L73" s="1272">
        <v>162</v>
      </c>
      <c r="M73" s="1272">
        <v>73</v>
      </c>
      <c r="N73" s="1272">
        <v>200</v>
      </c>
      <c r="O73" s="1273">
        <v>445</v>
      </c>
      <c r="P73" s="1272"/>
      <c r="Q73" s="1272">
        <v>1</v>
      </c>
      <c r="R73" s="1272"/>
      <c r="S73" s="1272">
        <v>1</v>
      </c>
      <c r="T73" s="1272"/>
      <c r="U73" s="1272">
        <v>1</v>
      </c>
      <c r="V73" s="1272"/>
      <c r="W73" s="1272"/>
      <c r="X73" s="1272">
        <v>1</v>
      </c>
      <c r="Y73" s="1272">
        <v>1</v>
      </c>
      <c r="Z73" s="1272">
        <v>1</v>
      </c>
      <c r="AA73" s="1272"/>
      <c r="AB73" s="1272">
        <v>1</v>
      </c>
      <c r="AC73" s="1272"/>
      <c r="AE73" s="1275">
        <v>1</v>
      </c>
      <c r="AF73" s="1272">
        <v>1</v>
      </c>
      <c r="AG73" s="1272"/>
      <c r="AH73" s="1272">
        <v>1</v>
      </c>
      <c r="AI73" s="1276"/>
      <c r="AL73" s="1222"/>
      <c r="AM73" s="1222"/>
      <c r="AN73" s="1222">
        <v>1</v>
      </c>
      <c r="AP73" s="1257">
        <v>207.5</v>
      </c>
      <c r="AY73" s="1272" t="s">
        <v>1612</v>
      </c>
      <c r="AZ73" s="1272">
        <v>2</v>
      </c>
      <c r="BA73" s="1272"/>
    </row>
    <row r="74" spans="1:53">
      <c r="A74" s="1153" t="s">
        <v>3680</v>
      </c>
      <c r="B74" s="1212">
        <v>13</v>
      </c>
      <c r="C74" s="1212" t="s">
        <v>3808</v>
      </c>
      <c r="D74" s="1264" t="s">
        <v>1613</v>
      </c>
      <c r="E74" s="1271">
        <v>40729</v>
      </c>
      <c r="F74" s="1225">
        <v>40670</v>
      </c>
      <c r="G74" s="1272"/>
      <c r="H74" s="1272">
        <v>1</v>
      </c>
      <c r="I74" s="1272"/>
      <c r="J74" s="1272"/>
      <c r="K74" s="1272">
        <v>1</v>
      </c>
      <c r="L74" s="1272">
        <v>172</v>
      </c>
      <c r="M74" s="1272">
        <v>73</v>
      </c>
      <c r="N74" s="1272">
        <v>210</v>
      </c>
      <c r="O74" s="1273">
        <v>686</v>
      </c>
      <c r="P74" s="1272">
        <v>1</v>
      </c>
      <c r="Q74" s="1272"/>
      <c r="R74" s="1272"/>
      <c r="S74" s="1272">
        <v>1</v>
      </c>
      <c r="T74" s="1272"/>
      <c r="U74" s="1272">
        <v>1</v>
      </c>
      <c r="V74" s="1272"/>
      <c r="W74" s="1272">
        <v>1</v>
      </c>
      <c r="X74" s="1272"/>
      <c r="Y74" s="1272">
        <v>1</v>
      </c>
      <c r="Z74" s="1272"/>
      <c r="AA74" s="1272">
        <v>1</v>
      </c>
      <c r="AB74" s="1272">
        <v>1</v>
      </c>
      <c r="AC74" s="1272"/>
      <c r="AE74" s="1275">
        <v>1</v>
      </c>
      <c r="AF74" s="1272"/>
      <c r="AG74" s="1272">
        <v>1</v>
      </c>
      <c r="AH74" s="1272">
        <v>1</v>
      </c>
      <c r="AI74" s="1276"/>
      <c r="AL74" s="1222"/>
      <c r="AM74" s="1222"/>
      <c r="AN74" s="1222">
        <v>1</v>
      </c>
      <c r="AP74" s="1257">
        <v>257.5</v>
      </c>
      <c r="AY74" s="1272" t="s">
        <v>1614</v>
      </c>
      <c r="AZ74" s="1272">
        <v>2</v>
      </c>
      <c r="BA74" s="1275" t="s">
        <v>1550</v>
      </c>
    </row>
    <row r="75" spans="1:53">
      <c r="A75" s="1153" t="s">
        <v>3680</v>
      </c>
      <c r="B75" s="1212">
        <v>13</v>
      </c>
      <c r="C75" s="1212" t="s">
        <v>3808</v>
      </c>
      <c r="D75" s="1264" t="s">
        <v>1615</v>
      </c>
      <c r="E75" s="1271">
        <v>40729</v>
      </c>
      <c r="F75" s="1225">
        <v>40670</v>
      </c>
      <c r="G75" s="1272">
        <v>1</v>
      </c>
      <c r="H75" s="1272"/>
      <c r="I75" s="1272"/>
      <c r="J75" s="1272"/>
      <c r="K75" s="1272">
        <v>1</v>
      </c>
      <c r="L75" s="1272">
        <v>171</v>
      </c>
      <c r="M75" s="1272">
        <v>72</v>
      </c>
      <c r="N75" s="1272">
        <v>218</v>
      </c>
      <c r="O75" s="1273">
        <v>790</v>
      </c>
      <c r="P75" s="1272"/>
      <c r="Q75" s="1272">
        <v>1</v>
      </c>
      <c r="R75" s="1272"/>
      <c r="S75" s="1272">
        <v>1</v>
      </c>
      <c r="T75" s="1272"/>
      <c r="U75" s="1272">
        <v>1</v>
      </c>
      <c r="V75" s="1272"/>
      <c r="W75" s="1272"/>
      <c r="X75" s="1272">
        <v>1</v>
      </c>
      <c r="Y75" s="1272">
        <v>1</v>
      </c>
      <c r="Z75" s="1272">
        <v>1</v>
      </c>
      <c r="AA75" s="1272"/>
      <c r="AB75" s="1272">
        <v>1</v>
      </c>
      <c r="AC75" s="1272"/>
      <c r="AE75" s="1275">
        <v>1</v>
      </c>
      <c r="AF75" s="1272">
        <v>1</v>
      </c>
      <c r="AG75" s="1272"/>
      <c r="AH75" s="1272">
        <v>1</v>
      </c>
      <c r="AI75" s="1276"/>
      <c r="AL75" s="1222">
        <v>1</v>
      </c>
      <c r="AM75" s="1222"/>
      <c r="AN75" s="1222"/>
      <c r="AP75" s="788">
        <v>10215</v>
      </c>
      <c r="AY75" s="1272" t="s">
        <v>1616</v>
      </c>
      <c r="AZ75" s="1272"/>
      <c r="BA75" s="1272"/>
    </row>
    <row r="76" spans="1:53">
      <c r="A76" s="1153" t="s">
        <v>3680</v>
      </c>
      <c r="B76" s="1212">
        <v>13</v>
      </c>
      <c r="C76" s="1212" t="s">
        <v>3808</v>
      </c>
      <c r="D76" s="1264" t="s">
        <v>1617</v>
      </c>
      <c r="E76" s="1271">
        <v>40729</v>
      </c>
      <c r="F76" s="1225">
        <v>40670</v>
      </c>
      <c r="G76" s="1272">
        <v>1</v>
      </c>
      <c r="H76" s="1272"/>
      <c r="I76" s="1272"/>
      <c r="J76" s="1272"/>
      <c r="K76" s="1272">
        <v>1</v>
      </c>
      <c r="L76" s="1272">
        <v>168</v>
      </c>
      <c r="M76" s="1272">
        <v>75</v>
      </c>
      <c r="N76" s="1272">
        <v>215</v>
      </c>
      <c r="O76" s="1273">
        <v>606</v>
      </c>
      <c r="P76" s="1272"/>
      <c r="Q76" s="1272">
        <v>1</v>
      </c>
      <c r="R76" s="1272"/>
      <c r="S76" s="1272">
        <v>1</v>
      </c>
      <c r="T76" s="1272"/>
      <c r="U76" s="1272">
        <v>1</v>
      </c>
      <c r="V76" s="1272"/>
      <c r="W76" s="1272"/>
      <c r="X76" s="1272">
        <v>1</v>
      </c>
      <c r="Y76" s="1272">
        <v>1</v>
      </c>
      <c r="Z76" s="1272">
        <v>1</v>
      </c>
      <c r="AA76" s="1272"/>
      <c r="AB76" s="1272">
        <v>1</v>
      </c>
      <c r="AC76" s="1272"/>
      <c r="AE76" s="1275">
        <v>1</v>
      </c>
      <c r="AF76" s="1272">
        <v>1</v>
      </c>
      <c r="AG76" s="1272"/>
      <c r="AH76" s="1272">
        <v>1</v>
      </c>
      <c r="AI76" s="1276"/>
      <c r="AL76" s="1222"/>
      <c r="AM76" s="1222">
        <v>1</v>
      </c>
      <c r="AN76" s="1222"/>
      <c r="AP76" s="717">
        <v>7629</v>
      </c>
      <c r="AY76" s="1272" t="s">
        <v>1618</v>
      </c>
      <c r="AZ76" s="1272">
        <v>1</v>
      </c>
      <c r="BA76" s="1272"/>
    </row>
    <row r="77" spans="1:53">
      <c r="A77" s="1153" t="s">
        <v>3680</v>
      </c>
      <c r="B77" s="1212">
        <v>13</v>
      </c>
      <c r="C77" s="1212" t="s">
        <v>3808</v>
      </c>
      <c r="D77" s="1264" t="s">
        <v>1619</v>
      </c>
      <c r="E77" s="1271">
        <v>40729</v>
      </c>
      <c r="F77" s="1225">
        <v>40670</v>
      </c>
      <c r="G77" s="1272"/>
      <c r="H77" s="1272">
        <v>1</v>
      </c>
      <c r="I77" s="1272"/>
      <c r="J77" s="1272">
        <v>1</v>
      </c>
      <c r="K77" s="1272"/>
      <c r="L77" s="1272">
        <v>155</v>
      </c>
      <c r="M77" s="1272">
        <v>71</v>
      </c>
      <c r="N77" s="1272">
        <v>198</v>
      </c>
      <c r="O77" s="1273">
        <v>443</v>
      </c>
      <c r="P77" s="1272"/>
      <c r="Q77" s="1272">
        <v>1</v>
      </c>
      <c r="R77" s="1272"/>
      <c r="S77" s="1272">
        <v>1</v>
      </c>
      <c r="T77" s="1272"/>
      <c r="U77" s="1272">
        <v>1</v>
      </c>
      <c r="V77" s="1272"/>
      <c r="W77" s="1272">
        <v>1</v>
      </c>
      <c r="X77" s="1272"/>
      <c r="Y77" s="1272">
        <v>1</v>
      </c>
      <c r="Z77" s="1272">
        <v>1</v>
      </c>
      <c r="AA77" s="1272"/>
      <c r="AB77" s="1272">
        <v>1</v>
      </c>
      <c r="AC77" s="1272"/>
      <c r="AE77" s="1275">
        <v>1</v>
      </c>
      <c r="AF77" s="1272">
        <v>1</v>
      </c>
      <c r="AG77" s="1272"/>
      <c r="AH77" s="1272">
        <v>1</v>
      </c>
      <c r="AI77" s="1276"/>
      <c r="AL77" s="1222"/>
      <c r="AM77" s="1222"/>
      <c r="AN77" s="1222">
        <v>1</v>
      </c>
      <c r="AP77" s="1257">
        <v>153</v>
      </c>
      <c r="AY77" s="1272" t="s">
        <v>1620</v>
      </c>
      <c r="AZ77" s="1272"/>
      <c r="BA77" s="1272"/>
    </row>
    <row r="78" spans="1:53">
      <c r="A78" s="1153" t="s">
        <v>3680</v>
      </c>
      <c r="B78" s="1212">
        <v>13</v>
      </c>
      <c r="C78" s="1212" t="s">
        <v>3808</v>
      </c>
      <c r="D78" s="1264" t="s">
        <v>1621</v>
      </c>
      <c r="E78" s="1271">
        <v>40729</v>
      </c>
      <c r="F78" s="1225">
        <v>40670</v>
      </c>
      <c r="G78" s="1272">
        <v>1</v>
      </c>
      <c r="H78" s="1272"/>
      <c r="I78" s="1272"/>
      <c r="J78" s="1272"/>
      <c r="K78" s="1272">
        <v>1</v>
      </c>
      <c r="L78" s="1272">
        <v>174</v>
      </c>
      <c r="M78" s="1272">
        <v>70</v>
      </c>
      <c r="N78" s="1272">
        <v>215</v>
      </c>
      <c r="O78" s="1273">
        <v>779</v>
      </c>
      <c r="P78" s="1272"/>
      <c r="Q78" s="1272">
        <v>1</v>
      </c>
      <c r="R78" s="1272"/>
      <c r="S78" s="1272">
        <v>1</v>
      </c>
      <c r="T78" s="1272"/>
      <c r="U78" s="1272">
        <v>1</v>
      </c>
      <c r="V78" s="1272"/>
      <c r="W78" s="1272"/>
      <c r="X78" s="1272">
        <v>1</v>
      </c>
      <c r="Y78" s="1272">
        <v>1</v>
      </c>
      <c r="Z78" s="1272"/>
      <c r="AA78" s="1272">
        <v>1</v>
      </c>
      <c r="AB78" s="1272">
        <v>1</v>
      </c>
      <c r="AC78" s="1272"/>
      <c r="AE78" s="1275">
        <v>1</v>
      </c>
      <c r="AF78" s="1272"/>
      <c r="AG78" s="1272">
        <v>1</v>
      </c>
      <c r="AH78" s="1272">
        <v>1</v>
      </c>
      <c r="AI78" s="1276"/>
      <c r="AL78" s="1222"/>
      <c r="AM78" s="1222">
        <v>1</v>
      </c>
      <c r="AN78" s="1222"/>
      <c r="AP78" s="717">
        <v>1406</v>
      </c>
      <c r="AY78" s="1285" t="s">
        <v>1622</v>
      </c>
      <c r="AZ78" s="1272">
        <v>3</v>
      </c>
      <c r="BA78" s="1288" t="s">
        <v>1623</v>
      </c>
    </row>
    <row r="79" spans="1:53">
      <c r="A79" s="1153" t="s">
        <v>3680</v>
      </c>
      <c r="B79" s="1212">
        <v>13</v>
      </c>
      <c r="C79" s="1212" t="s">
        <v>3808</v>
      </c>
      <c r="D79" s="1264" t="s">
        <v>1624</v>
      </c>
      <c r="E79" s="1271">
        <v>40729</v>
      </c>
      <c r="F79" s="1225">
        <v>40670</v>
      </c>
      <c r="G79" s="1272">
        <v>1</v>
      </c>
      <c r="H79" s="1272"/>
      <c r="I79" s="1272"/>
      <c r="J79" s="1272"/>
      <c r="K79" s="1272">
        <v>1</v>
      </c>
      <c r="L79" s="1272">
        <v>175</v>
      </c>
      <c r="M79" s="1272">
        <v>72</v>
      </c>
      <c r="N79" s="1272">
        <v>211</v>
      </c>
      <c r="O79" s="1273">
        <v>673</v>
      </c>
      <c r="P79" s="1272"/>
      <c r="Q79" s="1272">
        <v>1</v>
      </c>
      <c r="R79" s="1272"/>
      <c r="S79" s="1272">
        <v>1</v>
      </c>
      <c r="T79" s="1272"/>
      <c r="U79" s="1272">
        <v>1</v>
      </c>
      <c r="V79" s="1272"/>
      <c r="W79" s="1272"/>
      <c r="X79" s="1272">
        <v>1</v>
      </c>
      <c r="Y79" s="1272">
        <v>1</v>
      </c>
      <c r="Z79" s="1272">
        <v>1</v>
      </c>
      <c r="AA79" s="1272"/>
      <c r="AB79" s="1272">
        <v>1</v>
      </c>
      <c r="AC79" s="1272"/>
      <c r="AE79" s="1275">
        <v>1</v>
      </c>
      <c r="AF79" s="1272">
        <v>1</v>
      </c>
      <c r="AG79" s="1272"/>
      <c r="AH79" s="1272">
        <v>1</v>
      </c>
      <c r="AI79" s="1276"/>
      <c r="AL79" s="1222">
        <v>1</v>
      </c>
      <c r="AM79" s="1222"/>
      <c r="AN79" s="1222"/>
      <c r="AP79" s="788">
        <v>15767</v>
      </c>
      <c r="AY79" s="1272" t="s">
        <v>1625</v>
      </c>
      <c r="AZ79" s="1272"/>
      <c r="BA79" s="1272"/>
    </row>
    <row r="80" spans="1:53">
      <c r="A80" s="1153" t="s">
        <v>3680</v>
      </c>
      <c r="B80" s="1212">
        <v>13</v>
      </c>
      <c r="C80" s="1212" t="s">
        <v>3808</v>
      </c>
      <c r="D80" s="1264" t="s">
        <v>1626</v>
      </c>
      <c r="E80" s="1271">
        <v>40729</v>
      </c>
      <c r="F80" s="1225">
        <v>40670</v>
      </c>
      <c r="G80" s="1272">
        <v>1</v>
      </c>
      <c r="H80" s="1272"/>
      <c r="I80" s="1272"/>
      <c r="J80" s="1272"/>
      <c r="K80" s="1272">
        <v>1</v>
      </c>
      <c r="L80" s="1272">
        <v>171</v>
      </c>
      <c r="M80" s="1272">
        <v>75</v>
      </c>
      <c r="N80" s="1272">
        <v>210</v>
      </c>
      <c r="O80" s="1273">
        <v>664</v>
      </c>
      <c r="P80" s="1272"/>
      <c r="Q80" s="1272">
        <v>1</v>
      </c>
      <c r="R80" s="1272"/>
      <c r="S80" s="1272">
        <v>1</v>
      </c>
      <c r="T80" s="1272"/>
      <c r="U80" s="1272">
        <v>1</v>
      </c>
      <c r="V80" s="1272"/>
      <c r="W80" s="1272"/>
      <c r="X80" s="1272">
        <v>1</v>
      </c>
      <c r="Y80" s="1272">
        <v>1</v>
      </c>
      <c r="Z80" s="1272"/>
      <c r="AA80" s="1272">
        <v>1</v>
      </c>
      <c r="AB80" s="1272">
        <v>1</v>
      </c>
      <c r="AC80" s="1272"/>
      <c r="AE80" s="1275">
        <v>1</v>
      </c>
      <c r="AF80" s="1272"/>
      <c r="AG80" s="1272">
        <v>1</v>
      </c>
      <c r="AH80" s="1272">
        <v>1</v>
      </c>
      <c r="AI80" s="1276"/>
      <c r="AL80" s="1222"/>
      <c r="AM80" s="1222">
        <v>1</v>
      </c>
      <c r="AN80" s="1222"/>
      <c r="AP80" s="717">
        <v>2976.5</v>
      </c>
      <c r="AY80" s="1272" t="s">
        <v>1627</v>
      </c>
      <c r="AZ80" s="1272">
        <v>1</v>
      </c>
      <c r="BA80" s="1275" t="s">
        <v>1628</v>
      </c>
    </row>
    <row r="81" spans="1:53">
      <c r="A81" s="1153" t="s">
        <v>3680</v>
      </c>
      <c r="B81" s="1212">
        <v>13</v>
      </c>
      <c r="C81" s="1212" t="s">
        <v>3808</v>
      </c>
      <c r="D81" s="1264" t="s">
        <v>1629</v>
      </c>
      <c r="E81" s="1271">
        <v>40729</v>
      </c>
      <c r="F81" s="1225">
        <v>40670</v>
      </c>
      <c r="G81" s="1272"/>
      <c r="H81" s="1272">
        <v>1</v>
      </c>
      <c r="I81" s="1272"/>
      <c r="J81" s="1272">
        <v>1</v>
      </c>
      <c r="K81" s="1272"/>
      <c r="L81" s="1272">
        <v>156</v>
      </c>
      <c r="M81" s="1272">
        <v>73</v>
      </c>
      <c r="N81" s="1272">
        <v>192</v>
      </c>
      <c r="O81" s="1273">
        <v>429</v>
      </c>
      <c r="P81" s="1272"/>
      <c r="Q81" s="1272">
        <v>1</v>
      </c>
      <c r="R81" s="1272"/>
      <c r="S81" s="1272">
        <v>1</v>
      </c>
      <c r="T81" s="1272"/>
      <c r="U81" s="1272">
        <v>1</v>
      </c>
      <c r="V81" s="1272"/>
      <c r="W81" s="1272"/>
      <c r="X81" s="1272">
        <v>1</v>
      </c>
      <c r="Y81" s="1272">
        <v>1</v>
      </c>
      <c r="Z81" s="1272">
        <v>1</v>
      </c>
      <c r="AA81" s="1272"/>
      <c r="AB81" s="1272">
        <v>1</v>
      </c>
      <c r="AC81" s="1272"/>
      <c r="AE81" s="1275">
        <v>1</v>
      </c>
      <c r="AF81" s="1272">
        <v>1</v>
      </c>
      <c r="AG81" s="1272"/>
      <c r="AH81" s="1272">
        <v>1</v>
      </c>
      <c r="AI81" s="1276"/>
      <c r="AL81" s="1222"/>
      <c r="AM81" s="1222"/>
      <c r="AN81" s="1222">
        <v>1</v>
      </c>
      <c r="AP81" s="1257">
        <v>271</v>
      </c>
      <c r="AY81" s="1272" t="s">
        <v>1630</v>
      </c>
      <c r="AZ81" s="1272"/>
      <c r="BA81" s="1272"/>
    </row>
    <row r="82" spans="1:53">
      <c r="A82" s="1153" t="s">
        <v>3680</v>
      </c>
      <c r="B82" s="1212">
        <v>13</v>
      </c>
      <c r="C82" s="1212" t="s">
        <v>3808</v>
      </c>
      <c r="D82" s="1264" t="s">
        <v>1631</v>
      </c>
      <c r="E82" s="1271">
        <v>40729</v>
      </c>
      <c r="F82" s="1225">
        <v>40670</v>
      </c>
      <c r="G82" s="1272"/>
      <c r="H82" s="1272">
        <v>1</v>
      </c>
      <c r="I82" s="1272"/>
      <c r="J82" s="1272">
        <v>1</v>
      </c>
      <c r="K82" s="1272"/>
      <c r="L82" s="1272">
        <v>152</v>
      </c>
      <c r="M82" s="1272">
        <v>72</v>
      </c>
      <c r="N82" s="1272">
        <v>192</v>
      </c>
      <c r="O82" s="1273">
        <v>392</v>
      </c>
      <c r="P82" s="1272"/>
      <c r="Q82" s="1272">
        <v>1</v>
      </c>
      <c r="R82" s="1272"/>
      <c r="S82" s="1272">
        <v>1</v>
      </c>
      <c r="T82" s="1272"/>
      <c r="U82" s="1272">
        <v>1</v>
      </c>
      <c r="V82" s="1272"/>
      <c r="W82" s="1272">
        <v>1</v>
      </c>
      <c r="X82" s="1272"/>
      <c r="Y82" s="1272">
        <v>1</v>
      </c>
      <c r="Z82" s="1272"/>
      <c r="AA82" s="1272">
        <v>1</v>
      </c>
      <c r="AB82" s="1272">
        <v>1</v>
      </c>
      <c r="AC82" s="1272"/>
      <c r="AE82" s="1275">
        <v>1</v>
      </c>
      <c r="AF82" s="1272"/>
      <c r="AG82" s="1272">
        <v>1</v>
      </c>
      <c r="AH82" s="1272">
        <v>1</v>
      </c>
      <c r="AI82" s="1276"/>
      <c r="AL82" s="1222"/>
      <c r="AM82" s="1222"/>
      <c r="AN82" s="1222">
        <v>1</v>
      </c>
      <c r="AP82" s="1257">
        <v>158</v>
      </c>
      <c r="AY82" s="1272" t="s">
        <v>1632</v>
      </c>
      <c r="AZ82" s="1272">
        <v>1</v>
      </c>
      <c r="BA82" s="1275" t="s">
        <v>1550</v>
      </c>
    </row>
    <row r="83" spans="1:53">
      <c r="A83" s="1153" t="s">
        <v>3680</v>
      </c>
      <c r="B83" s="1212">
        <v>13</v>
      </c>
      <c r="C83" s="1212" t="s">
        <v>3808</v>
      </c>
      <c r="D83" s="1264" t="s">
        <v>1633</v>
      </c>
      <c r="E83" s="1271">
        <v>40729</v>
      </c>
      <c r="F83" s="1225">
        <v>40670</v>
      </c>
      <c r="G83" s="1272"/>
      <c r="H83" s="1272">
        <v>1</v>
      </c>
      <c r="I83" s="1272"/>
      <c r="J83" s="1272"/>
      <c r="K83" s="1272">
        <v>1</v>
      </c>
      <c r="L83" s="1272">
        <v>172</v>
      </c>
      <c r="M83" s="1272">
        <v>73</v>
      </c>
      <c r="N83" s="1272">
        <v>212</v>
      </c>
      <c r="O83" s="1273">
        <v>631</v>
      </c>
      <c r="P83" s="1272"/>
      <c r="Q83" s="1272">
        <v>1</v>
      </c>
      <c r="R83" s="1272">
        <v>1</v>
      </c>
      <c r="S83" s="1272"/>
      <c r="T83" s="1272">
        <v>1</v>
      </c>
      <c r="U83" s="1272"/>
      <c r="V83" s="1272"/>
      <c r="W83" s="1272"/>
      <c r="X83" s="1272">
        <v>1</v>
      </c>
      <c r="Y83" s="1272">
        <v>1</v>
      </c>
      <c r="Z83" s="1272">
        <v>1</v>
      </c>
      <c r="AA83" s="1272"/>
      <c r="AB83" s="1272">
        <v>1</v>
      </c>
      <c r="AC83" s="1272"/>
      <c r="AE83" s="1275">
        <v>1</v>
      </c>
      <c r="AF83" s="1272">
        <v>1</v>
      </c>
      <c r="AG83" s="1272"/>
      <c r="AH83" s="1272">
        <v>1</v>
      </c>
      <c r="AI83" s="1276"/>
      <c r="AL83" s="1222"/>
      <c r="AM83" s="1222">
        <v>1</v>
      </c>
      <c r="AN83" s="1222"/>
      <c r="AP83" s="717">
        <v>3368</v>
      </c>
      <c r="AY83" s="1272" t="s">
        <v>1634</v>
      </c>
      <c r="AZ83" s="1272">
        <v>1</v>
      </c>
      <c r="BA83" s="1272"/>
    </row>
    <row r="84" spans="1:53">
      <c r="A84" s="1153" t="s">
        <v>3680</v>
      </c>
      <c r="B84" s="1212">
        <v>13</v>
      </c>
      <c r="C84" s="1212" t="s">
        <v>3808</v>
      </c>
      <c r="D84" s="1264" t="s">
        <v>1635</v>
      </c>
      <c r="E84" s="1271">
        <v>40729</v>
      </c>
      <c r="F84" s="1225">
        <v>40670</v>
      </c>
      <c r="G84" s="1272"/>
      <c r="H84" s="1272">
        <v>1</v>
      </c>
      <c r="I84" s="1272">
        <v>1</v>
      </c>
      <c r="J84" s="1272"/>
      <c r="K84" s="1272"/>
      <c r="L84" s="1272">
        <v>132</v>
      </c>
      <c r="M84" s="1272">
        <v>61</v>
      </c>
      <c r="N84" s="1272">
        <v>136</v>
      </c>
      <c r="O84" s="1273">
        <v>198</v>
      </c>
      <c r="P84" s="1272"/>
      <c r="Q84" s="1272">
        <v>1</v>
      </c>
      <c r="R84" s="1272"/>
      <c r="S84" s="1272">
        <v>1</v>
      </c>
      <c r="T84" s="1272"/>
      <c r="U84" s="1272">
        <v>1</v>
      </c>
      <c r="V84" s="1272"/>
      <c r="W84" s="1272"/>
      <c r="X84" s="1272">
        <v>1</v>
      </c>
      <c r="Y84" s="1272">
        <v>1</v>
      </c>
      <c r="Z84" s="1272">
        <v>1</v>
      </c>
      <c r="AA84" s="1272"/>
      <c r="AB84" s="1272">
        <v>1</v>
      </c>
      <c r="AC84" s="1272"/>
      <c r="AE84" s="1275">
        <v>1</v>
      </c>
      <c r="AF84" s="1272">
        <v>1</v>
      </c>
      <c r="AG84" s="1272"/>
      <c r="AH84" s="1272">
        <v>1</v>
      </c>
      <c r="AI84" s="1276"/>
      <c r="AL84" s="1222"/>
      <c r="AM84" s="1222">
        <v>1</v>
      </c>
      <c r="AN84" s="1222"/>
      <c r="AP84" s="717">
        <v>6042</v>
      </c>
      <c r="AY84" s="1304" t="s">
        <v>1636</v>
      </c>
      <c r="AZ84" s="1272"/>
      <c r="BA84" s="228"/>
    </row>
    <row r="85" spans="1:53">
      <c r="A85" s="1153" t="s">
        <v>3680</v>
      </c>
      <c r="B85" s="1212">
        <v>14</v>
      </c>
      <c r="C85" s="1212" t="s">
        <v>3831</v>
      </c>
      <c r="D85" s="1264" t="s">
        <v>1637</v>
      </c>
      <c r="E85" s="1284">
        <v>40760</v>
      </c>
      <c r="F85" s="1225">
        <v>40671</v>
      </c>
      <c r="G85" s="1285"/>
      <c r="H85" s="1285">
        <v>1</v>
      </c>
      <c r="I85" s="1285"/>
      <c r="J85" s="1285"/>
      <c r="K85" s="1285">
        <v>1</v>
      </c>
      <c r="L85" s="1285">
        <v>166</v>
      </c>
      <c r="M85" s="1285">
        <v>75</v>
      </c>
      <c r="N85" s="1285">
        <v>209</v>
      </c>
      <c r="O85" s="1286">
        <v>506</v>
      </c>
      <c r="P85" s="1285"/>
      <c r="Q85" s="1285">
        <v>1</v>
      </c>
      <c r="R85" s="1285">
        <v>1</v>
      </c>
      <c r="S85" s="1285"/>
      <c r="T85" s="1285">
        <v>1</v>
      </c>
      <c r="U85" s="1285"/>
      <c r="V85" s="1285"/>
      <c r="W85" s="1285">
        <v>1</v>
      </c>
      <c r="X85" s="1285"/>
      <c r="Y85" s="1285">
        <v>1</v>
      </c>
      <c r="Z85" s="1285">
        <v>1</v>
      </c>
      <c r="AA85" s="1285"/>
      <c r="AB85" s="1285">
        <v>1</v>
      </c>
      <c r="AC85" s="1285"/>
      <c r="AE85" s="1288">
        <v>1</v>
      </c>
      <c r="AF85" s="1285">
        <v>1</v>
      </c>
      <c r="AG85" s="1285"/>
      <c r="AH85" s="1285">
        <v>1</v>
      </c>
      <c r="AI85" s="1289"/>
      <c r="AL85" s="1222">
        <v>1</v>
      </c>
      <c r="AM85" s="1222"/>
      <c r="AN85" s="1222"/>
      <c r="AP85" s="788">
        <v>21946.5</v>
      </c>
      <c r="AY85" s="1285" t="s">
        <v>1638</v>
      </c>
      <c r="AZ85" s="1285"/>
      <c r="BA85" s="1285"/>
    </row>
    <row r="86" spans="1:53">
      <c r="A86" s="1153" t="s">
        <v>3680</v>
      </c>
      <c r="B86" s="1212">
        <v>14</v>
      </c>
      <c r="C86" s="1212" t="s">
        <v>3831</v>
      </c>
      <c r="D86" s="1264" t="s">
        <v>1639</v>
      </c>
      <c r="E86" s="1284">
        <v>40760</v>
      </c>
      <c r="F86" s="1225">
        <v>40671</v>
      </c>
      <c r="G86" s="1285">
        <v>1</v>
      </c>
      <c r="H86" s="1285"/>
      <c r="I86" s="1285">
        <v>1</v>
      </c>
      <c r="J86" s="1285"/>
      <c r="K86" s="1285"/>
      <c r="L86" s="1285">
        <v>121</v>
      </c>
      <c r="M86" s="1285">
        <v>65</v>
      </c>
      <c r="N86" s="1285">
        <v>145</v>
      </c>
      <c r="O86" s="1286">
        <v>165</v>
      </c>
      <c r="P86" s="1285"/>
      <c r="Q86" s="1285">
        <v>1</v>
      </c>
      <c r="R86" s="1285"/>
      <c r="S86" s="1285">
        <v>1</v>
      </c>
      <c r="T86" s="1285"/>
      <c r="U86" s="1285">
        <v>1</v>
      </c>
      <c r="V86" s="1285"/>
      <c r="W86" s="1285"/>
      <c r="X86" s="1285">
        <v>1</v>
      </c>
      <c r="Y86" s="1285">
        <v>1</v>
      </c>
      <c r="Z86" s="1285">
        <v>1</v>
      </c>
      <c r="AA86" s="1285"/>
      <c r="AB86" s="1285">
        <v>1</v>
      </c>
      <c r="AC86" s="1285"/>
      <c r="AE86" s="1288">
        <v>1</v>
      </c>
      <c r="AF86" s="1285">
        <v>1</v>
      </c>
      <c r="AG86" s="1285"/>
      <c r="AH86" s="1285">
        <v>1</v>
      </c>
      <c r="AI86" s="1289"/>
      <c r="AL86" s="1222"/>
      <c r="AM86" s="1222">
        <v>1</v>
      </c>
      <c r="AN86" s="1222"/>
      <c r="AP86" s="717">
        <v>8664</v>
      </c>
      <c r="AY86" s="1285" t="s">
        <v>1640</v>
      </c>
      <c r="AZ86" s="1285"/>
      <c r="BA86" s="1285"/>
    </row>
    <row r="87" spans="1:53">
      <c r="A87" s="1153" t="s">
        <v>3680</v>
      </c>
      <c r="B87" s="1212">
        <v>14</v>
      </c>
      <c r="C87" s="1212" t="s">
        <v>3831</v>
      </c>
      <c r="D87" s="1264" t="s">
        <v>1641</v>
      </c>
      <c r="E87" s="1284">
        <v>40760</v>
      </c>
      <c r="F87" s="1225">
        <v>40671</v>
      </c>
      <c r="G87" s="1285">
        <v>1</v>
      </c>
      <c r="H87" s="1285"/>
      <c r="I87" s="1285"/>
      <c r="J87" s="1285"/>
      <c r="K87" s="1285">
        <v>1</v>
      </c>
      <c r="L87" s="1285">
        <v>170</v>
      </c>
      <c r="M87" s="1285">
        <v>75</v>
      </c>
      <c r="N87" s="1285">
        <v>215</v>
      </c>
      <c r="O87" s="1286">
        <v>738</v>
      </c>
      <c r="P87" s="1285"/>
      <c r="Q87" s="1285">
        <v>1</v>
      </c>
      <c r="R87" s="1285"/>
      <c r="S87" s="1285">
        <v>1</v>
      </c>
      <c r="T87" s="1285"/>
      <c r="U87" s="1285">
        <v>1</v>
      </c>
      <c r="V87" s="1285"/>
      <c r="W87" s="1285"/>
      <c r="X87" s="1285">
        <v>1</v>
      </c>
      <c r="Y87" s="1285">
        <v>1</v>
      </c>
      <c r="Z87" s="1285">
        <v>1</v>
      </c>
      <c r="AA87" s="1285"/>
      <c r="AB87" s="1285">
        <v>1</v>
      </c>
      <c r="AC87" s="1285"/>
      <c r="AE87" s="1288">
        <v>1</v>
      </c>
      <c r="AF87" s="1285">
        <v>1</v>
      </c>
      <c r="AG87" s="1285"/>
      <c r="AH87" s="1285">
        <v>1</v>
      </c>
      <c r="AI87" s="1289"/>
      <c r="AL87" s="1222"/>
      <c r="AM87" s="1222"/>
      <c r="AN87" s="1222">
        <v>1</v>
      </c>
      <c r="AP87" s="1257">
        <v>451</v>
      </c>
      <c r="AY87" s="1285" t="s">
        <v>1642</v>
      </c>
      <c r="AZ87" s="1285"/>
      <c r="BA87" s="1285"/>
    </row>
    <row r="88" spans="1:53">
      <c r="A88" s="1153" t="s">
        <v>3680</v>
      </c>
      <c r="B88" s="1212">
        <v>14</v>
      </c>
      <c r="C88" s="1212" t="s">
        <v>3831</v>
      </c>
      <c r="D88" s="1264" t="s">
        <v>1643</v>
      </c>
      <c r="E88" s="1284">
        <v>40760</v>
      </c>
      <c r="F88" s="1225">
        <v>40671</v>
      </c>
      <c r="G88" s="1285"/>
      <c r="H88" s="1285">
        <v>1</v>
      </c>
      <c r="I88" s="1285"/>
      <c r="J88" s="1285"/>
      <c r="K88" s="1285">
        <v>1</v>
      </c>
      <c r="L88" s="1285">
        <v>166</v>
      </c>
      <c r="M88" s="1285">
        <v>73</v>
      </c>
      <c r="N88" s="1285">
        <v>208</v>
      </c>
      <c r="O88" s="1286">
        <v>514</v>
      </c>
      <c r="P88" s="1285"/>
      <c r="Q88" s="1285">
        <v>1</v>
      </c>
      <c r="R88" s="1285">
        <v>1</v>
      </c>
      <c r="S88" s="1285"/>
      <c r="T88" s="1285">
        <v>1</v>
      </c>
      <c r="U88" s="1285"/>
      <c r="V88" s="1285"/>
      <c r="W88" s="1285">
        <v>1</v>
      </c>
      <c r="X88" s="1285"/>
      <c r="Y88" s="1285">
        <v>1</v>
      </c>
      <c r="Z88" s="1285">
        <v>1</v>
      </c>
      <c r="AA88" s="1285"/>
      <c r="AB88" s="1285">
        <v>1</v>
      </c>
      <c r="AC88" s="1285"/>
      <c r="AE88" s="1288">
        <v>1</v>
      </c>
      <c r="AF88" s="1285">
        <v>1</v>
      </c>
      <c r="AG88" s="1285"/>
      <c r="AH88" s="1285">
        <v>1</v>
      </c>
      <c r="AI88" s="1289"/>
      <c r="AL88" s="1222"/>
      <c r="AM88" s="1222">
        <v>1</v>
      </c>
      <c r="AN88" s="1222"/>
      <c r="AP88" s="717">
        <v>8584</v>
      </c>
      <c r="AY88" s="1285" t="s">
        <v>1644</v>
      </c>
      <c r="AZ88" s="1285">
        <v>2</v>
      </c>
      <c r="BA88" s="1285"/>
    </row>
    <row r="89" spans="1:53">
      <c r="A89" s="1153" t="s">
        <v>3680</v>
      </c>
      <c r="B89" s="1212">
        <v>14</v>
      </c>
      <c r="C89" s="1212" t="s">
        <v>3831</v>
      </c>
      <c r="D89" s="1264" t="s">
        <v>1645</v>
      </c>
      <c r="E89" s="1284">
        <v>40760</v>
      </c>
      <c r="F89" s="1225">
        <v>40671</v>
      </c>
      <c r="G89" s="1285">
        <v>1</v>
      </c>
      <c r="H89" s="1285"/>
      <c r="I89" s="1285">
        <v>1</v>
      </c>
      <c r="J89" s="1285"/>
      <c r="K89" s="1285"/>
      <c r="L89" s="1285">
        <v>115</v>
      </c>
      <c r="M89" s="1285">
        <v>60</v>
      </c>
      <c r="N89" s="1285">
        <v>132</v>
      </c>
      <c r="O89" s="1286">
        <v>125</v>
      </c>
      <c r="P89" s="1285"/>
      <c r="Q89" s="1285">
        <v>1</v>
      </c>
      <c r="R89" s="1285"/>
      <c r="S89" s="1285">
        <v>1</v>
      </c>
      <c r="T89" s="1285"/>
      <c r="U89" s="1285">
        <v>1</v>
      </c>
      <c r="V89" s="1285"/>
      <c r="W89" s="1285"/>
      <c r="X89" s="1285">
        <v>1</v>
      </c>
      <c r="Y89" s="1285">
        <v>1</v>
      </c>
      <c r="Z89" s="1285">
        <v>1</v>
      </c>
      <c r="AA89" s="1285"/>
      <c r="AB89" s="1285">
        <v>1</v>
      </c>
      <c r="AC89" s="1285"/>
      <c r="AE89" s="1288">
        <v>1</v>
      </c>
      <c r="AF89" s="1285">
        <v>1</v>
      </c>
      <c r="AG89" s="1285"/>
      <c r="AH89" s="1285">
        <v>1</v>
      </c>
      <c r="AI89" s="1289"/>
      <c r="AL89" s="1222">
        <v>1</v>
      </c>
      <c r="AM89" s="1222"/>
      <c r="AN89" s="1222"/>
      <c r="AP89" s="788">
        <v>17834</v>
      </c>
      <c r="AY89" s="1285" t="s">
        <v>1646</v>
      </c>
      <c r="AZ89" s="1285"/>
      <c r="BA89" s="1285"/>
    </row>
    <row r="90" spans="1:53">
      <c r="A90" s="1153" t="s">
        <v>3680</v>
      </c>
      <c r="B90" s="1212">
        <v>14</v>
      </c>
      <c r="C90" s="1212" t="s">
        <v>3831</v>
      </c>
      <c r="D90" s="1264" t="s">
        <v>1647</v>
      </c>
      <c r="E90" s="1284">
        <v>40760</v>
      </c>
      <c r="F90" s="1225">
        <v>40671</v>
      </c>
      <c r="G90" s="1285"/>
      <c r="H90" s="1285">
        <v>1</v>
      </c>
      <c r="I90" s="1285"/>
      <c r="J90" s="1285"/>
      <c r="K90" s="1285">
        <v>1</v>
      </c>
      <c r="L90" s="1285">
        <v>172</v>
      </c>
      <c r="M90" s="1285">
        <v>73</v>
      </c>
      <c r="N90" s="1285">
        <v>208</v>
      </c>
      <c r="O90" s="1286">
        <v>469</v>
      </c>
      <c r="P90" s="1285"/>
      <c r="Q90" s="1285">
        <v>1</v>
      </c>
      <c r="R90" s="1285">
        <v>1</v>
      </c>
      <c r="S90" s="1285"/>
      <c r="T90" s="1285">
        <v>1</v>
      </c>
      <c r="U90" s="1285"/>
      <c r="V90" s="1285"/>
      <c r="W90" s="1285">
        <v>1</v>
      </c>
      <c r="X90" s="1285"/>
      <c r="Y90" s="1285">
        <v>1</v>
      </c>
      <c r="Z90" s="1285">
        <v>1</v>
      </c>
      <c r="AA90" s="1285"/>
      <c r="AB90" s="1285">
        <v>1</v>
      </c>
      <c r="AC90" s="1285"/>
      <c r="AE90" s="1288">
        <v>1</v>
      </c>
      <c r="AF90" s="1285">
        <v>1</v>
      </c>
      <c r="AG90" s="1285"/>
      <c r="AH90" s="1285">
        <v>1</v>
      </c>
      <c r="AI90" s="1289"/>
      <c r="AL90" s="1222"/>
      <c r="AM90" s="1222"/>
      <c r="AN90" s="1222">
        <v>1</v>
      </c>
      <c r="AP90" s="1257">
        <v>122</v>
      </c>
      <c r="AY90" s="1285" t="s">
        <v>1648</v>
      </c>
      <c r="AZ90" s="1285">
        <v>1</v>
      </c>
      <c r="BA90" s="1285"/>
    </row>
    <row r="91" spans="1:53">
      <c r="A91" s="1153" t="s">
        <v>3680</v>
      </c>
      <c r="B91" s="1212">
        <v>14</v>
      </c>
      <c r="C91" s="1212" t="s">
        <v>3831</v>
      </c>
      <c r="D91" s="1264" t="s">
        <v>1649</v>
      </c>
      <c r="E91" s="1284">
        <v>40760</v>
      </c>
      <c r="F91" s="1225">
        <v>40671</v>
      </c>
      <c r="G91" s="1285">
        <v>1</v>
      </c>
      <c r="H91" s="1285"/>
      <c r="I91" s="1285">
        <v>1</v>
      </c>
      <c r="J91" s="1285"/>
      <c r="K91" s="1285"/>
      <c r="L91" s="1285">
        <v>92</v>
      </c>
      <c r="M91" s="1285">
        <v>56</v>
      </c>
      <c r="N91" s="1285">
        <v>116</v>
      </c>
      <c r="O91" s="1286">
        <v>106</v>
      </c>
      <c r="P91" s="1285"/>
      <c r="Q91" s="1285">
        <v>1</v>
      </c>
      <c r="R91" s="1285"/>
      <c r="S91" s="1285">
        <v>1</v>
      </c>
      <c r="T91" s="1285"/>
      <c r="U91" s="1285">
        <v>1</v>
      </c>
      <c r="V91" s="1285"/>
      <c r="W91" s="1285">
        <v>1</v>
      </c>
      <c r="X91" s="1285"/>
      <c r="Y91" s="1285">
        <v>1</v>
      </c>
      <c r="Z91" s="1285">
        <v>1</v>
      </c>
      <c r="AA91" s="1285"/>
      <c r="AB91" s="1285">
        <v>1</v>
      </c>
      <c r="AC91" s="1285"/>
      <c r="AE91" s="1288">
        <v>1</v>
      </c>
      <c r="AF91" s="1285">
        <v>1</v>
      </c>
      <c r="AG91" s="1285"/>
      <c r="AH91" s="1285">
        <v>1</v>
      </c>
      <c r="AI91" s="1289"/>
      <c r="AL91" s="1222"/>
      <c r="AM91" s="1222"/>
      <c r="AN91" s="1222">
        <v>1</v>
      </c>
      <c r="AP91" s="1257">
        <v>137</v>
      </c>
      <c r="AY91" s="1285" t="s">
        <v>1650</v>
      </c>
      <c r="AZ91" s="1285"/>
      <c r="BA91" s="1285"/>
    </row>
    <row r="92" spans="1:53">
      <c r="A92" s="1153" t="s">
        <v>3680</v>
      </c>
      <c r="B92" s="1212">
        <v>14</v>
      </c>
      <c r="C92" s="1212" t="s">
        <v>3831</v>
      </c>
      <c r="D92" s="1264" t="s">
        <v>1651</v>
      </c>
      <c r="E92" s="1284">
        <v>40760</v>
      </c>
      <c r="F92" s="1225">
        <v>40671</v>
      </c>
      <c r="G92" s="1285"/>
      <c r="H92" s="1285">
        <v>1</v>
      </c>
      <c r="I92" s="1285"/>
      <c r="J92" s="1285"/>
      <c r="K92" s="1285">
        <v>1</v>
      </c>
      <c r="L92" s="1285">
        <v>163</v>
      </c>
      <c r="M92" s="1285">
        <v>73</v>
      </c>
      <c r="N92" s="1285">
        <v>208</v>
      </c>
      <c r="O92" s="1286">
        <v>453</v>
      </c>
      <c r="P92" s="1285"/>
      <c r="Q92" s="1285">
        <v>1</v>
      </c>
      <c r="R92" s="1285">
        <v>1</v>
      </c>
      <c r="S92" s="1285"/>
      <c r="T92" s="1285">
        <v>1</v>
      </c>
      <c r="U92" s="1285"/>
      <c r="V92" s="1285"/>
      <c r="W92" s="1285">
        <v>1</v>
      </c>
      <c r="X92" s="1285"/>
      <c r="Y92" s="1285">
        <v>1</v>
      </c>
      <c r="Z92" s="1285">
        <v>1</v>
      </c>
      <c r="AA92" s="1285"/>
      <c r="AB92" s="1285">
        <v>1</v>
      </c>
      <c r="AC92" s="1285"/>
      <c r="AE92" s="1288">
        <v>1</v>
      </c>
      <c r="AF92" s="1285">
        <v>1</v>
      </c>
      <c r="AG92" s="1285"/>
      <c r="AH92" s="1285">
        <v>1</v>
      </c>
      <c r="AI92" s="1289"/>
      <c r="AL92" s="1222"/>
      <c r="AM92" s="1222"/>
      <c r="AN92" s="1222">
        <v>1</v>
      </c>
      <c r="AP92" s="1257">
        <v>105</v>
      </c>
      <c r="AY92" s="1285" t="s">
        <v>1652</v>
      </c>
      <c r="AZ92" s="1285">
        <v>1</v>
      </c>
      <c r="BA92" s="1285"/>
    </row>
    <row r="93" spans="1:53">
      <c r="A93" s="1153" t="s">
        <v>3680</v>
      </c>
      <c r="B93" s="1212">
        <v>14</v>
      </c>
      <c r="C93" s="1212" t="s">
        <v>3831</v>
      </c>
      <c r="D93" s="1264" t="s">
        <v>1653</v>
      </c>
      <c r="E93" s="1284">
        <v>40760</v>
      </c>
      <c r="F93" s="1225">
        <v>40671</v>
      </c>
      <c r="G93" s="1285">
        <v>1</v>
      </c>
      <c r="H93" s="1285"/>
      <c r="I93" s="1285">
        <v>1</v>
      </c>
      <c r="J93" s="1285"/>
      <c r="K93" s="1285"/>
      <c r="L93" s="1285">
        <v>101</v>
      </c>
      <c r="M93" s="1285">
        <v>59</v>
      </c>
      <c r="N93" s="1285">
        <v>123</v>
      </c>
      <c r="O93" s="1286">
        <v>126</v>
      </c>
      <c r="P93" s="1285"/>
      <c r="Q93" s="1285">
        <v>1</v>
      </c>
      <c r="R93" s="1285"/>
      <c r="S93" s="1285">
        <v>1</v>
      </c>
      <c r="T93" s="1285"/>
      <c r="U93" s="1285">
        <v>1</v>
      </c>
      <c r="V93" s="1285"/>
      <c r="W93" s="1285"/>
      <c r="X93" s="1285">
        <v>1</v>
      </c>
      <c r="Y93" s="1285">
        <v>1</v>
      </c>
      <c r="Z93" s="1285">
        <v>1</v>
      </c>
      <c r="AA93" s="1285"/>
      <c r="AB93" s="1285">
        <v>1</v>
      </c>
      <c r="AC93" s="1285"/>
      <c r="AE93" s="1288">
        <v>1</v>
      </c>
      <c r="AF93" s="1285">
        <v>1</v>
      </c>
      <c r="AG93" s="1285"/>
      <c r="AH93" s="1285">
        <v>1</v>
      </c>
      <c r="AI93" s="1289"/>
      <c r="AL93" s="1222"/>
      <c r="AM93" s="1222"/>
      <c r="AN93" s="1222">
        <v>1</v>
      </c>
      <c r="AP93" s="1257">
        <v>150.5</v>
      </c>
      <c r="AY93" s="1285" t="s">
        <v>1654</v>
      </c>
      <c r="AZ93" s="1285"/>
      <c r="BA93" s="1285"/>
    </row>
    <row r="94" spans="1:53">
      <c r="A94" s="1153" t="s">
        <v>3680</v>
      </c>
      <c r="B94" s="1212">
        <v>14</v>
      </c>
      <c r="C94" s="1212" t="s">
        <v>3831</v>
      </c>
      <c r="D94" s="1264" t="s">
        <v>1655</v>
      </c>
      <c r="E94" s="1284">
        <v>40760</v>
      </c>
      <c r="F94" s="1225">
        <v>40671</v>
      </c>
      <c r="G94" s="1285">
        <v>1</v>
      </c>
      <c r="H94" s="1285"/>
      <c r="I94" s="1285"/>
      <c r="J94" s="1285">
        <v>1</v>
      </c>
      <c r="K94" s="1285"/>
      <c r="L94" s="1285">
        <v>154</v>
      </c>
      <c r="M94" s="1285">
        <v>71</v>
      </c>
      <c r="N94" s="1285">
        <v>194</v>
      </c>
      <c r="O94" s="1286">
        <v>395</v>
      </c>
      <c r="P94" s="1285"/>
      <c r="Q94" s="1285">
        <v>1</v>
      </c>
      <c r="R94" s="1285"/>
      <c r="S94" s="1285">
        <v>1</v>
      </c>
      <c r="T94" s="1285"/>
      <c r="U94" s="1285">
        <v>1</v>
      </c>
      <c r="V94" s="1285"/>
      <c r="W94" s="1285"/>
      <c r="X94" s="1285">
        <v>1</v>
      </c>
      <c r="Y94" s="1285">
        <v>1</v>
      </c>
      <c r="Z94" s="1285">
        <v>1</v>
      </c>
      <c r="AA94" s="1285"/>
      <c r="AB94" s="1285">
        <v>1</v>
      </c>
      <c r="AC94" s="1285"/>
      <c r="AE94" s="1288">
        <v>1</v>
      </c>
      <c r="AF94" s="1285">
        <v>1</v>
      </c>
      <c r="AG94" s="1285"/>
      <c r="AH94" s="1285">
        <v>1</v>
      </c>
      <c r="AI94" s="1289"/>
      <c r="AL94" s="1222"/>
      <c r="AM94" s="1222"/>
      <c r="AN94" s="1222">
        <v>1</v>
      </c>
      <c r="AP94" s="1257">
        <v>191.5</v>
      </c>
      <c r="AY94" s="1285" t="s">
        <v>1656</v>
      </c>
      <c r="AZ94" s="1285">
        <v>1</v>
      </c>
      <c r="BA94" s="1285"/>
    </row>
    <row r="95" spans="1:53">
      <c r="A95" s="1153" t="s">
        <v>3680</v>
      </c>
      <c r="B95" s="1212">
        <v>14</v>
      </c>
      <c r="C95" s="1212" t="s">
        <v>3831</v>
      </c>
      <c r="D95" s="1264" t="s">
        <v>1657</v>
      </c>
      <c r="E95" s="1284">
        <v>40760</v>
      </c>
      <c r="F95" s="1225">
        <v>40671</v>
      </c>
      <c r="G95" s="1285"/>
      <c r="H95" s="1285">
        <v>1</v>
      </c>
      <c r="I95" s="1285"/>
      <c r="J95" s="1285">
        <v>1</v>
      </c>
      <c r="K95" s="1285"/>
      <c r="L95" s="1285">
        <v>156</v>
      </c>
      <c r="M95" s="1285">
        <v>74</v>
      </c>
      <c r="N95" s="1285">
        <v>196</v>
      </c>
      <c r="O95" s="1286"/>
      <c r="P95" s="1285"/>
      <c r="Q95" s="1285">
        <v>1</v>
      </c>
      <c r="R95" s="1285"/>
      <c r="S95" s="1285">
        <v>1</v>
      </c>
      <c r="T95" s="1285"/>
      <c r="U95" s="1285">
        <v>1</v>
      </c>
      <c r="V95" s="1285"/>
      <c r="W95" s="1285">
        <v>1</v>
      </c>
      <c r="X95" s="1285"/>
      <c r="Y95" s="1285">
        <v>1</v>
      </c>
      <c r="Z95" s="1285"/>
      <c r="AA95" s="1285">
        <v>1</v>
      </c>
      <c r="AB95" s="1285">
        <v>1</v>
      </c>
      <c r="AC95" s="1285"/>
      <c r="AE95" s="1288">
        <v>1</v>
      </c>
      <c r="AF95" s="1285">
        <v>1</v>
      </c>
      <c r="AG95" s="1285"/>
      <c r="AH95" s="1285">
        <v>1</v>
      </c>
      <c r="AI95" s="1289"/>
      <c r="AL95" s="1222"/>
      <c r="AM95" s="1222"/>
      <c r="AN95" s="1222">
        <v>1</v>
      </c>
      <c r="AP95" s="1257">
        <v>232.5</v>
      </c>
      <c r="AY95" s="1285" t="s">
        <v>1658</v>
      </c>
      <c r="AZ95" s="1285">
        <v>1</v>
      </c>
      <c r="BA95" s="1288" t="s">
        <v>1526</v>
      </c>
    </row>
    <row r="96" spans="1:53">
      <c r="A96" s="1153" t="s">
        <v>3680</v>
      </c>
      <c r="B96" s="1212">
        <v>14</v>
      </c>
      <c r="C96" s="1212" t="s">
        <v>3831</v>
      </c>
      <c r="D96" s="1264" t="s">
        <v>1659</v>
      </c>
      <c r="E96" s="1284">
        <v>40760</v>
      </c>
      <c r="F96" s="1225">
        <v>40671</v>
      </c>
      <c r="G96" s="1285"/>
      <c r="H96" s="1285">
        <v>1</v>
      </c>
      <c r="I96" s="1285"/>
      <c r="J96" s="1285"/>
      <c r="K96" s="1285">
        <v>1</v>
      </c>
      <c r="L96" s="1285">
        <v>168</v>
      </c>
      <c r="M96" s="1285">
        <v>71</v>
      </c>
      <c r="N96" s="1285">
        <v>207</v>
      </c>
      <c r="O96" s="1286">
        <v>525</v>
      </c>
      <c r="P96" s="1285"/>
      <c r="Q96" s="1285">
        <v>1</v>
      </c>
      <c r="R96" s="1285">
        <v>1</v>
      </c>
      <c r="S96" s="1285"/>
      <c r="T96" s="1285">
        <v>1</v>
      </c>
      <c r="U96" s="1285"/>
      <c r="V96" s="1285"/>
      <c r="W96" s="1285">
        <v>1</v>
      </c>
      <c r="X96" s="1285"/>
      <c r="Y96" s="1285">
        <v>1</v>
      </c>
      <c r="Z96" s="1285">
        <v>1</v>
      </c>
      <c r="AA96" s="1285"/>
      <c r="AB96" s="1285">
        <v>1</v>
      </c>
      <c r="AC96" s="1285"/>
      <c r="AE96" s="1288">
        <v>1</v>
      </c>
      <c r="AF96" s="1285">
        <v>1</v>
      </c>
      <c r="AG96" s="1285"/>
      <c r="AH96" s="1285">
        <v>1</v>
      </c>
      <c r="AI96" s="1289"/>
      <c r="AL96" s="1222"/>
      <c r="AM96" s="1222">
        <v>1</v>
      </c>
      <c r="AN96" s="1222"/>
      <c r="AP96" s="717">
        <v>4388</v>
      </c>
      <c r="AY96" s="1285" t="s">
        <v>1660</v>
      </c>
      <c r="AZ96" s="1285">
        <v>2</v>
      </c>
      <c r="BA96" s="1285"/>
    </row>
    <row r="97" spans="1:53">
      <c r="A97" s="1153" t="s">
        <v>3680</v>
      </c>
      <c r="B97" s="1212">
        <v>14</v>
      </c>
      <c r="C97" s="1212" t="s">
        <v>3831</v>
      </c>
      <c r="D97" s="1264" t="s">
        <v>1661</v>
      </c>
      <c r="E97" s="1284">
        <v>40760</v>
      </c>
      <c r="F97" s="1225">
        <v>40671</v>
      </c>
      <c r="G97" s="1285"/>
      <c r="H97" s="1285">
        <v>1</v>
      </c>
      <c r="I97" s="1285">
        <v>1</v>
      </c>
      <c r="J97" s="1285"/>
      <c r="K97" s="1285"/>
      <c r="L97" s="1285">
        <v>118</v>
      </c>
      <c r="M97" s="1285">
        <v>59</v>
      </c>
      <c r="N97" s="1285">
        <v>127</v>
      </c>
      <c r="O97" s="1286">
        <v>153</v>
      </c>
      <c r="P97" s="1285"/>
      <c r="Q97" s="1285">
        <v>1</v>
      </c>
      <c r="R97" s="1285"/>
      <c r="S97" s="1285">
        <v>1</v>
      </c>
      <c r="T97" s="1285"/>
      <c r="U97" s="1285">
        <v>1</v>
      </c>
      <c r="V97" s="1285"/>
      <c r="W97" s="1285"/>
      <c r="X97" s="1285">
        <v>1</v>
      </c>
      <c r="Y97" s="1285">
        <v>1</v>
      </c>
      <c r="Z97" s="1285">
        <v>1</v>
      </c>
      <c r="AA97" s="1285"/>
      <c r="AB97" s="1285">
        <v>1</v>
      </c>
      <c r="AC97" s="1285"/>
      <c r="AE97" s="1288">
        <v>1</v>
      </c>
      <c r="AF97" s="1285">
        <v>1</v>
      </c>
      <c r="AG97" s="1285"/>
      <c r="AH97" s="1285">
        <v>1</v>
      </c>
      <c r="AI97" s="1289"/>
      <c r="AL97" s="1222">
        <v>1</v>
      </c>
      <c r="AM97" s="1222"/>
      <c r="AN97" s="1222"/>
      <c r="AP97" s="788">
        <v>12558.5</v>
      </c>
      <c r="AY97" s="1305" t="s">
        <v>1662</v>
      </c>
      <c r="AZ97" s="1285"/>
      <c r="BA97" s="229"/>
    </row>
    <row r="98" spans="1:53">
      <c r="A98" s="1153" t="s">
        <v>3680</v>
      </c>
      <c r="B98" s="1212">
        <v>14</v>
      </c>
      <c r="C98" s="1212" t="s">
        <v>3831</v>
      </c>
      <c r="D98" s="1264" t="s">
        <v>1663</v>
      </c>
      <c r="E98" s="1284">
        <v>40760</v>
      </c>
      <c r="F98" s="1225">
        <v>40671</v>
      </c>
      <c r="G98" s="1285"/>
      <c r="H98" s="1285">
        <v>1</v>
      </c>
      <c r="I98" s="1285"/>
      <c r="J98" s="1285"/>
      <c r="K98" s="1285">
        <v>1</v>
      </c>
      <c r="L98" s="1285">
        <v>165</v>
      </c>
      <c r="M98" s="1285">
        <v>73</v>
      </c>
      <c r="N98" s="1285">
        <v>210</v>
      </c>
      <c r="O98" s="1286">
        <v>534</v>
      </c>
      <c r="P98" s="1285"/>
      <c r="Q98" s="1285">
        <v>1</v>
      </c>
      <c r="R98" s="1285">
        <v>1</v>
      </c>
      <c r="S98" s="1285"/>
      <c r="T98" s="1285">
        <v>1</v>
      </c>
      <c r="U98" s="1285"/>
      <c r="V98" s="1285"/>
      <c r="W98" s="1285">
        <v>1</v>
      </c>
      <c r="X98" s="1285"/>
      <c r="Y98" s="1285">
        <v>1</v>
      </c>
      <c r="Z98" s="1285">
        <v>1</v>
      </c>
      <c r="AA98" s="1285"/>
      <c r="AB98" s="1285">
        <v>1</v>
      </c>
      <c r="AC98" s="1285"/>
      <c r="AE98" s="1288">
        <v>1</v>
      </c>
      <c r="AF98" s="1285">
        <v>1</v>
      </c>
      <c r="AG98" s="1285"/>
      <c r="AH98" s="1285">
        <v>1</v>
      </c>
      <c r="AI98" s="1289"/>
      <c r="AL98" s="1222">
        <v>1</v>
      </c>
      <c r="AM98" s="1222"/>
      <c r="AN98" s="1222"/>
      <c r="AP98" s="788">
        <v>27943</v>
      </c>
      <c r="AY98" s="1285" t="s">
        <v>1664</v>
      </c>
      <c r="AZ98" s="1285">
        <v>1</v>
      </c>
      <c r="BA98" s="1285"/>
    </row>
    <row r="99" spans="1:53">
      <c r="A99" s="1153" t="s">
        <v>3680</v>
      </c>
      <c r="B99" s="1212">
        <v>14</v>
      </c>
      <c r="C99" s="1212" t="s">
        <v>3831</v>
      </c>
      <c r="D99" s="1264" t="s">
        <v>1665</v>
      </c>
      <c r="E99" s="1284">
        <v>40760</v>
      </c>
      <c r="F99" s="1225">
        <v>40671</v>
      </c>
      <c r="G99" s="1285">
        <v>1</v>
      </c>
      <c r="H99" s="1285"/>
      <c r="I99" s="1285">
        <v>1</v>
      </c>
      <c r="J99" s="1285"/>
      <c r="K99" s="1285"/>
      <c r="L99" s="1285">
        <v>116</v>
      </c>
      <c r="M99" s="1285">
        <v>60</v>
      </c>
      <c r="N99" s="1285">
        <v>125</v>
      </c>
      <c r="O99" s="1286">
        <v>153</v>
      </c>
      <c r="P99" s="1285"/>
      <c r="Q99" s="1285">
        <v>1</v>
      </c>
      <c r="R99" s="1285"/>
      <c r="S99" s="1285">
        <v>1</v>
      </c>
      <c r="T99" s="1285"/>
      <c r="U99" s="1285">
        <v>1</v>
      </c>
      <c r="V99" s="1285"/>
      <c r="W99" s="1285"/>
      <c r="X99" s="1285">
        <v>1</v>
      </c>
      <c r="Y99" s="1285">
        <v>1</v>
      </c>
      <c r="Z99" s="1285">
        <v>1</v>
      </c>
      <c r="AA99" s="1285"/>
      <c r="AB99" s="1285">
        <v>1</v>
      </c>
      <c r="AC99" s="1285"/>
      <c r="AE99" s="1288">
        <v>1</v>
      </c>
      <c r="AF99" s="1285">
        <v>1</v>
      </c>
      <c r="AG99" s="1285"/>
      <c r="AH99" s="1285">
        <v>1</v>
      </c>
      <c r="AI99" s="1289"/>
      <c r="AL99" s="1222"/>
      <c r="AM99" s="1222"/>
      <c r="AN99" s="1222">
        <v>1</v>
      </c>
      <c r="AP99" s="1257">
        <v>161</v>
      </c>
      <c r="AY99" s="1285" t="s">
        <v>1666</v>
      </c>
      <c r="AZ99" s="1285"/>
      <c r="BA99" s="1285"/>
    </row>
    <row r="100" spans="1:53">
      <c r="A100" s="1153" t="s">
        <v>3680</v>
      </c>
      <c r="B100" s="1212">
        <v>14</v>
      </c>
      <c r="C100" s="1212" t="s">
        <v>3831</v>
      </c>
      <c r="D100" s="1264" t="s">
        <v>1667</v>
      </c>
      <c r="E100" s="1284">
        <v>40760</v>
      </c>
      <c r="F100" s="1225">
        <v>40671</v>
      </c>
      <c r="G100" s="1285">
        <v>1</v>
      </c>
      <c r="H100" s="1285"/>
      <c r="I100" s="1285"/>
      <c r="J100" s="1285"/>
      <c r="K100" s="1285">
        <v>1</v>
      </c>
      <c r="L100" s="1285">
        <v>179</v>
      </c>
      <c r="M100" s="1285">
        <v>76</v>
      </c>
      <c r="N100" s="1285">
        <v>198</v>
      </c>
      <c r="O100" s="1286">
        <v>761</v>
      </c>
      <c r="P100" s="1285"/>
      <c r="Q100" s="1285">
        <v>1</v>
      </c>
      <c r="R100" s="1285"/>
      <c r="S100" s="1285">
        <v>1</v>
      </c>
      <c r="T100" s="1285"/>
      <c r="U100" s="1285">
        <v>1</v>
      </c>
      <c r="V100" s="1285"/>
      <c r="W100" s="1285"/>
      <c r="X100" s="1285">
        <v>1</v>
      </c>
      <c r="Y100" s="1285">
        <v>1</v>
      </c>
      <c r="Z100" s="1285"/>
      <c r="AA100" s="1285">
        <v>1</v>
      </c>
      <c r="AB100" s="1285">
        <v>1</v>
      </c>
      <c r="AC100" s="1285"/>
      <c r="AE100" s="1288">
        <v>1</v>
      </c>
      <c r="AF100" s="1285">
        <v>1</v>
      </c>
      <c r="AG100" s="1285"/>
      <c r="AH100" s="1285">
        <v>1</v>
      </c>
      <c r="AI100" s="1289"/>
      <c r="AL100" s="1222"/>
      <c r="AM100" s="1222"/>
      <c r="AN100" s="1222">
        <v>1</v>
      </c>
      <c r="AP100" s="1257">
        <v>143</v>
      </c>
      <c r="AY100" s="1285" t="s">
        <v>1668</v>
      </c>
      <c r="AZ100" s="1285"/>
      <c r="BA100" s="1288" t="s">
        <v>1669</v>
      </c>
    </row>
    <row r="101" spans="1:53">
      <c r="A101" s="1153" t="s">
        <v>3680</v>
      </c>
      <c r="B101" s="1212">
        <v>14</v>
      </c>
      <c r="C101" s="1212" t="s">
        <v>3831</v>
      </c>
      <c r="D101" s="1264" t="s">
        <v>1670</v>
      </c>
      <c r="E101" s="1284">
        <v>40760</v>
      </c>
      <c r="F101" s="1225">
        <v>40671</v>
      </c>
      <c r="G101" s="1285">
        <v>1</v>
      </c>
      <c r="H101" s="1285"/>
      <c r="I101" s="1285"/>
      <c r="J101" s="1285"/>
      <c r="K101" s="1285">
        <v>1</v>
      </c>
      <c r="L101" s="1285">
        <v>168</v>
      </c>
      <c r="M101" s="1285">
        <v>76</v>
      </c>
      <c r="N101" s="1285">
        <v>184</v>
      </c>
      <c r="O101" s="1286">
        <v>579</v>
      </c>
      <c r="P101" s="1285"/>
      <c r="Q101" s="1285">
        <v>1</v>
      </c>
      <c r="R101" s="1285"/>
      <c r="S101" s="1285">
        <v>1</v>
      </c>
      <c r="T101" s="1285"/>
      <c r="U101" s="1285">
        <v>1</v>
      </c>
      <c r="V101" s="1285"/>
      <c r="W101" s="1285"/>
      <c r="X101" s="1285">
        <v>1</v>
      </c>
      <c r="Y101" s="1285">
        <v>1</v>
      </c>
      <c r="Z101" s="1285"/>
      <c r="AA101" s="1285">
        <v>1</v>
      </c>
      <c r="AB101" s="1285">
        <v>1</v>
      </c>
      <c r="AC101" s="1285"/>
      <c r="AE101" s="1288">
        <v>1</v>
      </c>
      <c r="AF101" s="1285">
        <v>1</v>
      </c>
      <c r="AG101" s="1285"/>
      <c r="AH101" s="1285">
        <v>1</v>
      </c>
      <c r="AI101" s="1289"/>
      <c r="AL101" s="1222"/>
      <c r="AM101" s="1222"/>
      <c r="AN101" s="1222">
        <v>1</v>
      </c>
      <c r="AP101" s="1257">
        <v>679</v>
      </c>
      <c r="AY101" s="1285" t="s">
        <v>1671</v>
      </c>
      <c r="AZ101" s="1285">
        <v>1</v>
      </c>
      <c r="BA101" s="1285"/>
    </row>
    <row r="102" spans="1:53">
      <c r="A102" s="1153" t="s">
        <v>3680</v>
      </c>
      <c r="B102" s="1212">
        <v>14</v>
      </c>
      <c r="C102" s="1212" t="s">
        <v>3831</v>
      </c>
      <c r="D102" s="1264" t="s">
        <v>1672</v>
      </c>
      <c r="E102" s="1284">
        <v>40760</v>
      </c>
      <c r="F102" s="1225">
        <v>40671</v>
      </c>
      <c r="G102" s="1285"/>
      <c r="H102" s="1285">
        <v>1</v>
      </c>
      <c r="I102" s="1285"/>
      <c r="J102" s="1285">
        <v>1</v>
      </c>
      <c r="K102" s="1285"/>
      <c r="L102" s="1285">
        <v>161</v>
      </c>
      <c r="M102" s="1285">
        <v>75</v>
      </c>
      <c r="N102" s="1285">
        <v>175</v>
      </c>
      <c r="O102" s="1286">
        <v>466</v>
      </c>
      <c r="P102" s="1285"/>
      <c r="Q102" s="1285">
        <v>1</v>
      </c>
      <c r="R102" s="1285"/>
      <c r="S102" s="1285">
        <v>1</v>
      </c>
      <c r="T102" s="1285"/>
      <c r="U102" s="1285">
        <v>1</v>
      </c>
      <c r="V102" s="1285"/>
      <c r="W102" s="1285"/>
      <c r="X102" s="1285">
        <v>1</v>
      </c>
      <c r="Y102" s="1285">
        <v>1</v>
      </c>
      <c r="Z102" s="1285" t="s">
        <v>1673</v>
      </c>
      <c r="AA102" s="1285">
        <v>1</v>
      </c>
      <c r="AB102" s="1285">
        <v>1</v>
      </c>
      <c r="AC102" s="1285"/>
      <c r="AE102" s="1288">
        <v>1</v>
      </c>
      <c r="AF102" s="1285">
        <v>1</v>
      </c>
      <c r="AG102" s="1285"/>
      <c r="AH102" s="1285">
        <v>1</v>
      </c>
      <c r="AI102" s="1289"/>
      <c r="AL102" s="1222"/>
      <c r="AM102" s="1222"/>
      <c r="AN102" s="1222">
        <v>1</v>
      </c>
      <c r="AP102" s="1257">
        <v>270</v>
      </c>
      <c r="AY102" s="1305" t="s">
        <v>1674</v>
      </c>
      <c r="AZ102" s="1285">
        <v>1</v>
      </c>
      <c r="BA102" s="1305" t="s">
        <v>1675</v>
      </c>
    </row>
    <row r="103" spans="1:53">
      <c r="A103" s="1153" t="s">
        <v>3680</v>
      </c>
      <c r="B103" s="1212">
        <v>13</v>
      </c>
      <c r="C103" s="1212" t="s">
        <v>3808</v>
      </c>
      <c r="D103" s="1268" t="s">
        <v>1676</v>
      </c>
      <c r="E103" s="1278">
        <v>40729</v>
      </c>
      <c r="F103" s="1225">
        <v>40670</v>
      </c>
      <c r="G103" s="1279">
        <v>1</v>
      </c>
      <c r="H103" s="1279"/>
      <c r="I103" s="1279"/>
      <c r="J103" s="1279"/>
      <c r="K103" s="1279">
        <v>1</v>
      </c>
      <c r="L103" s="1279">
        <v>180</v>
      </c>
      <c r="M103" s="1279">
        <v>73</v>
      </c>
      <c r="N103" s="1279">
        <v>212</v>
      </c>
      <c r="O103" s="1280">
        <v>621</v>
      </c>
      <c r="P103" s="1279"/>
      <c r="Q103" s="1279">
        <v>1</v>
      </c>
      <c r="R103" s="1279"/>
      <c r="S103" s="1279">
        <v>1</v>
      </c>
      <c r="T103" s="1279"/>
      <c r="U103" s="1279">
        <v>1</v>
      </c>
      <c r="V103" s="1279"/>
      <c r="W103" s="1279"/>
      <c r="X103" s="1279">
        <v>1</v>
      </c>
      <c r="Y103" s="1279">
        <v>1</v>
      </c>
      <c r="Z103" s="1279">
        <v>1</v>
      </c>
      <c r="AA103" s="1279"/>
      <c r="AB103" s="1279">
        <v>1</v>
      </c>
      <c r="AC103" s="1279"/>
      <c r="AE103" s="1282">
        <v>1</v>
      </c>
      <c r="AF103" s="1279">
        <v>1</v>
      </c>
      <c r="AG103" s="1279"/>
      <c r="AH103" s="1279">
        <v>1</v>
      </c>
      <c r="AI103" s="1283"/>
      <c r="AL103" s="1222">
        <v>1</v>
      </c>
      <c r="AM103" s="1222"/>
      <c r="AN103" s="1222"/>
      <c r="AP103" s="788">
        <v>19401</v>
      </c>
      <c r="AY103" s="1306"/>
      <c r="AZ103" s="1279"/>
      <c r="BA103" s="1306" t="s">
        <v>1677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1"/>
  <sheetViews>
    <sheetView topLeftCell="AB1" workbookViewId="0">
      <selection activeCell="AC25" sqref="AC25"/>
    </sheetView>
  </sheetViews>
  <sheetFormatPr baseColWidth="10" defaultRowHeight="15" x14ac:dyDescent="0"/>
  <cols>
    <col min="1" max="16384" width="10.83203125" style="1212"/>
  </cols>
  <sheetData>
    <row r="1" spans="1:53" s="1248" customFormat="1" ht="16" thickBot="1">
      <c r="A1" s="1248" t="s">
        <v>3679</v>
      </c>
      <c r="B1" s="1256" t="s">
        <v>3728</v>
      </c>
      <c r="C1" s="1256" t="s">
        <v>3681</v>
      </c>
      <c r="D1" s="1256" t="s">
        <v>3800</v>
      </c>
      <c r="E1" s="1248" t="s">
        <v>3648</v>
      </c>
      <c r="F1" s="1248" t="s">
        <v>3729</v>
      </c>
      <c r="G1" s="1248" t="s">
        <v>3649</v>
      </c>
      <c r="H1" s="1248" t="s">
        <v>3650</v>
      </c>
      <c r="I1" s="1248" t="s">
        <v>3734</v>
      </c>
      <c r="J1" s="1248" t="s">
        <v>3651</v>
      </c>
      <c r="K1" s="1248" t="s">
        <v>3652</v>
      </c>
      <c r="L1" s="1248" t="s">
        <v>3653</v>
      </c>
      <c r="M1" s="1248" t="s">
        <v>3735</v>
      </c>
      <c r="N1" s="1248" t="s">
        <v>3736</v>
      </c>
      <c r="O1" s="1255" t="s">
        <v>3654</v>
      </c>
      <c r="P1" s="1248" t="s">
        <v>3655</v>
      </c>
      <c r="Q1" s="1248" t="s">
        <v>3656</v>
      </c>
      <c r="R1" s="1248" t="s">
        <v>3657</v>
      </c>
      <c r="S1" s="1248" t="s">
        <v>3658</v>
      </c>
      <c r="T1" s="1248" t="s">
        <v>3659</v>
      </c>
      <c r="U1" s="1248" t="s">
        <v>3660</v>
      </c>
      <c r="V1" s="1248" t="s">
        <v>3661</v>
      </c>
      <c r="W1" s="1248" t="s">
        <v>3733</v>
      </c>
      <c r="X1" s="1248" t="s">
        <v>3690</v>
      </c>
      <c r="Y1" s="1248" t="s">
        <v>3817</v>
      </c>
      <c r="Z1" s="1248" t="s">
        <v>3809</v>
      </c>
      <c r="AA1" s="1248" t="s">
        <v>3810</v>
      </c>
      <c r="AB1" s="1248" t="s">
        <v>3816</v>
      </c>
      <c r="AC1" s="1248" t="s">
        <v>3829</v>
      </c>
      <c r="AD1" s="1248" t="s">
        <v>3813</v>
      </c>
      <c r="AE1" s="1248" t="s">
        <v>3739</v>
      </c>
      <c r="AF1" s="1248" t="s">
        <v>3740</v>
      </c>
      <c r="AG1" s="1248" t="s">
        <v>3745</v>
      </c>
      <c r="AH1" s="1248" t="s">
        <v>3741</v>
      </c>
      <c r="AI1" s="1254" t="s">
        <v>3830</v>
      </c>
      <c r="AJ1" s="1254" t="s">
        <v>3708</v>
      </c>
      <c r="AK1" s="1254" t="s">
        <v>3709</v>
      </c>
      <c r="AL1" s="1253" t="s">
        <v>79</v>
      </c>
      <c r="AM1" s="1253" t="s">
        <v>80</v>
      </c>
      <c r="AN1" s="1253" t="s">
        <v>81</v>
      </c>
      <c r="AO1" s="1249" t="s">
        <v>3760</v>
      </c>
      <c r="AP1" s="1251" t="s">
        <v>82</v>
      </c>
      <c r="AQ1" s="1251" t="s">
        <v>84</v>
      </c>
      <c r="AR1" s="1251" t="s">
        <v>3752</v>
      </c>
      <c r="AS1" s="1251" t="s">
        <v>3753</v>
      </c>
      <c r="AT1" s="1252" t="s">
        <v>87</v>
      </c>
      <c r="AU1" s="1251" t="s">
        <v>88</v>
      </c>
      <c r="AV1" s="1250" t="s">
        <v>89</v>
      </c>
      <c r="AW1" s="1249" t="s">
        <v>90</v>
      </c>
      <c r="AX1" s="1248" t="s">
        <v>3797</v>
      </c>
      <c r="AY1" s="1248" t="s">
        <v>3783</v>
      </c>
      <c r="AZ1" s="1248" t="s">
        <v>24</v>
      </c>
      <c r="BA1" s="1248" t="s">
        <v>25</v>
      </c>
    </row>
    <row r="2" spans="1:53" ht="16" thickBot="1">
      <c r="A2" s="1153" t="s">
        <v>3680</v>
      </c>
      <c r="B2" s="1212">
        <v>15</v>
      </c>
      <c r="C2" s="1307" t="s">
        <v>1681</v>
      </c>
      <c r="D2" s="1308" t="s">
        <v>1684</v>
      </c>
      <c r="E2" s="1309">
        <v>40885</v>
      </c>
      <c r="F2" s="1225">
        <v>40767</v>
      </c>
      <c r="G2" s="1308">
        <v>1</v>
      </c>
      <c r="H2" s="1308"/>
      <c r="I2" s="1308"/>
      <c r="J2" s="1308">
        <v>1</v>
      </c>
      <c r="K2" s="1308"/>
      <c r="L2" s="1308">
        <v>152</v>
      </c>
      <c r="M2" s="1308">
        <v>71</v>
      </c>
      <c r="N2" s="1308">
        <v>182</v>
      </c>
      <c r="O2" s="1310">
        <v>381</v>
      </c>
      <c r="P2" s="1308"/>
      <c r="Q2" s="1308">
        <v>1</v>
      </c>
      <c r="R2" s="1308"/>
      <c r="S2" s="1308">
        <v>1</v>
      </c>
      <c r="T2" s="1308"/>
      <c r="U2" s="1308">
        <v>1</v>
      </c>
      <c r="V2" s="1308"/>
      <c r="W2" s="1308">
        <v>1</v>
      </c>
      <c r="X2" s="1308"/>
      <c r="Y2" s="1311">
        <v>1</v>
      </c>
      <c r="Z2" s="1311">
        <v>1</v>
      </c>
      <c r="AA2" s="1311"/>
      <c r="AB2" s="1311">
        <v>1</v>
      </c>
      <c r="AC2" s="1311" t="s">
        <v>33</v>
      </c>
      <c r="AD2" s="1212" t="s">
        <v>3819</v>
      </c>
      <c r="AE2" s="1312">
        <v>1</v>
      </c>
      <c r="AF2" s="1308">
        <v>1</v>
      </c>
      <c r="AG2" s="1308"/>
      <c r="AH2" s="1308">
        <v>1</v>
      </c>
      <c r="AI2" s="1313" t="s">
        <v>33</v>
      </c>
      <c r="AL2" s="1314"/>
      <c r="AM2" s="1314">
        <v>1</v>
      </c>
      <c r="AN2" s="1314"/>
      <c r="AP2" s="1315">
        <v>7845</v>
      </c>
      <c r="AY2" s="1312" t="s">
        <v>1685</v>
      </c>
      <c r="BA2" s="1312"/>
    </row>
    <row r="3" spans="1:53" ht="16" thickBot="1">
      <c r="A3" s="1153" t="s">
        <v>3680</v>
      </c>
      <c r="B3" s="1212">
        <v>15</v>
      </c>
      <c r="C3" s="1307" t="s">
        <v>1681</v>
      </c>
      <c r="D3" s="1308" t="s">
        <v>1686</v>
      </c>
      <c r="E3" s="1309">
        <v>40885</v>
      </c>
      <c r="F3" s="1225">
        <v>40767</v>
      </c>
      <c r="G3" s="1308">
        <v>1</v>
      </c>
      <c r="H3" s="1308"/>
      <c r="I3" s="1308"/>
      <c r="J3" s="1308">
        <v>1</v>
      </c>
      <c r="K3" s="1308"/>
      <c r="L3" s="1308">
        <v>149</v>
      </c>
      <c r="M3" s="1308">
        <v>70</v>
      </c>
      <c r="N3" s="1308">
        <v>185</v>
      </c>
      <c r="O3" s="1310">
        <v>307</v>
      </c>
      <c r="P3" s="1308"/>
      <c r="Q3" s="1308">
        <v>1</v>
      </c>
      <c r="R3" s="1308"/>
      <c r="S3" s="1308">
        <v>1</v>
      </c>
      <c r="T3" s="1308"/>
      <c r="U3" s="1308">
        <v>1</v>
      </c>
      <c r="V3" s="1308"/>
      <c r="W3" s="1308">
        <v>1</v>
      </c>
      <c r="X3" s="1308"/>
      <c r="Y3" s="1311">
        <v>1</v>
      </c>
      <c r="Z3" s="1311">
        <v>1</v>
      </c>
      <c r="AA3" s="1311"/>
      <c r="AB3" s="1311">
        <v>1</v>
      </c>
      <c r="AC3" s="1311" t="s">
        <v>33</v>
      </c>
      <c r="AD3" s="1212" t="s">
        <v>3819</v>
      </c>
      <c r="AE3" s="1312">
        <v>1</v>
      </c>
      <c r="AF3" s="1308">
        <v>1</v>
      </c>
      <c r="AG3" s="1308"/>
      <c r="AH3" s="1308">
        <v>1</v>
      </c>
      <c r="AI3" s="1313" t="s">
        <v>33</v>
      </c>
      <c r="AL3" s="1314"/>
      <c r="AM3" s="1314"/>
      <c r="AN3" s="1314">
        <v>1</v>
      </c>
      <c r="AP3" s="233">
        <v>90</v>
      </c>
      <c r="AY3" s="1312" t="s">
        <v>1687</v>
      </c>
      <c r="BA3" s="1312"/>
    </row>
    <row r="4" spans="1:53" ht="16" thickBot="1">
      <c r="A4" s="1153" t="s">
        <v>3680</v>
      </c>
      <c r="B4" s="1212">
        <v>15</v>
      </c>
      <c r="C4" s="1307" t="s">
        <v>1681</v>
      </c>
      <c r="D4" s="1308" t="s">
        <v>1688</v>
      </c>
      <c r="E4" s="1309">
        <v>40885</v>
      </c>
      <c r="F4" s="1225">
        <v>40767</v>
      </c>
      <c r="G4" s="1308">
        <v>1</v>
      </c>
      <c r="H4" s="1308"/>
      <c r="I4" s="1308"/>
      <c r="J4" s="1308">
        <v>1</v>
      </c>
      <c r="K4" s="1308"/>
      <c r="L4" s="1308">
        <v>152</v>
      </c>
      <c r="M4" s="1308">
        <v>71</v>
      </c>
      <c r="N4" s="1308">
        <v>182</v>
      </c>
      <c r="O4" s="1310">
        <v>313</v>
      </c>
      <c r="P4" s="1308"/>
      <c r="Q4" s="1308">
        <v>1</v>
      </c>
      <c r="R4" s="1308"/>
      <c r="S4" s="1308">
        <v>1</v>
      </c>
      <c r="T4" s="1308"/>
      <c r="U4" s="1308">
        <v>1</v>
      </c>
      <c r="V4" s="1308"/>
      <c r="W4" s="1308">
        <v>1</v>
      </c>
      <c r="X4" s="1308"/>
      <c r="Y4" s="1311">
        <v>1</v>
      </c>
      <c r="Z4" s="1311"/>
      <c r="AA4" s="1311">
        <v>1</v>
      </c>
      <c r="AB4" s="1311">
        <v>1</v>
      </c>
      <c r="AC4" s="1311" t="s">
        <v>33</v>
      </c>
      <c r="AD4" s="1212" t="s">
        <v>3819</v>
      </c>
      <c r="AE4" s="1312">
        <v>1</v>
      </c>
      <c r="AF4" s="1308">
        <v>1</v>
      </c>
      <c r="AG4" s="1308"/>
      <c r="AH4" s="1308">
        <v>1</v>
      </c>
      <c r="AI4" s="1313" t="s">
        <v>33</v>
      </c>
      <c r="AL4" s="1314"/>
      <c r="AM4" s="1314">
        <v>1</v>
      </c>
      <c r="AN4" s="1314"/>
      <c r="AP4" s="1315">
        <v>1325.5</v>
      </c>
      <c r="AY4" s="1312" t="s">
        <v>1689</v>
      </c>
      <c r="BA4" s="1312"/>
    </row>
    <row r="5" spans="1:53" ht="16" thickBot="1">
      <c r="A5" s="1153" t="s">
        <v>3680</v>
      </c>
      <c r="B5" s="1212">
        <v>15</v>
      </c>
      <c r="C5" s="1307" t="s">
        <v>1681</v>
      </c>
      <c r="D5" s="1308" t="s">
        <v>1690</v>
      </c>
      <c r="E5" s="1309">
        <v>40885</v>
      </c>
      <c r="F5" s="1225">
        <v>40767</v>
      </c>
      <c r="G5" s="1308">
        <v>1</v>
      </c>
      <c r="H5" s="1308"/>
      <c r="I5" s="1308"/>
      <c r="J5" s="1308">
        <v>1</v>
      </c>
      <c r="K5" s="1308"/>
      <c r="L5" s="1308">
        <v>151</v>
      </c>
      <c r="M5" s="1308">
        <v>71</v>
      </c>
      <c r="N5" s="1308">
        <v>182</v>
      </c>
      <c r="O5" s="1310">
        <v>410</v>
      </c>
      <c r="P5" s="1308"/>
      <c r="Q5" s="1308">
        <v>1</v>
      </c>
      <c r="R5" s="1308"/>
      <c r="S5" s="1308">
        <v>1</v>
      </c>
      <c r="T5" s="1308"/>
      <c r="U5" s="1308">
        <v>1</v>
      </c>
      <c r="V5" s="1308"/>
      <c r="W5" s="1308"/>
      <c r="X5" s="1308">
        <v>1</v>
      </c>
      <c r="Y5" s="1311">
        <v>1</v>
      </c>
      <c r="Z5" s="1311"/>
      <c r="AA5" s="1311">
        <v>1</v>
      </c>
      <c r="AB5" s="1311">
        <v>1</v>
      </c>
      <c r="AC5" s="1311" t="s">
        <v>33</v>
      </c>
      <c r="AD5" s="1212" t="s">
        <v>3819</v>
      </c>
      <c r="AE5" s="1312">
        <v>1</v>
      </c>
      <c r="AF5" s="1308"/>
      <c r="AG5" s="1308">
        <v>1</v>
      </c>
      <c r="AH5" s="1308">
        <v>1</v>
      </c>
      <c r="AI5" s="1313" t="s">
        <v>33</v>
      </c>
      <c r="AL5" s="1314"/>
      <c r="AM5" s="1314">
        <v>1</v>
      </c>
      <c r="AN5" s="1314"/>
      <c r="AP5" s="1315">
        <v>6358</v>
      </c>
      <c r="AY5" s="1312" t="s">
        <v>1691</v>
      </c>
      <c r="BA5" s="1312"/>
    </row>
    <row r="6" spans="1:53" ht="16" thickBot="1">
      <c r="A6" s="1153" t="s">
        <v>3680</v>
      </c>
      <c r="B6" s="1212">
        <v>15</v>
      </c>
      <c r="C6" s="1307" t="s">
        <v>1681</v>
      </c>
      <c r="D6" s="1308" t="s">
        <v>1692</v>
      </c>
      <c r="E6" s="1309">
        <v>40885</v>
      </c>
      <c r="F6" s="1225">
        <v>40767</v>
      </c>
      <c r="G6" s="1308">
        <v>1</v>
      </c>
      <c r="H6" s="1308"/>
      <c r="I6" s="1308"/>
      <c r="J6" s="1308"/>
      <c r="K6" s="1308">
        <v>1</v>
      </c>
      <c r="L6" s="1308">
        <v>175</v>
      </c>
      <c r="M6" s="1308">
        <v>76</v>
      </c>
      <c r="N6" s="1308">
        <v>226</v>
      </c>
      <c r="O6" s="1310">
        <v>857</v>
      </c>
      <c r="P6" s="1308"/>
      <c r="Q6" s="1308">
        <v>1</v>
      </c>
      <c r="R6" s="1308"/>
      <c r="S6" s="1308">
        <v>1</v>
      </c>
      <c r="T6" s="1308"/>
      <c r="U6" s="1308">
        <v>1</v>
      </c>
      <c r="V6" s="1308"/>
      <c r="W6" s="1308"/>
      <c r="X6" s="1308">
        <v>1</v>
      </c>
      <c r="Y6" s="1311">
        <v>1</v>
      </c>
      <c r="Z6" s="1311">
        <v>1</v>
      </c>
      <c r="AA6" s="1311"/>
      <c r="AB6" s="1311">
        <v>1</v>
      </c>
      <c r="AC6" s="1311" t="s">
        <v>33</v>
      </c>
      <c r="AD6" s="1212" t="s">
        <v>3819</v>
      </c>
      <c r="AE6" s="1312">
        <v>1</v>
      </c>
      <c r="AF6" s="1308">
        <v>1</v>
      </c>
      <c r="AG6" s="1308"/>
      <c r="AH6" s="1308">
        <v>1</v>
      </c>
      <c r="AI6" s="1313" t="s">
        <v>33</v>
      </c>
      <c r="AL6" s="1314"/>
      <c r="AM6" s="1314"/>
      <c r="AN6" s="1314">
        <v>1</v>
      </c>
      <c r="AP6" s="233">
        <v>148.5</v>
      </c>
      <c r="AY6" s="1312" t="s">
        <v>1693</v>
      </c>
      <c r="BA6" s="1312"/>
    </row>
    <row r="7" spans="1:53" ht="16" thickBot="1">
      <c r="A7" s="1153" t="s">
        <v>3680</v>
      </c>
      <c r="B7" s="1212">
        <v>15</v>
      </c>
      <c r="C7" s="1307" t="s">
        <v>1681</v>
      </c>
      <c r="D7" s="1308" t="s">
        <v>1694</v>
      </c>
      <c r="E7" s="1309" t="s">
        <v>1695</v>
      </c>
      <c r="F7" s="1225">
        <v>40768</v>
      </c>
      <c r="G7" s="1308">
        <v>1</v>
      </c>
      <c r="H7" s="1308"/>
      <c r="I7" s="1308"/>
      <c r="J7" s="1308">
        <v>1</v>
      </c>
      <c r="K7" s="1308"/>
      <c r="L7" s="1308">
        <v>151</v>
      </c>
      <c r="M7" s="1308">
        <v>69</v>
      </c>
      <c r="N7" s="1308">
        <v>176</v>
      </c>
      <c r="O7" s="1310">
        <v>274</v>
      </c>
      <c r="P7" s="1308"/>
      <c r="Q7" s="1308">
        <v>1</v>
      </c>
      <c r="R7" s="1308"/>
      <c r="S7" s="1308">
        <v>1</v>
      </c>
      <c r="T7" s="1308"/>
      <c r="U7" s="1308">
        <v>1</v>
      </c>
      <c r="V7" s="1308"/>
      <c r="W7" s="1308">
        <v>1</v>
      </c>
      <c r="X7" s="1308"/>
      <c r="Y7" s="1311">
        <v>1</v>
      </c>
      <c r="Z7" s="1311">
        <v>1</v>
      </c>
      <c r="AA7" s="1311"/>
      <c r="AB7" s="1311">
        <v>1</v>
      </c>
      <c r="AC7" s="1311" t="s">
        <v>33</v>
      </c>
      <c r="AD7" s="1212" t="s">
        <v>3819</v>
      </c>
      <c r="AE7" s="1312">
        <v>1</v>
      </c>
      <c r="AF7" s="1308">
        <v>1</v>
      </c>
      <c r="AG7" s="1308"/>
      <c r="AH7" s="1308">
        <v>1</v>
      </c>
      <c r="AI7" s="1313" t="s">
        <v>33</v>
      </c>
      <c r="AL7" s="1314"/>
      <c r="AM7" s="1314"/>
      <c r="AN7" s="1314">
        <v>1</v>
      </c>
      <c r="AP7" s="233">
        <v>104.5</v>
      </c>
      <c r="AY7" s="1312" t="s">
        <v>1696</v>
      </c>
      <c r="BA7" s="1312"/>
    </row>
    <row r="8" spans="1:53" ht="16" thickBot="1">
      <c r="A8" s="1153" t="s">
        <v>3680</v>
      </c>
      <c r="B8" s="1212">
        <v>15</v>
      </c>
      <c r="C8" s="1307" t="s">
        <v>1681</v>
      </c>
      <c r="D8" s="1308" t="s">
        <v>1697</v>
      </c>
      <c r="E8" s="1309" t="s">
        <v>1698</v>
      </c>
      <c r="F8" s="1225">
        <v>40769</v>
      </c>
      <c r="G8" s="1308"/>
      <c r="H8" s="1308">
        <v>1</v>
      </c>
      <c r="I8" s="1308"/>
      <c r="J8" s="1308"/>
      <c r="K8" s="1308">
        <v>1</v>
      </c>
      <c r="L8" s="1308">
        <v>165</v>
      </c>
      <c r="M8" s="1308">
        <v>72</v>
      </c>
      <c r="N8" s="1308">
        <v>205</v>
      </c>
      <c r="O8" s="1310">
        <v>571</v>
      </c>
      <c r="P8" s="1308"/>
      <c r="Q8" s="1308">
        <v>1</v>
      </c>
      <c r="R8" s="1308"/>
      <c r="S8" s="1308">
        <v>1</v>
      </c>
      <c r="T8" s="1308"/>
      <c r="U8" s="1308">
        <v>1</v>
      </c>
      <c r="V8" s="1308"/>
      <c r="W8" s="1308"/>
      <c r="X8" s="1308">
        <v>1</v>
      </c>
      <c r="Y8" s="1311">
        <v>1</v>
      </c>
      <c r="Z8" s="1311">
        <v>1</v>
      </c>
      <c r="AA8" s="1311"/>
      <c r="AB8" s="1311">
        <v>1</v>
      </c>
      <c r="AC8" s="1311" t="s">
        <v>33</v>
      </c>
      <c r="AD8" s="1212" t="s">
        <v>3819</v>
      </c>
      <c r="AE8" s="1312">
        <v>1</v>
      </c>
      <c r="AF8" s="1308">
        <v>1</v>
      </c>
      <c r="AG8" s="1308"/>
      <c r="AH8" s="1308">
        <v>1</v>
      </c>
      <c r="AI8" s="1313" t="s">
        <v>33</v>
      </c>
      <c r="AL8" s="1314"/>
      <c r="AM8" s="1314">
        <v>1</v>
      </c>
      <c r="AN8" s="1314"/>
      <c r="AP8" s="1315">
        <v>1847.5</v>
      </c>
      <c r="AY8" s="1312" t="s">
        <v>1699</v>
      </c>
      <c r="BA8" s="1312"/>
    </row>
    <row r="9" spans="1:53" ht="16" thickBot="1">
      <c r="A9" s="1153" t="s">
        <v>3680</v>
      </c>
      <c r="B9" s="1212">
        <v>15</v>
      </c>
      <c r="C9" s="1307" t="s">
        <v>1681</v>
      </c>
      <c r="D9" s="1308" t="s">
        <v>1700</v>
      </c>
      <c r="E9" s="1309" t="s">
        <v>1698</v>
      </c>
      <c r="F9" s="1225">
        <v>40769</v>
      </c>
      <c r="G9" s="1308"/>
      <c r="H9" s="1308">
        <v>1</v>
      </c>
      <c r="I9" s="1308"/>
      <c r="J9" s="1308">
        <v>1</v>
      </c>
      <c r="K9" s="1308"/>
      <c r="L9" s="1308">
        <v>146</v>
      </c>
      <c r="M9" s="1308">
        <v>65</v>
      </c>
      <c r="N9" s="1308">
        <v>185</v>
      </c>
      <c r="O9" s="1310">
        <v>366</v>
      </c>
      <c r="P9" s="1308"/>
      <c r="Q9" s="1308">
        <v>1</v>
      </c>
      <c r="R9" s="1308"/>
      <c r="S9" s="1308">
        <v>1</v>
      </c>
      <c r="T9" s="1308"/>
      <c r="U9" s="1308">
        <v>1</v>
      </c>
      <c r="V9" s="1308"/>
      <c r="W9" s="1308"/>
      <c r="X9" s="1308">
        <v>1</v>
      </c>
      <c r="Y9" s="1311">
        <v>1</v>
      </c>
      <c r="Z9" s="1311">
        <v>1</v>
      </c>
      <c r="AA9" s="1311"/>
      <c r="AB9" s="1311">
        <v>1</v>
      </c>
      <c r="AC9" s="1311" t="s">
        <v>33</v>
      </c>
      <c r="AD9" s="1212" t="s">
        <v>3819</v>
      </c>
      <c r="AE9" s="1312">
        <v>1</v>
      </c>
      <c r="AF9" s="1308">
        <v>1</v>
      </c>
      <c r="AG9" s="1308"/>
      <c r="AH9" s="1308">
        <v>1</v>
      </c>
      <c r="AI9" s="1313" t="s">
        <v>33</v>
      </c>
      <c r="AL9" s="1314"/>
      <c r="AM9" s="1314"/>
      <c r="AN9" s="1314">
        <v>1</v>
      </c>
      <c r="AP9" s="233">
        <v>691</v>
      </c>
      <c r="AY9" s="1312" t="s">
        <v>1701</v>
      </c>
      <c r="BA9" s="1312"/>
    </row>
    <row r="10" spans="1:53" ht="16" thickBot="1">
      <c r="A10" s="1153" t="s">
        <v>3680</v>
      </c>
      <c r="B10" s="1212">
        <v>15</v>
      </c>
      <c r="C10" s="1307" t="s">
        <v>1681</v>
      </c>
      <c r="D10" s="1308" t="s">
        <v>1702</v>
      </c>
      <c r="E10" s="1309" t="s">
        <v>1698</v>
      </c>
      <c r="F10" s="1225">
        <v>40769</v>
      </c>
      <c r="G10" s="1308"/>
      <c r="H10" s="1308">
        <v>1</v>
      </c>
      <c r="I10" s="1308"/>
      <c r="J10" s="1308">
        <v>1</v>
      </c>
      <c r="K10" s="1308"/>
      <c r="L10" s="1308">
        <v>145</v>
      </c>
      <c r="M10" s="1308">
        <v>71</v>
      </c>
      <c r="N10" s="1308">
        <v>182</v>
      </c>
      <c r="O10" s="1310">
        <v>327</v>
      </c>
      <c r="P10" s="1308"/>
      <c r="Q10" s="1308">
        <v>1</v>
      </c>
      <c r="R10" s="1308"/>
      <c r="S10" s="1308">
        <v>1</v>
      </c>
      <c r="T10" s="1308"/>
      <c r="U10" s="1308">
        <v>1</v>
      </c>
      <c r="V10" s="1308"/>
      <c r="W10" s="1308">
        <v>1</v>
      </c>
      <c r="X10" s="1308"/>
      <c r="Y10" s="1311">
        <v>1</v>
      </c>
      <c r="Z10" s="1311">
        <v>1</v>
      </c>
      <c r="AA10" s="1311"/>
      <c r="AB10" s="1311">
        <v>1</v>
      </c>
      <c r="AC10" s="1311" t="s">
        <v>33</v>
      </c>
      <c r="AD10" s="1212" t="s">
        <v>3819</v>
      </c>
      <c r="AE10" s="1312">
        <v>1</v>
      </c>
      <c r="AF10" s="1308">
        <v>1</v>
      </c>
      <c r="AG10" s="1308"/>
      <c r="AH10" s="1308">
        <v>1</v>
      </c>
      <c r="AI10" s="1313" t="s">
        <v>33</v>
      </c>
      <c r="AL10" s="1314"/>
      <c r="AM10" s="1314"/>
      <c r="AN10" s="1314">
        <v>1</v>
      </c>
      <c r="AP10" s="233">
        <v>90</v>
      </c>
      <c r="AY10" s="1312" t="s">
        <v>1703</v>
      </c>
      <c r="BA10" s="1312"/>
    </row>
    <row r="11" spans="1:53" ht="16" thickBot="1">
      <c r="A11" s="1153" t="s">
        <v>3680</v>
      </c>
      <c r="B11" s="1212">
        <v>15</v>
      </c>
      <c r="C11" s="1307" t="s">
        <v>1681</v>
      </c>
      <c r="D11" s="1308" t="s">
        <v>1704</v>
      </c>
      <c r="E11" s="1309" t="s">
        <v>1698</v>
      </c>
      <c r="F11" s="1225">
        <v>40769</v>
      </c>
      <c r="G11" s="1308"/>
      <c r="H11" s="1308">
        <v>1</v>
      </c>
      <c r="I11" s="1308"/>
      <c r="J11" s="1308">
        <v>1</v>
      </c>
      <c r="K11" s="1308"/>
      <c r="L11" s="1308">
        <v>145</v>
      </c>
      <c r="M11" s="1308">
        <v>71</v>
      </c>
      <c r="N11" s="1308">
        <v>183</v>
      </c>
      <c r="O11" s="1310">
        <v>348</v>
      </c>
      <c r="P11" s="1308"/>
      <c r="Q11" s="1308">
        <v>1</v>
      </c>
      <c r="R11" s="1308"/>
      <c r="S11" s="1308">
        <v>1</v>
      </c>
      <c r="T11" s="1308"/>
      <c r="U11" s="1308">
        <v>1</v>
      </c>
      <c r="V11" s="1308"/>
      <c r="W11" s="1308">
        <v>1</v>
      </c>
      <c r="X11" s="1308"/>
      <c r="Y11" s="1311">
        <v>1</v>
      </c>
      <c r="Z11" s="1311"/>
      <c r="AA11" s="1311">
        <v>1</v>
      </c>
      <c r="AB11" s="1311">
        <v>1</v>
      </c>
      <c r="AC11" s="1311" t="s">
        <v>33</v>
      </c>
      <c r="AD11" s="1212" t="s">
        <v>3819</v>
      </c>
      <c r="AE11" s="1312">
        <v>1</v>
      </c>
      <c r="AF11" s="1308">
        <v>1</v>
      </c>
      <c r="AG11" s="1308"/>
      <c r="AH11" s="1308">
        <v>1</v>
      </c>
      <c r="AI11" s="1313" t="s">
        <v>33</v>
      </c>
      <c r="AL11" s="1314"/>
      <c r="AM11" s="1314">
        <v>1</v>
      </c>
      <c r="AN11" s="1314"/>
      <c r="AP11" s="1315">
        <v>2481.5</v>
      </c>
      <c r="AY11" s="1312" t="s">
        <v>1705</v>
      </c>
      <c r="BA11" s="1312"/>
    </row>
    <row r="12" spans="1:53" ht="16" thickBot="1">
      <c r="A12" s="1153" t="s">
        <v>3680</v>
      </c>
      <c r="B12" s="1212">
        <v>15</v>
      </c>
      <c r="C12" s="1307" t="s">
        <v>1681</v>
      </c>
      <c r="D12" s="1308" t="s">
        <v>1706</v>
      </c>
      <c r="E12" s="1309" t="s">
        <v>1698</v>
      </c>
      <c r="F12" s="1225">
        <v>40769</v>
      </c>
      <c r="G12" s="1308"/>
      <c r="H12" s="1308">
        <v>1</v>
      </c>
      <c r="I12" s="1308"/>
      <c r="J12" s="1308">
        <v>1</v>
      </c>
      <c r="K12" s="1308"/>
      <c r="L12" s="1308">
        <v>151</v>
      </c>
      <c r="M12" s="1308">
        <v>71</v>
      </c>
      <c r="N12" s="1308">
        <v>200</v>
      </c>
      <c r="O12" s="1310">
        <v>382</v>
      </c>
      <c r="P12" s="1308"/>
      <c r="Q12" s="1308">
        <v>1</v>
      </c>
      <c r="R12" s="1308"/>
      <c r="S12" s="1308">
        <v>1</v>
      </c>
      <c r="T12" s="1308"/>
      <c r="U12" s="1308">
        <v>1</v>
      </c>
      <c r="V12" s="1308"/>
      <c r="W12" s="1308">
        <v>1</v>
      </c>
      <c r="X12" s="1308"/>
      <c r="Y12" s="1311">
        <v>1</v>
      </c>
      <c r="Z12" s="1311">
        <v>1</v>
      </c>
      <c r="AA12" s="1311"/>
      <c r="AB12" s="1311">
        <v>1</v>
      </c>
      <c r="AC12" s="1311" t="s">
        <v>33</v>
      </c>
      <c r="AD12" s="1212" t="s">
        <v>3819</v>
      </c>
      <c r="AE12" s="1312">
        <v>1</v>
      </c>
      <c r="AF12" s="1308">
        <v>1</v>
      </c>
      <c r="AG12" s="1308"/>
      <c r="AH12" s="1308">
        <v>1</v>
      </c>
      <c r="AI12" s="1313" t="s">
        <v>33</v>
      </c>
      <c r="AL12" s="1314"/>
      <c r="AM12" s="1314">
        <v>1</v>
      </c>
      <c r="AN12" s="1314"/>
      <c r="AP12" s="1315">
        <v>1473</v>
      </c>
      <c r="AY12" s="1312" t="s">
        <v>1707</v>
      </c>
      <c r="BA12" s="1312"/>
    </row>
    <row r="13" spans="1:53" ht="16" thickBot="1">
      <c r="A13" s="1153" t="s">
        <v>3680</v>
      </c>
      <c r="B13" s="1212">
        <v>15</v>
      </c>
      <c r="C13" s="1307" t="s">
        <v>1681</v>
      </c>
      <c r="D13" s="1308" t="s">
        <v>1708</v>
      </c>
      <c r="E13" s="1309" t="s">
        <v>1698</v>
      </c>
      <c r="F13" s="1225">
        <v>40769</v>
      </c>
      <c r="G13" s="1308">
        <v>1</v>
      </c>
      <c r="H13" s="1308"/>
      <c r="I13" s="1308"/>
      <c r="J13" s="1308">
        <v>1</v>
      </c>
      <c r="K13" s="1308"/>
      <c r="L13" s="1308">
        <v>148</v>
      </c>
      <c r="M13" s="1308">
        <v>73</v>
      </c>
      <c r="N13" s="1308">
        <v>185</v>
      </c>
      <c r="O13" s="1310">
        <v>321</v>
      </c>
      <c r="P13" s="1308"/>
      <c r="Q13" s="1308">
        <v>1</v>
      </c>
      <c r="R13" s="1308"/>
      <c r="S13" s="1308">
        <v>1</v>
      </c>
      <c r="T13" s="1308"/>
      <c r="U13" s="1308">
        <v>1</v>
      </c>
      <c r="V13" s="1308"/>
      <c r="W13" s="1308"/>
      <c r="X13" s="1308">
        <v>1</v>
      </c>
      <c r="Y13" s="1311">
        <v>1</v>
      </c>
      <c r="Z13" s="1311">
        <v>1</v>
      </c>
      <c r="AA13" s="1311"/>
      <c r="AB13" s="1311">
        <v>1</v>
      </c>
      <c r="AC13" s="1311" t="s">
        <v>33</v>
      </c>
      <c r="AD13" s="1212" t="s">
        <v>3819</v>
      </c>
      <c r="AE13" s="1312">
        <v>1</v>
      </c>
      <c r="AF13" s="1308">
        <v>1</v>
      </c>
      <c r="AG13" s="1308"/>
      <c r="AH13" s="1308">
        <v>1</v>
      </c>
      <c r="AI13" s="1313" t="s">
        <v>33</v>
      </c>
      <c r="AL13" s="1314"/>
      <c r="AM13" s="1314"/>
      <c r="AN13" s="1314">
        <v>1</v>
      </c>
      <c r="AP13" s="233">
        <v>117.5</v>
      </c>
      <c r="AY13" s="1312" t="s">
        <v>1709</v>
      </c>
      <c r="BA13" s="1312"/>
    </row>
    <row r="14" spans="1:53" ht="16" thickBot="1">
      <c r="A14" s="1153" t="s">
        <v>3680</v>
      </c>
      <c r="B14" s="1212">
        <v>15</v>
      </c>
      <c r="C14" s="1307" t="s">
        <v>1681</v>
      </c>
      <c r="D14" s="1308" t="s">
        <v>1710</v>
      </c>
      <c r="E14" s="1309" t="s">
        <v>1698</v>
      </c>
      <c r="F14" s="1225">
        <v>40769</v>
      </c>
      <c r="G14" s="1308"/>
      <c r="H14" s="1308">
        <v>1</v>
      </c>
      <c r="I14" s="1308"/>
      <c r="J14" s="1308">
        <v>1</v>
      </c>
      <c r="K14" s="1308"/>
      <c r="L14" s="1308">
        <v>128</v>
      </c>
      <c r="M14" s="1308">
        <v>65</v>
      </c>
      <c r="N14" s="1308">
        <v>150</v>
      </c>
      <c r="O14" s="1310">
        <v>171</v>
      </c>
      <c r="P14" s="1308"/>
      <c r="Q14" s="1308">
        <v>1</v>
      </c>
      <c r="R14" s="1308"/>
      <c r="S14" s="1308">
        <v>1</v>
      </c>
      <c r="T14" s="1308"/>
      <c r="U14" s="1308">
        <v>1</v>
      </c>
      <c r="V14" s="1308"/>
      <c r="W14" s="1308">
        <v>1</v>
      </c>
      <c r="X14" s="1308"/>
      <c r="Y14" s="1311">
        <v>1</v>
      </c>
      <c r="Z14" s="1311"/>
      <c r="AA14" s="1311">
        <v>1</v>
      </c>
      <c r="AB14" s="1311">
        <v>1</v>
      </c>
      <c r="AC14" s="1311" t="s">
        <v>33</v>
      </c>
      <c r="AD14" s="1212" t="s">
        <v>3819</v>
      </c>
      <c r="AE14" s="1312">
        <v>1</v>
      </c>
      <c r="AF14" s="1308">
        <v>1</v>
      </c>
      <c r="AG14" s="1308"/>
      <c r="AH14" s="1308">
        <v>1</v>
      </c>
      <c r="AI14" s="1313" t="s">
        <v>33</v>
      </c>
      <c r="AL14" s="1314"/>
      <c r="AM14" s="1314">
        <v>1</v>
      </c>
      <c r="AN14" s="1314"/>
      <c r="AP14" s="1315">
        <v>3139</v>
      </c>
      <c r="AY14" s="1312" t="s">
        <v>1711</v>
      </c>
      <c r="BA14" s="1312"/>
    </row>
    <row r="15" spans="1:53" ht="16" thickBot="1">
      <c r="A15" s="1153" t="s">
        <v>3680</v>
      </c>
      <c r="B15" s="1212">
        <v>15</v>
      </c>
      <c r="C15" s="1307" t="s">
        <v>1681</v>
      </c>
      <c r="D15" s="1308" t="s">
        <v>1712</v>
      </c>
      <c r="E15" s="1309" t="s">
        <v>1698</v>
      </c>
      <c r="F15" s="1225">
        <v>40769</v>
      </c>
      <c r="G15" s="1308">
        <v>1</v>
      </c>
      <c r="H15" s="1308"/>
      <c r="I15" s="1308"/>
      <c r="J15" s="1308">
        <v>1</v>
      </c>
      <c r="K15" s="1308"/>
      <c r="L15" s="1308">
        <v>152</v>
      </c>
      <c r="M15" s="1308">
        <v>73</v>
      </c>
      <c r="N15" s="1308">
        <v>195</v>
      </c>
      <c r="O15" s="1310">
        <v>338</v>
      </c>
      <c r="P15" s="1308"/>
      <c r="Q15" s="1308">
        <v>1</v>
      </c>
      <c r="R15" s="1308"/>
      <c r="S15" s="1308">
        <v>1</v>
      </c>
      <c r="T15" s="1308"/>
      <c r="U15" s="1308">
        <v>1</v>
      </c>
      <c r="V15" s="1308"/>
      <c r="W15" s="1308"/>
      <c r="X15" s="1308">
        <v>1</v>
      </c>
      <c r="Y15" s="1311">
        <v>1</v>
      </c>
      <c r="Z15" s="1311">
        <v>1</v>
      </c>
      <c r="AA15" s="1311"/>
      <c r="AB15" s="1311">
        <v>1</v>
      </c>
      <c r="AC15" s="1311" t="s">
        <v>33</v>
      </c>
      <c r="AD15" s="1212" t="s">
        <v>3819</v>
      </c>
      <c r="AE15" s="1312">
        <v>1</v>
      </c>
      <c r="AF15" s="1308">
        <v>1</v>
      </c>
      <c r="AG15" s="1308"/>
      <c r="AH15" s="1308">
        <v>1</v>
      </c>
      <c r="AI15" s="1313" t="s">
        <v>33</v>
      </c>
      <c r="AL15" s="1314"/>
      <c r="AM15" s="1314"/>
      <c r="AN15" s="1314">
        <v>1</v>
      </c>
      <c r="AP15" s="233">
        <v>73</v>
      </c>
      <c r="AY15" s="1312" t="s">
        <v>1713</v>
      </c>
      <c r="BA15" s="1312"/>
    </row>
    <row r="16" spans="1:53" ht="16" thickBot="1">
      <c r="A16" s="1153" t="s">
        <v>3680</v>
      </c>
      <c r="B16" s="1212">
        <v>15</v>
      </c>
      <c r="C16" s="1307" t="s">
        <v>1681</v>
      </c>
      <c r="D16" s="1308" t="s">
        <v>1714</v>
      </c>
      <c r="E16" s="1309" t="s">
        <v>1698</v>
      </c>
      <c r="F16" s="1225">
        <v>40769</v>
      </c>
      <c r="G16" s="1308">
        <v>1</v>
      </c>
      <c r="H16" s="1308"/>
      <c r="I16" s="1308"/>
      <c r="J16" s="1308">
        <v>1</v>
      </c>
      <c r="K16" s="1308"/>
      <c r="L16" s="1308">
        <v>163</v>
      </c>
      <c r="M16" s="1308">
        <v>72</v>
      </c>
      <c r="N16" s="1308">
        <v>195</v>
      </c>
      <c r="O16" s="1310">
        <v>352</v>
      </c>
      <c r="P16" s="1308"/>
      <c r="Q16" s="1308">
        <v>1</v>
      </c>
      <c r="R16" s="1308"/>
      <c r="S16" s="1308">
        <v>1</v>
      </c>
      <c r="T16" s="1308"/>
      <c r="U16" s="1308">
        <v>1</v>
      </c>
      <c r="V16" s="1308"/>
      <c r="W16" s="1308"/>
      <c r="X16" s="1308">
        <v>1</v>
      </c>
      <c r="Y16" s="1311">
        <v>1</v>
      </c>
      <c r="Z16" s="1311">
        <v>1</v>
      </c>
      <c r="AA16" s="1311"/>
      <c r="AB16" s="1311">
        <v>1</v>
      </c>
      <c r="AC16" s="1311" t="s">
        <v>33</v>
      </c>
      <c r="AD16" s="1212" t="s">
        <v>3819</v>
      </c>
      <c r="AE16" s="1312">
        <v>1</v>
      </c>
      <c r="AF16" s="1308">
        <v>1</v>
      </c>
      <c r="AG16" s="1308"/>
      <c r="AH16" s="1308">
        <v>1</v>
      </c>
      <c r="AI16" s="1313" t="s">
        <v>33</v>
      </c>
      <c r="AL16" s="1314"/>
      <c r="AM16" s="1314">
        <v>1</v>
      </c>
      <c r="AN16" s="1314"/>
      <c r="AP16" s="1315">
        <v>1162</v>
      </c>
      <c r="AY16" s="1312" t="s">
        <v>1715</v>
      </c>
      <c r="BA16" s="1312"/>
    </row>
    <row r="17" spans="1:53" ht="16" thickBot="1">
      <c r="A17" s="1153" t="s">
        <v>3680</v>
      </c>
      <c r="B17" s="1212">
        <v>15</v>
      </c>
      <c r="C17" s="1307" t="s">
        <v>1681</v>
      </c>
      <c r="D17" s="1308" t="s">
        <v>1716</v>
      </c>
      <c r="E17" s="1309" t="s">
        <v>1698</v>
      </c>
      <c r="F17" s="1225">
        <v>40769</v>
      </c>
      <c r="G17" s="1308">
        <v>1</v>
      </c>
      <c r="H17" s="1308"/>
      <c r="I17" s="1308"/>
      <c r="J17" s="1308"/>
      <c r="K17" s="1308">
        <v>1</v>
      </c>
      <c r="L17" s="1308">
        <v>182</v>
      </c>
      <c r="M17" s="1308">
        <v>76</v>
      </c>
      <c r="N17" s="1308">
        <v>235</v>
      </c>
      <c r="O17" s="1310">
        <v>950</v>
      </c>
      <c r="P17" s="1308"/>
      <c r="Q17" s="1308">
        <v>1</v>
      </c>
      <c r="R17" s="1308"/>
      <c r="S17" s="1308">
        <v>1</v>
      </c>
      <c r="T17" s="1308"/>
      <c r="U17" s="1308">
        <v>1</v>
      </c>
      <c r="V17" s="1308"/>
      <c r="W17" s="1308"/>
      <c r="X17" s="1308">
        <v>1</v>
      </c>
      <c r="Y17" s="1311">
        <v>1</v>
      </c>
      <c r="Z17" s="1311"/>
      <c r="AA17" s="1311">
        <v>1</v>
      </c>
      <c r="AB17" s="1311">
        <v>1</v>
      </c>
      <c r="AC17" s="1311" t="s">
        <v>33</v>
      </c>
      <c r="AD17" s="1212" t="s">
        <v>3819</v>
      </c>
      <c r="AE17" s="1312">
        <v>1</v>
      </c>
      <c r="AF17" s="1308"/>
      <c r="AG17" s="1308">
        <v>1</v>
      </c>
      <c r="AH17" s="1308">
        <v>1</v>
      </c>
      <c r="AI17" s="1313" t="s">
        <v>33</v>
      </c>
      <c r="AL17" s="1314"/>
      <c r="AM17" s="1314">
        <v>1</v>
      </c>
      <c r="AN17" s="1314"/>
      <c r="AP17" s="1315">
        <v>2180</v>
      </c>
      <c r="AY17" s="1312" t="s">
        <v>1717</v>
      </c>
      <c r="BA17" s="1312"/>
    </row>
    <row r="18" spans="1:53" ht="16" thickBot="1">
      <c r="A18" s="1153" t="s">
        <v>3680</v>
      </c>
      <c r="B18" s="1212">
        <v>15</v>
      </c>
      <c r="C18" s="1307" t="s">
        <v>1681</v>
      </c>
      <c r="D18" s="1308" t="s">
        <v>1718</v>
      </c>
      <c r="E18" s="1309" t="s">
        <v>1698</v>
      </c>
      <c r="F18" s="1225">
        <v>40769</v>
      </c>
      <c r="G18" s="1308">
        <v>1</v>
      </c>
      <c r="H18" s="1308"/>
      <c r="I18" s="1308"/>
      <c r="J18" s="1308">
        <v>1</v>
      </c>
      <c r="K18" s="1308"/>
      <c r="L18" s="1308">
        <v>151</v>
      </c>
      <c r="M18" s="1308">
        <v>71</v>
      </c>
      <c r="N18" s="1308">
        <v>180</v>
      </c>
      <c r="O18" s="1310">
        <v>327</v>
      </c>
      <c r="P18" s="1308"/>
      <c r="Q18" s="1308">
        <v>1</v>
      </c>
      <c r="R18" s="1308"/>
      <c r="S18" s="1308">
        <v>1</v>
      </c>
      <c r="T18" s="1308"/>
      <c r="U18" s="1308">
        <v>1</v>
      </c>
      <c r="V18" s="1308"/>
      <c r="W18" s="1308"/>
      <c r="X18" s="1308">
        <v>1</v>
      </c>
      <c r="Y18" s="1311">
        <v>1</v>
      </c>
      <c r="Z18" s="1311">
        <v>1</v>
      </c>
      <c r="AA18" s="1311"/>
      <c r="AB18" s="1311">
        <v>1</v>
      </c>
      <c r="AC18" s="1311" t="s">
        <v>33</v>
      </c>
      <c r="AD18" s="1212" t="s">
        <v>3819</v>
      </c>
      <c r="AE18" s="1312">
        <v>1</v>
      </c>
      <c r="AF18" s="1308">
        <v>1</v>
      </c>
      <c r="AG18" s="1308"/>
      <c r="AH18" s="1308">
        <v>1</v>
      </c>
      <c r="AI18" s="1313" t="s">
        <v>33</v>
      </c>
      <c r="AL18" s="1314"/>
      <c r="AM18" s="1314"/>
      <c r="AN18" s="1314">
        <v>1</v>
      </c>
      <c r="AP18" s="233">
        <v>788.5</v>
      </c>
      <c r="AY18" s="1312" t="s">
        <v>1719</v>
      </c>
      <c r="BA18" s="1312"/>
    </row>
    <row r="19" spans="1:53" ht="16" thickBot="1">
      <c r="A19" s="1153" t="s">
        <v>3680</v>
      </c>
      <c r="B19" s="1212">
        <v>15</v>
      </c>
      <c r="C19" s="1307" t="s">
        <v>1681</v>
      </c>
      <c r="D19" s="1316" t="s">
        <v>1720</v>
      </c>
      <c r="E19" s="1317" t="s">
        <v>1698</v>
      </c>
      <c r="F19" s="1225">
        <v>40769</v>
      </c>
      <c r="G19" s="1316">
        <v>1</v>
      </c>
      <c r="H19" s="1316"/>
      <c r="I19" s="1316"/>
      <c r="J19" s="1316">
        <v>1</v>
      </c>
      <c r="K19" s="1316"/>
      <c r="L19" s="1316">
        <v>141</v>
      </c>
      <c r="M19" s="1316">
        <v>72</v>
      </c>
      <c r="N19" s="1316">
        <v>180</v>
      </c>
      <c r="O19" s="1318">
        <v>329</v>
      </c>
      <c r="P19" s="1316"/>
      <c r="Q19" s="1316">
        <v>1</v>
      </c>
      <c r="R19" s="1316"/>
      <c r="S19" s="1316">
        <v>1</v>
      </c>
      <c r="T19" s="1316"/>
      <c r="U19" s="1316">
        <v>1</v>
      </c>
      <c r="V19" s="1316"/>
      <c r="W19" s="1316">
        <v>1</v>
      </c>
      <c r="X19" s="1316"/>
      <c r="Y19" s="1311">
        <v>1</v>
      </c>
      <c r="Z19" s="1311"/>
      <c r="AA19" s="1311">
        <v>1</v>
      </c>
      <c r="AB19" s="1311">
        <v>1</v>
      </c>
      <c r="AC19" s="1311" t="s">
        <v>33</v>
      </c>
      <c r="AD19" s="1212" t="s">
        <v>3819</v>
      </c>
      <c r="AE19" s="1312">
        <v>1</v>
      </c>
      <c r="AF19" s="1308"/>
      <c r="AG19" s="1308">
        <v>1</v>
      </c>
      <c r="AH19" s="1308">
        <v>1</v>
      </c>
      <c r="AI19" s="1313" t="s">
        <v>33</v>
      </c>
      <c r="AL19" s="1314"/>
      <c r="AM19" s="1314">
        <v>1</v>
      </c>
      <c r="AN19" s="1314"/>
      <c r="AP19" s="1315">
        <v>5528.5</v>
      </c>
      <c r="AY19" s="1319" t="s">
        <v>1721</v>
      </c>
      <c r="BA19" s="1319" t="s">
        <v>1722</v>
      </c>
    </row>
    <row r="20" spans="1:53" ht="16" thickBot="1">
      <c r="A20" s="1153" t="s">
        <v>3680</v>
      </c>
      <c r="B20" s="1212">
        <v>15</v>
      </c>
      <c r="C20" s="1307" t="s">
        <v>1681</v>
      </c>
      <c r="D20" s="1308" t="s">
        <v>1723</v>
      </c>
      <c r="E20" s="1309" t="s">
        <v>1698</v>
      </c>
      <c r="F20" s="1225">
        <v>40769</v>
      </c>
      <c r="G20" s="1308">
        <v>1</v>
      </c>
      <c r="H20" s="1308"/>
      <c r="I20" s="1308"/>
      <c r="J20" s="1308"/>
      <c r="K20" s="1308">
        <v>1</v>
      </c>
      <c r="L20" s="1308">
        <v>182</v>
      </c>
      <c r="M20" s="1308">
        <v>76</v>
      </c>
      <c r="N20" s="1308">
        <v>227</v>
      </c>
      <c r="O20" s="1310">
        <v>730</v>
      </c>
      <c r="P20" s="1308"/>
      <c r="Q20" s="1308">
        <v>1</v>
      </c>
      <c r="R20" s="1308"/>
      <c r="S20" s="1308">
        <v>1</v>
      </c>
      <c r="T20" s="1308"/>
      <c r="U20" s="1308">
        <v>1</v>
      </c>
      <c r="V20" s="1308"/>
      <c r="W20" s="1308"/>
      <c r="X20" s="1308">
        <v>1</v>
      </c>
      <c r="Y20" s="1311">
        <v>1</v>
      </c>
      <c r="Z20" s="1311"/>
      <c r="AA20" s="1311">
        <v>1</v>
      </c>
      <c r="AB20" s="1311"/>
      <c r="AC20" s="1311" t="s">
        <v>33</v>
      </c>
      <c r="AD20" s="1212" t="s">
        <v>3819</v>
      </c>
      <c r="AE20" s="1312">
        <v>1</v>
      </c>
      <c r="AF20" s="1308"/>
      <c r="AG20" s="1308">
        <v>1</v>
      </c>
      <c r="AH20" s="1308">
        <v>1</v>
      </c>
      <c r="AI20" s="1313" t="s">
        <v>33</v>
      </c>
      <c r="AL20" s="1314"/>
      <c r="AM20" s="1314">
        <v>1</v>
      </c>
      <c r="AN20" s="1314"/>
      <c r="AP20" s="1315">
        <v>2562</v>
      </c>
      <c r="AY20" s="1312" t="s">
        <v>1724</v>
      </c>
      <c r="BA20" s="1312"/>
    </row>
    <row r="21" spans="1:53" ht="16" thickBot="1">
      <c r="A21" s="1153" t="s">
        <v>3680</v>
      </c>
      <c r="B21" s="1212">
        <v>15</v>
      </c>
      <c r="C21" s="1307" t="s">
        <v>1681</v>
      </c>
      <c r="D21" s="1308" t="s">
        <v>1725</v>
      </c>
      <c r="E21" s="1309" t="s">
        <v>1698</v>
      </c>
      <c r="F21" s="1225">
        <v>40769</v>
      </c>
      <c r="G21" s="1308"/>
      <c r="H21" s="1308">
        <v>1</v>
      </c>
      <c r="I21" s="1308"/>
      <c r="J21" s="1308">
        <v>1</v>
      </c>
      <c r="K21" s="1308"/>
      <c r="L21" s="1308">
        <v>150</v>
      </c>
      <c r="M21" s="1308">
        <v>72</v>
      </c>
      <c r="N21" s="1308">
        <v>197</v>
      </c>
      <c r="O21" s="1310">
        <v>380</v>
      </c>
      <c r="P21" s="1308"/>
      <c r="Q21" s="1308">
        <v>1</v>
      </c>
      <c r="R21" s="1308"/>
      <c r="S21" s="1308">
        <v>1</v>
      </c>
      <c r="T21" s="1308"/>
      <c r="U21" s="1308">
        <v>1</v>
      </c>
      <c r="V21" s="1308"/>
      <c r="W21" s="1308"/>
      <c r="X21" s="1308">
        <v>1</v>
      </c>
      <c r="Y21" s="1311">
        <v>1</v>
      </c>
      <c r="Z21" s="1311">
        <v>1</v>
      </c>
      <c r="AA21" s="1311"/>
      <c r="AB21" s="1311">
        <v>1</v>
      </c>
      <c r="AC21" s="1311" t="s">
        <v>33</v>
      </c>
      <c r="AD21" s="1212" t="s">
        <v>3819</v>
      </c>
      <c r="AE21" s="1312">
        <v>1</v>
      </c>
      <c r="AF21" s="1308">
        <v>1</v>
      </c>
      <c r="AG21" s="1308"/>
      <c r="AH21" s="1308">
        <v>1</v>
      </c>
      <c r="AI21" s="1313" t="s">
        <v>33</v>
      </c>
      <c r="AL21" s="1314"/>
      <c r="AM21" s="1314">
        <v>1</v>
      </c>
      <c r="AN21" s="1314"/>
      <c r="AP21" s="1315">
        <v>5173</v>
      </c>
      <c r="AY21" s="1312" t="s">
        <v>1726</v>
      </c>
      <c r="BA21" s="1312"/>
    </row>
    <row r="22" spans="1:53" ht="16" thickBot="1">
      <c r="A22" s="1153" t="s">
        <v>3680</v>
      </c>
      <c r="B22" s="1212">
        <v>15</v>
      </c>
      <c r="C22" s="1307" t="s">
        <v>1681</v>
      </c>
      <c r="D22" s="1308" t="s">
        <v>1727</v>
      </c>
      <c r="E22" s="1309" t="s">
        <v>1698</v>
      </c>
      <c r="F22" s="1225">
        <v>40769</v>
      </c>
      <c r="G22" s="1320">
        <v>1</v>
      </c>
      <c r="H22" s="1308"/>
      <c r="I22" s="1308"/>
      <c r="J22" s="1308">
        <v>1</v>
      </c>
      <c r="K22" s="1308"/>
      <c r="L22" s="1308">
        <v>156</v>
      </c>
      <c r="M22" s="1308">
        <v>72</v>
      </c>
      <c r="N22" s="1308">
        <v>185</v>
      </c>
      <c r="O22" s="1310">
        <v>362</v>
      </c>
      <c r="P22" s="1308"/>
      <c r="Q22" s="1308">
        <v>1</v>
      </c>
      <c r="R22" s="1308"/>
      <c r="S22" s="1308">
        <v>1</v>
      </c>
      <c r="T22" s="1308"/>
      <c r="U22" s="1308">
        <v>1</v>
      </c>
      <c r="V22" s="1308"/>
      <c r="W22" s="1308">
        <v>1</v>
      </c>
      <c r="X22" s="1308"/>
      <c r="Y22" s="1311">
        <v>1</v>
      </c>
      <c r="Z22" s="1311"/>
      <c r="AA22" s="1311">
        <v>1</v>
      </c>
      <c r="AB22" s="1311">
        <v>1</v>
      </c>
      <c r="AC22" s="1311" t="s">
        <v>33</v>
      </c>
      <c r="AD22" s="1212" t="s">
        <v>3819</v>
      </c>
      <c r="AE22" s="1312">
        <v>1</v>
      </c>
      <c r="AF22" s="1308"/>
      <c r="AG22" s="1308">
        <v>1</v>
      </c>
      <c r="AH22" s="1308">
        <v>1</v>
      </c>
      <c r="AI22" s="1313" t="s">
        <v>33</v>
      </c>
      <c r="AL22" s="1314"/>
      <c r="AM22" s="1314">
        <v>1</v>
      </c>
      <c r="AN22" s="1314"/>
      <c r="AP22" s="1315">
        <v>1192.5</v>
      </c>
      <c r="AY22" s="1312" t="s">
        <v>1728</v>
      </c>
      <c r="BA22" s="1312"/>
    </row>
    <row r="23" spans="1:53" ht="16" thickBot="1">
      <c r="A23" s="1153" t="s">
        <v>3680</v>
      </c>
      <c r="B23" s="1212">
        <v>15</v>
      </c>
      <c r="C23" s="1307" t="s">
        <v>1681</v>
      </c>
      <c r="D23" s="1308" t="s">
        <v>1729</v>
      </c>
      <c r="E23" s="1309" t="s">
        <v>1698</v>
      </c>
      <c r="F23" s="1225">
        <v>40769</v>
      </c>
      <c r="G23" s="1308"/>
      <c r="H23" s="1308">
        <v>1</v>
      </c>
      <c r="I23" s="1308"/>
      <c r="J23" s="1308"/>
      <c r="K23" s="1308">
        <v>1</v>
      </c>
      <c r="L23" s="1308">
        <v>176</v>
      </c>
      <c r="M23" s="1308">
        <v>76</v>
      </c>
      <c r="N23" s="1308">
        <v>218</v>
      </c>
      <c r="O23" s="1310">
        <v>581</v>
      </c>
      <c r="P23" s="1308"/>
      <c r="Q23" s="1308">
        <v>1</v>
      </c>
      <c r="R23" s="1308"/>
      <c r="S23" s="1308">
        <v>1</v>
      </c>
      <c r="T23" s="1308"/>
      <c r="U23" s="1308">
        <v>1</v>
      </c>
      <c r="V23" s="1308"/>
      <c r="W23" s="1308">
        <v>1</v>
      </c>
      <c r="X23" s="1308"/>
      <c r="Y23" s="1311">
        <v>1</v>
      </c>
      <c r="Z23" s="1311">
        <v>1</v>
      </c>
      <c r="AA23" s="1311"/>
      <c r="AB23" s="1311">
        <v>1</v>
      </c>
      <c r="AC23" s="1311" t="s">
        <v>33</v>
      </c>
      <c r="AD23" s="1212" t="s">
        <v>3819</v>
      </c>
      <c r="AE23" s="1312">
        <v>1</v>
      </c>
      <c r="AF23" s="1308">
        <v>1</v>
      </c>
      <c r="AG23" s="1308"/>
      <c r="AH23" s="1308">
        <v>1</v>
      </c>
      <c r="AI23" s="1313" t="s">
        <v>33</v>
      </c>
      <c r="AL23" s="1314"/>
      <c r="AM23" s="1314"/>
      <c r="AN23" s="1314">
        <v>1</v>
      </c>
      <c r="AP23" s="233">
        <v>252</v>
      </c>
      <c r="AY23" s="1312" t="s">
        <v>1730</v>
      </c>
      <c r="BA23" s="1312"/>
    </row>
    <row r="24" spans="1:53" ht="16" thickBot="1">
      <c r="A24" s="1153" t="s">
        <v>3680</v>
      </c>
      <c r="B24" s="1212">
        <v>15</v>
      </c>
      <c r="C24" s="1307" t="s">
        <v>1681</v>
      </c>
      <c r="D24" s="1316" t="s">
        <v>1731</v>
      </c>
      <c r="E24" s="1317" t="s">
        <v>1698</v>
      </c>
      <c r="F24" s="1225">
        <v>40769</v>
      </c>
      <c r="G24" s="1316">
        <v>1</v>
      </c>
      <c r="H24" s="1316"/>
      <c r="I24" s="1316"/>
      <c r="J24" s="1316"/>
      <c r="K24" s="1316">
        <v>1</v>
      </c>
      <c r="L24" s="1316">
        <v>173</v>
      </c>
      <c r="M24" s="1316">
        <v>73</v>
      </c>
      <c r="N24" s="1316">
        <v>232</v>
      </c>
      <c r="O24" s="1318">
        <v>843</v>
      </c>
      <c r="P24" s="1316"/>
      <c r="Q24" s="1316">
        <v>1</v>
      </c>
      <c r="R24" s="1316"/>
      <c r="S24" s="1316">
        <v>1</v>
      </c>
      <c r="T24" s="1316"/>
      <c r="U24" s="1316">
        <v>1</v>
      </c>
      <c r="V24" s="1316"/>
      <c r="W24" s="1316"/>
      <c r="X24" s="1316">
        <v>1</v>
      </c>
      <c r="Y24" s="1311">
        <v>1</v>
      </c>
      <c r="Z24" s="1311"/>
      <c r="AA24" s="1311">
        <v>1</v>
      </c>
      <c r="AB24" s="1311"/>
      <c r="AC24" s="1311" t="s">
        <v>33</v>
      </c>
      <c r="AD24" s="1212" t="s">
        <v>3819</v>
      </c>
      <c r="AE24" s="1312">
        <v>1</v>
      </c>
      <c r="AF24" s="1308"/>
      <c r="AG24" s="1308">
        <v>1</v>
      </c>
      <c r="AH24" s="1308">
        <v>1</v>
      </c>
      <c r="AI24" s="1313" t="s">
        <v>33</v>
      </c>
      <c r="AL24" s="1314"/>
      <c r="AM24" s="1314"/>
      <c r="AN24" s="1314">
        <v>1</v>
      </c>
      <c r="AP24" s="233">
        <v>108</v>
      </c>
      <c r="AY24" s="1319" t="s">
        <v>1732</v>
      </c>
      <c r="BA24" s="1319" t="s">
        <v>1476</v>
      </c>
    </row>
    <row r="25" spans="1:53" ht="16" thickBot="1">
      <c r="A25" s="1153" t="s">
        <v>3680</v>
      </c>
      <c r="B25" s="1212">
        <v>15</v>
      </c>
      <c r="C25" s="1307" t="s">
        <v>1681</v>
      </c>
      <c r="D25" s="1308" t="s">
        <v>1733</v>
      </c>
      <c r="E25" s="1309" t="s">
        <v>1698</v>
      </c>
      <c r="F25" s="1225">
        <v>40769</v>
      </c>
      <c r="G25" s="1308"/>
      <c r="H25" s="1308">
        <v>1</v>
      </c>
      <c r="I25" s="1308"/>
      <c r="J25" s="1308">
        <v>1</v>
      </c>
      <c r="K25" s="1308"/>
      <c r="L25" s="1308">
        <v>146</v>
      </c>
      <c r="M25" s="1308">
        <v>71</v>
      </c>
      <c r="N25" s="1308">
        <v>190</v>
      </c>
      <c r="O25" s="1321">
        <v>323</v>
      </c>
      <c r="P25" s="1308"/>
      <c r="Q25" s="1308">
        <v>1</v>
      </c>
      <c r="R25" s="1308"/>
      <c r="S25" s="1308">
        <v>1</v>
      </c>
      <c r="T25" s="1308"/>
      <c r="U25" s="1308">
        <v>1</v>
      </c>
      <c r="V25" s="1308"/>
      <c r="W25" s="1308">
        <v>1</v>
      </c>
      <c r="X25" s="1308"/>
      <c r="Y25" s="1311">
        <v>1</v>
      </c>
      <c r="Z25" s="1311">
        <v>1</v>
      </c>
      <c r="AA25" s="1311"/>
      <c r="AB25" s="1311">
        <v>1</v>
      </c>
      <c r="AC25" s="1311" t="s">
        <v>33</v>
      </c>
      <c r="AD25" s="1212" t="s">
        <v>3819</v>
      </c>
      <c r="AE25" s="1312">
        <v>1</v>
      </c>
      <c r="AF25" s="1308">
        <v>1</v>
      </c>
      <c r="AG25" s="1308"/>
      <c r="AH25" s="1308">
        <v>1</v>
      </c>
      <c r="AI25" s="1313" t="s">
        <v>33</v>
      </c>
      <c r="AL25" s="1314"/>
      <c r="AM25" s="1314"/>
      <c r="AN25" s="1314">
        <v>1</v>
      </c>
      <c r="AP25" s="233">
        <v>153</v>
      </c>
      <c r="AY25" s="1312" t="s">
        <v>1734</v>
      </c>
      <c r="BA25" s="1312"/>
    </row>
    <row r="26" spans="1:53" ht="16" thickBot="1">
      <c r="A26" s="1153" t="s">
        <v>3680</v>
      </c>
      <c r="B26" s="1212">
        <v>15</v>
      </c>
      <c r="C26" s="1307" t="s">
        <v>1681</v>
      </c>
      <c r="D26" s="1308" t="s">
        <v>1735</v>
      </c>
      <c r="E26" s="1309" t="s">
        <v>1736</v>
      </c>
      <c r="F26" s="1225">
        <v>40770</v>
      </c>
      <c r="G26" s="1308">
        <v>1</v>
      </c>
      <c r="H26" s="1308"/>
      <c r="I26" s="1308"/>
      <c r="J26" s="1308"/>
      <c r="K26" s="1308">
        <v>1</v>
      </c>
      <c r="L26" s="1308">
        <v>172</v>
      </c>
      <c r="M26" s="1308">
        <v>76</v>
      </c>
      <c r="N26" s="1308">
        <v>222</v>
      </c>
      <c r="O26" s="1321">
        <v>808</v>
      </c>
      <c r="P26" s="1308"/>
      <c r="Q26" s="1308">
        <v>1</v>
      </c>
      <c r="R26" s="1308"/>
      <c r="S26" s="1308">
        <v>1</v>
      </c>
      <c r="T26" s="1308"/>
      <c r="U26" s="1308">
        <v>1</v>
      </c>
      <c r="V26" s="1308"/>
      <c r="W26" s="1308"/>
      <c r="X26" s="1308">
        <v>1</v>
      </c>
      <c r="Y26" s="1311">
        <v>1</v>
      </c>
      <c r="Z26" s="1311">
        <v>1</v>
      </c>
      <c r="AA26" s="1311"/>
      <c r="AB26" s="1311">
        <v>1</v>
      </c>
      <c r="AC26" s="1311" t="s">
        <v>33</v>
      </c>
      <c r="AD26" s="1212" t="s">
        <v>3819</v>
      </c>
      <c r="AE26" s="1312">
        <v>1</v>
      </c>
      <c r="AF26" s="1308">
        <v>1</v>
      </c>
      <c r="AG26" s="1308"/>
      <c r="AH26" s="1308">
        <v>1</v>
      </c>
      <c r="AI26" s="1313" t="s">
        <v>33</v>
      </c>
      <c r="AL26" s="1314"/>
      <c r="AM26" s="1314">
        <v>1</v>
      </c>
      <c r="AN26" s="1314"/>
      <c r="AP26" s="1315">
        <v>4735</v>
      </c>
      <c r="AY26" s="1312" t="s">
        <v>1737</v>
      </c>
      <c r="BA26" s="1312"/>
    </row>
    <row r="27" spans="1:53" ht="16" thickBot="1">
      <c r="A27" s="1153" t="s">
        <v>3680</v>
      </c>
      <c r="B27" s="1212">
        <v>15</v>
      </c>
      <c r="C27" s="1307" t="s">
        <v>1681</v>
      </c>
      <c r="D27" s="1308" t="s">
        <v>1738</v>
      </c>
      <c r="E27" s="1309" t="s">
        <v>1736</v>
      </c>
      <c r="F27" s="1225">
        <v>40770</v>
      </c>
      <c r="G27" s="1308">
        <v>1</v>
      </c>
      <c r="H27" s="1308"/>
      <c r="I27" s="1308"/>
      <c r="J27" s="1308">
        <v>1</v>
      </c>
      <c r="K27" s="1308"/>
      <c r="L27" s="1308">
        <v>154</v>
      </c>
      <c r="M27" s="1308">
        <v>71</v>
      </c>
      <c r="N27" s="1308">
        <v>195</v>
      </c>
      <c r="O27" s="1321">
        <v>385</v>
      </c>
      <c r="P27" s="1308"/>
      <c r="Q27" s="1308">
        <v>1</v>
      </c>
      <c r="R27" s="1308"/>
      <c r="S27" s="1308">
        <v>1</v>
      </c>
      <c r="T27" s="1308"/>
      <c r="U27" s="1308">
        <v>1</v>
      </c>
      <c r="V27" s="1308"/>
      <c r="W27" s="1308"/>
      <c r="X27" s="1308">
        <v>1</v>
      </c>
      <c r="Y27" s="1311">
        <v>1</v>
      </c>
      <c r="Z27" s="1311">
        <v>1</v>
      </c>
      <c r="AA27" s="1311"/>
      <c r="AB27" s="1311">
        <v>1</v>
      </c>
      <c r="AC27" s="1311" t="s">
        <v>33</v>
      </c>
      <c r="AD27" s="1212" t="s">
        <v>3819</v>
      </c>
      <c r="AE27" s="1312">
        <v>1</v>
      </c>
      <c r="AF27" s="1308">
        <v>1</v>
      </c>
      <c r="AG27" s="1308"/>
      <c r="AH27" s="1308">
        <v>1</v>
      </c>
      <c r="AI27" s="1313" t="s">
        <v>33</v>
      </c>
      <c r="AL27" s="1314"/>
      <c r="AM27" s="1314"/>
      <c r="AN27" s="1314">
        <v>1</v>
      </c>
      <c r="AP27" s="233">
        <v>227</v>
      </c>
      <c r="AY27" s="1312" t="s">
        <v>1739</v>
      </c>
      <c r="BA27" s="1312"/>
    </row>
    <row r="28" spans="1:53" ht="16" thickBot="1">
      <c r="A28" s="1153" t="s">
        <v>3680</v>
      </c>
      <c r="B28" s="1212">
        <v>15</v>
      </c>
      <c r="C28" s="1307" t="s">
        <v>1681</v>
      </c>
      <c r="D28" s="1308" t="s">
        <v>1740</v>
      </c>
      <c r="E28" s="1309" t="s">
        <v>1736</v>
      </c>
      <c r="F28" s="1225">
        <v>40770</v>
      </c>
      <c r="G28" s="1308"/>
      <c r="H28" s="1308">
        <v>1</v>
      </c>
      <c r="I28" s="1308"/>
      <c r="J28" s="1308">
        <v>1</v>
      </c>
      <c r="K28" s="1308"/>
      <c r="L28" s="1308">
        <v>147</v>
      </c>
      <c r="M28" s="1308">
        <v>68</v>
      </c>
      <c r="N28" s="1308">
        <v>197</v>
      </c>
      <c r="O28" s="1321">
        <v>347</v>
      </c>
      <c r="P28" s="1308"/>
      <c r="Q28" s="1308">
        <v>1</v>
      </c>
      <c r="R28" s="1308"/>
      <c r="S28" s="1308">
        <v>1</v>
      </c>
      <c r="T28" s="1308"/>
      <c r="U28" s="1308">
        <v>1</v>
      </c>
      <c r="V28" s="1308"/>
      <c r="W28" s="1308">
        <v>1</v>
      </c>
      <c r="X28" s="1308"/>
      <c r="Y28" s="1311">
        <v>1</v>
      </c>
      <c r="Z28" s="1311">
        <v>1</v>
      </c>
      <c r="AA28" s="1311"/>
      <c r="AB28" s="1311">
        <v>1</v>
      </c>
      <c r="AC28" s="1311" t="s">
        <v>33</v>
      </c>
      <c r="AD28" s="1212" t="s">
        <v>3819</v>
      </c>
      <c r="AE28" s="1312">
        <v>1</v>
      </c>
      <c r="AF28" s="1308">
        <v>1</v>
      </c>
      <c r="AG28" s="1308"/>
      <c r="AH28" s="1308">
        <v>1</v>
      </c>
      <c r="AI28" s="1313" t="s">
        <v>33</v>
      </c>
      <c r="AL28" s="1314">
        <v>1</v>
      </c>
      <c r="AM28" s="1314"/>
      <c r="AN28" s="1314"/>
      <c r="AP28" s="1322">
        <v>11230</v>
      </c>
      <c r="AY28" s="1312" t="s">
        <v>1741</v>
      </c>
      <c r="BA28" s="1312"/>
    </row>
    <row r="29" spans="1:53" ht="16" thickBot="1">
      <c r="A29" s="1153" t="s">
        <v>3680</v>
      </c>
      <c r="B29" s="1212">
        <v>15</v>
      </c>
      <c r="C29" s="1307" t="s">
        <v>1681</v>
      </c>
      <c r="D29" s="1308" t="s">
        <v>1742</v>
      </c>
      <c r="E29" s="1309" t="s">
        <v>1736</v>
      </c>
      <c r="F29" s="1225">
        <v>40770</v>
      </c>
      <c r="G29" s="1308"/>
      <c r="H29" s="1308">
        <v>1</v>
      </c>
      <c r="I29" s="1308"/>
      <c r="J29" s="1308"/>
      <c r="K29" s="1308">
        <v>1</v>
      </c>
      <c r="L29" s="1308">
        <v>165</v>
      </c>
      <c r="M29" s="1308">
        <v>72</v>
      </c>
      <c r="N29" s="1308">
        <v>198</v>
      </c>
      <c r="O29" s="1321">
        <v>579</v>
      </c>
      <c r="P29" s="1308"/>
      <c r="Q29" s="1308">
        <v>1</v>
      </c>
      <c r="R29" s="1308"/>
      <c r="S29" s="1308">
        <v>1</v>
      </c>
      <c r="T29" s="1308"/>
      <c r="U29" s="1308">
        <v>1</v>
      </c>
      <c r="V29" s="1308"/>
      <c r="W29" s="1308"/>
      <c r="X29" s="1308">
        <v>1</v>
      </c>
      <c r="Y29" s="1311">
        <v>1</v>
      </c>
      <c r="Z29" s="1311">
        <v>1</v>
      </c>
      <c r="AA29" s="1311"/>
      <c r="AB29" s="1311">
        <v>1</v>
      </c>
      <c r="AC29" s="1311" t="s">
        <v>33</v>
      </c>
      <c r="AD29" s="1212" t="s">
        <v>3819</v>
      </c>
      <c r="AE29" s="1312">
        <v>1</v>
      </c>
      <c r="AF29" s="1308">
        <v>1</v>
      </c>
      <c r="AG29" s="1308"/>
      <c r="AH29" s="1308">
        <v>1</v>
      </c>
      <c r="AI29" s="1313" t="s">
        <v>33</v>
      </c>
      <c r="AL29" s="1314"/>
      <c r="AM29" s="1314"/>
      <c r="AN29" s="1314">
        <v>1</v>
      </c>
      <c r="AP29" s="233">
        <v>110.5</v>
      </c>
      <c r="AY29" s="1312" t="s">
        <v>1743</v>
      </c>
      <c r="BA29" s="1312"/>
    </row>
    <row r="30" spans="1:53" ht="16" thickBot="1">
      <c r="A30" s="1153" t="s">
        <v>3680</v>
      </c>
      <c r="B30" s="1212">
        <v>15</v>
      </c>
      <c r="C30" s="1307" t="s">
        <v>1681</v>
      </c>
      <c r="D30" s="1308" t="s">
        <v>1744</v>
      </c>
      <c r="E30" s="1309" t="s">
        <v>1736</v>
      </c>
      <c r="F30" s="1225">
        <v>40770</v>
      </c>
      <c r="G30" s="1308"/>
      <c r="H30" s="1308">
        <v>1</v>
      </c>
      <c r="I30" s="1308"/>
      <c r="J30" s="1308">
        <v>1</v>
      </c>
      <c r="K30" s="1308"/>
      <c r="L30" s="1308">
        <v>149</v>
      </c>
      <c r="M30" s="1308">
        <v>67</v>
      </c>
      <c r="N30" s="1308">
        <v>185</v>
      </c>
      <c r="O30" s="1321">
        <v>342</v>
      </c>
      <c r="P30" s="1308"/>
      <c r="Q30" s="1308">
        <v>1</v>
      </c>
      <c r="R30" s="1308"/>
      <c r="S30" s="1308">
        <v>1</v>
      </c>
      <c r="T30" s="1308"/>
      <c r="U30" s="1308">
        <v>1</v>
      </c>
      <c r="V30" s="1308"/>
      <c r="W30" s="1308">
        <v>1</v>
      </c>
      <c r="X30" s="1308"/>
      <c r="Y30" s="1311">
        <v>1</v>
      </c>
      <c r="Z30" s="1311">
        <v>1</v>
      </c>
      <c r="AA30" s="1311"/>
      <c r="AB30" s="1311">
        <v>1</v>
      </c>
      <c r="AC30" s="1311" t="s">
        <v>33</v>
      </c>
      <c r="AD30" s="1212" t="s">
        <v>3819</v>
      </c>
      <c r="AE30" s="1312">
        <v>1</v>
      </c>
      <c r="AF30" s="1308">
        <v>1</v>
      </c>
      <c r="AG30" s="1308"/>
      <c r="AH30" s="1308">
        <v>1</v>
      </c>
      <c r="AI30" s="1313" t="s">
        <v>33</v>
      </c>
      <c r="AL30" s="1314"/>
      <c r="AM30" s="1314"/>
      <c r="AN30" s="1314">
        <v>1</v>
      </c>
      <c r="AP30" s="233">
        <v>91</v>
      </c>
      <c r="AY30" s="1312" t="s">
        <v>1745</v>
      </c>
      <c r="BA30" s="1312"/>
    </row>
    <row r="31" spans="1:53" ht="16" thickBot="1">
      <c r="A31" s="1153" t="s">
        <v>3680</v>
      </c>
      <c r="B31" s="1212">
        <v>15</v>
      </c>
      <c r="C31" s="1307" t="s">
        <v>1681</v>
      </c>
      <c r="D31" s="1308" t="s">
        <v>1746</v>
      </c>
      <c r="E31" s="1309" t="s">
        <v>1736</v>
      </c>
      <c r="F31" s="1225">
        <v>40770</v>
      </c>
      <c r="G31" s="1308"/>
      <c r="H31" s="1308">
        <v>1</v>
      </c>
      <c r="I31" s="1308"/>
      <c r="J31" s="1308"/>
      <c r="K31" s="1308">
        <v>1</v>
      </c>
      <c r="L31" s="1308">
        <v>166</v>
      </c>
      <c r="M31" s="1308">
        <v>75</v>
      </c>
      <c r="N31" s="1308">
        <v>220</v>
      </c>
      <c r="O31" s="1321">
        <v>621</v>
      </c>
      <c r="P31" s="1308"/>
      <c r="Q31" s="1308">
        <v>1</v>
      </c>
      <c r="R31" s="1308"/>
      <c r="S31" s="1308">
        <v>1</v>
      </c>
      <c r="T31" s="1308"/>
      <c r="U31" s="1308">
        <v>1</v>
      </c>
      <c r="V31" s="1308"/>
      <c r="W31" s="1308"/>
      <c r="X31" s="1308">
        <v>1</v>
      </c>
      <c r="Y31" s="1311">
        <v>1</v>
      </c>
      <c r="Z31" s="1311"/>
      <c r="AA31" s="1311">
        <v>1</v>
      </c>
      <c r="AB31" s="1311">
        <v>1</v>
      </c>
      <c r="AC31" s="1311" t="s">
        <v>33</v>
      </c>
      <c r="AD31" s="1212" t="s">
        <v>3819</v>
      </c>
      <c r="AE31" s="1312">
        <v>1</v>
      </c>
      <c r="AF31" s="1308"/>
      <c r="AG31" s="1308">
        <v>1</v>
      </c>
      <c r="AH31" s="1308">
        <v>1</v>
      </c>
      <c r="AI31" s="1313" t="s">
        <v>33</v>
      </c>
      <c r="AL31" s="1314"/>
      <c r="AM31" s="1314">
        <v>1</v>
      </c>
      <c r="AN31" s="1314"/>
      <c r="AP31" s="1315">
        <v>2153.5</v>
      </c>
      <c r="AY31" s="1312" t="s">
        <v>1747</v>
      </c>
      <c r="BA31" s="1312"/>
    </row>
    <row r="32" spans="1:53" ht="16" thickBot="1">
      <c r="A32" s="1153" t="s">
        <v>3680</v>
      </c>
      <c r="B32" s="1212">
        <v>15</v>
      </c>
      <c r="C32" s="1307" t="s">
        <v>1681</v>
      </c>
      <c r="D32" s="1308" t="s">
        <v>1748</v>
      </c>
      <c r="E32" s="1309" t="s">
        <v>1736</v>
      </c>
      <c r="F32" s="1225">
        <v>40770</v>
      </c>
      <c r="G32" s="1308"/>
      <c r="H32" s="1308">
        <v>1</v>
      </c>
      <c r="I32" s="1308"/>
      <c r="J32" s="1308">
        <v>1</v>
      </c>
      <c r="K32" s="1308"/>
      <c r="L32" s="1308">
        <v>150</v>
      </c>
      <c r="M32" s="1308">
        <v>65</v>
      </c>
      <c r="N32" s="1308">
        <v>185</v>
      </c>
      <c r="O32" s="1321">
        <v>365</v>
      </c>
      <c r="P32" s="1308"/>
      <c r="Q32" s="1308">
        <v>1</v>
      </c>
      <c r="R32" s="1308"/>
      <c r="S32" s="1308">
        <v>1</v>
      </c>
      <c r="T32" s="1308"/>
      <c r="U32" s="1308">
        <v>1</v>
      </c>
      <c r="V32" s="1308"/>
      <c r="W32" s="1308"/>
      <c r="X32" s="1308">
        <v>1</v>
      </c>
      <c r="Y32" s="1311">
        <v>1</v>
      </c>
      <c r="Z32" s="1311"/>
      <c r="AA32" s="1311">
        <v>1</v>
      </c>
      <c r="AB32" s="1311">
        <v>1</v>
      </c>
      <c r="AC32" s="1311" t="s">
        <v>33</v>
      </c>
      <c r="AD32" s="1212" t="s">
        <v>3819</v>
      </c>
      <c r="AE32" s="1312">
        <v>1</v>
      </c>
      <c r="AF32" s="1308"/>
      <c r="AG32" s="1308">
        <v>1</v>
      </c>
      <c r="AH32" s="1308">
        <v>1</v>
      </c>
      <c r="AI32" s="1313" t="s">
        <v>33</v>
      </c>
      <c r="AL32" s="1314"/>
      <c r="AM32" s="1314"/>
      <c r="AN32" s="1314">
        <v>1</v>
      </c>
      <c r="AP32" s="233">
        <v>83</v>
      </c>
      <c r="AY32" s="1312" t="s">
        <v>1749</v>
      </c>
      <c r="BA32" s="1312"/>
    </row>
    <row r="33" spans="1:53" ht="16" thickBot="1">
      <c r="A33" s="1153" t="s">
        <v>3680</v>
      </c>
      <c r="B33" s="1212">
        <v>15</v>
      </c>
      <c r="C33" s="1307" t="s">
        <v>1681</v>
      </c>
      <c r="D33" s="1308" t="s">
        <v>1750</v>
      </c>
      <c r="E33" s="1309" t="s">
        <v>1736</v>
      </c>
      <c r="F33" s="1225">
        <v>40770</v>
      </c>
      <c r="G33" s="1308"/>
      <c r="H33" s="1308">
        <v>1</v>
      </c>
      <c r="I33" s="1308"/>
      <c r="J33" s="1308">
        <v>1</v>
      </c>
      <c r="K33" s="1308"/>
      <c r="L33" s="1308">
        <v>146</v>
      </c>
      <c r="M33" s="1308">
        <v>71</v>
      </c>
      <c r="N33" s="1308">
        <v>180</v>
      </c>
      <c r="O33" s="1321">
        <v>291</v>
      </c>
      <c r="P33" s="1308"/>
      <c r="Q33" s="1308">
        <v>1</v>
      </c>
      <c r="R33" s="1308"/>
      <c r="S33" s="1308">
        <v>1</v>
      </c>
      <c r="T33" s="1308"/>
      <c r="U33" s="1308">
        <v>1</v>
      </c>
      <c r="V33" s="1308"/>
      <c r="W33" s="1308">
        <v>1</v>
      </c>
      <c r="X33" s="1308"/>
      <c r="Y33" s="1311">
        <v>1</v>
      </c>
      <c r="Z33" s="1311">
        <v>1</v>
      </c>
      <c r="AA33" s="1311"/>
      <c r="AB33" s="1311">
        <v>1</v>
      </c>
      <c r="AC33" s="1311" t="s">
        <v>33</v>
      </c>
      <c r="AD33" s="1212" t="s">
        <v>3819</v>
      </c>
      <c r="AE33" s="1312">
        <v>1</v>
      </c>
      <c r="AF33" s="1308">
        <v>1</v>
      </c>
      <c r="AG33" s="1308"/>
      <c r="AH33" s="1308">
        <v>1</v>
      </c>
      <c r="AI33" s="1313" t="s">
        <v>33</v>
      </c>
      <c r="AL33" s="1314"/>
      <c r="AM33" s="1314"/>
      <c r="AN33" s="1314">
        <v>1</v>
      </c>
      <c r="AP33" s="234">
        <v>61</v>
      </c>
      <c r="AY33" s="1312" t="s">
        <v>1751</v>
      </c>
      <c r="BA33" s="1312"/>
    </row>
    <row r="34" spans="1:53" ht="16" thickBot="1">
      <c r="A34" s="1153" t="s">
        <v>3680</v>
      </c>
      <c r="B34" s="1212">
        <v>15</v>
      </c>
      <c r="C34" s="1307" t="s">
        <v>1681</v>
      </c>
      <c r="D34" s="1308" t="s">
        <v>1752</v>
      </c>
      <c r="E34" s="1309" t="s">
        <v>1736</v>
      </c>
      <c r="F34" s="1225">
        <v>40770</v>
      </c>
      <c r="G34" s="1308">
        <v>1</v>
      </c>
      <c r="H34" s="1308"/>
      <c r="I34" s="1308"/>
      <c r="J34" s="1308">
        <v>1</v>
      </c>
      <c r="K34" s="1308"/>
      <c r="L34" s="1308">
        <v>146</v>
      </c>
      <c r="M34" s="1308">
        <v>68</v>
      </c>
      <c r="N34" s="1308">
        <v>175</v>
      </c>
      <c r="O34" s="1321">
        <v>362</v>
      </c>
      <c r="P34" s="1308"/>
      <c r="Q34" s="1308">
        <v>1</v>
      </c>
      <c r="R34" s="1308"/>
      <c r="S34" s="1308">
        <v>1</v>
      </c>
      <c r="T34" s="1308"/>
      <c r="U34" s="1308">
        <v>1</v>
      </c>
      <c r="V34" s="1308"/>
      <c r="W34" s="1308">
        <v>1</v>
      </c>
      <c r="X34" s="1308"/>
      <c r="Y34" s="1311">
        <v>1</v>
      </c>
      <c r="Z34" s="1311">
        <v>1</v>
      </c>
      <c r="AA34" s="1311"/>
      <c r="AB34" s="1311">
        <v>1</v>
      </c>
      <c r="AC34" s="1311" t="s">
        <v>33</v>
      </c>
      <c r="AD34" s="1212" t="s">
        <v>3819</v>
      </c>
      <c r="AE34" s="1312">
        <v>1</v>
      </c>
      <c r="AF34" s="1308">
        <v>1</v>
      </c>
      <c r="AG34" s="1308"/>
      <c r="AH34" s="1308">
        <v>1</v>
      </c>
      <c r="AI34" s="1313" t="s">
        <v>33</v>
      </c>
      <c r="AL34" s="1314"/>
      <c r="AM34" s="1314">
        <v>1</v>
      </c>
      <c r="AN34" s="1314"/>
      <c r="AP34" s="1323">
        <v>7192</v>
      </c>
      <c r="AY34" s="1312" t="s">
        <v>1753</v>
      </c>
      <c r="BA34" s="1312"/>
    </row>
    <row r="35" spans="1:53" ht="16" thickBot="1">
      <c r="A35" s="1153" t="s">
        <v>3680</v>
      </c>
      <c r="B35" s="1212">
        <v>15</v>
      </c>
      <c r="C35" s="1307" t="s">
        <v>1681</v>
      </c>
      <c r="D35" s="1308" t="s">
        <v>1754</v>
      </c>
      <c r="E35" s="1309" t="s">
        <v>1736</v>
      </c>
      <c r="F35" s="1225">
        <v>40770</v>
      </c>
      <c r="G35" s="1308"/>
      <c r="H35" s="1308">
        <v>1</v>
      </c>
      <c r="I35" s="1308"/>
      <c r="J35" s="1308">
        <v>1</v>
      </c>
      <c r="K35" s="1308"/>
      <c r="L35" s="1308">
        <v>142</v>
      </c>
      <c r="M35" s="1308">
        <v>69</v>
      </c>
      <c r="N35" s="1308">
        <v>187</v>
      </c>
      <c r="O35" s="1321">
        <v>339</v>
      </c>
      <c r="P35" s="1308"/>
      <c r="Q35" s="1308">
        <v>1</v>
      </c>
      <c r="R35" s="1308"/>
      <c r="S35" s="1308">
        <v>1</v>
      </c>
      <c r="T35" s="1308"/>
      <c r="U35" s="1308">
        <v>1</v>
      </c>
      <c r="V35" s="1308"/>
      <c r="W35" s="1308"/>
      <c r="X35" s="1308">
        <v>1</v>
      </c>
      <c r="Y35" s="1311">
        <v>1</v>
      </c>
      <c r="Z35" s="1311">
        <v>1</v>
      </c>
      <c r="AA35" s="1311"/>
      <c r="AB35" s="1311">
        <v>1</v>
      </c>
      <c r="AC35" s="1311" t="s">
        <v>33</v>
      </c>
      <c r="AD35" s="1212" t="s">
        <v>3819</v>
      </c>
      <c r="AE35" s="1312">
        <v>1</v>
      </c>
      <c r="AF35" s="1308">
        <v>1</v>
      </c>
      <c r="AG35" s="1308"/>
      <c r="AH35" s="1308">
        <v>1</v>
      </c>
      <c r="AI35" s="1313" t="s">
        <v>33</v>
      </c>
      <c r="AL35" s="1314"/>
      <c r="AM35" s="1314">
        <v>1</v>
      </c>
      <c r="AN35" s="1314"/>
      <c r="AP35" s="1315">
        <v>1919</v>
      </c>
      <c r="AY35" s="1312" t="s">
        <v>1755</v>
      </c>
      <c r="BA35" s="1312"/>
    </row>
    <row r="36" spans="1:53" ht="16" thickBot="1">
      <c r="A36" s="1153" t="s">
        <v>3680</v>
      </c>
      <c r="B36" s="1212">
        <v>15</v>
      </c>
      <c r="C36" s="1307" t="s">
        <v>1681</v>
      </c>
      <c r="D36" s="1308" t="s">
        <v>1756</v>
      </c>
      <c r="E36" s="1309" t="s">
        <v>1736</v>
      </c>
      <c r="F36" s="1225">
        <v>40770</v>
      </c>
      <c r="G36" s="1308">
        <v>1</v>
      </c>
      <c r="H36" s="1308"/>
      <c r="I36" s="1308"/>
      <c r="J36" s="1308"/>
      <c r="K36" s="1308">
        <v>1</v>
      </c>
      <c r="L36" s="1308">
        <v>151</v>
      </c>
      <c r="M36" s="1308">
        <v>71</v>
      </c>
      <c r="N36" s="1308">
        <v>205</v>
      </c>
      <c r="O36" s="1321">
        <v>416</v>
      </c>
      <c r="P36" s="1308"/>
      <c r="Q36" s="1308">
        <v>1</v>
      </c>
      <c r="R36" s="1308"/>
      <c r="S36" s="1308">
        <v>1</v>
      </c>
      <c r="T36" s="1308"/>
      <c r="U36" s="1308">
        <v>1</v>
      </c>
      <c r="V36" s="1308"/>
      <c r="W36" s="1308">
        <v>1</v>
      </c>
      <c r="X36" s="1308"/>
      <c r="Y36" s="1311">
        <v>1</v>
      </c>
      <c r="Z36" s="1311">
        <v>1</v>
      </c>
      <c r="AA36" s="1311"/>
      <c r="AB36" s="1311">
        <v>1</v>
      </c>
      <c r="AC36" s="1311" t="s">
        <v>33</v>
      </c>
      <c r="AD36" s="1212" t="s">
        <v>3819</v>
      </c>
      <c r="AE36" s="1312">
        <v>1</v>
      </c>
      <c r="AF36" s="1308">
        <v>1</v>
      </c>
      <c r="AG36" s="1308"/>
      <c r="AH36" s="1308">
        <v>1</v>
      </c>
      <c r="AI36" s="1313" t="s">
        <v>33</v>
      </c>
      <c r="AL36" s="1314"/>
      <c r="AM36" s="1314"/>
      <c r="AN36" s="1314">
        <v>1</v>
      </c>
      <c r="AP36" s="233">
        <v>120.5</v>
      </c>
      <c r="AY36" s="1312" t="s">
        <v>1757</v>
      </c>
      <c r="BA36" s="1312"/>
    </row>
    <row r="37" spans="1:53" ht="16" thickBot="1">
      <c r="A37" s="1153" t="s">
        <v>3680</v>
      </c>
      <c r="B37" s="1212">
        <v>15</v>
      </c>
      <c r="C37" s="1307" t="s">
        <v>1681</v>
      </c>
      <c r="D37" s="1308" t="s">
        <v>1758</v>
      </c>
      <c r="E37" s="1309" t="s">
        <v>1736</v>
      </c>
      <c r="F37" s="1225">
        <v>40770</v>
      </c>
      <c r="G37" s="1308">
        <v>1</v>
      </c>
      <c r="H37" s="1308"/>
      <c r="I37" s="1308"/>
      <c r="J37" s="1308">
        <v>1</v>
      </c>
      <c r="K37" s="1308"/>
      <c r="L37" s="1308">
        <v>145</v>
      </c>
      <c r="M37" s="1308">
        <v>66</v>
      </c>
      <c r="N37" s="1308">
        <v>185</v>
      </c>
      <c r="O37" s="1321">
        <v>301</v>
      </c>
      <c r="P37" s="1308"/>
      <c r="Q37" s="1308">
        <v>1</v>
      </c>
      <c r="R37" s="1308"/>
      <c r="S37" s="1308">
        <v>1</v>
      </c>
      <c r="T37" s="1308"/>
      <c r="U37" s="1308">
        <v>1</v>
      </c>
      <c r="V37" s="1308"/>
      <c r="W37" s="1308">
        <v>1</v>
      </c>
      <c r="X37" s="1308"/>
      <c r="Y37" s="1311">
        <v>1</v>
      </c>
      <c r="Z37" s="1311">
        <v>1</v>
      </c>
      <c r="AA37" s="1311"/>
      <c r="AB37" s="1311">
        <v>1</v>
      </c>
      <c r="AC37" s="1311" t="s">
        <v>33</v>
      </c>
      <c r="AD37" s="1212" t="s">
        <v>3819</v>
      </c>
      <c r="AE37" s="1312">
        <v>1</v>
      </c>
      <c r="AF37" s="1308">
        <v>1</v>
      </c>
      <c r="AG37" s="1308"/>
      <c r="AH37" s="1308">
        <v>1</v>
      </c>
      <c r="AI37" s="1313" t="s">
        <v>33</v>
      </c>
      <c r="AL37" s="1314"/>
      <c r="AM37" s="1314"/>
      <c r="AN37" s="1314">
        <v>1</v>
      </c>
      <c r="AP37" s="233">
        <v>61.5</v>
      </c>
      <c r="AY37" s="1312" t="s">
        <v>1759</v>
      </c>
      <c r="BA37" s="1312"/>
    </row>
    <row r="38" spans="1:53" ht="16" thickBot="1">
      <c r="A38" s="1153" t="s">
        <v>3680</v>
      </c>
      <c r="B38" s="1212">
        <v>15</v>
      </c>
      <c r="C38" s="1307" t="s">
        <v>1681</v>
      </c>
      <c r="D38" s="1308" t="s">
        <v>1760</v>
      </c>
      <c r="E38" s="1309" t="s">
        <v>1761</v>
      </c>
      <c r="F38" s="1225">
        <v>40771</v>
      </c>
      <c r="G38" s="1308"/>
      <c r="H38" s="1308">
        <v>1</v>
      </c>
      <c r="I38" s="1308"/>
      <c r="J38" s="1308">
        <v>1</v>
      </c>
      <c r="K38" s="1308"/>
      <c r="L38" s="1308">
        <v>140</v>
      </c>
      <c r="M38" s="1308">
        <v>65</v>
      </c>
      <c r="N38" s="1308">
        <v>172</v>
      </c>
      <c r="O38" s="1321">
        <v>266</v>
      </c>
      <c r="P38" s="1308"/>
      <c r="Q38" s="1308">
        <v>1</v>
      </c>
      <c r="R38" s="1308"/>
      <c r="S38" s="1308">
        <v>1</v>
      </c>
      <c r="T38" s="1308"/>
      <c r="U38" s="1308">
        <v>1</v>
      </c>
      <c r="V38" s="1308"/>
      <c r="W38" s="1308">
        <v>1</v>
      </c>
      <c r="X38" s="1308"/>
      <c r="Y38" s="1311">
        <v>1</v>
      </c>
      <c r="Z38" s="1311"/>
      <c r="AA38" s="1311">
        <v>1</v>
      </c>
      <c r="AB38" s="1311">
        <v>1</v>
      </c>
      <c r="AC38" s="1311" t="s">
        <v>33</v>
      </c>
      <c r="AD38" s="1212" t="s">
        <v>3819</v>
      </c>
      <c r="AE38" s="1312">
        <v>1</v>
      </c>
      <c r="AF38" s="1308"/>
      <c r="AG38" s="1308">
        <v>1</v>
      </c>
      <c r="AH38" s="1308">
        <v>1</v>
      </c>
      <c r="AI38" s="1313" t="s">
        <v>33</v>
      </c>
      <c r="AL38" s="1314"/>
      <c r="AM38" s="1314"/>
      <c r="AN38" s="1314">
        <v>1</v>
      </c>
      <c r="AP38" s="233">
        <v>742.5</v>
      </c>
      <c r="AY38" s="1312" t="s">
        <v>1762</v>
      </c>
      <c r="BA38" s="1312"/>
    </row>
    <row r="39" spans="1:53" ht="16" thickBot="1">
      <c r="A39" s="1153" t="s">
        <v>3680</v>
      </c>
      <c r="B39" s="1212">
        <v>15</v>
      </c>
      <c r="C39" s="1307" t="s">
        <v>1681</v>
      </c>
      <c r="D39" s="1308" t="s">
        <v>1763</v>
      </c>
      <c r="E39" s="1309" t="s">
        <v>1761</v>
      </c>
      <c r="F39" s="1225">
        <v>40771</v>
      </c>
      <c r="G39" s="1308">
        <v>1</v>
      </c>
      <c r="H39" s="1308"/>
      <c r="I39" s="1308"/>
      <c r="J39" s="1308"/>
      <c r="K39" s="1308">
        <v>1</v>
      </c>
      <c r="L39" s="1308">
        <v>175</v>
      </c>
      <c r="M39" s="1308">
        <v>77</v>
      </c>
      <c r="N39" s="1308">
        <v>225</v>
      </c>
      <c r="O39" s="1321">
        <v>838</v>
      </c>
      <c r="P39" s="1308"/>
      <c r="Q39" s="1308">
        <v>1</v>
      </c>
      <c r="R39" s="1308"/>
      <c r="S39" s="1308">
        <v>1</v>
      </c>
      <c r="T39" s="1308"/>
      <c r="U39" s="1308">
        <v>1</v>
      </c>
      <c r="V39" s="1308"/>
      <c r="W39" s="1308"/>
      <c r="X39" s="1308">
        <v>1</v>
      </c>
      <c r="Y39" s="1311">
        <v>1</v>
      </c>
      <c r="Z39" s="1311">
        <v>1</v>
      </c>
      <c r="AA39" s="1311"/>
      <c r="AB39" s="1311">
        <v>1</v>
      </c>
      <c r="AC39" s="1311" t="s">
        <v>33</v>
      </c>
      <c r="AD39" s="1212" t="s">
        <v>3819</v>
      </c>
      <c r="AE39" s="1312">
        <v>1</v>
      </c>
      <c r="AF39" s="1308">
        <v>1</v>
      </c>
      <c r="AG39" s="1308"/>
      <c r="AH39" s="1308">
        <v>1</v>
      </c>
      <c r="AI39" s="1313" t="s">
        <v>33</v>
      </c>
      <c r="AL39" s="1314"/>
      <c r="AM39" s="1314">
        <v>1</v>
      </c>
      <c r="AN39" s="1314"/>
      <c r="AP39" s="1315">
        <v>2206.5</v>
      </c>
      <c r="AY39" s="1312" t="s">
        <v>1764</v>
      </c>
      <c r="BA39" s="1312"/>
    </row>
    <row r="40" spans="1:53" ht="16" thickBot="1">
      <c r="A40" s="1153" t="s">
        <v>3680</v>
      </c>
      <c r="B40" s="1212">
        <v>15</v>
      </c>
      <c r="C40" s="1307" t="s">
        <v>1681</v>
      </c>
      <c r="D40" s="1308" t="s">
        <v>1765</v>
      </c>
      <c r="E40" s="1309" t="s">
        <v>1761</v>
      </c>
      <c r="F40" s="1225">
        <v>40771</v>
      </c>
      <c r="G40" s="1308">
        <v>1</v>
      </c>
      <c r="H40" s="1308"/>
      <c r="I40" s="1308"/>
      <c r="J40" s="1308"/>
      <c r="K40" s="1308">
        <v>1</v>
      </c>
      <c r="L40" s="1308">
        <v>172</v>
      </c>
      <c r="M40" s="1308">
        <v>72</v>
      </c>
      <c r="N40" s="1308">
        <v>225</v>
      </c>
      <c r="O40" s="1321">
        <v>743</v>
      </c>
      <c r="P40" s="1308"/>
      <c r="Q40" s="1308">
        <v>1</v>
      </c>
      <c r="R40" s="1308"/>
      <c r="S40" s="1308">
        <v>1</v>
      </c>
      <c r="T40" s="1308"/>
      <c r="U40" s="1308">
        <v>1</v>
      </c>
      <c r="V40" s="1308"/>
      <c r="W40" s="1308"/>
      <c r="X40" s="1308">
        <v>1</v>
      </c>
      <c r="Y40" s="1311">
        <v>1</v>
      </c>
      <c r="Z40" s="1311">
        <v>1</v>
      </c>
      <c r="AA40" s="1311"/>
      <c r="AB40" s="1311">
        <v>1</v>
      </c>
      <c r="AC40" s="1311" t="s">
        <v>33</v>
      </c>
      <c r="AD40" s="1212" t="s">
        <v>3819</v>
      </c>
      <c r="AE40" s="1312">
        <v>1</v>
      </c>
      <c r="AF40" s="1308">
        <v>1</v>
      </c>
      <c r="AG40" s="1308"/>
      <c r="AH40" s="1308">
        <v>1</v>
      </c>
      <c r="AI40" s="1313" t="s">
        <v>33</v>
      </c>
      <c r="AL40" s="1314">
        <v>1</v>
      </c>
      <c r="AM40" s="1314"/>
      <c r="AN40" s="1314"/>
      <c r="AP40" s="1322">
        <v>12822</v>
      </c>
      <c r="AY40" s="1312" t="s">
        <v>1766</v>
      </c>
      <c r="BA40" s="1312"/>
    </row>
    <row r="41" spans="1:53" ht="16" thickBot="1">
      <c r="A41" s="1153" t="s">
        <v>3680</v>
      </c>
      <c r="B41" s="1212">
        <v>15</v>
      </c>
      <c r="C41" s="1307" t="s">
        <v>1681</v>
      </c>
      <c r="D41" s="1308" t="s">
        <v>1767</v>
      </c>
      <c r="E41" s="1309" t="s">
        <v>1761</v>
      </c>
      <c r="F41" s="1225">
        <v>40771</v>
      </c>
      <c r="G41" s="1308"/>
      <c r="H41" s="1308">
        <v>1</v>
      </c>
      <c r="I41" s="1308"/>
      <c r="J41" s="1308"/>
      <c r="K41" s="1308">
        <v>1</v>
      </c>
      <c r="L41" s="1308">
        <v>166</v>
      </c>
      <c r="M41" s="1308">
        <v>71</v>
      </c>
      <c r="N41" s="1308">
        <v>216</v>
      </c>
      <c r="O41" s="1321">
        <v>551</v>
      </c>
      <c r="P41" s="1308"/>
      <c r="Q41" s="1308">
        <v>1</v>
      </c>
      <c r="R41" s="1308"/>
      <c r="S41" s="1308">
        <v>1</v>
      </c>
      <c r="T41" s="1308"/>
      <c r="U41" s="1308">
        <v>1</v>
      </c>
      <c r="V41" s="1308"/>
      <c r="W41" s="1308">
        <v>1</v>
      </c>
      <c r="X41" s="1308"/>
      <c r="Y41" s="1311">
        <v>1</v>
      </c>
      <c r="Z41" s="1311"/>
      <c r="AA41" s="1311">
        <v>1</v>
      </c>
      <c r="AB41" s="1311">
        <v>1</v>
      </c>
      <c r="AC41" s="1311" t="s">
        <v>33</v>
      </c>
      <c r="AD41" s="1212" t="s">
        <v>3819</v>
      </c>
      <c r="AE41" s="1312">
        <v>1</v>
      </c>
      <c r="AF41" s="1308"/>
      <c r="AG41" s="1308">
        <v>1</v>
      </c>
      <c r="AH41" s="1308">
        <v>1</v>
      </c>
      <c r="AI41" s="1313" t="s">
        <v>33</v>
      </c>
      <c r="AL41" s="1314"/>
      <c r="AM41" s="1314">
        <v>1</v>
      </c>
      <c r="AN41" s="1314"/>
      <c r="AP41" s="1315">
        <v>9666.5</v>
      </c>
      <c r="AY41" s="1312" t="s">
        <v>1768</v>
      </c>
      <c r="BA41" s="1312"/>
    </row>
    <row r="42" spans="1:53" ht="16" thickBot="1">
      <c r="A42" s="1153" t="s">
        <v>3680</v>
      </c>
      <c r="B42" s="1212">
        <v>15</v>
      </c>
      <c r="C42" s="1307" t="s">
        <v>1681</v>
      </c>
      <c r="D42" s="1308" t="s">
        <v>1769</v>
      </c>
      <c r="E42" s="1309" t="s">
        <v>1761</v>
      </c>
      <c r="F42" s="1225">
        <v>40771</v>
      </c>
      <c r="G42" s="1308">
        <v>1</v>
      </c>
      <c r="H42" s="1308"/>
      <c r="I42" s="1308"/>
      <c r="J42" s="1308">
        <v>1</v>
      </c>
      <c r="K42" s="1308"/>
      <c r="L42" s="1308">
        <v>145</v>
      </c>
      <c r="M42" s="1308">
        <v>70</v>
      </c>
      <c r="N42" s="1308">
        <v>188</v>
      </c>
      <c r="O42" s="1321">
        <v>332</v>
      </c>
      <c r="P42" s="1308"/>
      <c r="Q42" s="1308">
        <v>1</v>
      </c>
      <c r="R42" s="1308"/>
      <c r="S42" s="1308">
        <v>1</v>
      </c>
      <c r="T42" s="1308"/>
      <c r="U42" s="1308">
        <v>1</v>
      </c>
      <c r="V42" s="1308"/>
      <c r="W42" s="1308">
        <v>1</v>
      </c>
      <c r="X42" s="1308"/>
      <c r="Y42" s="1311">
        <v>1</v>
      </c>
      <c r="Z42" s="1311">
        <v>1</v>
      </c>
      <c r="AA42" s="1311"/>
      <c r="AB42" s="1311">
        <v>1</v>
      </c>
      <c r="AC42" s="1311" t="s">
        <v>33</v>
      </c>
      <c r="AD42" s="1212" t="s">
        <v>3819</v>
      </c>
      <c r="AE42" s="1312">
        <v>1</v>
      </c>
      <c r="AF42" s="1308">
        <v>1</v>
      </c>
      <c r="AG42" s="1308"/>
      <c r="AH42" s="1308">
        <v>1</v>
      </c>
      <c r="AI42" s="1313" t="s">
        <v>33</v>
      </c>
      <c r="AL42" s="1314"/>
      <c r="AM42" s="1314"/>
      <c r="AN42" s="1314">
        <v>1</v>
      </c>
      <c r="AP42" s="233">
        <v>68</v>
      </c>
      <c r="AY42" s="1312" t="s">
        <v>1770</v>
      </c>
      <c r="BA42" s="1312"/>
    </row>
    <row r="43" spans="1:53" ht="16" thickBot="1">
      <c r="A43" s="1153" t="s">
        <v>3680</v>
      </c>
      <c r="B43" s="1212">
        <v>15</v>
      </c>
      <c r="C43" s="1307" t="s">
        <v>1681</v>
      </c>
      <c r="D43" s="1308" t="s">
        <v>1771</v>
      </c>
      <c r="E43" s="1309" t="s">
        <v>1761</v>
      </c>
      <c r="F43" s="1225">
        <v>40771</v>
      </c>
      <c r="G43" s="1308">
        <v>1</v>
      </c>
      <c r="H43" s="1308"/>
      <c r="I43" s="1308"/>
      <c r="J43" s="1308"/>
      <c r="K43" s="1308">
        <v>1</v>
      </c>
      <c r="L43" s="1308">
        <v>171</v>
      </c>
      <c r="M43" s="1308">
        <v>75</v>
      </c>
      <c r="N43" s="1308">
        <v>228</v>
      </c>
      <c r="O43" s="1321">
        <v>826</v>
      </c>
      <c r="P43" s="1308"/>
      <c r="Q43" s="1308">
        <v>1</v>
      </c>
      <c r="R43" s="1308"/>
      <c r="S43" s="1308">
        <v>1</v>
      </c>
      <c r="T43" s="1308"/>
      <c r="U43" s="1308">
        <v>1</v>
      </c>
      <c r="V43" s="1308"/>
      <c r="W43" s="1308"/>
      <c r="X43" s="1308">
        <v>1</v>
      </c>
      <c r="Y43" s="1311">
        <v>1</v>
      </c>
      <c r="Z43" s="1311"/>
      <c r="AA43" s="1311">
        <v>1</v>
      </c>
      <c r="AB43" s="1311">
        <v>1</v>
      </c>
      <c r="AC43" s="1311" t="s">
        <v>33</v>
      </c>
      <c r="AD43" s="1212" t="s">
        <v>3819</v>
      </c>
      <c r="AE43" s="1312">
        <v>1</v>
      </c>
      <c r="AF43" s="1308">
        <v>1</v>
      </c>
      <c r="AG43" s="1308"/>
      <c r="AH43" s="1308">
        <v>1</v>
      </c>
      <c r="AI43" s="1313" t="s">
        <v>33</v>
      </c>
      <c r="AL43" s="1314">
        <v>1</v>
      </c>
      <c r="AM43" s="1314"/>
      <c r="AN43" s="1314"/>
      <c r="AP43" s="1322">
        <v>18054.5</v>
      </c>
      <c r="AY43" s="1312" t="s">
        <v>1772</v>
      </c>
      <c r="BA43" s="1312"/>
    </row>
    <row r="44" spans="1:53" ht="16" thickBot="1">
      <c r="A44" s="1153" t="s">
        <v>3680</v>
      </c>
      <c r="B44" s="1212">
        <v>15</v>
      </c>
      <c r="C44" s="1307" t="s">
        <v>1681</v>
      </c>
      <c r="D44" s="1308" t="s">
        <v>1773</v>
      </c>
      <c r="E44" s="1309" t="s">
        <v>1761</v>
      </c>
      <c r="F44" s="1225">
        <v>40771</v>
      </c>
      <c r="G44" s="1308">
        <v>1</v>
      </c>
      <c r="H44" s="1308"/>
      <c r="I44" s="1308"/>
      <c r="J44" s="1308"/>
      <c r="K44" s="1308">
        <v>1</v>
      </c>
      <c r="L44" s="1308">
        <v>168</v>
      </c>
      <c r="M44" s="1308">
        <v>75</v>
      </c>
      <c r="N44" s="1308">
        <v>212</v>
      </c>
      <c r="O44" s="1321">
        <v>616</v>
      </c>
      <c r="P44" s="1308"/>
      <c r="Q44" s="1308">
        <v>1</v>
      </c>
      <c r="R44" s="1308"/>
      <c r="S44" s="1308">
        <v>1</v>
      </c>
      <c r="T44" s="1308"/>
      <c r="U44" s="1308">
        <v>1</v>
      </c>
      <c r="V44" s="1308"/>
      <c r="W44" s="1308"/>
      <c r="X44" s="1308">
        <v>1</v>
      </c>
      <c r="Y44" s="1311">
        <v>1</v>
      </c>
      <c r="Z44" s="1311"/>
      <c r="AA44" s="1311">
        <v>1</v>
      </c>
      <c r="AB44" s="1311">
        <v>1</v>
      </c>
      <c r="AC44" s="1311" t="s">
        <v>33</v>
      </c>
      <c r="AD44" s="1212" t="s">
        <v>3819</v>
      </c>
      <c r="AE44" s="1312">
        <v>1</v>
      </c>
      <c r="AF44" s="1308"/>
      <c r="AG44" s="1308">
        <v>1</v>
      </c>
      <c r="AH44" s="1308">
        <v>1</v>
      </c>
      <c r="AI44" s="1313" t="s">
        <v>33</v>
      </c>
      <c r="AL44" s="1314">
        <v>1</v>
      </c>
      <c r="AM44" s="1314"/>
      <c r="AN44" s="1314"/>
      <c r="AP44" s="1322">
        <v>14437</v>
      </c>
      <c r="AY44" s="1312" t="s">
        <v>1774</v>
      </c>
      <c r="BA44" s="1312"/>
    </row>
    <row r="45" spans="1:53" ht="16" thickBot="1">
      <c r="A45" s="1153" t="s">
        <v>3680</v>
      </c>
      <c r="B45" s="1212">
        <v>15</v>
      </c>
      <c r="C45" s="1307" t="s">
        <v>1681</v>
      </c>
      <c r="D45" s="1308" t="s">
        <v>1775</v>
      </c>
      <c r="E45" s="1309" t="s">
        <v>1761</v>
      </c>
      <c r="F45" s="1225">
        <v>40771</v>
      </c>
      <c r="G45" s="1308"/>
      <c r="H45" s="1308">
        <v>1</v>
      </c>
      <c r="I45" s="1308"/>
      <c r="J45" s="1308"/>
      <c r="K45" s="1308">
        <v>1</v>
      </c>
      <c r="L45" s="1308">
        <v>167</v>
      </c>
      <c r="M45" s="1308">
        <v>71</v>
      </c>
      <c r="N45" s="1308">
        <v>205</v>
      </c>
      <c r="O45" s="1321">
        <v>531</v>
      </c>
      <c r="P45" s="1308"/>
      <c r="Q45" s="1308">
        <v>1</v>
      </c>
      <c r="R45" s="1308"/>
      <c r="S45" s="1308">
        <v>1</v>
      </c>
      <c r="T45" s="1308"/>
      <c r="U45" s="1308">
        <v>1</v>
      </c>
      <c r="V45" s="1308"/>
      <c r="W45" s="1308"/>
      <c r="X45" s="1308">
        <v>1</v>
      </c>
      <c r="Y45" s="1311">
        <v>1</v>
      </c>
      <c r="Z45" s="1311">
        <v>1</v>
      </c>
      <c r="AA45" s="1311"/>
      <c r="AB45" s="1311">
        <v>1</v>
      </c>
      <c r="AC45" s="1311" t="s">
        <v>33</v>
      </c>
      <c r="AD45" s="1212" t="s">
        <v>3819</v>
      </c>
      <c r="AE45" s="1312">
        <v>1</v>
      </c>
      <c r="AF45" s="1308">
        <v>1</v>
      </c>
      <c r="AG45" s="1308"/>
      <c r="AH45" s="1308">
        <v>1</v>
      </c>
      <c r="AI45" s="1313" t="s">
        <v>33</v>
      </c>
      <c r="AL45" s="1314">
        <v>1</v>
      </c>
      <c r="AM45" s="1314"/>
      <c r="AN45" s="1314"/>
      <c r="AP45" s="1322">
        <v>26967</v>
      </c>
      <c r="AY45" s="1312" t="s">
        <v>1776</v>
      </c>
      <c r="BA45" s="1312"/>
    </row>
    <row r="46" spans="1:53" ht="16" thickBot="1">
      <c r="A46" s="1153" t="s">
        <v>3680</v>
      </c>
      <c r="B46" s="1212">
        <v>15</v>
      </c>
      <c r="C46" s="1307" t="s">
        <v>1681</v>
      </c>
      <c r="D46" s="1308" t="s">
        <v>1777</v>
      </c>
      <c r="E46" s="1309" t="s">
        <v>1778</v>
      </c>
      <c r="F46" s="1324">
        <v>40772</v>
      </c>
      <c r="G46" s="1308">
        <v>1</v>
      </c>
      <c r="H46" s="1308"/>
      <c r="I46" s="1308"/>
      <c r="J46" s="1308"/>
      <c r="K46" s="1325">
        <v>1</v>
      </c>
      <c r="L46" s="1308">
        <v>165</v>
      </c>
      <c r="M46" s="1308">
        <v>75</v>
      </c>
      <c r="N46" s="1308">
        <v>225</v>
      </c>
      <c r="O46" s="1321">
        <v>790</v>
      </c>
      <c r="P46" s="1308"/>
      <c r="Q46" s="1308">
        <v>1</v>
      </c>
      <c r="R46" s="1308"/>
      <c r="S46" s="1308">
        <v>1</v>
      </c>
      <c r="T46" s="1308"/>
      <c r="U46" s="1308">
        <v>1</v>
      </c>
      <c r="V46" s="1308"/>
      <c r="W46" s="1308"/>
      <c r="X46" s="1308">
        <v>1</v>
      </c>
      <c r="Y46" s="1311">
        <v>1</v>
      </c>
      <c r="Z46" s="1311">
        <v>1</v>
      </c>
      <c r="AA46" s="1311"/>
      <c r="AB46" s="1311">
        <v>1</v>
      </c>
      <c r="AC46" s="1311" t="s">
        <v>33</v>
      </c>
      <c r="AD46" s="1212" t="s">
        <v>3819</v>
      </c>
      <c r="AE46" s="1312">
        <v>1</v>
      </c>
      <c r="AF46" s="1308">
        <v>1</v>
      </c>
      <c r="AG46" s="1308"/>
      <c r="AH46" s="1308">
        <v>1</v>
      </c>
      <c r="AI46" s="1313" t="s">
        <v>33</v>
      </c>
      <c r="AL46" s="1314"/>
      <c r="AM46" s="1314">
        <v>1</v>
      </c>
      <c r="AN46" s="1314"/>
      <c r="AP46" s="1315">
        <v>1330</v>
      </c>
      <c r="AY46" s="1312" t="s">
        <v>1779</v>
      </c>
      <c r="BA46" s="1312"/>
    </row>
    <row r="47" spans="1:53" ht="16" thickBot="1">
      <c r="A47" s="1153" t="s">
        <v>3680</v>
      </c>
      <c r="B47" s="1212">
        <v>15</v>
      </c>
      <c r="C47" s="1307" t="s">
        <v>1681</v>
      </c>
      <c r="D47" s="1308" t="s">
        <v>1780</v>
      </c>
      <c r="E47" s="1309" t="s">
        <v>1778</v>
      </c>
      <c r="F47" s="1324">
        <v>40772</v>
      </c>
      <c r="G47" s="1308"/>
      <c r="H47" s="1308">
        <v>1</v>
      </c>
      <c r="I47" s="1308"/>
      <c r="J47" s="1308">
        <v>1</v>
      </c>
      <c r="K47" s="1325"/>
      <c r="L47" s="1308">
        <v>152</v>
      </c>
      <c r="M47" s="1308">
        <v>67</v>
      </c>
      <c r="N47" s="1308">
        <v>197</v>
      </c>
      <c r="O47" s="1321">
        <v>418</v>
      </c>
      <c r="P47" s="1308"/>
      <c r="Q47" s="1308">
        <v>1</v>
      </c>
      <c r="R47" s="1308"/>
      <c r="S47" s="1308">
        <v>1</v>
      </c>
      <c r="T47" s="1308"/>
      <c r="U47" s="1308">
        <v>1</v>
      </c>
      <c r="V47" s="1308"/>
      <c r="W47" s="1308">
        <v>1</v>
      </c>
      <c r="X47" s="1308"/>
      <c r="Y47" s="1311">
        <v>1</v>
      </c>
      <c r="Z47" s="1311">
        <v>1</v>
      </c>
      <c r="AA47" s="1311"/>
      <c r="AB47" s="1311">
        <v>1</v>
      </c>
      <c r="AC47" s="1311" t="s">
        <v>33</v>
      </c>
      <c r="AD47" s="1212" t="s">
        <v>3819</v>
      </c>
      <c r="AE47" s="1312">
        <v>1</v>
      </c>
      <c r="AF47" s="1308">
        <v>1</v>
      </c>
      <c r="AG47" s="1308"/>
      <c r="AH47" s="1308">
        <v>1</v>
      </c>
      <c r="AI47" s="1313" t="s">
        <v>33</v>
      </c>
      <c r="AL47" s="1314"/>
      <c r="AM47" s="1314"/>
      <c r="AN47" s="1314">
        <v>1</v>
      </c>
      <c r="AP47" s="233">
        <v>55</v>
      </c>
      <c r="AY47" s="1312" t="s">
        <v>1781</v>
      </c>
      <c r="BA47" s="1312"/>
    </row>
    <row r="48" spans="1:53" ht="16" thickBot="1">
      <c r="A48" s="1153" t="s">
        <v>3680</v>
      </c>
      <c r="B48" s="1212">
        <v>15</v>
      </c>
      <c r="C48" s="1307" t="s">
        <v>1681</v>
      </c>
      <c r="D48" s="1308" t="s">
        <v>1782</v>
      </c>
      <c r="E48" s="1309" t="s">
        <v>1778</v>
      </c>
      <c r="F48" s="1324">
        <v>40772</v>
      </c>
      <c r="G48" s="1308"/>
      <c r="H48" s="1308">
        <v>1</v>
      </c>
      <c r="I48" s="1308"/>
      <c r="J48" s="1308">
        <v>1</v>
      </c>
      <c r="K48" s="1325"/>
      <c r="L48" s="1308">
        <v>145</v>
      </c>
      <c r="M48" s="1308">
        <v>68</v>
      </c>
      <c r="N48" s="1308">
        <v>195</v>
      </c>
      <c r="O48" s="1321">
        <v>343</v>
      </c>
      <c r="P48" s="1308"/>
      <c r="Q48" s="1308">
        <v>1</v>
      </c>
      <c r="R48" s="1308"/>
      <c r="S48" s="1308">
        <v>1</v>
      </c>
      <c r="T48" s="1308"/>
      <c r="U48" s="1308">
        <v>1</v>
      </c>
      <c r="V48" s="1308"/>
      <c r="W48" s="1308">
        <v>1</v>
      </c>
      <c r="X48" s="1308"/>
      <c r="Y48" s="1311">
        <v>1</v>
      </c>
      <c r="Z48" s="1311"/>
      <c r="AA48" s="1311">
        <v>1</v>
      </c>
      <c r="AB48" s="1311">
        <v>1</v>
      </c>
      <c r="AC48" s="1311" t="s">
        <v>33</v>
      </c>
      <c r="AD48" s="1212" t="s">
        <v>3819</v>
      </c>
      <c r="AE48" s="1312">
        <v>1</v>
      </c>
      <c r="AF48" s="1308"/>
      <c r="AG48" s="1308">
        <v>1</v>
      </c>
      <c r="AH48" s="1308">
        <v>1</v>
      </c>
      <c r="AI48" s="1313" t="s">
        <v>33</v>
      </c>
      <c r="AL48" s="1314"/>
      <c r="AM48" s="1314"/>
      <c r="AN48" s="1314">
        <v>1</v>
      </c>
      <c r="AP48" s="233">
        <v>67.5</v>
      </c>
      <c r="AY48" s="1312" t="s">
        <v>1783</v>
      </c>
      <c r="BA48" s="1312"/>
    </row>
    <row r="49" spans="1:53" ht="16" thickBot="1">
      <c r="A49" s="1153" t="s">
        <v>3680</v>
      </c>
      <c r="B49" s="1212">
        <v>15</v>
      </c>
      <c r="C49" s="1307" t="s">
        <v>1681</v>
      </c>
      <c r="D49" s="1308" t="s">
        <v>1784</v>
      </c>
      <c r="E49" s="1309" t="s">
        <v>1778</v>
      </c>
      <c r="F49" s="1324">
        <v>40772</v>
      </c>
      <c r="G49" s="1308">
        <v>1</v>
      </c>
      <c r="H49" s="1308"/>
      <c r="I49" s="1308"/>
      <c r="J49" s="1308">
        <v>1</v>
      </c>
      <c r="K49" s="1308"/>
      <c r="L49" s="1308">
        <v>147</v>
      </c>
      <c r="M49" s="1308">
        <v>68</v>
      </c>
      <c r="N49" s="1308">
        <v>196</v>
      </c>
      <c r="O49" s="1321">
        <v>424</v>
      </c>
      <c r="P49" s="1308"/>
      <c r="Q49" s="1308">
        <v>1</v>
      </c>
      <c r="R49" s="1308"/>
      <c r="S49" s="1308">
        <v>1</v>
      </c>
      <c r="T49" s="1308"/>
      <c r="U49" s="1308">
        <v>1</v>
      </c>
      <c r="V49" s="1308"/>
      <c r="W49" s="1308"/>
      <c r="X49" s="1308">
        <v>1</v>
      </c>
      <c r="Y49" s="1311">
        <v>1</v>
      </c>
      <c r="Z49" s="1311"/>
      <c r="AA49" s="1311">
        <v>1</v>
      </c>
      <c r="AB49" s="1311">
        <v>1</v>
      </c>
      <c r="AC49" s="1311" t="s">
        <v>33</v>
      </c>
      <c r="AD49" s="1212" t="s">
        <v>3819</v>
      </c>
      <c r="AE49" s="1312">
        <v>1</v>
      </c>
      <c r="AF49" s="1308"/>
      <c r="AG49" s="1308">
        <v>1</v>
      </c>
      <c r="AH49" s="1308">
        <v>1</v>
      </c>
      <c r="AI49" s="1313" t="s">
        <v>33</v>
      </c>
      <c r="AL49" s="1314">
        <v>1</v>
      </c>
      <c r="AM49" s="1314"/>
      <c r="AN49" s="1314"/>
      <c r="AP49" s="1322">
        <v>12954</v>
      </c>
      <c r="AY49" s="1312" t="s">
        <v>1785</v>
      </c>
      <c r="BA49" s="1312"/>
    </row>
    <row r="50" spans="1:53" ht="16" thickBot="1">
      <c r="A50" s="1153" t="s">
        <v>3680</v>
      </c>
      <c r="B50" s="1212">
        <v>15</v>
      </c>
      <c r="C50" s="1307" t="s">
        <v>1681</v>
      </c>
      <c r="D50" s="1308" t="s">
        <v>1786</v>
      </c>
      <c r="E50" s="1309" t="s">
        <v>1787</v>
      </c>
      <c r="F50" s="1225">
        <v>40773</v>
      </c>
      <c r="G50" s="1308">
        <v>1</v>
      </c>
      <c r="H50" s="1308"/>
      <c r="I50" s="1308"/>
      <c r="J50" s="1308">
        <v>1</v>
      </c>
      <c r="K50" s="1308"/>
      <c r="L50" s="1308">
        <v>142</v>
      </c>
      <c r="M50" s="1308">
        <v>65</v>
      </c>
      <c r="N50" s="1308">
        <v>182</v>
      </c>
      <c r="O50" s="1321">
        <v>311</v>
      </c>
      <c r="P50" s="1308"/>
      <c r="Q50" s="1308">
        <v>1</v>
      </c>
      <c r="R50" s="1308"/>
      <c r="S50" s="1308">
        <v>1</v>
      </c>
      <c r="T50" s="1308"/>
      <c r="U50" s="1308">
        <v>1</v>
      </c>
      <c r="V50" s="1308"/>
      <c r="W50" s="1308">
        <v>1</v>
      </c>
      <c r="X50" s="1308"/>
      <c r="Y50" s="1311">
        <v>1</v>
      </c>
      <c r="Z50" s="1311"/>
      <c r="AA50" s="1311">
        <v>1</v>
      </c>
      <c r="AB50" s="1311">
        <v>1</v>
      </c>
      <c r="AC50" s="1311" t="s">
        <v>33</v>
      </c>
      <c r="AD50" s="1212" t="s">
        <v>3819</v>
      </c>
      <c r="AE50" s="1312">
        <v>1</v>
      </c>
      <c r="AF50" s="1308"/>
      <c r="AG50" s="1308">
        <v>1</v>
      </c>
      <c r="AH50" s="1308">
        <v>1</v>
      </c>
      <c r="AI50" s="1313" t="s">
        <v>33</v>
      </c>
      <c r="AL50" s="1314">
        <v>1</v>
      </c>
      <c r="AM50" s="1314"/>
      <c r="AN50" s="1314"/>
      <c r="AP50" s="1322">
        <v>13164.5</v>
      </c>
      <c r="AY50" s="1312" t="s">
        <v>1788</v>
      </c>
      <c r="BA50" s="1312"/>
    </row>
    <row r="51" spans="1:53" ht="16" thickBot="1">
      <c r="A51" s="1153" t="s">
        <v>3680</v>
      </c>
      <c r="B51" s="1212">
        <v>15</v>
      </c>
      <c r="C51" s="1307" t="s">
        <v>1681</v>
      </c>
      <c r="D51" s="1308" t="s">
        <v>1789</v>
      </c>
      <c r="E51" s="1309" t="s">
        <v>1787</v>
      </c>
      <c r="F51" s="1225">
        <v>40773</v>
      </c>
      <c r="G51" s="1308"/>
      <c r="H51" s="1308">
        <v>1</v>
      </c>
      <c r="I51" s="1308"/>
      <c r="J51" s="1308">
        <v>1</v>
      </c>
      <c r="K51" s="1308"/>
      <c r="L51" s="1308">
        <v>145</v>
      </c>
      <c r="M51" s="1308">
        <v>65</v>
      </c>
      <c r="N51" s="1308">
        <v>195</v>
      </c>
      <c r="O51" s="1321">
        <v>357</v>
      </c>
      <c r="P51" s="1308"/>
      <c r="Q51" s="1308">
        <v>1</v>
      </c>
      <c r="R51" s="1308"/>
      <c r="S51" s="1308">
        <v>1</v>
      </c>
      <c r="T51" s="1308"/>
      <c r="U51" s="1308">
        <v>1</v>
      </c>
      <c r="V51" s="1308"/>
      <c r="W51" s="1308"/>
      <c r="X51" s="1308">
        <v>1</v>
      </c>
      <c r="Y51" s="1311">
        <v>1</v>
      </c>
      <c r="Z51" s="1311">
        <v>1</v>
      </c>
      <c r="AA51" s="1311"/>
      <c r="AB51" s="1311">
        <v>1</v>
      </c>
      <c r="AC51" s="1311" t="s">
        <v>33</v>
      </c>
      <c r="AD51" s="1212" t="s">
        <v>3819</v>
      </c>
      <c r="AE51" s="1312">
        <v>1</v>
      </c>
      <c r="AF51" s="1308">
        <v>1</v>
      </c>
      <c r="AG51" s="1308"/>
      <c r="AH51" s="1308">
        <v>1</v>
      </c>
      <c r="AI51" s="1313" t="s">
        <v>33</v>
      </c>
      <c r="AL51" s="1314"/>
      <c r="AM51" s="1314">
        <v>1</v>
      </c>
      <c r="AN51" s="1314"/>
      <c r="AP51" s="1315">
        <v>1192.5</v>
      </c>
      <c r="AY51" s="1312" t="s">
        <v>1790</v>
      </c>
      <c r="BA51" s="1312"/>
    </row>
    <row r="52" spans="1:53" ht="16" thickBot="1">
      <c r="A52" s="1153" t="s">
        <v>3680</v>
      </c>
      <c r="B52" s="1212">
        <v>15</v>
      </c>
      <c r="C52" s="1307" t="s">
        <v>1681</v>
      </c>
      <c r="D52" s="1308" t="s">
        <v>1791</v>
      </c>
      <c r="E52" s="1309" t="s">
        <v>1787</v>
      </c>
      <c r="F52" s="1225">
        <v>40773</v>
      </c>
      <c r="G52" s="1308">
        <v>1</v>
      </c>
      <c r="H52" s="1308"/>
      <c r="I52" s="1308"/>
      <c r="J52" s="1308">
        <v>1</v>
      </c>
      <c r="K52" s="1308"/>
      <c r="L52" s="1308">
        <v>155</v>
      </c>
      <c r="M52" s="1308">
        <v>65</v>
      </c>
      <c r="N52" s="1308">
        <v>202</v>
      </c>
      <c r="O52" s="1321">
        <v>478</v>
      </c>
      <c r="P52" s="1308"/>
      <c r="Q52" s="1308">
        <v>1</v>
      </c>
      <c r="R52" s="1308"/>
      <c r="S52" s="1308">
        <v>1</v>
      </c>
      <c r="T52" s="1308"/>
      <c r="U52" s="1308">
        <v>1</v>
      </c>
      <c r="V52" s="1308"/>
      <c r="W52" s="1308"/>
      <c r="X52" s="1308">
        <v>1</v>
      </c>
      <c r="Y52" s="1311">
        <v>1</v>
      </c>
      <c r="Z52" s="1311">
        <v>1</v>
      </c>
      <c r="AA52" s="1311"/>
      <c r="AB52" s="1311">
        <v>1</v>
      </c>
      <c r="AC52" s="1311" t="s">
        <v>33</v>
      </c>
      <c r="AD52" s="1212" t="s">
        <v>3819</v>
      </c>
      <c r="AE52" s="1312">
        <v>1</v>
      </c>
      <c r="AF52" s="1308">
        <v>1</v>
      </c>
      <c r="AG52" s="1308"/>
      <c r="AH52" s="1308">
        <v>1</v>
      </c>
      <c r="AI52" s="1313" t="s">
        <v>33</v>
      </c>
      <c r="AL52" s="1314"/>
      <c r="AM52" s="1314"/>
      <c r="AN52" s="1314">
        <v>1</v>
      </c>
      <c r="AP52" s="233">
        <v>62</v>
      </c>
      <c r="AY52" s="1312" t="s">
        <v>1792</v>
      </c>
      <c r="BA52" s="1312"/>
    </row>
    <row r="53" spans="1:53" ht="16" thickBot="1">
      <c r="A53" s="1153" t="s">
        <v>3680</v>
      </c>
      <c r="B53" s="1212">
        <v>15</v>
      </c>
      <c r="C53" s="1307" t="s">
        <v>1681</v>
      </c>
      <c r="D53" s="1308" t="s">
        <v>1793</v>
      </c>
      <c r="E53" s="1309" t="s">
        <v>1787</v>
      </c>
      <c r="F53" s="1225">
        <v>40773</v>
      </c>
      <c r="G53" s="1326"/>
      <c r="H53" s="1326">
        <v>1</v>
      </c>
      <c r="I53" s="1308"/>
      <c r="J53" s="1308">
        <v>1</v>
      </c>
      <c r="K53" s="1326"/>
      <c r="L53" s="1326">
        <v>148</v>
      </c>
      <c r="M53" s="1326">
        <v>68</v>
      </c>
      <c r="N53" s="1326">
        <v>198</v>
      </c>
      <c r="O53" s="1310">
        <v>410</v>
      </c>
      <c r="P53" s="1326"/>
      <c r="Q53" s="1308">
        <v>1</v>
      </c>
      <c r="R53" s="1326"/>
      <c r="S53" s="1308">
        <v>1</v>
      </c>
      <c r="T53" s="1326"/>
      <c r="U53" s="1308">
        <v>1</v>
      </c>
      <c r="V53" s="1326"/>
      <c r="W53" s="1308"/>
      <c r="X53" s="1326">
        <v>1</v>
      </c>
      <c r="Y53" s="1311">
        <v>1</v>
      </c>
      <c r="Z53" s="1311">
        <v>1</v>
      </c>
      <c r="AA53" s="1311">
        <v>1</v>
      </c>
      <c r="AB53" s="1311">
        <v>1</v>
      </c>
      <c r="AC53" s="1311" t="s">
        <v>33</v>
      </c>
      <c r="AD53" s="1212" t="s">
        <v>3819</v>
      </c>
      <c r="AE53" s="1312">
        <v>1</v>
      </c>
      <c r="AF53" s="1308">
        <v>1</v>
      </c>
      <c r="AG53" s="1308"/>
      <c r="AH53" s="1308">
        <v>1</v>
      </c>
      <c r="AI53" s="1313" t="s">
        <v>33</v>
      </c>
      <c r="AL53" s="1314"/>
      <c r="AM53" s="1314">
        <v>1</v>
      </c>
      <c r="AN53" s="1314"/>
      <c r="AP53" s="1315">
        <v>6905</v>
      </c>
      <c r="AY53" s="1327" t="s">
        <v>1794</v>
      </c>
      <c r="BA53" s="1327"/>
    </row>
    <row r="54" spans="1:53" ht="16" thickBot="1">
      <c r="A54" s="1153" t="s">
        <v>3680</v>
      </c>
      <c r="B54" s="1212">
        <v>15</v>
      </c>
      <c r="C54" s="1307" t="s">
        <v>1681</v>
      </c>
      <c r="D54" s="1316" t="s">
        <v>1795</v>
      </c>
      <c r="E54" s="1317" t="s">
        <v>1787</v>
      </c>
      <c r="F54" s="1225">
        <v>40773</v>
      </c>
      <c r="G54" s="1316">
        <v>1</v>
      </c>
      <c r="H54" s="1316"/>
      <c r="I54" s="1316"/>
      <c r="J54" s="1316"/>
      <c r="K54" s="1316">
        <v>1</v>
      </c>
      <c r="L54" s="1316">
        <v>174</v>
      </c>
      <c r="M54" s="1316">
        <v>75</v>
      </c>
      <c r="N54" s="1316">
        <v>232</v>
      </c>
      <c r="O54" s="1318">
        <v>900</v>
      </c>
      <c r="P54" s="1316"/>
      <c r="Q54" s="1316">
        <v>1</v>
      </c>
      <c r="R54" s="1316"/>
      <c r="S54" s="1316">
        <v>1</v>
      </c>
      <c r="T54" s="1316"/>
      <c r="U54" s="1316">
        <v>1</v>
      </c>
      <c r="V54" s="1316"/>
      <c r="W54" s="1316"/>
      <c r="X54" s="1316">
        <v>1</v>
      </c>
      <c r="Y54" s="1311">
        <v>1</v>
      </c>
      <c r="Z54" s="1311"/>
      <c r="AA54" s="1311">
        <v>1</v>
      </c>
      <c r="AB54" s="1311">
        <v>1</v>
      </c>
      <c r="AC54" s="1311" t="s">
        <v>33</v>
      </c>
      <c r="AD54" s="1212" t="s">
        <v>3819</v>
      </c>
      <c r="AE54" s="1312">
        <v>1</v>
      </c>
      <c r="AF54" s="1308">
        <v>1</v>
      </c>
      <c r="AG54" s="1308"/>
      <c r="AH54" s="1308">
        <v>1</v>
      </c>
      <c r="AI54" s="1313" t="s">
        <v>33</v>
      </c>
      <c r="AL54" s="1314"/>
      <c r="AM54" s="1314">
        <v>1</v>
      </c>
      <c r="AN54" s="1314"/>
      <c r="AP54" s="1315">
        <v>1589.5</v>
      </c>
      <c r="AY54" s="1319" t="s">
        <v>1796</v>
      </c>
      <c r="BA54" s="1319" t="s">
        <v>1476</v>
      </c>
    </row>
    <row r="55" spans="1:53" ht="16" thickBot="1">
      <c r="A55" s="1153" t="s">
        <v>3680</v>
      </c>
      <c r="B55" s="1212">
        <v>15</v>
      </c>
      <c r="C55" s="1307" t="s">
        <v>1681</v>
      </c>
      <c r="D55" s="1308" t="s">
        <v>1797</v>
      </c>
      <c r="E55" s="1309" t="s">
        <v>1787</v>
      </c>
      <c r="F55" s="1225">
        <v>40773</v>
      </c>
      <c r="G55" s="1326">
        <v>1</v>
      </c>
      <c r="H55" s="1326"/>
      <c r="I55" s="1308"/>
      <c r="J55" s="1308">
        <v>1</v>
      </c>
      <c r="K55" s="1326"/>
      <c r="L55" s="1326">
        <v>151</v>
      </c>
      <c r="M55" s="1326">
        <v>68</v>
      </c>
      <c r="N55" s="1326">
        <v>185</v>
      </c>
      <c r="O55" s="1310">
        <v>389</v>
      </c>
      <c r="P55" s="1326"/>
      <c r="Q55" s="1308">
        <v>1</v>
      </c>
      <c r="R55" s="1326"/>
      <c r="S55" s="1308">
        <v>1</v>
      </c>
      <c r="T55" s="1326"/>
      <c r="U55" s="1308">
        <v>1</v>
      </c>
      <c r="V55" s="1326"/>
      <c r="W55" s="1308">
        <v>1</v>
      </c>
      <c r="X55" s="1326"/>
      <c r="Y55" s="1311">
        <v>1</v>
      </c>
      <c r="Z55" s="1311"/>
      <c r="AA55" s="1311">
        <v>1</v>
      </c>
      <c r="AB55" s="1311">
        <v>1</v>
      </c>
      <c r="AC55" s="1311" t="s">
        <v>33</v>
      </c>
      <c r="AD55" s="1212" t="s">
        <v>3819</v>
      </c>
      <c r="AE55" s="1312">
        <v>1</v>
      </c>
      <c r="AF55" s="1308">
        <v>1</v>
      </c>
      <c r="AG55" s="1308"/>
      <c r="AH55" s="1308">
        <v>1</v>
      </c>
      <c r="AI55" s="1313" t="s">
        <v>33</v>
      </c>
      <c r="AL55" s="1314"/>
      <c r="AM55" s="1314">
        <v>1</v>
      </c>
      <c r="AN55" s="1314"/>
      <c r="AP55" s="1315">
        <v>1538.5</v>
      </c>
      <c r="AY55" s="1327" t="s">
        <v>1798</v>
      </c>
      <c r="BA55" s="1327"/>
    </row>
    <row r="56" spans="1:53" ht="16" thickBot="1">
      <c r="A56" s="1153" t="s">
        <v>3680</v>
      </c>
      <c r="B56" s="1212">
        <v>15</v>
      </c>
      <c r="C56" s="1307" t="s">
        <v>1681</v>
      </c>
      <c r="D56" s="1308" t="s">
        <v>1799</v>
      </c>
      <c r="E56" s="1309" t="s">
        <v>1787</v>
      </c>
      <c r="F56" s="1225">
        <v>40773</v>
      </c>
      <c r="G56" s="1326">
        <v>1</v>
      </c>
      <c r="H56" s="1326"/>
      <c r="I56" s="1308"/>
      <c r="J56" s="1308">
        <v>1</v>
      </c>
      <c r="K56" s="1326"/>
      <c r="L56" s="1326">
        <v>152</v>
      </c>
      <c r="M56" s="1326">
        <v>69</v>
      </c>
      <c r="N56" s="1326">
        <v>185</v>
      </c>
      <c r="O56" s="1310">
        <v>412</v>
      </c>
      <c r="P56" s="1326"/>
      <c r="Q56" s="1308">
        <v>1</v>
      </c>
      <c r="R56" s="1326"/>
      <c r="S56" s="1308">
        <v>1</v>
      </c>
      <c r="T56" s="1326"/>
      <c r="U56" s="1308">
        <v>1</v>
      </c>
      <c r="V56" s="1326"/>
      <c r="W56" s="1308">
        <v>1</v>
      </c>
      <c r="X56" s="1326"/>
      <c r="Y56" s="1311">
        <v>1</v>
      </c>
      <c r="Z56" s="1311"/>
      <c r="AA56" s="1311">
        <v>1</v>
      </c>
      <c r="AB56" s="1311">
        <v>1</v>
      </c>
      <c r="AC56" s="1311" t="s">
        <v>33</v>
      </c>
      <c r="AD56" s="1212" t="s">
        <v>3819</v>
      </c>
      <c r="AE56" s="1312">
        <v>1</v>
      </c>
      <c r="AF56" s="1308"/>
      <c r="AG56" s="1308">
        <v>1</v>
      </c>
      <c r="AH56" s="1308">
        <v>1</v>
      </c>
      <c r="AI56" s="1313" t="s">
        <v>33</v>
      </c>
      <c r="AL56" s="1314"/>
      <c r="AM56" s="1314"/>
      <c r="AN56" s="1314">
        <v>1</v>
      </c>
      <c r="AP56" s="233">
        <v>45.5</v>
      </c>
      <c r="AY56" s="1327" t="s">
        <v>1800</v>
      </c>
      <c r="BA56" s="1327"/>
    </row>
    <row r="57" spans="1:53" ht="16" thickBot="1">
      <c r="A57" s="1153" t="s">
        <v>3680</v>
      </c>
      <c r="B57" s="1212">
        <v>15</v>
      </c>
      <c r="C57" s="1307" t="s">
        <v>1681</v>
      </c>
      <c r="D57" s="1308" t="s">
        <v>1801</v>
      </c>
      <c r="E57" s="1309" t="s">
        <v>1787</v>
      </c>
      <c r="F57" s="1225">
        <v>40773</v>
      </c>
      <c r="G57" s="1326">
        <v>1</v>
      </c>
      <c r="H57" s="1326"/>
      <c r="I57" s="1308"/>
      <c r="J57" s="1308">
        <v>1</v>
      </c>
      <c r="K57" s="1326"/>
      <c r="L57" s="1326">
        <v>145</v>
      </c>
      <c r="M57" s="1326">
        <v>68</v>
      </c>
      <c r="N57" s="1326">
        <v>184</v>
      </c>
      <c r="O57" s="1310">
        <v>376</v>
      </c>
      <c r="P57" s="1326"/>
      <c r="Q57" s="1308">
        <v>1</v>
      </c>
      <c r="R57" s="1326"/>
      <c r="S57" s="1308">
        <v>1</v>
      </c>
      <c r="T57" s="1326"/>
      <c r="U57" s="1308">
        <v>1</v>
      </c>
      <c r="V57" s="1326"/>
      <c r="W57" s="1308">
        <v>1</v>
      </c>
      <c r="X57" s="1326"/>
      <c r="Y57" s="1311">
        <v>1</v>
      </c>
      <c r="Z57" s="1311"/>
      <c r="AA57" s="1311">
        <v>1</v>
      </c>
      <c r="AB57" s="1311">
        <v>1</v>
      </c>
      <c r="AC57" s="1311" t="s">
        <v>33</v>
      </c>
      <c r="AD57" s="1212" t="s">
        <v>3819</v>
      </c>
      <c r="AE57" s="1312">
        <v>1</v>
      </c>
      <c r="AF57" s="1308"/>
      <c r="AG57" s="1308">
        <v>1</v>
      </c>
      <c r="AH57" s="1308">
        <v>1</v>
      </c>
      <c r="AI57" s="1313" t="s">
        <v>33</v>
      </c>
      <c r="AL57" s="1314"/>
      <c r="AM57" s="1314"/>
      <c r="AN57" s="1314">
        <v>1</v>
      </c>
      <c r="AP57" s="233">
        <v>84.5</v>
      </c>
      <c r="AY57" s="1327" t="s">
        <v>1802</v>
      </c>
      <c r="BA57" s="1327"/>
    </row>
    <row r="58" spans="1:53" ht="16" thickBot="1">
      <c r="A58" s="1153" t="s">
        <v>3680</v>
      </c>
      <c r="B58" s="1212">
        <v>15</v>
      </c>
      <c r="C58" s="1307" t="s">
        <v>1681</v>
      </c>
      <c r="D58" s="1308" t="s">
        <v>1803</v>
      </c>
      <c r="E58" s="1309" t="s">
        <v>1787</v>
      </c>
      <c r="F58" s="1225">
        <v>40773</v>
      </c>
      <c r="G58" s="1326">
        <v>1</v>
      </c>
      <c r="H58" s="1326"/>
      <c r="I58" s="1308"/>
      <c r="J58" s="1308">
        <v>1</v>
      </c>
      <c r="K58" s="1326"/>
      <c r="L58" s="1326">
        <v>144</v>
      </c>
      <c r="M58" s="1326">
        <v>68</v>
      </c>
      <c r="N58" s="1326">
        <v>172</v>
      </c>
      <c r="O58" s="1310">
        <v>319</v>
      </c>
      <c r="P58" s="1326"/>
      <c r="Q58" s="1308">
        <v>1</v>
      </c>
      <c r="R58" s="1326"/>
      <c r="S58" s="1308">
        <v>1</v>
      </c>
      <c r="T58" s="1326"/>
      <c r="U58" s="1308">
        <v>1</v>
      </c>
      <c r="V58" s="1326"/>
      <c r="W58" s="1326">
        <v>1</v>
      </c>
      <c r="X58" s="1326"/>
      <c r="Y58" s="1311">
        <v>1</v>
      </c>
      <c r="Z58" s="1311"/>
      <c r="AA58" s="1311">
        <v>1</v>
      </c>
      <c r="AB58" s="1311">
        <v>1</v>
      </c>
      <c r="AC58" s="1311" t="s">
        <v>33</v>
      </c>
      <c r="AD58" s="1212" t="s">
        <v>3819</v>
      </c>
      <c r="AE58" s="1312">
        <v>1</v>
      </c>
      <c r="AF58" s="1308"/>
      <c r="AG58" s="1308">
        <v>1</v>
      </c>
      <c r="AH58" s="1308">
        <v>1</v>
      </c>
      <c r="AI58" s="1313" t="s">
        <v>33</v>
      </c>
      <c r="AL58" s="1314"/>
      <c r="AM58" s="1314"/>
      <c r="AN58" s="1314">
        <v>1</v>
      </c>
      <c r="AP58" s="233">
        <v>49</v>
      </c>
      <c r="AY58" s="1327" t="s">
        <v>1804</v>
      </c>
      <c r="BA58" s="1327"/>
    </row>
    <row r="59" spans="1:53" ht="16" thickBot="1">
      <c r="A59" s="1153" t="s">
        <v>3680</v>
      </c>
      <c r="B59" s="1212">
        <v>15</v>
      </c>
      <c r="C59" s="1307" t="s">
        <v>1681</v>
      </c>
      <c r="D59" s="1308" t="s">
        <v>1805</v>
      </c>
      <c r="E59" s="1309" t="s">
        <v>1787</v>
      </c>
      <c r="F59" s="1225">
        <v>40773</v>
      </c>
      <c r="G59" s="1326">
        <v>1</v>
      </c>
      <c r="H59" s="1326"/>
      <c r="I59" s="1308"/>
      <c r="J59" s="1326"/>
      <c r="K59" s="1326">
        <v>1</v>
      </c>
      <c r="L59" s="1326">
        <v>172</v>
      </c>
      <c r="M59" s="1326">
        <v>76</v>
      </c>
      <c r="N59" s="1326">
        <v>230</v>
      </c>
      <c r="O59" s="1310">
        <v>812</v>
      </c>
      <c r="P59" s="1326"/>
      <c r="Q59" s="1308">
        <v>1</v>
      </c>
      <c r="R59" s="1326"/>
      <c r="S59" s="1308">
        <v>1</v>
      </c>
      <c r="T59" s="1326"/>
      <c r="U59" s="1308">
        <v>1</v>
      </c>
      <c r="V59" s="1326"/>
      <c r="W59" s="1326"/>
      <c r="X59" s="1326">
        <v>1</v>
      </c>
      <c r="Y59" s="1311">
        <v>1</v>
      </c>
      <c r="Z59" s="1311"/>
      <c r="AA59" s="1311">
        <v>1</v>
      </c>
      <c r="AB59" s="1311">
        <v>1</v>
      </c>
      <c r="AC59" s="1311" t="s">
        <v>33</v>
      </c>
      <c r="AD59" s="1212" t="s">
        <v>3819</v>
      </c>
      <c r="AE59" s="1312">
        <v>1</v>
      </c>
      <c r="AF59" s="1308"/>
      <c r="AG59" s="1308">
        <v>1</v>
      </c>
      <c r="AH59" s="1308">
        <v>1</v>
      </c>
      <c r="AI59" s="1313" t="s">
        <v>33</v>
      </c>
      <c r="AL59" s="1314"/>
      <c r="AM59" s="1314"/>
      <c r="AN59" s="1314">
        <v>1</v>
      </c>
      <c r="AP59" s="233">
        <v>142.5</v>
      </c>
      <c r="AY59" s="1327" t="s">
        <v>1806</v>
      </c>
      <c r="BA59" s="1327"/>
    </row>
    <row r="60" spans="1:53" ht="16" thickBot="1">
      <c r="A60" s="1153" t="s">
        <v>3680</v>
      </c>
      <c r="B60" s="1212">
        <v>15</v>
      </c>
      <c r="C60" s="1307" t="s">
        <v>1681</v>
      </c>
      <c r="D60" s="1308" t="s">
        <v>1807</v>
      </c>
      <c r="E60" s="1309" t="s">
        <v>1787</v>
      </c>
      <c r="F60" s="1225">
        <v>40773</v>
      </c>
      <c r="G60" s="1326"/>
      <c r="H60" s="1326">
        <v>1</v>
      </c>
      <c r="I60" s="1308"/>
      <c r="J60" s="1326">
        <v>1</v>
      </c>
      <c r="K60" s="1326"/>
      <c r="L60" s="1326">
        <v>152</v>
      </c>
      <c r="M60" s="1326">
        <v>69</v>
      </c>
      <c r="N60" s="1326">
        <v>195</v>
      </c>
      <c r="O60" s="1310">
        <v>373</v>
      </c>
      <c r="P60" s="1326"/>
      <c r="Q60" s="1308">
        <v>1</v>
      </c>
      <c r="R60" s="1326"/>
      <c r="S60" s="1308">
        <v>1</v>
      </c>
      <c r="T60" s="1326"/>
      <c r="U60" s="1308">
        <v>1</v>
      </c>
      <c r="V60" s="1326"/>
      <c r="W60" s="1326">
        <v>1</v>
      </c>
      <c r="X60" s="1326"/>
      <c r="Y60" s="1311">
        <v>1</v>
      </c>
      <c r="Z60" s="1311"/>
      <c r="AA60" s="1311">
        <v>1</v>
      </c>
      <c r="AB60" s="1311">
        <v>1</v>
      </c>
      <c r="AC60" s="1311" t="s">
        <v>33</v>
      </c>
      <c r="AD60" s="1212" t="s">
        <v>3819</v>
      </c>
      <c r="AE60" s="1312">
        <v>1</v>
      </c>
      <c r="AF60" s="1308"/>
      <c r="AG60" s="1308">
        <v>1</v>
      </c>
      <c r="AH60" s="1308">
        <v>1</v>
      </c>
      <c r="AI60" s="1313" t="s">
        <v>33</v>
      </c>
      <c r="AL60" s="1314"/>
      <c r="AM60" s="1314"/>
      <c r="AN60" s="1314">
        <v>1</v>
      </c>
      <c r="AP60" s="233">
        <v>61.5</v>
      </c>
      <c r="AY60" s="1327" t="s">
        <v>1808</v>
      </c>
      <c r="BA60" s="1327"/>
    </row>
    <row r="61" spans="1:53" ht="16" thickBot="1">
      <c r="A61" s="1153" t="s">
        <v>3680</v>
      </c>
      <c r="B61" s="1212">
        <v>15</v>
      </c>
      <c r="C61" s="1307" t="s">
        <v>1681</v>
      </c>
      <c r="D61" s="1308" t="s">
        <v>1809</v>
      </c>
      <c r="E61" s="1309" t="s">
        <v>1787</v>
      </c>
      <c r="F61" s="1225">
        <v>40773</v>
      </c>
      <c r="G61" s="1326">
        <v>1</v>
      </c>
      <c r="H61" s="1326"/>
      <c r="I61" s="1308"/>
      <c r="J61" s="1326"/>
      <c r="K61" s="1326">
        <v>1</v>
      </c>
      <c r="L61" s="1326">
        <v>166</v>
      </c>
      <c r="M61" s="1326">
        <v>76</v>
      </c>
      <c r="N61" s="1326">
        <v>225</v>
      </c>
      <c r="O61" s="1310">
        <v>813</v>
      </c>
      <c r="P61" s="1326"/>
      <c r="Q61" s="1308">
        <v>1</v>
      </c>
      <c r="R61" s="1326"/>
      <c r="S61" s="1308">
        <v>1</v>
      </c>
      <c r="T61" s="1326"/>
      <c r="U61" s="1308">
        <v>1</v>
      </c>
      <c r="V61" s="1326"/>
      <c r="W61" s="1326"/>
      <c r="X61" s="1326">
        <v>1</v>
      </c>
      <c r="Y61" s="1311">
        <v>1</v>
      </c>
      <c r="Z61" s="1311">
        <v>1</v>
      </c>
      <c r="AA61" s="1311"/>
      <c r="AB61" s="1311">
        <v>1</v>
      </c>
      <c r="AC61" s="1311" t="s">
        <v>33</v>
      </c>
      <c r="AD61" s="1212" t="s">
        <v>3819</v>
      </c>
      <c r="AE61" s="1312">
        <v>1</v>
      </c>
      <c r="AF61" s="1308">
        <v>1</v>
      </c>
      <c r="AG61" s="1308"/>
      <c r="AH61" s="1308">
        <v>1</v>
      </c>
      <c r="AI61" s="1313" t="s">
        <v>33</v>
      </c>
      <c r="AL61" s="1314">
        <v>1</v>
      </c>
      <c r="AM61" s="1314"/>
      <c r="AN61" s="1314"/>
      <c r="AP61" s="1322">
        <v>18089.5</v>
      </c>
      <c r="AY61" s="1327" t="s">
        <v>1810</v>
      </c>
      <c r="BA61" s="1327"/>
    </row>
    <row r="62" spans="1:53" ht="16" thickBot="1">
      <c r="A62" s="1153" t="s">
        <v>3680</v>
      </c>
      <c r="B62" s="1212">
        <v>15</v>
      </c>
      <c r="C62" s="1307" t="s">
        <v>1681</v>
      </c>
      <c r="D62" s="1308" t="s">
        <v>1811</v>
      </c>
      <c r="E62" s="1309" t="s">
        <v>1812</v>
      </c>
      <c r="F62" s="1225">
        <v>40774</v>
      </c>
      <c r="G62" s="1326">
        <v>1</v>
      </c>
      <c r="H62" s="1326"/>
      <c r="I62" s="1308"/>
      <c r="J62" s="1326"/>
      <c r="K62" s="1326">
        <v>1</v>
      </c>
      <c r="L62" s="1326">
        <v>175</v>
      </c>
      <c r="M62" s="1326">
        <v>77</v>
      </c>
      <c r="N62" s="1326">
        <v>225</v>
      </c>
      <c r="O62" s="1310">
        <v>856</v>
      </c>
      <c r="P62" s="1326"/>
      <c r="Q62" s="1308">
        <v>1</v>
      </c>
      <c r="R62" s="1326"/>
      <c r="S62" s="1308">
        <v>1</v>
      </c>
      <c r="T62" s="1326"/>
      <c r="U62" s="1308">
        <v>1</v>
      </c>
      <c r="V62" s="1326"/>
      <c r="W62" s="1326"/>
      <c r="X62" s="1326">
        <v>1</v>
      </c>
      <c r="Y62" s="1311">
        <v>1</v>
      </c>
      <c r="Z62" s="1311"/>
      <c r="AA62" s="1311">
        <v>1</v>
      </c>
      <c r="AB62" s="1311"/>
      <c r="AC62" s="1311" t="s">
        <v>33</v>
      </c>
      <c r="AD62" s="1212" t="s">
        <v>3819</v>
      </c>
      <c r="AE62" s="1312">
        <v>1</v>
      </c>
      <c r="AF62" s="1308"/>
      <c r="AG62" s="1308">
        <v>1</v>
      </c>
      <c r="AH62" s="1308">
        <v>1</v>
      </c>
      <c r="AI62" s="1313" t="s">
        <v>33</v>
      </c>
      <c r="AL62" s="1314"/>
      <c r="AM62" s="1314"/>
      <c r="AN62" s="1314">
        <v>1</v>
      </c>
      <c r="AP62" s="233">
        <v>859</v>
      </c>
      <c r="AY62" s="1327" t="s">
        <v>1813</v>
      </c>
      <c r="BA62" s="1327"/>
    </row>
    <row r="63" spans="1:53" ht="16" thickBot="1">
      <c r="A63" s="1153" t="s">
        <v>3680</v>
      </c>
      <c r="B63" s="1212">
        <v>15</v>
      </c>
      <c r="C63" s="1307" t="s">
        <v>1681</v>
      </c>
      <c r="D63" s="1308" t="s">
        <v>1814</v>
      </c>
      <c r="E63" s="1309" t="s">
        <v>1812</v>
      </c>
      <c r="F63" s="1225">
        <v>40774</v>
      </c>
      <c r="G63" s="1326">
        <v>1</v>
      </c>
      <c r="H63" s="1326"/>
      <c r="I63" s="1308"/>
      <c r="J63" s="1326"/>
      <c r="K63" s="1326">
        <v>1</v>
      </c>
      <c r="L63" s="1326">
        <v>176</v>
      </c>
      <c r="M63" s="1326">
        <v>72</v>
      </c>
      <c r="N63" s="1326">
        <v>228</v>
      </c>
      <c r="O63" s="1310">
        <v>804</v>
      </c>
      <c r="P63" s="1326"/>
      <c r="Q63" s="1308">
        <v>1</v>
      </c>
      <c r="R63" s="1326"/>
      <c r="S63" s="1308">
        <v>1</v>
      </c>
      <c r="T63" s="1326"/>
      <c r="U63" s="1308">
        <v>1</v>
      </c>
      <c r="V63" s="1326"/>
      <c r="W63" s="1326"/>
      <c r="X63" s="1326">
        <v>1</v>
      </c>
      <c r="Y63" s="1311">
        <v>1</v>
      </c>
      <c r="Z63" s="1311">
        <v>1</v>
      </c>
      <c r="AA63" s="1311"/>
      <c r="AB63" s="1311">
        <v>1</v>
      </c>
      <c r="AC63" s="1311" t="s">
        <v>33</v>
      </c>
      <c r="AD63" s="1212" t="s">
        <v>3819</v>
      </c>
      <c r="AE63" s="1312">
        <v>1</v>
      </c>
      <c r="AF63" s="1308">
        <v>1</v>
      </c>
      <c r="AG63" s="1308"/>
      <c r="AH63" s="1308">
        <v>1</v>
      </c>
      <c r="AI63" s="1313" t="s">
        <v>33</v>
      </c>
      <c r="AL63" s="1314">
        <v>1</v>
      </c>
      <c r="AM63" s="1314"/>
      <c r="AN63" s="1314"/>
      <c r="AP63" s="1322">
        <v>12428.5</v>
      </c>
      <c r="AY63" s="1327" t="s">
        <v>1815</v>
      </c>
      <c r="BA63" s="1327"/>
    </row>
    <row r="64" spans="1:53" ht="16" thickBot="1">
      <c r="A64" s="1153" t="s">
        <v>3680</v>
      </c>
      <c r="B64" s="1212">
        <v>15</v>
      </c>
      <c r="C64" s="1307" t="s">
        <v>1681</v>
      </c>
      <c r="D64" s="1308" t="s">
        <v>1816</v>
      </c>
      <c r="E64" s="1309" t="s">
        <v>1812</v>
      </c>
      <c r="F64" s="1225">
        <v>40774</v>
      </c>
      <c r="G64" s="1326"/>
      <c r="H64" s="1326">
        <v>1</v>
      </c>
      <c r="I64" s="1308"/>
      <c r="J64" s="1326">
        <v>1</v>
      </c>
      <c r="K64" s="1326"/>
      <c r="L64" s="1326">
        <v>140</v>
      </c>
      <c r="M64" s="1326">
        <v>62</v>
      </c>
      <c r="N64" s="1326">
        <v>183</v>
      </c>
      <c r="O64" s="1310">
        <v>284</v>
      </c>
      <c r="P64" s="1326"/>
      <c r="Q64" s="1308">
        <v>1</v>
      </c>
      <c r="R64" s="1326"/>
      <c r="S64" s="1308">
        <v>1</v>
      </c>
      <c r="T64" s="1326"/>
      <c r="U64" s="1308">
        <v>1</v>
      </c>
      <c r="V64" s="1326"/>
      <c r="W64" s="1326">
        <v>1</v>
      </c>
      <c r="X64" s="1326"/>
      <c r="Y64" s="1311">
        <v>1</v>
      </c>
      <c r="Z64" s="1311">
        <v>1</v>
      </c>
      <c r="AA64" s="1311"/>
      <c r="AB64" s="1311">
        <v>1</v>
      </c>
      <c r="AC64" s="1311" t="s">
        <v>33</v>
      </c>
      <c r="AD64" s="1212" t="s">
        <v>3819</v>
      </c>
      <c r="AE64" s="1312">
        <v>1</v>
      </c>
      <c r="AF64" s="1308">
        <v>1</v>
      </c>
      <c r="AG64" s="1308"/>
      <c r="AH64" s="1308">
        <v>1</v>
      </c>
      <c r="AI64" s="1313" t="s">
        <v>33</v>
      </c>
      <c r="AL64" s="1314"/>
      <c r="AM64" s="1314"/>
      <c r="AN64" s="1314">
        <v>1</v>
      </c>
      <c r="AP64" s="233">
        <v>89.5</v>
      </c>
      <c r="AY64" s="1327" t="s">
        <v>1817</v>
      </c>
      <c r="BA64" s="1327"/>
    </row>
    <row r="65" spans="1:53" ht="16" thickBot="1">
      <c r="A65" s="1153" t="s">
        <v>3680</v>
      </c>
      <c r="B65" s="1212">
        <v>15</v>
      </c>
      <c r="C65" s="1307" t="s">
        <v>1681</v>
      </c>
      <c r="D65" s="1308" t="s">
        <v>1818</v>
      </c>
      <c r="E65" s="1309" t="s">
        <v>1812</v>
      </c>
      <c r="F65" s="1225">
        <v>40774</v>
      </c>
      <c r="G65" s="1326"/>
      <c r="H65" s="1326">
        <v>1</v>
      </c>
      <c r="I65" s="1308"/>
      <c r="J65" s="1326"/>
      <c r="K65" s="1326">
        <v>1</v>
      </c>
      <c r="L65" s="1326">
        <v>165</v>
      </c>
      <c r="M65" s="1326">
        <v>70</v>
      </c>
      <c r="N65" s="1326">
        <v>198</v>
      </c>
      <c r="O65" s="1310">
        <v>456</v>
      </c>
      <c r="P65" s="1326"/>
      <c r="Q65" s="1308">
        <v>1</v>
      </c>
      <c r="R65" s="1326"/>
      <c r="S65" s="1308">
        <v>1</v>
      </c>
      <c r="T65" s="1326"/>
      <c r="U65" s="1308">
        <v>1</v>
      </c>
      <c r="V65" s="1326"/>
      <c r="W65" s="1326">
        <v>1</v>
      </c>
      <c r="X65" s="1326"/>
      <c r="Y65" s="1311">
        <v>1</v>
      </c>
      <c r="Z65" s="1311">
        <v>1</v>
      </c>
      <c r="AA65" s="1311"/>
      <c r="AB65" s="1311">
        <v>1</v>
      </c>
      <c r="AC65" s="1311" t="s">
        <v>33</v>
      </c>
      <c r="AD65" s="1212" t="s">
        <v>3819</v>
      </c>
      <c r="AE65" s="1312">
        <v>1</v>
      </c>
      <c r="AF65" s="1308">
        <v>1</v>
      </c>
      <c r="AG65" s="1308"/>
      <c r="AH65" s="1308">
        <v>1</v>
      </c>
      <c r="AI65" s="1313" t="s">
        <v>33</v>
      </c>
      <c r="AL65" s="1314"/>
      <c r="AM65" s="1314"/>
      <c r="AN65" s="1314">
        <v>1</v>
      </c>
      <c r="AP65" s="233">
        <v>141</v>
      </c>
      <c r="AY65" s="1327" t="s">
        <v>1819</v>
      </c>
      <c r="BA65" s="1327"/>
    </row>
    <row r="66" spans="1:53" ht="16" thickBot="1">
      <c r="A66" s="1153" t="s">
        <v>3680</v>
      </c>
      <c r="B66" s="1212">
        <v>15</v>
      </c>
      <c r="C66" s="1307" t="s">
        <v>1681</v>
      </c>
      <c r="D66" s="1308" t="s">
        <v>1820</v>
      </c>
      <c r="E66" s="1309" t="s">
        <v>1812</v>
      </c>
      <c r="F66" s="1225">
        <v>40774</v>
      </c>
      <c r="G66" s="1326"/>
      <c r="H66" s="1326">
        <v>1</v>
      </c>
      <c r="I66" s="1308"/>
      <c r="J66" s="1326"/>
      <c r="K66" s="1326">
        <v>1</v>
      </c>
      <c r="L66" s="1326">
        <v>165</v>
      </c>
      <c r="M66" s="1326">
        <v>71</v>
      </c>
      <c r="N66" s="1326">
        <v>205</v>
      </c>
      <c r="O66" s="1310">
        <v>527</v>
      </c>
      <c r="P66" s="1326"/>
      <c r="Q66" s="1308">
        <v>1</v>
      </c>
      <c r="R66" s="1326"/>
      <c r="S66" s="1308">
        <v>1</v>
      </c>
      <c r="T66" s="1326"/>
      <c r="U66" s="1308">
        <v>1</v>
      </c>
      <c r="V66" s="1326"/>
      <c r="W66" s="1326">
        <v>1</v>
      </c>
      <c r="X66" s="1326"/>
      <c r="Y66" s="1311">
        <v>1</v>
      </c>
      <c r="Z66" s="1311"/>
      <c r="AA66" s="1311">
        <v>1</v>
      </c>
      <c r="AB66" s="1311">
        <v>1</v>
      </c>
      <c r="AC66" s="1311" t="s">
        <v>33</v>
      </c>
      <c r="AD66" s="1212" t="s">
        <v>3819</v>
      </c>
      <c r="AE66" s="1312">
        <v>1</v>
      </c>
      <c r="AF66" s="1308">
        <v>1</v>
      </c>
      <c r="AG66" s="1308"/>
      <c r="AH66" s="1308">
        <v>1</v>
      </c>
      <c r="AI66" s="1313" t="s">
        <v>33</v>
      </c>
      <c r="AL66" s="1314"/>
      <c r="AM66" s="1314">
        <v>1</v>
      </c>
      <c r="AN66" s="1314"/>
      <c r="AP66" s="1315">
        <v>7239</v>
      </c>
      <c r="AY66" s="1327" t="s">
        <v>1821</v>
      </c>
      <c r="BA66" s="1327"/>
    </row>
    <row r="67" spans="1:53" ht="16" thickBot="1">
      <c r="A67" s="1153" t="s">
        <v>3680</v>
      </c>
      <c r="B67" s="1212">
        <v>15</v>
      </c>
      <c r="C67" s="1307" t="s">
        <v>1681</v>
      </c>
      <c r="D67" s="1308" t="s">
        <v>1822</v>
      </c>
      <c r="E67" s="1309" t="s">
        <v>1812</v>
      </c>
      <c r="F67" s="1225">
        <v>40774</v>
      </c>
      <c r="G67" s="1326">
        <v>1</v>
      </c>
      <c r="H67" s="1326"/>
      <c r="I67" s="1308"/>
      <c r="J67" s="1326"/>
      <c r="K67" s="1326">
        <v>1</v>
      </c>
      <c r="L67" s="1326">
        <v>176</v>
      </c>
      <c r="M67" s="1326">
        <v>72</v>
      </c>
      <c r="N67" s="1326">
        <v>227</v>
      </c>
      <c r="O67" s="1310">
        <v>788</v>
      </c>
      <c r="P67" s="1326"/>
      <c r="Q67" s="1308">
        <v>1</v>
      </c>
      <c r="R67" s="1326"/>
      <c r="S67" s="1308">
        <v>1</v>
      </c>
      <c r="T67" s="1326"/>
      <c r="U67" s="1308">
        <v>1</v>
      </c>
      <c r="V67" s="1326"/>
      <c r="W67" s="1326"/>
      <c r="X67" s="1326">
        <v>1</v>
      </c>
      <c r="Y67" s="1311">
        <v>1</v>
      </c>
      <c r="Z67" s="1311"/>
      <c r="AA67" s="1311">
        <v>1</v>
      </c>
      <c r="AB67" s="1311">
        <v>1</v>
      </c>
      <c r="AC67" s="1311" t="s">
        <v>33</v>
      </c>
      <c r="AD67" s="1212" t="s">
        <v>3819</v>
      </c>
      <c r="AE67" s="1312">
        <v>1</v>
      </c>
      <c r="AF67" s="1308"/>
      <c r="AG67" s="1308">
        <v>1</v>
      </c>
      <c r="AH67" s="1308">
        <v>1</v>
      </c>
      <c r="AI67" s="1313" t="s">
        <v>33</v>
      </c>
      <c r="AL67" s="1314"/>
      <c r="AM67" s="1314"/>
      <c r="AN67" s="1314">
        <v>1</v>
      </c>
      <c r="AP67" s="233">
        <v>69.5</v>
      </c>
      <c r="AY67" s="1327" t="s">
        <v>1823</v>
      </c>
      <c r="BA67" s="1327"/>
    </row>
    <row r="68" spans="1:53" ht="16" thickBot="1">
      <c r="A68" s="1153" t="s">
        <v>3680</v>
      </c>
      <c r="B68" s="1212">
        <v>15</v>
      </c>
      <c r="C68" s="1307" t="s">
        <v>1681</v>
      </c>
      <c r="D68" s="1308" t="s">
        <v>1824</v>
      </c>
      <c r="E68" s="1309" t="s">
        <v>1812</v>
      </c>
      <c r="F68" s="1225">
        <v>40774</v>
      </c>
      <c r="G68" s="1326">
        <v>1</v>
      </c>
      <c r="H68" s="1326"/>
      <c r="I68" s="1308"/>
      <c r="J68" s="1326"/>
      <c r="K68" s="1326">
        <v>1</v>
      </c>
      <c r="L68" s="1326">
        <v>172</v>
      </c>
      <c r="M68" s="1326">
        <v>74</v>
      </c>
      <c r="N68" s="1326">
        <v>228</v>
      </c>
      <c r="O68" s="1310">
        <v>801</v>
      </c>
      <c r="P68" s="1326"/>
      <c r="Q68" s="1308">
        <v>1</v>
      </c>
      <c r="R68" s="1326"/>
      <c r="S68" s="1308">
        <v>1</v>
      </c>
      <c r="T68" s="1326"/>
      <c r="U68" s="1308">
        <v>1</v>
      </c>
      <c r="V68" s="1326"/>
      <c r="W68" s="1326"/>
      <c r="X68" s="1326">
        <v>1</v>
      </c>
      <c r="Y68" s="1311">
        <v>1</v>
      </c>
      <c r="Z68" s="1311"/>
      <c r="AA68" s="1311">
        <v>1</v>
      </c>
      <c r="AB68" s="1311">
        <v>1</v>
      </c>
      <c r="AC68" s="1311" t="s">
        <v>33</v>
      </c>
      <c r="AD68" s="1212" t="s">
        <v>3819</v>
      </c>
      <c r="AE68" s="1312">
        <v>1</v>
      </c>
      <c r="AF68" s="1308"/>
      <c r="AG68" s="1308">
        <v>1</v>
      </c>
      <c r="AH68" s="1308">
        <v>1</v>
      </c>
      <c r="AI68" s="1313" t="s">
        <v>33</v>
      </c>
      <c r="AL68" s="1314"/>
      <c r="AM68" s="1314">
        <v>1</v>
      </c>
      <c r="AN68" s="1314"/>
      <c r="AP68" s="1315">
        <v>2881.5</v>
      </c>
      <c r="AY68" s="1327" t="s">
        <v>1825</v>
      </c>
      <c r="BA68" s="1327"/>
    </row>
    <row r="69" spans="1:53" ht="16" thickBot="1">
      <c r="A69" s="1153" t="s">
        <v>3680</v>
      </c>
      <c r="B69" s="1212">
        <v>15</v>
      </c>
      <c r="C69" s="1307" t="s">
        <v>1681</v>
      </c>
      <c r="D69" s="1308" t="s">
        <v>1826</v>
      </c>
      <c r="E69" s="1309" t="s">
        <v>1812</v>
      </c>
      <c r="F69" s="1225">
        <v>40774</v>
      </c>
      <c r="G69" s="1326">
        <v>1</v>
      </c>
      <c r="H69" s="1326"/>
      <c r="I69" s="1308"/>
      <c r="J69" s="1326"/>
      <c r="K69" s="1326">
        <v>1</v>
      </c>
      <c r="L69" s="1326">
        <v>175</v>
      </c>
      <c r="M69" s="1326">
        <v>76</v>
      </c>
      <c r="N69" s="1326">
        <v>228</v>
      </c>
      <c r="O69" s="1310">
        <v>859</v>
      </c>
      <c r="P69" s="1326"/>
      <c r="Q69" s="1308">
        <v>1</v>
      </c>
      <c r="R69" s="1326"/>
      <c r="S69" s="1308">
        <v>1</v>
      </c>
      <c r="T69" s="1326"/>
      <c r="U69" s="1308">
        <v>1</v>
      </c>
      <c r="V69" s="1326"/>
      <c r="W69" s="1326"/>
      <c r="X69" s="1326">
        <v>1</v>
      </c>
      <c r="Y69" s="1311">
        <v>1</v>
      </c>
      <c r="Z69" s="1311"/>
      <c r="AA69" s="1311">
        <v>1</v>
      </c>
      <c r="AB69" s="1311">
        <v>1</v>
      </c>
      <c r="AC69" s="1311" t="s">
        <v>33</v>
      </c>
      <c r="AD69" s="1212" t="s">
        <v>3819</v>
      </c>
      <c r="AE69" s="1312">
        <v>1</v>
      </c>
      <c r="AF69" s="1308"/>
      <c r="AG69" s="1308">
        <v>1</v>
      </c>
      <c r="AH69" s="1308">
        <v>1</v>
      </c>
      <c r="AI69" s="1313" t="s">
        <v>33</v>
      </c>
      <c r="AL69" s="1314"/>
      <c r="AM69" s="1314"/>
      <c r="AN69" s="1314">
        <v>1</v>
      </c>
      <c r="AP69" s="233">
        <v>61.5</v>
      </c>
      <c r="AY69" s="1327" t="s">
        <v>1827</v>
      </c>
      <c r="BA69" s="1327"/>
    </row>
    <row r="70" spans="1:53" ht="16" thickBot="1">
      <c r="A70" s="1153" t="s">
        <v>3680</v>
      </c>
      <c r="B70" s="1212">
        <v>15</v>
      </c>
      <c r="C70" s="1307" t="s">
        <v>1681</v>
      </c>
      <c r="D70" s="1308" t="s">
        <v>1828</v>
      </c>
      <c r="E70" s="1309" t="s">
        <v>1812</v>
      </c>
      <c r="F70" s="1225">
        <v>40774</v>
      </c>
      <c r="G70" s="1326">
        <v>1</v>
      </c>
      <c r="H70" s="1326"/>
      <c r="I70" s="1308"/>
      <c r="J70" s="1326"/>
      <c r="K70" s="1326">
        <v>1</v>
      </c>
      <c r="L70" s="1326">
        <v>176</v>
      </c>
      <c r="M70" s="1326">
        <v>75</v>
      </c>
      <c r="N70" s="1326">
        <v>225</v>
      </c>
      <c r="O70" s="1310">
        <v>810</v>
      </c>
      <c r="P70" s="1326"/>
      <c r="Q70" s="1308">
        <v>1</v>
      </c>
      <c r="R70" s="1326"/>
      <c r="S70" s="1308">
        <v>1</v>
      </c>
      <c r="T70" s="1326"/>
      <c r="U70" s="1308">
        <v>1</v>
      </c>
      <c r="V70" s="1326"/>
      <c r="W70" s="1326"/>
      <c r="X70" s="1326">
        <v>1</v>
      </c>
      <c r="Y70" s="1311">
        <v>1</v>
      </c>
      <c r="Z70" s="1311">
        <v>1</v>
      </c>
      <c r="AA70" s="1311"/>
      <c r="AB70" s="1311">
        <v>1</v>
      </c>
      <c r="AC70" s="1311" t="s">
        <v>33</v>
      </c>
      <c r="AD70" s="1212" t="s">
        <v>3819</v>
      </c>
      <c r="AE70" s="1312">
        <v>1</v>
      </c>
      <c r="AF70" s="1308">
        <v>1</v>
      </c>
      <c r="AG70" s="1308"/>
      <c r="AH70" s="1308">
        <v>1</v>
      </c>
      <c r="AI70" s="1313" t="s">
        <v>33</v>
      </c>
      <c r="AL70" s="1314"/>
      <c r="AM70" s="1314"/>
      <c r="AN70" s="1314">
        <v>1</v>
      </c>
      <c r="AP70" s="233">
        <v>720</v>
      </c>
      <c r="AY70" s="1327" t="s">
        <v>1829</v>
      </c>
      <c r="BA70" s="1327"/>
    </row>
    <row r="71" spans="1:53" ht="16" thickBot="1">
      <c r="A71" s="1153" t="s">
        <v>3680</v>
      </c>
      <c r="B71" s="1212">
        <v>15</v>
      </c>
      <c r="C71" s="1307" t="s">
        <v>1681</v>
      </c>
      <c r="D71" s="1308" t="s">
        <v>1830</v>
      </c>
      <c r="E71" s="1309" t="s">
        <v>1812</v>
      </c>
      <c r="F71" s="1225">
        <v>40774</v>
      </c>
      <c r="G71" s="1326"/>
      <c r="H71" s="1326">
        <v>1</v>
      </c>
      <c r="I71" s="1308"/>
      <c r="J71" s="1326"/>
      <c r="K71" s="1326">
        <v>1</v>
      </c>
      <c r="L71" s="1326">
        <v>163</v>
      </c>
      <c r="M71" s="1326">
        <v>67</v>
      </c>
      <c r="N71" s="1326">
        <v>205</v>
      </c>
      <c r="O71" s="1310">
        <v>547</v>
      </c>
      <c r="P71" s="1326"/>
      <c r="Q71" s="1308">
        <v>1</v>
      </c>
      <c r="R71" s="1326"/>
      <c r="S71" s="1308">
        <v>1</v>
      </c>
      <c r="T71" s="1326"/>
      <c r="U71" s="1308">
        <v>1</v>
      </c>
      <c r="V71" s="1326"/>
      <c r="W71" s="1326">
        <v>1</v>
      </c>
      <c r="X71" s="1326"/>
      <c r="Y71" s="1311">
        <v>1</v>
      </c>
      <c r="Z71" s="1311"/>
      <c r="AA71" s="1311">
        <v>1</v>
      </c>
      <c r="AB71" s="1311">
        <v>1</v>
      </c>
      <c r="AC71" s="1311" t="s">
        <v>33</v>
      </c>
      <c r="AD71" s="1212" t="s">
        <v>3819</v>
      </c>
      <c r="AE71" s="1312">
        <v>1</v>
      </c>
      <c r="AF71" s="1308"/>
      <c r="AG71" s="1308">
        <v>1</v>
      </c>
      <c r="AH71" s="1308">
        <v>1</v>
      </c>
      <c r="AI71" s="1313" t="s">
        <v>33</v>
      </c>
      <c r="AL71" s="1314"/>
      <c r="AM71" s="1314"/>
      <c r="AN71" s="1314">
        <v>1</v>
      </c>
      <c r="AP71" s="233">
        <v>122</v>
      </c>
      <c r="AY71" s="1327" t="s">
        <v>1831</v>
      </c>
      <c r="BA71" s="1327"/>
    </row>
    <row r="72" spans="1:53" ht="16" thickBot="1">
      <c r="A72" s="1153" t="s">
        <v>3680</v>
      </c>
      <c r="B72" s="1212">
        <v>15</v>
      </c>
      <c r="C72" s="1307" t="s">
        <v>1681</v>
      </c>
      <c r="D72" s="1308" t="s">
        <v>1832</v>
      </c>
      <c r="E72" s="1309" t="s">
        <v>1812</v>
      </c>
      <c r="F72" s="1225">
        <v>40774</v>
      </c>
      <c r="G72" s="1326">
        <v>1</v>
      </c>
      <c r="H72" s="1326"/>
      <c r="I72" s="1308"/>
      <c r="J72" s="1326"/>
      <c r="K72" s="1326">
        <v>1</v>
      </c>
      <c r="L72" s="1326">
        <v>178</v>
      </c>
      <c r="M72" s="1326">
        <v>75</v>
      </c>
      <c r="N72" s="1326">
        <v>228</v>
      </c>
      <c r="O72" s="1310">
        <v>780</v>
      </c>
      <c r="P72" s="1326"/>
      <c r="Q72" s="1308">
        <v>1</v>
      </c>
      <c r="R72" s="1326"/>
      <c r="S72" s="1308">
        <v>1</v>
      </c>
      <c r="T72" s="1326"/>
      <c r="U72" s="1308">
        <v>1</v>
      </c>
      <c r="V72" s="1326"/>
      <c r="W72" s="1326"/>
      <c r="X72" s="1326">
        <v>1</v>
      </c>
      <c r="Y72" s="1311">
        <v>1</v>
      </c>
      <c r="Z72" s="1311">
        <v>1</v>
      </c>
      <c r="AA72" s="1311"/>
      <c r="AB72" s="1311">
        <v>1</v>
      </c>
      <c r="AC72" s="1311" t="s">
        <v>33</v>
      </c>
      <c r="AD72" s="1212" t="s">
        <v>3819</v>
      </c>
      <c r="AE72" s="1312">
        <v>1</v>
      </c>
      <c r="AF72" s="1308">
        <v>1</v>
      </c>
      <c r="AG72" s="1308"/>
      <c r="AH72" s="1308">
        <v>1</v>
      </c>
      <c r="AI72" s="1313" t="s">
        <v>33</v>
      </c>
      <c r="AL72" s="1314"/>
      <c r="AM72" s="1314">
        <v>1</v>
      </c>
      <c r="AN72" s="1314"/>
      <c r="AP72" s="1315">
        <v>3374</v>
      </c>
      <c r="AY72" s="1327" t="s">
        <v>1833</v>
      </c>
      <c r="BA72" s="1327"/>
    </row>
    <row r="73" spans="1:53" ht="16" thickBot="1">
      <c r="A73" s="1153" t="s">
        <v>3680</v>
      </c>
      <c r="B73" s="1212">
        <v>15</v>
      </c>
      <c r="C73" s="1307" t="s">
        <v>1681</v>
      </c>
      <c r="D73" s="1308" t="s">
        <v>1834</v>
      </c>
      <c r="E73" s="1309" t="s">
        <v>1812</v>
      </c>
      <c r="F73" s="1225">
        <v>40774</v>
      </c>
      <c r="G73" s="1326">
        <v>1</v>
      </c>
      <c r="H73" s="1326"/>
      <c r="I73" s="1308"/>
      <c r="J73" s="1326"/>
      <c r="K73" s="1326">
        <v>1</v>
      </c>
      <c r="L73" s="1326">
        <v>172</v>
      </c>
      <c r="M73" s="1326">
        <v>72</v>
      </c>
      <c r="N73" s="1326">
        <v>220</v>
      </c>
      <c r="O73" s="1310">
        <v>720</v>
      </c>
      <c r="P73" s="1326"/>
      <c r="Q73" s="1308">
        <v>1</v>
      </c>
      <c r="R73" s="1326"/>
      <c r="S73" s="1308">
        <v>1</v>
      </c>
      <c r="T73" s="1326"/>
      <c r="U73" s="1308">
        <v>1</v>
      </c>
      <c r="V73" s="1326"/>
      <c r="W73" s="1326"/>
      <c r="X73" s="1326">
        <v>1</v>
      </c>
      <c r="Y73" s="1311">
        <v>1</v>
      </c>
      <c r="Z73" s="1311">
        <v>1</v>
      </c>
      <c r="AA73" s="1311"/>
      <c r="AB73" s="1311">
        <v>1</v>
      </c>
      <c r="AC73" s="1311" t="s">
        <v>33</v>
      </c>
      <c r="AD73" s="1212" t="s">
        <v>3819</v>
      </c>
      <c r="AE73" s="1312">
        <v>1</v>
      </c>
      <c r="AF73" s="1308">
        <v>1</v>
      </c>
      <c r="AG73" s="1308"/>
      <c r="AH73" s="1308">
        <v>1</v>
      </c>
      <c r="AI73" s="1313" t="s">
        <v>33</v>
      </c>
      <c r="AL73" s="1314">
        <v>1</v>
      </c>
      <c r="AM73" s="1314"/>
      <c r="AN73" s="1314"/>
      <c r="AP73" s="1322">
        <v>15871</v>
      </c>
      <c r="AY73" s="1327" t="s">
        <v>1835</v>
      </c>
      <c r="BA73" s="1327"/>
    </row>
    <row r="74" spans="1:53" ht="16" thickBot="1">
      <c r="A74" s="1153" t="s">
        <v>3680</v>
      </c>
      <c r="B74" s="1212">
        <v>15</v>
      </c>
      <c r="C74" s="1307" t="s">
        <v>1681</v>
      </c>
      <c r="D74" s="1308" t="s">
        <v>1836</v>
      </c>
      <c r="E74" s="1309" t="s">
        <v>1812</v>
      </c>
      <c r="F74" s="1225">
        <v>40774</v>
      </c>
      <c r="G74" s="1326">
        <v>1</v>
      </c>
      <c r="H74" s="1326"/>
      <c r="I74" s="1308"/>
      <c r="J74" s="1326"/>
      <c r="K74" s="1326">
        <v>1</v>
      </c>
      <c r="L74" s="1326">
        <v>173</v>
      </c>
      <c r="M74" s="1326">
        <v>76</v>
      </c>
      <c r="N74" s="1326">
        <v>230</v>
      </c>
      <c r="O74" s="1310">
        <v>813</v>
      </c>
      <c r="P74" s="1326"/>
      <c r="Q74" s="1308">
        <v>1</v>
      </c>
      <c r="R74" s="1326"/>
      <c r="S74" s="1308">
        <v>1</v>
      </c>
      <c r="T74" s="1326"/>
      <c r="U74" s="1308">
        <v>1</v>
      </c>
      <c r="V74" s="1326"/>
      <c r="W74" s="1326"/>
      <c r="X74" s="1326">
        <v>1</v>
      </c>
      <c r="Y74" s="1311">
        <v>1</v>
      </c>
      <c r="Z74" s="1311">
        <v>1</v>
      </c>
      <c r="AA74" s="1311"/>
      <c r="AB74" s="1311">
        <v>1</v>
      </c>
      <c r="AC74" s="1311" t="s">
        <v>33</v>
      </c>
      <c r="AD74" s="1212" t="s">
        <v>3819</v>
      </c>
      <c r="AE74" s="1312">
        <v>1</v>
      </c>
      <c r="AF74" s="1308">
        <v>1</v>
      </c>
      <c r="AG74" s="1308"/>
      <c r="AH74" s="1308">
        <v>1</v>
      </c>
      <c r="AI74" s="1313" t="s">
        <v>33</v>
      </c>
      <c r="AL74" s="1314"/>
      <c r="AM74" s="1314">
        <v>1</v>
      </c>
      <c r="AN74" s="1314"/>
      <c r="AP74" s="1315">
        <v>6696</v>
      </c>
      <c r="AY74" s="1327" t="s">
        <v>1837</v>
      </c>
      <c r="BA74" s="1327"/>
    </row>
    <row r="75" spans="1:53" ht="16" thickBot="1">
      <c r="A75" s="1153" t="s">
        <v>3680</v>
      </c>
      <c r="B75" s="1212">
        <v>15</v>
      </c>
      <c r="C75" s="1307" t="s">
        <v>1681</v>
      </c>
      <c r="D75" s="1308" t="s">
        <v>1838</v>
      </c>
      <c r="E75" s="1309" t="s">
        <v>1812</v>
      </c>
      <c r="F75" s="1225">
        <v>40774</v>
      </c>
      <c r="G75" s="1326">
        <v>1</v>
      </c>
      <c r="H75" s="1326"/>
      <c r="I75" s="1308"/>
      <c r="J75" s="1326"/>
      <c r="K75" s="1326">
        <v>1</v>
      </c>
      <c r="L75" s="1326">
        <v>172</v>
      </c>
      <c r="M75" s="1326">
        <v>76</v>
      </c>
      <c r="N75" s="1326">
        <v>205</v>
      </c>
      <c r="O75" s="1310">
        <v>767</v>
      </c>
      <c r="P75" s="1326"/>
      <c r="Q75" s="1308">
        <v>1</v>
      </c>
      <c r="R75" s="1326"/>
      <c r="S75" s="1308">
        <v>1</v>
      </c>
      <c r="T75" s="1326"/>
      <c r="U75" s="1308">
        <v>1</v>
      </c>
      <c r="V75" s="1326"/>
      <c r="W75" s="1326"/>
      <c r="X75" s="1326">
        <v>1</v>
      </c>
      <c r="Y75" s="1311">
        <v>1</v>
      </c>
      <c r="Z75" s="1311">
        <v>1</v>
      </c>
      <c r="AA75" s="1311"/>
      <c r="AB75" s="1311">
        <v>1</v>
      </c>
      <c r="AC75" s="1311" t="s">
        <v>33</v>
      </c>
      <c r="AD75" s="1212" t="s">
        <v>3819</v>
      </c>
      <c r="AE75" s="1312">
        <v>1</v>
      </c>
      <c r="AF75" s="1308">
        <v>1</v>
      </c>
      <c r="AG75" s="1308"/>
      <c r="AH75" s="1308">
        <v>1</v>
      </c>
      <c r="AI75" s="1313" t="s">
        <v>33</v>
      </c>
      <c r="AL75" s="1314">
        <v>1</v>
      </c>
      <c r="AM75" s="1314"/>
      <c r="AN75" s="1314"/>
      <c r="AP75" s="1322">
        <v>26377</v>
      </c>
      <c r="AY75" s="1327" t="s">
        <v>1839</v>
      </c>
      <c r="BA75" s="1327"/>
    </row>
    <row r="76" spans="1:53" ht="16" thickBot="1">
      <c r="A76" s="1153" t="s">
        <v>3680</v>
      </c>
      <c r="B76" s="1212">
        <v>15</v>
      </c>
      <c r="C76" s="1307" t="s">
        <v>1681</v>
      </c>
      <c r="D76" s="1308" t="s">
        <v>1840</v>
      </c>
      <c r="E76" s="1309" t="s">
        <v>1812</v>
      </c>
      <c r="F76" s="1225">
        <v>40774</v>
      </c>
      <c r="G76" s="1326">
        <v>1</v>
      </c>
      <c r="H76" s="1326"/>
      <c r="I76" s="1308"/>
      <c r="J76" s="1326"/>
      <c r="K76" s="1326">
        <v>1</v>
      </c>
      <c r="L76" s="1326">
        <v>175</v>
      </c>
      <c r="M76" s="1326">
        <v>71</v>
      </c>
      <c r="N76" s="1326">
        <v>215</v>
      </c>
      <c r="O76" s="1310">
        <v>665</v>
      </c>
      <c r="P76" s="1326"/>
      <c r="Q76" s="1308">
        <v>1</v>
      </c>
      <c r="R76" s="1326"/>
      <c r="S76" s="1308">
        <v>1</v>
      </c>
      <c r="T76" s="1326"/>
      <c r="U76" s="1308">
        <v>1</v>
      </c>
      <c r="V76" s="1326"/>
      <c r="W76" s="1326"/>
      <c r="X76" s="1326">
        <v>1</v>
      </c>
      <c r="Y76" s="1311">
        <v>1</v>
      </c>
      <c r="Z76" s="1311">
        <v>1</v>
      </c>
      <c r="AA76" s="1311"/>
      <c r="AB76" s="1311">
        <v>1</v>
      </c>
      <c r="AC76" s="1311" t="s">
        <v>33</v>
      </c>
      <c r="AD76" s="1212" t="s">
        <v>3819</v>
      </c>
      <c r="AE76" s="1312">
        <v>1</v>
      </c>
      <c r="AF76" s="1308">
        <v>1</v>
      </c>
      <c r="AG76" s="1308"/>
      <c r="AH76" s="1308">
        <v>1</v>
      </c>
      <c r="AI76" s="1313" t="s">
        <v>33</v>
      </c>
      <c r="AL76" s="1314"/>
      <c r="AM76" s="1314"/>
      <c r="AN76" s="1314">
        <v>1</v>
      </c>
      <c r="AP76" s="233">
        <v>80.5</v>
      </c>
      <c r="AY76" s="1327" t="s">
        <v>1841</v>
      </c>
      <c r="BA76" s="1327"/>
    </row>
    <row r="77" spans="1:53" ht="16" thickBot="1">
      <c r="A77" s="1153" t="s">
        <v>3680</v>
      </c>
      <c r="B77" s="1212">
        <v>15</v>
      </c>
      <c r="C77" s="1307" t="s">
        <v>1681</v>
      </c>
      <c r="D77" s="1308" t="s">
        <v>1842</v>
      </c>
      <c r="E77" s="1309" t="s">
        <v>1812</v>
      </c>
      <c r="F77" s="1225">
        <v>40774</v>
      </c>
      <c r="G77" s="1326">
        <v>1</v>
      </c>
      <c r="H77" s="1326"/>
      <c r="I77" s="1308"/>
      <c r="J77" s="1326"/>
      <c r="K77" s="1326">
        <v>1</v>
      </c>
      <c r="L77" s="1326">
        <v>171</v>
      </c>
      <c r="M77" s="1326">
        <v>71</v>
      </c>
      <c r="N77" s="1326">
        <v>212</v>
      </c>
      <c r="O77" s="1310">
        <v>814</v>
      </c>
      <c r="P77" s="1326"/>
      <c r="Q77" s="1308">
        <v>1</v>
      </c>
      <c r="R77" s="1326"/>
      <c r="S77" s="1308">
        <v>1</v>
      </c>
      <c r="T77" s="1326"/>
      <c r="U77" s="1308">
        <v>1</v>
      </c>
      <c r="V77" s="1326"/>
      <c r="W77" s="1326"/>
      <c r="X77" s="1326">
        <v>1</v>
      </c>
      <c r="Y77" s="1311">
        <v>1</v>
      </c>
      <c r="Z77" s="1311">
        <v>1</v>
      </c>
      <c r="AA77" s="1311">
        <v>1</v>
      </c>
      <c r="AB77" s="1311">
        <v>1</v>
      </c>
      <c r="AC77" s="1311" t="s">
        <v>33</v>
      </c>
      <c r="AD77" s="1212" t="s">
        <v>3819</v>
      </c>
      <c r="AE77" s="1312">
        <v>1</v>
      </c>
      <c r="AF77" s="1308">
        <v>1</v>
      </c>
      <c r="AG77" s="1308"/>
      <c r="AH77" s="1308">
        <v>1</v>
      </c>
      <c r="AI77" s="1313" t="s">
        <v>33</v>
      </c>
      <c r="AL77" s="1314"/>
      <c r="AM77" s="1314">
        <v>1</v>
      </c>
      <c r="AN77" s="1314"/>
      <c r="AP77" s="1315">
        <v>5129.5</v>
      </c>
      <c r="AY77" s="1327" t="s">
        <v>1843</v>
      </c>
      <c r="BA77" s="1327"/>
    </row>
    <row r="78" spans="1:53" ht="16" thickBot="1">
      <c r="A78" s="1153" t="s">
        <v>3680</v>
      </c>
      <c r="B78" s="1212">
        <v>15</v>
      </c>
      <c r="C78" s="1307" t="s">
        <v>1681</v>
      </c>
      <c r="D78" s="1308" t="s">
        <v>1844</v>
      </c>
      <c r="E78" s="1309" t="s">
        <v>1812</v>
      </c>
      <c r="F78" s="1225">
        <v>40774</v>
      </c>
      <c r="G78" s="1326">
        <v>1</v>
      </c>
      <c r="H78" s="1326"/>
      <c r="I78" s="1308"/>
      <c r="J78" s="1326"/>
      <c r="K78" s="1326">
        <v>1</v>
      </c>
      <c r="L78" s="1326">
        <v>165</v>
      </c>
      <c r="M78" s="1326">
        <v>73</v>
      </c>
      <c r="N78" s="1326">
        <v>226</v>
      </c>
      <c r="O78" s="1310">
        <v>647</v>
      </c>
      <c r="P78" s="1326"/>
      <c r="Q78" s="1308">
        <v>1</v>
      </c>
      <c r="R78" s="1326"/>
      <c r="S78" s="1308">
        <v>1</v>
      </c>
      <c r="T78" s="1326"/>
      <c r="U78" s="1308">
        <v>1</v>
      </c>
      <c r="V78" s="1326"/>
      <c r="W78" s="1326"/>
      <c r="X78" s="1326">
        <v>1</v>
      </c>
      <c r="Y78" s="1311">
        <v>1</v>
      </c>
      <c r="Z78" s="1311">
        <v>1</v>
      </c>
      <c r="AA78" s="1311">
        <v>1</v>
      </c>
      <c r="AB78" s="1311">
        <v>1</v>
      </c>
      <c r="AC78" s="1311" t="s">
        <v>33</v>
      </c>
      <c r="AD78" s="1212" t="s">
        <v>3819</v>
      </c>
      <c r="AE78" s="1312">
        <v>1</v>
      </c>
      <c r="AF78" s="1308">
        <v>1</v>
      </c>
      <c r="AG78" s="1308"/>
      <c r="AH78" s="1308">
        <v>1</v>
      </c>
      <c r="AI78" s="1313" t="s">
        <v>33</v>
      </c>
      <c r="AL78" s="1314"/>
      <c r="AM78" s="1314">
        <v>1</v>
      </c>
      <c r="AN78" s="1314"/>
      <c r="AP78" s="1315">
        <v>1519</v>
      </c>
      <c r="AY78" s="1327" t="s">
        <v>1845</v>
      </c>
      <c r="BA78" s="1327"/>
    </row>
    <row r="79" spans="1:53" ht="16" thickBot="1">
      <c r="A79" s="1153" t="s">
        <v>3680</v>
      </c>
      <c r="B79" s="1212">
        <v>15</v>
      </c>
      <c r="C79" s="1307" t="s">
        <v>1681</v>
      </c>
      <c r="D79" s="1308" t="s">
        <v>1846</v>
      </c>
      <c r="E79" s="1309" t="s">
        <v>1812</v>
      </c>
      <c r="F79" s="1225">
        <v>40774</v>
      </c>
      <c r="G79" s="1326">
        <v>1</v>
      </c>
      <c r="H79" s="1326"/>
      <c r="I79" s="1308"/>
      <c r="J79" s="1326"/>
      <c r="K79" s="1326">
        <v>1</v>
      </c>
      <c r="L79" s="1326">
        <v>171</v>
      </c>
      <c r="M79" s="1326">
        <v>75</v>
      </c>
      <c r="N79" s="1326">
        <v>230</v>
      </c>
      <c r="O79" s="1310">
        <v>808</v>
      </c>
      <c r="P79" s="1326"/>
      <c r="Q79" s="1308">
        <v>1</v>
      </c>
      <c r="R79" s="1326"/>
      <c r="S79" s="1308">
        <v>1</v>
      </c>
      <c r="T79" s="1326"/>
      <c r="U79" s="1308">
        <v>1</v>
      </c>
      <c r="V79" s="1326"/>
      <c r="W79" s="1326"/>
      <c r="X79" s="1326">
        <v>1</v>
      </c>
      <c r="Y79" s="1311">
        <v>1</v>
      </c>
      <c r="Z79" s="1311">
        <v>1</v>
      </c>
      <c r="AA79" s="1311"/>
      <c r="AB79" s="1311">
        <v>1</v>
      </c>
      <c r="AC79" s="1311" t="s">
        <v>33</v>
      </c>
      <c r="AD79" s="1212" t="s">
        <v>3819</v>
      </c>
      <c r="AE79" s="1312">
        <v>1</v>
      </c>
      <c r="AF79" s="1308">
        <v>1</v>
      </c>
      <c r="AG79" s="1308"/>
      <c r="AH79" s="1308">
        <v>1</v>
      </c>
      <c r="AI79" s="1313" t="s">
        <v>33</v>
      </c>
      <c r="AL79" s="1314"/>
      <c r="AM79" s="1314">
        <v>1</v>
      </c>
      <c r="AN79" s="1314"/>
      <c r="AP79" s="1315">
        <v>2484</v>
      </c>
      <c r="AY79" s="1327" t="s">
        <v>1847</v>
      </c>
      <c r="BA79" s="1327"/>
    </row>
    <row r="80" spans="1:53" ht="16" thickBot="1">
      <c r="A80" s="1153" t="s">
        <v>3680</v>
      </c>
      <c r="B80" s="1212">
        <v>15</v>
      </c>
      <c r="C80" s="1307" t="s">
        <v>1681</v>
      </c>
      <c r="D80" s="1308" t="s">
        <v>1848</v>
      </c>
      <c r="E80" s="1309" t="s">
        <v>1812</v>
      </c>
      <c r="F80" s="1225">
        <v>40774</v>
      </c>
      <c r="G80" s="1326">
        <v>1</v>
      </c>
      <c r="H80" s="1326"/>
      <c r="I80" s="1308"/>
      <c r="J80" s="1326"/>
      <c r="K80" s="1326">
        <v>1</v>
      </c>
      <c r="L80" s="1326">
        <v>172</v>
      </c>
      <c r="M80" s="1326">
        <v>75</v>
      </c>
      <c r="N80" s="1326">
        <v>220</v>
      </c>
      <c r="O80" s="1310">
        <v>728</v>
      </c>
      <c r="P80" s="1326"/>
      <c r="Q80" s="1308">
        <v>1</v>
      </c>
      <c r="R80" s="1326"/>
      <c r="S80" s="1308">
        <v>1</v>
      </c>
      <c r="T80" s="1326"/>
      <c r="U80" s="1308">
        <v>1</v>
      </c>
      <c r="V80" s="1326"/>
      <c r="W80" s="1326"/>
      <c r="X80" s="1326">
        <v>1</v>
      </c>
      <c r="Y80" s="1311">
        <v>1</v>
      </c>
      <c r="Z80" s="1311">
        <v>1</v>
      </c>
      <c r="AA80" s="1311"/>
      <c r="AB80" s="1311">
        <v>1</v>
      </c>
      <c r="AC80" s="1311" t="s">
        <v>33</v>
      </c>
      <c r="AD80" s="1212" t="s">
        <v>3819</v>
      </c>
      <c r="AE80" s="1312">
        <v>1</v>
      </c>
      <c r="AF80" s="1308">
        <v>1</v>
      </c>
      <c r="AG80" s="1308"/>
      <c r="AH80" s="1308">
        <v>1</v>
      </c>
      <c r="AI80" s="1313" t="s">
        <v>33</v>
      </c>
      <c r="AL80" s="1314"/>
      <c r="AM80" s="1314">
        <v>1</v>
      </c>
      <c r="AN80" s="1314"/>
      <c r="AP80" s="1315">
        <v>3418.5</v>
      </c>
      <c r="AY80" s="1327" t="s">
        <v>1849</v>
      </c>
      <c r="BA80" s="1327"/>
    </row>
    <row r="81" spans="1:53" ht="16" thickBot="1">
      <c r="A81" s="1153" t="s">
        <v>3680</v>
      </c>
      <c r="B81" s="1212">
        <v>15</v>
      </c>
      <c r="C81" s="1307" t="s">
        <v>1681</v>
      </c>
      <c r="D81" s="1308" t="s">
        <v>1850</v>
      </c>
      <c r="E81" s="1309" t="s">
        <v>1812</v>
      </c>
      <c r="F81" s="1225">
        <v>40774</v>
      </c>
      <c r="G81" s="1326">
        <v>1</v>
      </c>
      <c r="H81" s="1326"/>
      <c r="I81" s="1308"/>
      <c r="J81" s="1326"/>
      <c r="K81" s="1326">
        <v>1</v>
      </c>
      <c r="L81" s="1326">
        <v>156</v>
      </c>
      <c r="M81" s="1326">
        <v>72</v>
      </c>
      <c r="N81" s="1326">
        <v>205</v>
      </c>
      <c r="O81" s="1310">
        <v>546</v>
      </c>
      <c r="P81" s="1326"/>
      <c r="Q81" s="1308">
        <v>1</v>
      </c>
      <c r="R81" s="1326"/>
      <c r="S81" s="1308">
        <v>1</v>
      </c>
      <c r="T81" s="1326"/>
      <c r="U81" s="1308">
        <v>1</v>
      </c>
      <c r="V81" s="1326"/>
      <c r="W81" s="1326">
        <v>1</v>
      </c>
      <c r="X81" s="1326"/>
      <c r="Y81" s="1311">
        <v>1</v>
      </c>
      <c r="Z81" s="1311">
        <v>1</v>
      </c>
      <c r="AA81" s="1311"/>
      <c r="AB81" s="1311">
        <v>1</v>
      </c>
      <c r="AC81" s="1311" t="s">
        <v>33</v>
      </c>
      <c r="AD81" s="1212" t="s">
        <v>3819</v>
      </c>
      <c r="AE81" s="1312">
        <v>1</v>
      </c>
      <c r="AF81" s="1308">
        <v>1</v>
      </c>
      <c r="AG81" s="1308"/>
      <c r="AH81" s="1308">
        <v>1</v>
      </c>
      <c r="AI81" s="1313" t="s">
        <v>33</v>
      </c>
      <c r="AL81" s="1314">
        <v>1</v>
      </c>
      <c r="AM81" s="1314"/>
      <c r="AN81" s="1314"/>
      <c r="AP81" s="1322">
        <v>20458</v>
      </c>
      <c r="AY81" s="1327" t="s">
        <v>1851</v>
      </c>
      <c r="BA81" s="1327"/>
    </row>
    <row r="82" spans="1:53" ht="16" thickBot="1">
      <c r="A82" s="1153" t="s">
        <v>3680</v>
      </c>
      <c r="B82" s="1212">
        <v>15</v>
      </c>
      <c r="C82" s="1307" t="s">
        <v>1681</v>
      </c>
      <c r="D82" s="1308" t="s">
        <v>1852</v>
      </c>
      <c r="E82" s="1309" t="s">
        <v>1812</v>
      </c>
      <c r="F82" s="1225">
        <v>40774</v>
      </c>
      <c r="G82" s="1326"/>
      <c r="H82" s="1326">
        <v>1</v>
      </c>
      <c r="I82" s="1308"/>
      <c r="J82" s="1326"/>
      <c r="K82" s="1326">
        <v>1</v>
      </c>
      <c r="L82" s="1326">
        <v>170</v>
      </c>
      <c r="M82" s="1326">
        <v>72</v>
      </c>
      <c r="N82" s="1326">
        <v>228</v>
      </c>
      <c r="O82" s="1310">
        <v>805</v>
      </c>
      <c r="P82" s="1326"/>
      <c r="Q82" s="1308">
        <v>1</v>
      </c>
      <c r="R82" s="1326"/>
      <c r="S82" s="1308">
        <v>1</v>
      </c>
      <c r="T82" s="1326"/>
      <c r="U82" s="1308">
        <v>1</v>
      </c>
      <c r="V82" s="1326"/>
      <c r="W82" s="1326"/>
      <c r="X82" s="1326">
        <v>1</v>
      </c>
      <c r="Y82" s="1311">
        <v>1</v>
      </c>
      <c r="Z82" s="1311">
        <v>1</v>
      </c>
      <c r="AA82" s="1311"/>
      <c r="AB82" s="1311">
        <v>1</v>
      </c>
      <c r="AC82" s="1311" t="s">
        <v>33</v>
      </c>
      <c r="AD82" s="1212" t="s">
        <v>3819</v>
      </c>
      <c r="AE82" s="1312">
        <v>1</v>
      </c>
      <c r="AF82" s="1308">
        <v>1</v>
      </c>
      <c r="AG82" s="1308"/>
      <c r="AH82" s="1308">
        <v>1</v>
      </c>
      <c r="AI82" s="1313" t="s">
        <v>33</v>
      </c>
      <c r="AL82" s="1314">
        <v>1</v>
      </c>
      <c r="AM82" s="1314"/>
      <c r="AN82" s="1314"/>
      <c r="AP82" s="1322">
        <v>24480</v>
      </c>
      <c r="AY82" s="1327" t="s">
        <v>1853</v>
      </c>
      <c r="BA82" s="1327"/>
    </row>
    <row r="83" spans="1:53" ht="16" thickBot="1">
      <c r="A83" s="1153" t="s">
        <v>3680</v>
      </c>
      <c r="B83" s="1212">
        <v>15</v>
      </c>
      <c r="C83" s="1307" t="s">
        <v>1681</v>
      </c>
      <c r="D83" s="1308" t="s">
        <v>1854</v>
      </c>
      <c r="E83" s="1309" t="s">
        <v>1812</v>
      </c>
      <c r="F83" s="1225">
        <v>40774</v>
      </c>
      <c r="G83" s="1326">
        <v>1</v>
      </c>
      <c r="H83" s="1326"/>
      <c r="I83" s="1308"/>
      <c r="J83" s="1326"/>
      <c r="K83" s="1326">
        <v>1</v>
      </c>
      <c r="L83" s="1326">
        <v>171</v>
      </c>
      <c r="M83" s="1326">
        <v>76</v>
      </c>
      <c r="N83" s="1326">
        <v>216</v>
      </c>
      <c r="O83" s="1310">
        <v>718</v>
      </c>
      <c r="P83" s="1326"/>
      <c r="Q83" s="1308">
        <v>1</v>
      </c>
      <c r="R83" s="1326"/>
      <c r="S83" s="1308">
        <v>1</v>
      </c>
      <c r="T83" s="1326"/>
      <c r="U83" s="1308">
        <v>1</v>
      </c>
      <c r="V83" s="1326"/>
      <c r="W83" s="1326"/>
      <c r="X83" s="1326">
        <v>1</v>
      </c>
      <c r="Y83" s="1311">
        <v>1</v>
      </c>
      <c r="Z83" s="1311">
        <v>1</v>
      </c>
      <c r="AA83" s="1311"/>
      <c r="AB83" s="1311">
        <v>1</v>
      </c>
      <c r="AC83" s="1311" t="s">
        <v>33</v>
      </c>
      <c r="AD83" s="1212" t="s">
        <v>3819</v>
      </c>
      <c r="AE83" s="1312">
        <v>1</v>
      </c>
      <c r="AF83" s="1308">
        <v>1</v>
      </c>
      <c r="AG83" s="1308"/>
      <c r="AH83" s="1308">
        <v>1</v>
      </c>
      <c r="AI83" s="1313" t="s">
        <v>33</v>
      </c>
      <c r="AL83" s="1314"/>
      <c r="AM83" s="1314">
        <v>1</v>
      </c>
      <c r="AN83" s="1314"/>
      <c r="AP83" s="1315">
        <v>3968</v>
      </c>
      <c r="AY83" s="1327" t="s">
        <v>1855</v>
      </c>
      <c r="BA83" s="1327"/>
    </row>
    <row r="84" spans="1:53" ht="16" thickBot="1">
      <c r="A84" s="1153" t="s">
        <v>3680</v>
      </c>
      <c r="B84" s="1212">
        <v>15</v>
      </c>
      <c r="C84" s="1307" t="s">
        <v>1681</v>
      </c>
      <c r="D84" s="1308" t="s">
        <v>1856</v>
      </c>
      <c r="E84" s="1309" t="s">
        <v>1812</v>
      </c>
      <c r="F84" s="1225">
        <v>40774</v>
      </c>
      <c r="G84" s="1326">
        <v>1</v>
      </c>
      <c r="H84" s="1326"/>
      <c r="I84" s="1308"/>
      <c r="J84" s="1326"/>
      <c r="K84" s="1326">
        <v>1</v>
      </c>
      <c r="L84" s="1326">
        <v>171</v>
      </c>
      <c r="M84" s="1326">
        <v>71</v>
      </c>
      <c r="N84" s="1326">
        <v>225</v>
      </c>
      <c r="O84" s="1310">
        <v>709</v>
      </c>
      <c r="P84" s="1326"/>
      <c r="Q84" s="1308">
        <v>1</v>
      </c>
      <c r="R84" s="1326"/>
      <c r="S84" s="1308">
        <v>1</v>
      </c>
      <c r="T84" s="1326"/>
      <c r="U84" s="1308">
        <v>1</v>
      </c>
      <c r="V84" s="1326"/>
      <c r="W84" s="1326"/>
      <c r="X84" s="1326">
        <v>1</v>
      </c>
      <c r="Y84" s="1311">
        <v>1</v>
      </c>
      <c r="Z84" s="1311">
        <v>1</v>
      </c>
      <c r="AA84" s="1311"/>
      <c r="AB84" s="1311">
        <v>1</v>
      </c>
      <c r="AC84" s="1311" t="s">
        <v>33</v>
      </c>
      <c r="AD84" s="1212" t="s">
        <v>3819</v>
      </c>
      <c r="AE84" s="1312">
        <v>1</v>
      </c>
      <c r="AF84" s="1308"/>
      <c r="AG84" s="1308">
        <v>1</v>
      </c>
      <c r="AH84" s="1308">
        <v>1</v>
      </c>
      <c r="AI84" s="1313" t="s">
        <v>33</v>
      </c>
      <c r="AL84" s="1314"/>
      <c r="AM84" s="1314">
        <v>1</v>
      </c>
      <c r="AN84" s="1314"/>
      <c r="AP84" s="1315">
        <v>1378</v>
      </c>
      <c r="AY84" s="1327" t="s">
        <v>1857</v>
      </c>
      <c r="BA84" s="1327"/>
    </row>
    <row r="85" spans="1:53" ht="16" thickBot="1">
      <c r="A85" s="1153" t="s">
        <v>3680</v>
      </c>
      <c r="B85" s="1212">
        <v>15</v>
      </c>
      <c r="C85" s="1307" t="s">
        <v>1681</v>
      </c>
      <c r="D85" s="1308" t="s">
        <v>1858</v>
      </c>
      <c r="E85" s="1309" t="s">
        <v>1812</v>
      </c>
      <c r="F85" s="1225">
        <v>40774</v>
      </c>
      <c r="G85" s="1326">
        <v>1</v>
      </c>
      <c r="H85" s="1326"/>
      <c r="I85" s="1308"/>
      <c r="J85" s="1326"/>
      <c r="K85" s="1326">
        <v>1</v>
      </c>
      <c r="L85" s="1326">
        <v>171</v>
      </c>
      <c r="M85" s="1326">
        <v>75</v>
      </c>
      <c r="N85" s="1326">
        <v>221</v>
      </c>
      <c r="O85" s="1328">
        <v>832</v>
      </c>
      <c r="P85" s="1326"/>
      <c r="Q85" s="1308">
        <v>1</v>
      </c>
      <c r="R85" s="1326"/>
      <c r="S85" s="1308">
        <v>1</v>
      </c>
      <c r="T85" s="1326"/>
      <c r="U85" s="1308">
        <v>1</v>
      </c>
      <c r="V85" s="1326"/>
      <c r="W85" s="1326"/>
      <c r="X85" s="1326">
        <v>1</v>
      </c>
      <c r="Y85" s="1311">
        <v>1</v>
      </c>
      <c r="Z85" s="1311">
        <v>1</v>
      </c>
      <c r="AA85" s="1311"/>
      <c r="AB85" s="1311">
        <v>1</v>
      </c>
      <c r="AC85" s="1311" t="s">
        <v>33</v>
      </c>
      <c r="AD85" s="1212" t="s">
        <v>3819</v>
      </c>
      <c r="AE85" s="1312">
        <v>1</v>
      </c>
      <c r="AF85" s="1308">
        <v>1</v>
      </c>
      <c r="AG85" s="1308"/>
      <c r="AH85" s="1308">
        <v>1</v>
      </c>
      <c r="AI85" s="1313" t="s">
        <v>33</v>
      </c>
      <c r="AL85" s="1314"/>
      <c r="AM85" s="1314">
        <v>1</v>
      </c>
      <c r="AN85" s="1314"/>
      <c r="AP85" s="1315">
        <v>1791</v>
      </c>
      <c r="AY85" s="1327" t="s">
        <v>1859</v>
      </c>
      <c r="BA85" s="1327"/>
    </row>
    <row r="86" spans="1:53" ht="16" thickBot="1">
      <c r="A86" s="1153" t="s">
        <v>3680</v>
      </c>
      <c r="B86" s="1212">
        <v>15</v>
      </c>
      <c r="C86" s="1307" t="s">
        <v>1681</v>
      </c>
      <c r="D86" s="1308" t="s">
        <v>1860</v>
      </c>
      <c r="E86" s="1309" t="s">
        <v>1812</v>
      </c>
      <c r="F86" s="1225">
        <v>40774</v>
      </c>
      <c r="G86" s="1326">
        <v>1</v>
      </c>
      <c r="H86" s="1326"/>
      <c r="I86" s="1308"/>
      <c r="J86" s="1326"/>
      <c r="K86" s="1326">
        <v>1</v>
      </c>
      <c r="L86" s="1326">
        <v>168</v>
      </c>
      <c r="M86" s="1326">
        <v>72</v>
      </c>
      <c r="N86" s="1326">
        <v>230</v>
      </c>
      <c r="O86" s="1328">
        <v>705</v>
      </c>
      <c r="P86" s="1326"/>
      <c r="Q86" s="1308">
        <v>1</v>
      </c>
      <c r="R86" s="1326"/>
      <c r="S86" s="1308">
        <v>1</v>
      </c>
      <c r="T86" s="1326"/>
      <c r="U86" s="1308">
        <v>1</v>
      </c>
      <c r="V86" s="1326"/>
      <c r="W86" s="1326"/>
      <c r="X86" s="1326">
        <v>1</v>
      </c>
      <c r="Y86" s="1311">
        <v>1</v>
      </c>
      <c r="Z86" s="1311">
        <v>1</v>
      </c>
      <c r="AA86" s="1311"/>
      <c r="AB86" s="1311">
        <v>1</v>
      </c>
      <c r="AC86" s="1311" t="s">
        <v>33</v>
      </c>
      <c r="AD86" s="1212" t="s">
        <v>3819</v>
      </c>
      <c r="AE86" s="1312">
        <v>1</v>
      </c>
      <c r="AF86" s="1308">
        <v>1</v>
      </c>
      <c r="AG86" s="1308"/>
      <c r="AH86" s="1308">
        <v>1</v>
      </c>
      <c r="AI86" s="1313" t="s">
        <v>33</v>
      </c>
      <c r="AL86" s="1314"/>
      <c r="AM86" s="1314"/>
      <c r="AN86" s="1314">
        <v>1</v>
      </c>
      <c r="AP86" s="233">
        <v>71</v>
      </c>
      <c r="AY86" s="1327" t="s">
        <v>1861</v>
      </c>
      <c r="BA86" s="1327"/>
    </row>
    <row r="87" spans="1:53" ht="16" thickBot="1">
      <c r="A87" s="1153" t="s">
        <v>3680</v>
      </c>
      <c r="B87" s="1212">
        <v>15</v>
      </c>
      <c r="C87" s="1307" t="s">
        <v>1681</v>
      </c>
      <c r="D87" s="1308" t="s">
        <v>1862</v>
      </c>
      <c r="E87" s="1309" t="s">
        <v>1812</v>
      </c>
      <c r="F87" s="1225">
        <v>40774</v>
      </c>
      <c r="G87" s="1326">
        <v>1</v>
      </c>
      <c r="H87" s="1326"/>
      <c r="I87" s="1308"/>
      <c r="J87" s="1326"/>
      <c r="K87" s="1326">
        <v>1</v>
      </c>
      <c r="L87" s="1326">
        <v>172</v>
      </c>
      <c r="M87" s="1326">
        <v>73</v>
      </c>
      <c r="N87" s="1326">
        <v>220</v>
      </c>
      <c r="O87" s="1328">
        <v>687</v>
      </c>
      <c r="P87" s="1326"/>
      <c r="Q87" s="1308">
        <v>1</v>
      </c>
      <c r="R87" s="1326"/>
      <c r="S87" s="1308">
        <v>1</v>
      </c>
      <c r="T87" s="1326"/>
      <c r="U87" s="1308">
        <v>1</v>
      </c>
      <c r="V87" s="1326"/>
      <c r="W87" s="1326"/>
      <c r="X87" s="1326">
        <v>1</v>
      </c>
      <c r="Y87" s="1311">
        <v>1</v>
      </c>
      <c r="Z87" s="1311">
        <v>1</v>
      </c>
      <c r="AA87" s="1311"/>
      <c r="AB87" s="1311">
        <v>1</v>
      </c>
      <c r="AC87" s="1311" t="s">
        <v>33</v>
      </c>
      <c r="AD87" s="1212" t="s">
        <v>3819</v>
      </c>
      <c r="AE87" s="1312">
        <v>1</v>
      </c>
      <c r="AF87" s="1308">
        <v>1</v>
      </c>
      <c r="AG87" s="1308"/>
      <c r="AH87" s="1308">
        <v>1</v>
      </c>
      <c r="AI87" s="1313" t="s">
        <v>33</v>
      </c>
      <c r="AL87" s="1314"/>
      <c r="AM87" s="1314"/>
      <c r="AN87" s="1314">
        <v>1</v>
      </c>
      <c r="AP87" s="233">
        <v>84</v>
      </c>
      <c r="AY87" s="1327" t="s">
        <v>1863</v>
      </c>
      <c r="BA87" s="1327"/>
    </row>
    <row r="88" spans="1:53" ht="16" thickBot="1">
      <c r="A88" s="1153" t="s">
        <v>3680</v>
      </c>
      <c r="B88" s="1212">
        <v>15</v>
      </c>
      <c r="C88" s="1307" t="s">
        <v>1681</v>
      </c>
      <c r="D88" s="1308" t="s">
        <v>1864</v>
      </c>
      <c r="E88" s="1309" t="s">
        <v>1812</v>
      </c>
      <c r="F88" s="1225">
        <v>40774</v>
      </c>
      <c r="G88" s="1326">
        <v>1</v>
      </c>
      <c r="H88" s="1326"/>
      <c r="I88" s="1308"/>
      <c r="J88" s="1326"/>
      <c r="K88" s="1326">
        <v>1</v>
      </c>
      <c r="L88" s="1326">
        <v>171</v>
      </c>
      <c r="M88" s="1326">
        <v>71</v>
      </c>
      <c r="N88" s="1326">
        <v>220</v>
      </c>
      <c r="O88" s="1328">
        <v>637</v>
      </c>
      <c r="P88" s="1326"/>
      <c r="Q88" s="1308">
        <v>1</v>
      </c>
      <c r="R88" s="1326"/>
      <c r="S88" s="1308">
        <v>1</v>
      </c>
      <c r="T88" s="1326"/>
      <c r="U88" s="1308">
        <v>1</v>
      </c>
      <c r="V88" s="1326"/>
      <c r="W88" s="1326"/>
      <c r="X88" s="1326">
        <v>1</v>
      </c>
      <c r="Y88" s="1311">
        <v>1</v>
      </c>
      <c r="Z88" s="1311">
        <v>1</v>
      </c>
      <c r="AA88" s="1311"/>
      <c r="AB88" s="1311">
        <v>1</v>
      </c>
      <c r="AC88" s="1311" t="s">
        <v>33</v>
      </c>
      <c r="AD88" s="1212" t="s">
        <v>3819</v>
      </c>
      <c r="AE88" s="1312">
        <v>1</v>
      </c>
      <c r="AF88" s="1308">
        <v>1</v>
      </c>
      <c r="AG88" s="1308"/>
      <c r="AH88" s="1308">
        <v>1</v>
      </c>
      <c r="AI88" s="1313" t="s">
        <v>33</v>
      </c>
      <c r="AL88" s="1314"/>
      <c r="AM88" s="1314">
        <v>1</v>
      </c>
      <c r="AN88" s="1314"/>
      <c r="AP88" s="1315">
        <v>9406.5</v>
      </c>
      <c r="AY88" s="1327" t="s">
        <v>1865</v>
      </c>
      <c r="BA88" s="1327"/>
    </row>
    <row r="89" spans="1:53" ht="16" thickBot="1">
      <c r="A89" s="1153" t="s">
        <v>3680</v>
      </c>
      <c r="B89" s="1212">
        <v>15</v>
      </c>
      <c r="C89" s="1307" t="s">
        <v>1681</v>
      </c>
      <c r="D89" s="1308" t="s">
        <v>1866</v>
      </c>
      <c r="E89" s="1309" t="s">
        <v>1812</v>
      </c>
      <c r="F89" s="1225">
        <v>40774</v>
      </c>
      <c r="G89" s="1326">
        <v>1</v>
      </c>
      <c r="H89" s="1326"/>
      <c r="I89" s="1308"/>
      <c r="J89" s="1326"/>
      <c r="K89" s="1326">
        <v>1</v>
      </c>
      <c r="L89" s="1326">
        <v>172</v>
      </c>
      <c r="M89" s="1326">
        <v>72</v>
      </c>
      <c r="N89" s="1326">
        <v>228</v>
      </c>
      <c r="O89" s="1328">
        <v>746</v>
      </c>
      <c r="P89" s="1326"/>
      <c r="Q89" s="1308">
        <v>1</v>
      </c>
      <c r="R89" s="1326"/>
      <c r="S89" s="1308">
        <v>1</v>
      </c>
      <c r="T89" s="1326"/>
      <c r="U89" s="1308">
        <v>1</v>
      </c>
      <c r="V89" s="1326"/>
      <c r="W89" s="1326"/>
      <c r="X89" s="1326">
        <v>1</v>
      </c>
      <c r="Y89" s="1311">
        <v>1</v>
      </c>
      <c r="Z89" s="1311">
        <v>1</v>
      </c>
      <c r="AA89" s="1311"/>
      <c r="AB89" s="1311">
        <v>1</v>
      </c>
      <c r="AC89" s="1311" t="s">
        <v>33</v>
      </c>
      <c r="AD89" s="1212" t="s">
        <v>3819</v>
      </c>
      <c r="AE89" s="1312">
        <v>1</v>
      </c>
      <c r="AF89" s="1308">
        <v>1</v>
      </c>
      <c r="AG89" s="1308"/>
      <c r="AH89" s="1308">
        <v>1</v>
      </c>
      <c r="AI89" s="1313" t="s">
        <v>33</v>
      </c>
      <c r="AL89" s="1314"/>
      <c r="AM89" s="1314">
        <v>1</v>
      </c>
      <c r="AN89" s="1314"/>
      <c r="AP89" s="1315">
        <v>2358</v>
      </c>
      <c r="AY89" s="1327" t="s">
        <v>1867</v>
      </c>
      <c r="BA89" s="1327"/>
    </row>
    <row r="90" spans="1:53" ht="16" thickBot="1">
      <c r="A90" s="1153" t="s">
        <v>3680</v>
      </c>
      <c r="B90" s="1212">
        <v>15</v>
      </c>
      <c r="C90" s="1307" t="s">
        <v>1681</v>
      </c>
      <c r="D90" s="1308" t="s">
        <v>1868</v>
      </c>
      <c r="E90" s="1309" t="s">
        <v>1869</v>
      </c>
      <c r="F90" s="1225">
        <v>40775</v>
      </c>
      <c r="G90" s="1326"/>
      <c r="H90" s="1326">
        <v>1</v>
      </c>
      <c r="I90" s="1308"/>
      <c r="J90" s="1326"/>
      <c r="K90" s="1326">
        <v>1</v>
      </c>
      <c r="L90" s="1326">
        <v>172</v>
      </c>
      <c r="M90" s="1326">
        <v>74</v>
      </c>
      <c r="N90" s="1326">
        <v>225</v>
      </c>
      <c r="O90" s="1328">
        <v>599</v>
      </c>
      <c r="P90" s="1326"/>
      <c r="Q90" s="1308">
        <v>1</v>
      </c>
      <c r="R90" s="1326"/>
      <c r="S90" s="1308">
        <v>1</v>
      </c>
      <c r="T90" s="1326"/>
      <c r="U90" s="1308">
        <v>1</v>
      </c>
      <c r="V90" s="1326"/>
      <c r="W90" s="1326">
        <v>1</v>
      </c>
      <c r="X90" s="1326"/>
      <c r="Y90" s="1311">
        <v>1</v>
      </c>
      <c r="Z90" s="1311">
        <v>1</v>
      </c>
      <c r="AA90" s="1311"/>
      <c r="AB90" s="1311">
        <v>1</v>
      </c>
      <c r="AC90" s="1311" t="s">
        <v>33</v>
      </c>
      <c r="AD90" s="1212" t="s">
        <v>3819</v>
      </c>
      <c r="AE90" s="1312">
        <v>1</v>
      </c>
      <c r="AF90" s="1308">
        <v>1</v>
      </c>
      <c r="AG90" s="1308"/>
      <c r="AH90" s="1308">
        <v>1</v>
      </c>
      <c r="AI90" s="1313" t="s">
        <v>33</v>
      </c>
      <c r="AL90" s="1314"/>
      <c r="AM90" s="1314">
        <v>1</v>
      </c>
      <c r="AN90" s="1314"/>
      <c r="AP90" s="1315">
        <v>6578</v>
      </c>
      <c r="AY90" s="1327" t="s">
        <v>1870</v>
      </c>
      <c r="BA90" s="1327"/>
    </row>
    <row r="91" spans="1:53" ht="16" thickBot="1">
      <c r="A91" s="1153" t="s">
        <v>3680</v>
      </c>
      <c r="B91" s="1212">
        <v>15</v>
      </c>
      <c r="C91" s="1307" t="s">
        <v>1681</v>
      </c>
      <c r="D91" s="1308" t="s">
        <v>1871</v>
      </c>
      <c r="E91" s="1309" t="s">
        <v>1869</v>
      </c>
      <c r="F91" s="1225">
        <v>40775</v>
      </c>
      <c r="G91" s="1326">
        <v>1</v>
      </c>
      <c r="H91" s="1326"/>
      <c r="I91" s="1308"/>
      <c r="J91" s="1326"/>
      <c r="K91" s="1326">
        <v>1</v>
      </c>
      <c r="L91" s="1326">
        <v>158</v>
      </c>
      <c r="M91" s="1326">
        <v>70</v>
      </c>
      <c r="N91" s="1326">
        <v>205</v>
      </c>
      <c r="O91" s="1328">
        <v>415</v>
      </c>
      <c r="P91" s="1326"/>
      <c r="Q91" s="1308">
        <v>1</v>
      </c>
      <c r="R91" s="1326"/>
      <c r="S91" s="1308">
        <v>1</v>
      </c>
      <c r="T91" s="1326"/>
      <c r="U91" s="1308">
        <v>1</v>
      </c>
      <c r="V91" s="1326"/>
      <c r="W91" s="1326">
        <v>1</v>
      </c>
      <c r="X91" s="1326"/>
      <c r="Y91" s="1311">
        <v>1</v>
      </c>
      <c r="Z91" s="1311">
        <v>1</v>
      </c>
      <c r="AA91" s="1311"/>
      <c r="AB91" s="1311">
        <v>1</v>
      </c>
      <c r="AC91" s="1311" t="s">
        <v>33</v>
      </c>
      <c r="AD91" s="1212" t="s">
        <v>3819</v>
      </c>
      <c r="AE91" s="1312">
        <v>1</v>
      </c>
      <c r="AF91" s="1308">
        <v>1</v>
      </c>
      <c r="AG91" s="1308"/>
      <c r="AH91" s="1308">
        <v>1</v>
      </c>
      <c r="AI91" s="1313" t="s">
        <v>33</v>
      </c>
      <c r="AL91" s="1314"/>
      <c r="AM91" s="1314"/>
      <c r="AN91" s="1314">
        <v>1</v>
      </c>
      <c r="AP91" s="233">
        <v>61</v>
      </c>
      <c r="AY91" s="1327" t="s">
        <v>1872</v>
      </c>
      <c r="BA91" s="1327"/>
    </row>
    <row r="92" spans="1:53" ht="16" thickBot="1">
      <c r="A92" s="1153" t="s">
        <v>3680</v>
      </c>
      <c r="B92" s="1212">
        <v>15</v>
      </c>
      <c r="C92" s="1307" t="s">
        <v>1681</v>
      </c>
      <c r="D92" s="1308" t="s">
        <v>1873</v>
      </c>
      <c r="E92" s="1309" t="s">
        <v>1869</v>
      </c>
      <c r="F92" s="1225">
        <v>40775</v>
      </c>
      <c r="G92" s="1326">
        <v>1</v>
      </c>
      <c r="H92" s="1326"/>
      <c r="I92" s="1308"/>
      <c r="J92" s="1326">
        <v>1</v>
      </c>
      <c r="K92" s="1326"/>
      <c r="L92" s="1326">
        <v>148</v>
      </c>
      <c r="M92" s="1326">
        <v>70</v>
      </c>
      <c r="N92" s="1326">
        <v>195</v>
      </c>
      <c r="O92" s="1328">
        <v>333</v>
      </c>
      <c r="P92" s="1326"/>
      <c r="Q92" s="1308">
        <v>1</v>
      </c>
      <c r="R92" s="1326"/>
      <c r="S92" s="1308">
        <v>1</v>
      </c>
      <c r="T92" s="1326"/>
      <c r="U92" s="1308">
        <v>1</v>
      </c>
      <c r="V92" s="1326"/>
      <c r="W92" s="1326">
        <v>1</v>
      </c>
      <c r="X92" s="1326"/>
      <c r="Y92" s="1311">
        <v>1</v>
      </c>
      <c r="Z92" s="1311">
        <v>1</v>
      </c>
      <c r="AA92" s="1311"/>
      <c r="AB92" s="1311">
        <v>1</v>
      </c>
      <c r="AC92" s="1311" t="s">
        <v>33</v>
      </c>
      <c r="AD92" s="1212" t="s">
        <v>3819</v>
      </c>
      <c r="AE92" s="1312">
        <v>1</v>
      </c>
      <c r="AF92" s="1308">
        <v>1</v>
      </c>
      <c r="AG92" s="1308"/>
      <c r="AH92" s="1308">
        <v>1</v>
      </c>
      <c r="AI92" s="1313" t="s">
        <v>33</v>
      </c>
      <c r="AL92" s="1314"/>
      <c r="AM92" s="1314"/>
      <c r="AN92" s="1314">
        <v>1</v>
      </c>
      <c r="AP92" s="233">
        <v>117.5</v>
      </c>
      <c r="AY92" s="1327" t="s">
        <v>1874</v>
      </c>
      <c r="BA92" s="1327"/>
    </row>
    <row r="93" spans="1:53" ht="16" thickBot="1">
      <c r="A93" s="1153" t="s">
        <v>3680</v>
      </c>
      <c r="B93" s="1212">
        <v>15</v>
      </c>
      <c r="C93" s="1307" t="s">
        <v>1681</v>
      </c>
      <c r="D93" s="1308" t="s">
        <v>1875</v>
      </c>
      <c r="E93" s="1309" t="s">
        <v>1869</v>
      </c>
      <c r="F93" s="1225">
        <v>40775</v>
      </c>
      <c r="G93" s="1326"/>
      <c r="H93" s="1326">
        <v>1</v>
      </c>
      <c r="I93" s="1308"/>
      <c r="J93" s="1326"/>
      <c r="K93" s="1326">
        <v>1</v>
      </c>
      <c r="L93" s="1326">
        <v>162</v>
      </c>
      <c r="M93" s="1326">
        <v>72</v>
      </c>
      <c r="N93" s="1326">
        <v>212</v>
      </c>
      <c r="O93" s="1328">
        <v>557</v>
      </c>
      <c r="P93" s="1326"/>
      <c r="Q93" s="1308">
        <v>1</v>
      </c>
      <c r="R93" s="1326"/>
      <c r="S93" s="1308">
        <v>1</v>
      </c>
      <c r="T93" s="1326"/>
      <c r="U93" s="1308">
        <v>1</v>
      </c>
      <c r="V93" s="1326"/>
      <c r="W93" s="1326">
        <v>1</v>
      </c>
      <c r="X93" s="1326"/>
      <c r="Y93" s="1311">
        <v>1</v>
      </c>
      <c r="Z93" s="1311">
        <v>1</v>
      </c>
      <c r="AA93" s="1311"/>
      <c r="AB93" s="1311">
        <v>1</v>
      </c>
      <c r="AC93" s="1311" t="s">
        <v>33</v>
      </c>
      <c r="AD93" s="1212" t="s">
        <v>3819</v>
      </c>
      <c r="AE93" s="1312">
        <v>1</v>
      </c>
      <c r="AF93" s="1308">
        <v>1</v>
      </c>
      <c r="AG93" s="1308"/>
      <c r="AH93" s="1308">
        <v>1</v>
      </c>
      <c r="AI93" s="1313" t="s">
        <v>33</v>
      </c>
      <c r="AL93" s="1314"/>
      <c r="AM93" s="1314"/>
      <c r="AN93" s="1314">
        <v>1</v>
      </c>
      <c r="AP93" s="233">
        <v>161.5</v>
      </c>
      <c r="AY93" s="1327" t="s">
        <v>1876</v>
      </c>
      <c r="BA93" s="1327"/>
    </row>
    <row r="94" spans="1:53" ht="16" thickBot="1">
      <c r="A94" s="1153" t="s">
        <v>3680</v>
      </c>
      <c r="B94" s="1212">
        <v>15</v>
      </c>
      <c r="C94" s="1307" t="s">
        <v>1681</v>
      </c>
      <c r="D94" s="1308" t="s">
        <v>1877</v>
      </c>
      <c r="E94" s="1309" t="s">
        <v>1869</v>
      </c>
      <c r="F94" s="1225">
        <v>40775</v>
      </c>
      <c r="G94" s="1326">
        <v>1</v>
      </c>
      <c r="H94" s="1326"/>
      <c r="I94" s="1308"/>
      <c r="J94" s="1326"/>
      <c r="K94" s="1326">
        <v>1</v>
      </c>
      <c r="L94" s="1326">
        <v>172</v>
      </c>
      <c r="M94" s="1326">
        <v>71</v>
      </c>
      <c r="N94" s="1326">
        <v>215</v>
      </c>
      <c r="O94" s="1328">
        <v>614</v>
      </c>
      <c r="P94" s="1326"/>
      <c r="Q94" s="1308">
        <v>1</v>
      </c>
      <c r="R94" s="1326"/>
      <c r="S94" s="1308">
        <v>1</v>
      </c>
      <c r="T94" s="1326"/>
      <c r="U94" s="1308">
        <v>1</v>
      </c>
      <c r="V94" s="1326"/>
      <c r="W94" s="1326"/>
      <c r="X94" s="1326">
        <v>1</v>
      </c>
      <c r="Y94" s="1311">
        <v>1</v>
      </c>
      <c r="Z94" s="1311">
        <v>1</v>
      </c>
      <c r="AA94" s="1311"/>
      <c r="AB94" s="1311">
        <v>1</v>
      </c>
      <c r="AC94" s="1311" t="s">
        <v>33</v>
      </c>
      <c r="AD94" s="1212" t="s">
        <v>3819</v>
      </c>
      <c r="AE94" s="1312">
        <v>1</v>
      </c>
      <c r="AF94" s="1308">
        <v>1</v>
      </c>
      <c r="AG94" s="1308"/>
      <c r="AH94" s="1308">
        <v>1</v>
      </c>
      <c r="AI94" s="1313" t="s">
        <v>33</v>
      </c>
      <c r="AL94" s="1314">
        <v>1</v>
      </c>
      <c r="AM94" s="1314"/>
      <c r="AN94" s="1314"/>
      <c r="AP94" s="1322">
        <v>20250</v>
      </c>
      <c r="AY94" s="1327" t="s">
        <v>1878</v>
      </c>
      <c r="BA94" s="1327"/>
    </row>
    <row r="95" spans="1:53" ht="16" thickBot="1">
      <c r="A95" s="1153" t="s">
        <v>3680</v>
      </c>
      <c r="B95" s="1212">
        <v>15</v>
      </c>
      <c r="C95" s="1307" t="s">
        <v>1681</v>
      </c>
      <c r="D95" s="1308" t="s">
        <v>1879</v>
      </c>
      <c r="E95" s="1309" t="s">
        <v>1869</v>
      </c>
      <c r="F95" s="1225">
        <v>40775</v>
      </c>
      <c r="G95" s="1326"/>
      <c r="H95" s="1326">
        <v>1</v>
      </c>
      <c r="I95" s="1308"/>
      <c r="J95" s="1326">
        <v>1</v>
      </c>
      <c r="K95" s="1326"/>
      <c r="L95" s="1326">
        <v>141</v>
      </c>
      <c r="M95" s="1326">
        <v>66</v>
      </c>
      <c r="N95" s="1326">
        <v>192</v>
      </c>
      <c r="O95" s="1328">
        <v>309</v>
      </c>
      <c r="P95" s="1326"/>
      <c r="Q95" s="1308">
        <v>1</v>
      </c>
      <c r="R95" s="1326"/>
      <c r="S95" s="1308">
        <v>1</v>
      </c>
      <c r="T95" s="1326"/>
      <c r="U95" s="1308">
        <v>1</v>
      </c>
      <c r="V95" s="1326"/>
      <c r="W95" s="1326">
        <v>1</v>
      </c>
      <c r="X95" s="1326"/>
      <c r="Y95" s="1311">
        <v>1</v>
      </c>
      <c r="Z95" s="1311">
        <v>1</v>
      </c>
      <c r="AA95" s="1311"/>
      <c r="AB95" s="1311">
        <v>1</v>
      </c>
      <c r="AC95" s="1311" t="s">
        <v>33</v>
      </c>
      <c r="AD95" s="1212" t="s">
        <v>3819</v>
      </c>
      <c r="AE95" s="1312">
        <v>1</v>
      </c>
      <c r="AF95" s="1308">
        <v>1</v>
      </c>
      <c r="AG95" s="1308"/>
      <c r="AH95" s="1308">
        <v>1</v>
      </c>
      <c r="AI95" s="1313" t="s">
        <v>33</v>
      </c>
      <c r="AL95" s="1314"/>
      <c r="AM95" s="1314"/>
      <c r="AN95" s="1314">
        <v>1</v>
      </c>
      <c r="AP95" s="233">
        <v>61.5</v>
      </c>
      <c r="AY95" s="1327" t="s">
        <v>1880</v>
      </c>
      <c r="BA95" s="1327"/>
    </row>
    <row r="96" spans="1:53" ht="16" thickBot="1">
      <c r="A96" s="1153" t="s">
        <v>3680</v>
      </c>
      <c r="B96" s="1212">
        <v>15</v>
      </c>
      <c r="C96" s="1307" t="s">
        <v>1681</v>
      </c>
      <c r="D96" s="1308" t="s">
        <v>1881</v>
      </c>
      <c r="E96" s="1309" t="s">
        <v>1869</v>
      </c>
      <c r="F96" s="1225">
        <v>40775</v>
      </c>
      <c r="G96" s="1326">
        <v>1</v>
      </c>
      <c r="H96" s="1326"/>
      <c r="I96" s="1308"/>
      <c r="J96" s="1326">
        <v>1</v>
      </c>
      <c r="K96" s="1326"/>
      <c r="L96" s="1326">
        <v>175</v>
      </c>
      <c r="M96" s="1326">
        <v>72</v>
      </c>
      <c r="N96" s="1326">
        <v>220</v>
      </c>
      <c r="O96" s="1328">
        <v>801</v>
      </c>
      <c r="P96" s="1326"/>
      <c r="Q96" s="1308">
        <v>1</v>
      </c>
      <c r="R96" s="1326"/>
      <c r="S96" s="1308">
        <v>1</v>
      </c>
      <c r="T96" s="1326"/>
      <c r="U96" s="1308">
        <v>1</v>
      </c>
      <c r="V96" s="1326"/>
      <c r="W96" s="1326">
        <v>1</v>
      </c>
      <c r="X96" s="1326"/>
      <c r="Y96" s="1311">
        <v>1</v>
      </c>
      <c r="Z96" s="1311">
        <v>1</v>
      </c>
      <c r="AA96" s="1311"/>
      <c r="AB96" s="1311">
        <v>1</v>
      </c>
      <c r="AC96" s="1311" t="s">
        <v>33</v>
      </c>
      <c r="AD96" s="1212" t="s">
        <v>3819</v>
      </c>
      <c r="AE96" s="1312">
        <v>1</v>
      </c>
      <c r="AF96" s="1308">
        <v>1</v>
      </c>
      <c r="AG96" s="1308"/>
      <c r="AH96" s="1308">
        <v>1</v>
      </c>
      <c r="AI96" s="1313" t="s">
        <v>33</v>
      </c>
      <c r="AL96" s="1314"/>
      <c r="AM96" s="1314">
        <v>1</v>
      </c>
      <c r="AN96" s="1314"/>
      <c r="AP96" s="1315">
        <v>2991</v>
      </c>
      <c r="AY96" s="1327" t="s">
        <v>1882</v>
      </c>
      <c r="BA96" s="1327"/>
    </row>
    <row r="97" spans="1:53" ht="16" thickBot="1">
      <c r="A97" s="1153" t="s">
        <v>3680</v>
      </c>
      <c r="B97" s="1212">
        <v>15</v>
      </c>
      <c r="C97" s="1307" t="s">
        <v>1681</v>
      </c>
      <c r="D97" s="1308" t="s">
        <v>1883</v>
      </c>
      <c r="E97" s="1309" t="s">
        <v>1869</v>
      </c>
      <c r="F97" s="1225">
        <v>40775</v>
      </c>
      <c r="G97" s="1326"/>
      <c r="H97" s="1326">
        <v>1</v>
      </c>
      <c r="I97" s="1308"/>
      <c r="J97" s="1326">
        <v>1</v>
      </c>
      <c r="K97" s="1326"/>
      <c r="L97" s="1326">
        <v>165</v>
      </c>
      <c r="M97" s="1326">
        <v>72</v>
      </c>
      <c r="N97" s="1326">
        <v>215</v>
      </c>
      <c r="O97" s="1328">
        <v>524</v>
      </c>
      <c r="P97" s="1326"/>
      <c r="Q97" s="1308">
        <v>1</v>
      </c>
      <c r="R97" s="1326"/>
      <c r="S97" s="1308">
        <v>1</v>
      </c>
      <c r="T97" s="1326"/>
      <c r="U97" s="1308">
        <v>1</v>
      </c>
      <c r="V97" s="1326"/>
      <c r="W97" s="1326">
        <v>1</v>
      </c>
      <c r="X97" s="1326"/>
      <c r="Y97" s="1311">
        <v>1</v>
      </c>
      <c r="Z97" s="1311">
        <v>1</v>
      </c>
      <c r="AA97" s="1311"/>
      <c r="AB97" s="1311">
        <v>1</v>
      </c>
      <c r="AC97" s="1311" t="s">
        <v>33</v>
      </c>
      <c r="AD97" s="1212" t="s">
        <v>3819</v>
      </c>
      <c r="AE97" s="1312">
        <v>1</v>
      </c>
      <c r="AF97" s="1308">
        <v>1</v>
      </c>
      <c r="AG97" s="1308"/>
      <c r="AH97" s="1308">
        <v>1</v>
      </c>
      <c r="AI97" s="1313" t="s">
        <v>33</v>
      </c>
      <c r="AL97" s="1314"/>
      <c r="AM97" s="1314"/>
      <c r="AN97" s="1314">
        <v>1</v>
      </c>
      <c r="AP97" s="233">
        <v>221.5</v>
      </c>
      <c r="AY97" s="1327" t="s">
        <v>1884</v>
      </c>
      <c r="BA97" s="1327"/>
    </row>
    <row r="98" spans="1:53" ht="16" thickBot="1">
      <c r="A98" s="1153" t="s">
        <v>3680</v>
      </c>
      <c r="B98" s="1212">
        <v>15</v>
      </c>
      <c r="C98" s="1307" t="s">
        <v>1681</v>
      </c>
      <c r="D98" s="1308" t="s">
        <v>1885</v>
      </c>
      <c r="E98" s="1309" t="s">
        <v>1869</v>
      </c>
      <c r="F98" s="1225">
        <v>40775</v>
      </c>
      <c r="G98" s="1326"/>
      <c r="H98" s="1326">
        <v>1</v>
      </c>
      <c r="I98" s="1308"/>
      <c r="J98" s="1326">
        <v>1</v>
      </c>
      <c r="K98" s="1326"/>
      <c r="L98" s="1326">
        <v>145</v>
      </c>
      <c r="M98" s="1326">
        <v>69</v>
      </c>
      <c r="N98" s="1326">
        <v>185</v>
      </c>
      <c r="O98" s="1328">
        <v>288</v>
      </c>
      <c r="P98" s="1326"/>
      <c r="Q98" s="1308">
        <v>1</v>
      </c>
      <c r="R98" s="1326"/>
      <c r="S98" s="1308">
        <v>1</v>
      </c>
      <c r="T98" s="1326"/>
      <c r="U98" s="1308">
        <v>1</v>
      </c>
      <c r="V98" s="1326"/>
      <c r="W98" s="1326">
        <v>1</v>
      </c>
      <c r="X98" s="1326"/>
      <c r="Y98" s="1311">
        <v>1</v>
      </c>
      <c r="Z98" s="1311">
        <v>1</v>
      </c>
      <c r="AA98" s="1311"/>
      <c r="AB98" s="1311">
        <v>1</v>
      </c>
      <c r="AC98" s="1311" t="s">
        <v>33</v>
      </c>
      <c r="AD98" s="1212" t="s">
        <v>3819</v>
      </c>
      <c r="AE98" s="1312">
        <v>1</v>
      </c>
      <c r="AF98" s="1308">
        <v>1</v>
      </c>
      <c r="AG98" s="1308"/>
      <c r="AH98" s="1308">
        <v>1</v>
      </c>
      <c r="AI98" s="1313" t="s">
        <v>33</v>
      </c>
      <c r="AL98" s="1314"/>
      <c r="AM98" s="1314"/>
      <c r="AN98" s="1314">
        <v>1</v>
      </c>
      <c r="AP98" s="233">
        <v>55</v>
      </c>
      <c r="AY98" s="1327" t="s">
        <v>1886</v>
      </c>
      <c r="BA98" s="1327"/>
    </row>
    <row r="99" spans="1:53" ht="16" thickBot="1">
      <c r="A99" s="1153" t="s">
        <v>3680</v>
      </c>
      <c r="B99" s="1212">
        <v>15</v>
      </c>
      <c r="C99" s="1307" t="s">
        <v>1681</v>
      </c>
      <c r="D99" s="1308" t="s">
        <v>1887</v>
      </c>
      <c r="E99" s="1309" t="s">
        <v>1869</v>
      </c>
      <c r="F99" s="1225">
        <v>40775</v>
      </c>
      <c r="G99" s="1326"/>
      <c r="H99" s="1326">
        <v>1</v>
      </c>
      <c r="I99" s="1308"/>
      <c r="J99" s="1326">
        <v>1</v>
      </c>
      <c r="K99" s="1326"/>
      <c r="L99" s="1326">
        <v>172</v>
      </c>
      <c r="M99" s="1326">
        <v>72</v>
      </c>
      <c r="N99" s="1326">
        <v>212</v>
      </c>
      <c r="O99" s="1328">
        <v>579</v>
      </c>
      <c r="P99" s="1326"/>
      <c r="Q99" s="1308">
        <v>1</v>
      </c>
      <c r="R99" s="1326"/>
      <c r="S99" s="1308">
        <v>1</v>
      </c>
      <c r="T99" s="1326"/>
      <c r="U99" s="1308">
        <v>1</v>
      </c>
      <c r="V99" s="1326"/>
      <c r="W99" s="1326">
        <v>1</v>
      </c>
      <c r="X99" s="1326"/>
      <c r="Y99" s="1311">
        <v>1</v>
      </c>
      <c r="Z99" s="1311">
        <v>1</v>
      </c>
      <c r="AA99" s="1311"/>
      <c r="AB99" s="1311">
        <v>1</v>
      </c>
      <c r="AC99" s="1311" t="s">
        <v>33</v>
      </c>
      <c r="AD99" s="1212" t="s">
        <v>3819</v>
      </c>
      <c r="AE99" s="1312">
        <v>1</v>
      </c>
      <c r="AF99" s="1308">
        <v>1</v>
      </c>
      <c r="AG99" s="1308"/>
      <c r="AH99" s="1308">
        <v>1</v>
      </c>
      <c r="AI99" s="1313" t="s">
        <v>33</v>
      </c>
      <c r="AL99" s="1314"/>
      <c r="AM99" s="1314"/>
      <c r="AN99" s="1314">
        <v>1</v>
      </c>
      <c r="AP99" s="233">
        <v>811</v>
      </c>
      <c r="AY99" s="1327" t="s">
        <v>1888</v>
      </c>
      <c r="BA99" s="1327"/>
    </row>
    <row r="100" spans="1:53" ht="16" thickBot="1">
      <c r="A100" s="1153" t="s">
        <v>3680</v>
      </c>
      <c r="B100" s="1212">
        <v>15</v>
      </c>
      <c r="C100" s="1307" t="s">
        <v>1681</v>
      </c>
      <c r="D100" s="1308" t="s">
        <v>1889</v>
      </c>
      <c r="E100" s="1309" t="s">
        <v>1869</v>
      </c>
      <c r="F100" s="1225">
        <v>40775</v>
      </c>
      <c r="G100" s="1326"/>
      <c r="H100" s="1326">
        <v>1</v>
      </c>
      <c r="I100" s="1308"/>
      <c r="J100" s="1326">
        <v>1</v>
      </c>
      <c r="K100" s="1326"/>
      <c r="L100" s="1326">
        <v>165</v>
      </c>
      <c r="M100" s="1326">
        <v>71</v>
      </c>
      <c r="N100" s="1326">
        <v>205</v>
      </c>
      <c r="O100" s="1329">
        <v>595</v>
      </c>
      <c r="P100" s="1326"/>
      <c r="Q100" s="1308">
        <v>1</v>
      </c>
      <c r="R100" s="1326"/>
      <c r="S100" s="1308">
        <v>1</v>
      </c>
      <c r="T100" s="1326"/>
      <c r="U100" s="1308">
        <v>1</v>
      </c>
      <c r="V100" s="1326"/>
      <c r="W100" s="1326">
        <v>1</v>
      </c>
      <c r="X100" s="1326"/>
      <c r="Y100" s="1311">
        <v>1</v>
      </c>
      <c r="Z100" s="1311">
        <v>1</v>
      </c>
      <c r="AA100" s="1311"/>
      <c r="AB100" s="1311">
        <v>1</v>
      </c>
      <c r="AC100" s="1311" t="s">
        <v>33</v>
      </c>
      <c r="AD100" s="1212" t="s">
        <v>3819</v>
      </c>
      <c r="AE100" s="1312">
        <v>1</v>
      </c>
      <c r="AF100" s="1308">
        <v>1</v>
      </c>
      <c r="AG100" s="1308"/>
      <c r="AH100" s="1308">
        <v>1</v>
      </c>
      <c r="AI100" s="1313" t="s">
        <v>33</v>
      </c>
      <c r="AL100" s="1330"/>
      <c r="AM100" s="1330"/>
      <c r="AN100" s="1330"/>
      <c r="AP100" s="1331"/>
      <c r="AY100" s="1327" t="s">
        <v>1890</v>
      </c>
      <c r="BA100" s="1327"/>
    </row>
    <row r="101" spans="1:53" ht="16" thickBot="1">
      <c r="A101" s="1153" t="s">
        <v>3680</v>
      </c>
      <c r="B101" s="1212">
        <v>15</v>
      </c>
      <c r="C101" s="1307" t="s">
        <v>1681</v>
      </c>
      <c r="D101" s="1308" t="s">
        <v>1891</v>
      </c>
      <c r="E101" s="1309" t="s">
        <v>1869</v>
      </c>
      <c r="F101" s="1225">
        <v>40775</v>
      </c>
      <c r="G101" s="1326"/>
      <c r="H101" s="1326">
        <v>1</v>
      </c>
      <c r="I101" s="1308"/>
      <c r="J101" s="1326">
        <v>1</v>
      </c>
      <c r="K101" s="1326"/>
      <c r="L101" s="1326">
        <v>156</v>
      </c>
      <c r="M101" s="1326">
        <v>71</v>
      </c>
      <c r="N101" s="1326">
        <v>205</v>
      </c>
      <c r="O101" s="1328">
        <v>493</v>
      </c>
      <c r="P101" s="1326"/>
      <c r="Q101" s="1308">
        <v>1</v>
      </c>
      <c r="R101" s="1326"/>
      <c r="S101" s="1308">
        <v>1</v>
      </c>
      <c r="T101" s="1326"/>
      <c r="U101" s="1308">
        <v>1</v>
      </c>
      <c r="V101" s="1326"/>
      <c r="W101" s="1326">
        <v>1</v>
      </c>
      <c r="X101" s="1326"/>
      <c r="Y101" s="1311">
        <v>1</v>
      </c>
      <c r="Z101" s="1311">
        <v>1</v>
      </c>
      <c r="AA101" s="1311"/>
      <c r="AB101" s="1311">
        <v>1</v>
      </c>
      <c r="AC101" s="1311" t="s">
        <v>33</v>
      </c>
      <c r="AD101" s="1212" t="s">
        <v>3819</v>
      </c>
      <c r="AE101" s="1312">
        <v>1</v>
      </c>
      <c r="AF101" s="1308">
        <v>1</v>
      </c>
      <c r="AG101" s="1308"/>
      <c r="AH101" s="1308">
        <v>1</v>
      </c>
      <c r="AI101" s="1313" t="s">
        <v>33</v>
      </c>
      <c r="AL101" s="1314"/>
      <c r="AM101" s="1314">
        <v>1</v>
      </c>
      <c r="AN101" s="1314"/>
      <c r="AP101" s="1315">
        <v>1148.5</v>
      </c>
      <c r="AY101" s="1327" t="s">
        <v>1892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1"/>
  <sheetViews>
    <sheetView topLeftCell="AT1" workbookViewId="0">
      <selection activeCell="AZ8" sqref="AZ8"/>
    </sheetView>
  </sheetViews>
  <sheetFormatPr baseColWidth="10" defaultRowHeight="15" x14ac:dyDescent="0"/>
  <cols>
    <col min="1" max="16384" width="10.83203125" style="1212"/>
  </cols>
  <sheetData>
    <row r="1" spans="1:53" s="1248" customFormat="1" ht="16" thickBot="1">
      <c r="A1" s="1248" t="s">
        <v>3679</v>
      </c>
      <c r="B1" s="1256" t="s">
        <v>3728</v>
      </c>
      <c r="C1" s="1256" t="s">
        <v>3681</v>
      </c>
      <c r="D1" s="1256" t="s">
        <v>3800</v>
      </c>
      <c r="E1" s="1248" t="s">
        <v>3648</v>
      </c>
      <c r="F1" s="1248" t="s">
        <v>3729</v>
      </c>
      <c r="G1" s="1248" t="s">
        <v>3649</v>
      </c>
      <c r="H1" s="1248" t="s">
        <v>3650</v>
      </c>
      <c r="I1" s="1248" t="s">
        <v>3734</v>
      </c>
      <c r="J1" s="1248" t="s">
        <v>3651</v>
      </c>
      <c r="K1" s="1248" t="s">
        <v>3652</v>
      </c>
      <c r="L1" s="1248" t="s">
        <v>3653</v>
      </c>
      <c r="M1" s="1248" t="s">
        <v>3735</v>
      </c>
      <c r="N1" s="1248" t="s">
        <v>3736</v>
      </c>
      <c r="O1" s="1255" t="s">
        <v>3654</v>
      </c>
      <c r="P1" s="1248" t="s">
        <v>3655</v>
      </c>
      <c r="Q1" s="1248" t="s">
        <v>3656</v>
      </c>
      <c r="R1" s="1248" t="s">
        <v>3657</v>
      </c>
      <c r="S1" s="1248" t="s">
        <v>3658</v>
      </c>
      <c r="T1" s="1248" t="s">
        <v>3659</v>
      </c>
      <c r="U1" s="1248" t="s">
        <v>3660</v>
      </c>
      <c r="V1" s="1248" t="s">
        <v>3661</v>
      </c>
      <c r="W1" s="1248" t="s">
        <v>3733</v>
      </c>
      <c r="X1" s="1248" t="s">
        <v>3690</v>
      </c>
      <c r="Y1" s="1248" t="s">
        <v>3817</v>
      </c>
      <c r="Z1" s="1248" t="s">
        <v>3809</v>
      </c>
      <c r="AA1" s="1248" t="s">
        <v>3810</v>
      </c>
      <c r="AB1" s="1248" t="s">
        <v>3816</v>
      </c>
      <c r="AC1" s="1248" t="s">
        <v>3829</v>
      </c>
      <c r="AD1" s="1248" t="s">
        <v>3813</v>
      </c>
      <c r="AE1" s="1248" t="s">
        <v>3739</v>
      </c>
      <c r="AF1" s="1248" t="s">
        <v>3740</v>
      </c>
      <c r="AG1" s="1248" t="s">
        <v>3745</v>
      </c>
      <c r="AH1" s="1248" t="s">
        <v>3741</v>
      </c>
      <c r="AI1" s="1254" t="s">
        <v>3830</v>
      </c>
      <c r="AJ1" s="1254" t="s">
        <v>3708</v>
      </c>
      <c r="AK1" s="1254" t="s">
        <v>3709</v>
      </c>
      <c r="AL1" s="1253" t="s">
        <v>79</v>
      </c>
      <c r="AM1" s="1253" t="s">
        <v>80</v>
      </c>
      <c r="AN1" s="1253" t="s">
        <v>81</v>
      </c>
      <c r="AO1" s="1249" t="s">
        <v>3760</v>
      </c>
      <c r="AP1" s="1251" t="s">
        <v>82</v>
      </c>
      <c r="AQ1" s="1251" t="s">
        <v>84</v>
      </c>
      <c r="AR1" s="1251" t="s">
        <v>3752</v>
      </c>
      <c r="AS1" s="1251" t="s">
        <v>3753</v>
      </c>
      <c r="AT1" s="1252" t="s">
        <v>87</v>
      </c>
      <c r="AU1" s="1251" t="s">
        <v>88</v>
      </c>
      <c r="AV1" s="1250" t="s">
        <v>89</v>
      </c>
      <c r="AW1" s="1249" t="s">
        <v>90</v>
      </c>
      <c r="AX1" s="1248" t="s">
        <v>3797</v>
      </c>
      <c r="AY1" s="1248" t="s">
        <v>3783</v>
      </c>
      <c r="AZ1" s="1248" t="s">
        <v>24</v>
      </c>
      <c r="BA1" s="1248" t="s">
        <v>25</v>
      </c>
    </row>
    <row r="2" spans="1:53">
      <c r="A2" s="1153" t="s">
        <v>3680</v>
      </c>
      <c r="B2" s="1212">
        <v>11</v>
      </c>
      <c r="C2" s="1212" t="s">
        <v>3820</v>
      </c>
      <c r="D2" s="1332" t="s">
        <v>1894</v>
      </c>
      <c r="E2" s="1333" t="s">
        <v>1895</v>
      </c>
      <c r="F2" s="1225">
        <v>40893</v>
      </c>
      <c r="G2" s="1333">
        <v>1</v>
      </c>
      <c r="H2" s="1333"/>
      <c r="I2" s="1334"/>
      <c r="J2" s="1333">
        <v>1</v>
      </c>
      <c r="K2" s="1333"/>
      <c r="L2" s="1333">
        <v>151</v>
      </c>
      <c r="M2" s="1333">
        <v>68</v>
      </c>
      <c r="N2" s="1333">
        <v>195</v>
      </c>
      <c r="O2" s="1333">
        <v>484</v>
      </c>
      <c r="P2" s="1333"/>
      <c r="Q2" s="1334">
        <v>1</v>
      </c>
      <c r="R2" s="1334"/>
      <c r="S2" s="1334">
        <v>1</v>
      </c>
      <c r="T2" s="1334"/>
      <c r="U2" s="1334">
        <v>1</v>
      </c>
      <c r="V2" s="1334"/>
      <c r="W2" s="1333">
        <v>1</v>
      </c>
      <c r="X2" s="1333"/>
      <c r="Y2" s="1333">
        <v>1</v>
      </c>
      <c r="Z2" s="1333">
        <v>1</v>
      </c>
      <c r="AA2" s="1333"/>
      <c r="AB2" s="1333">
        <v>1</v>
      </c>
      <c r="AC2" s="1335" t="s">
        <v>33</v>
      </c>
      <c r="AD2" s="1212" t="s">
        <v>3819</v>
      </c>
      <c r="AE2" s="1333">
        <v>1</v>
      </c>
      <c r="AF2" s="1333">
        <v>1</v>
      </c>
      <c r="AG2" s="1333"/>
      <c r="AH2" s="1333">
        <v>1</v>
      </c>
      <c r="AI2" s="1336" t="s">
        <v>33</v>
      </c>
      <c r="AL2" s="1337"/>
      <c r="AM2" s="1337"/>
      <c r="AN2" s="1337">
        <v>1</v>
      </c>
      <c r="AP2" s="233">
        <v>292</v>
      </c>
      <c r="AY2" s="1338" t="s">
        <v>1896</v>
      </c>
      <c r="BA2" s="1333"/>
    </row>
    <row r="3" spans="1:53">
      <c r="A3" s="1153" t="s">
        <v>3680</v>
      </c>
      <c r="B3" s="1212">
        <v>11</v>
      </c>
      <c r="C3" s="1212" t="s">
        <v>3820</v>
      </c>
      <c r="D3" s="1332" t="s">
        <v>1897</v>
      </c>
      <c r="E3" s="1333" t="s">
        <v>1895</v>
      </c>
      <c r="F3" s="1225">
        <v>40893</v>
      </c>
      <c r="G3" s="1333">
        <v>1</v>
      </c>
      <c r="H3" s="1333"/>
      <c r="I3" s="1334"/>
      <c r="J3" s="1333"/>
      <c r="K3" s="1333">
        <v>1</v>
      </c>
      <c r="L3" s="1333">
        <v>165</v>
      </c>
      <c r="M3" s="1333">
        <v>72</v>
      </c>
      <c r="N3" s="1333">
        <v>207</v>
      </c>
      <c r="O3" s="1333">
        <v>692</v>
      </c>
      <c r="P3" s="1333"/>
      <c r="Q3" s="1334">
        <v>1</v>
      </c>
      <c r="R3" s="1334"/>
      <c r="S3" s="1334">
        <v>1</v>
      </c>
      <c r="T3" s="1334"/>
      <c r="U3" s="1334">
        <v>1</v>
      </c>
      <c r="V3" s="1334"/>
      <c r="W3" s="1333"/>
      <c r="X3" s="1333">
        <v>1</v>
      </c>
      <c r="Y3" s="1333">
        <v>1</v>
      </c>
      <c r="Z3" s="1333">
        <v>1</v>
      </c>
      <c r="AA3" s="1333"/>
      <c r="AB3" s="1333">
        <v>1</v>
      </c>
      <c r="AC3" s="1335" t="s">
        <v>33</v>
      </c>
      <c r="AD3" s="1212" t="s">
        <v>3819</v>
      </c>
      <c r="AE3" s="1333">
        <v>1</v>
      </c>
      <c r="AF3" s="1333">
        <v>1</v>
      </c>
      <c r="AG3" s="1333"/>
      <c r="AH3" s="1333">
        <v>1</v>
      </c>
      <c r="AI3" s="1336" t="s">
        <v>33</v>
      </c>
      <c r="AL3" s="1337"/>
      <c r="AM3" s="1337">
        <v>1</v>
      </c>
      <c r="AN3" s="1337"/>
      <c r="AP3" s="1315">
        <v>4544</v>
      </c>
      <c r="AY3" s="1338" t="s">
        <v>1898</v>
      </c>
      <c r="BA3" s="1333"/>
    </row>
    <row r="4" spans="1:53">
      <c r="A4" s="1153" t="s">
        <v>3680</v>
      </c>
      <c r="B4" s="1212">
        <v>11</v>
      </c>
      <c r="C4" s="1212" t="s">
        <v>3820</v>
      </c>
      <c r="D4" s="1332" t="s">
        <v>1899</v>
      </c>
      <c r="E4" s="1333" t="s">
        <v>1895</v>
      </c>
      <c r="F4" s="1225">
        <v>40893</v>
      </c>
      <c r="G4" s="1333"/>
      <c r="H4" s="1333">
        <v>1</v>
      </c>
      <c r="I4" s="1334"/>
      <c r="J4" s="1333">
        <v>1</v>
      </c>
      <c r="K4" s="1333"/>
      <c r="L4" s="1333">
        <v>160</v>
      </c>
      <c r="M4" s="1333">
        <v>70</v>
      </c>
      <c r="N4" s="1333">
        <v>201</v>
      </c>
      <c r="O4" s="1333">
        <v>414</v>
      </c>
      <c r="P4" s="1333"/>
      <c r="Q4" s="1334">
        <v>1</v>
      </c>
      <c r="R4" s="1334"/>
      <c r="S4" s="1334">
        <v>1</v>
      </c>
      <c r="T4" s="1334"/>
      <c r="U4" s="1334">
        <v>1</v>
      </c>
      <c r="V4" s="1334"/>
      <c r="W4" s="1333">
        <v>1</v>
      </c>
      <c r="X4" s="1333"/>
      <c r="Y4" s="1333">
        <v>1</v>
      </c>
      <c r="Z4" s="1333">
        <v>1</v>
      </c>
      <c r="AA4" s="1333"/>
      <c r="AB4" s="1333">
        <v>1</v>
      </c>
      <c r="AC4" s="1335" t="s">
        <v>33</v>
      </c>
      <c r="AD4" s="1212" t="s">
        <v>3819</v>
      </c>
      <c r="AE4" s="1333">
        <v>1</v>
      </c>
      <c r="AF4" s="1333">
        <v>1</v>
      </c>
      <c r="AG4" s="1333"/>
      <c r="AH4" s="1333">
        <v>1</v>
      </c>
      <c r="AI4" s="1336" t="s">
        <v>33</v>
      </c>
      <c r="AL4" s="1337"/>
      <c r="AM4" s="1337"/>
      <c r="AN4" s="1337">
        <v>1</v>
      </c>
      <c r="AP4" s="233">
        <v>258.5</v>
      </c>
      <c r="AY4" s="1338" t="s">
        <v>1900</v>
      </c>
      <c r="BA4" s="1333"/>
    </row>
    <row r="5" spans="1:53">
      <c r="A5" s="1153" t="s">
        <v>3680</v>
      </c>
      <c r="B5" s="1212">
        <v>11</v>
      </c>
      <c r="C5" s="1212" t="s">
        <v>3820</v>
      </c>
      <c r="D5" s="1332" t="s">
        <v>1901</v>
      </c>
      <c r="E5" s="1333" t="s">
        <v>1895</v>
      </c>
      <c r="F5" s="1225">
        <v>40893</v>
      </c>
      <c r="G5" s="1333">
        <v>1</v>
      </c>
      <c r="H5" s="1333"/>
      <c r="I5" s="1334"/>
      <c r="J5" s="1333"/>
      <c r="K5" s="1333">
        <v>1</v>
      </c>
      <c r="L5" s="1333">
        <v>172</v>
      </c>
      <c r="M5" s="1333">
        <v>75</v>
      </c>
      <c r="N5" s="1333">
        <v>215</v>
      </c>
      <c r="O5" s="1333">
        <v>728</v>
      </c>
      <c r="P5" s="1333"/>
      <c r="Q5" s="1334">
        <v>1</v>
      </c>
      <c r="R5" s="1334"/>
      <c r="S5" s="1334">
        <v>1</v>
      </c>
      <c r="T5" s="1334"/>
      <c r="U5" s="1334">
        <v>1</v>
      </c>
      <c r="V5" s="1334"/>
      <c r="W5" s="1333"/>
      <c r="X5" s="1333">
        <v>1</v>
      </c>
      <c r="Y5" s="1333">
        <v>1</v>
      </c>
      <c r="Z5" s="1333"/>
      <c r="AA5" s="1333">
        <v>1</v>
      </c>
      <c r="AB5" s="1333">
        <v>1</v>
      </c>
      <c r="AC5" s="1335" t="s">
        <v>33</v>
      </c>
      <c r="AD5" s="1212" t="s">
        <v>3819</v>
      </c>
      <c r="AE5" s="1333">
        <v>1</v>
      </c>
      <c r="AF5" s="1333"/>
      <c r="AG5" s="1333">
        <v>1</v>
      </c>
      <c r="AH5" s="1333">
        <v>1</v>
      </c>
      <c r="AI5" s="1336" t="s">
        <v>33</v>
      </c>
      <c r="AL5" s="1337"/>
      <c r="AM5" s="1337"/>
      <c r="AN5" s="1337">
        <v>1</v>
      </c>
      <c r="AP5" s="233">
        <v>51.5</v>
      </c>
      <c r="AY5" s="1338" t="s">
        <v>1902</v>
      </c>
      <c r="BA5" s="1333"/>
    </row>
    <row r="6" spans="1:53">
      <c r="A6" s="1153" t="s">
        <v>3680</v>
      </c>
      <c r="B6" s="1212">
        <v>11</v>
      </c>
      <c r="C6" s="1212" t="s">
        <v>3820</v>
      </c>
      <c r="D6" s="1332" t="s">
        <v>1903</v>
      </c>
      <c r="E6" s="1333" t="s">
        <v>1895</v>
      </c>
      <c r="F6" s="1225">
        <v>40893</v>
      </c>
      <c r="G6" s="1333">
        <v>1</v>
      </c>
      <c r="H6" s="1333"/>
      <c r="I6" s="1334"/>
      <c r="J6" s="1333"/>
      <c r="K6" s="1333">
        <v>1</v>
      </c>
      <c r="L6" s="1333">
        <v>185</v>
      </c>
      <c r="M6" s="1333">
        <v>72</v>
      </c>
      <c r="N6" s="1333">
        <v>220</v>
      </c>
      <c r="O6" s="1333">
        <v>686</v>
      </c>
      <c r="P6" s="1333"/>
      <c r="Q6" s="1334">
        <v>1</v>
      </c>
      <c r="R6" s="1334"/>
      <c r="S6" s="1334">
        <v>1</v>
      </c>
      <c r="T6" s="1334"/>
      <c r="U6" s="1334">
        <v>1</v>
      </c>
      <c r="V6" s="1334"/>
      <c r="W6" s="1333">
        <v>1</v>
      </c>
      <c r="X6" s="1333"/>
      <c r="Y6" s="1333">
        <v>1</v>
      </c>
      <c r="Z6" s="1333">
        <v>1</v>
      </c>
      <c r="AA6" s="1333"/>
      <c r="AB6" s="1333">
        <v>1</v>
      </c>
      <c r="AC6" s="1335" t="s">
        <v>33</v>
      </c>
      <c r="AD6" s="1212" t="s">
        <v>3819</v>
      </c>
      <c r="AE6" s="1333">
        <v>1</v>
      </c>
      <c r="AF6" s="1333">
        <v>1</v>
      </c>
      <c r="AG6" s="1333"/>
      <c r="AH6" s="1333">
        <v>1</v>
      </c>
      <c r="AI6" s="1336" t="s">
        <v>33</v>
      </c>
      <c r="AL6" s="1337"/>
      <c r="AM6" s="1337">
        <v>1</v>
      </c>
      <c r="AN6" s="1337"/>
      <c r="AP6" s="1315">
        <v>8840.5</v>
      </c>
      <c r="AY6" s="1338" t="s">
        <v>1904</v>
      </c>
      <c r="BA6" s="1333"/>
    </row>
    <row r="7" spans="1:53">
      <c r="A7" s="1153" t="s">
        <v>3680</v>
      </c>
      <c r="B7" s="1212">
        <v>11</v>
      </c>
      <c r="C7" s="1212" t="s">
        <v>3820</v>
      </c>
      <c r="D7" s="1332" t="s">
        <v>1905</v>
      </c>
      <c r="E7" s="1333" t="s">
        <v>1906</v>
      </c>
      <c r="F7" s="1225">
        <v>40894</v>
      </c>
      <c r="G7" s="1333"/>
      <c r="H7" s="1333">
        <v>1</v>
      </c>
      <c r="I7" s="1334"/>
      <c r="J7" s="1333">
        <v>1</v>
      </c>
      <c r="K7" s="1333"/>
      <c r="L7" s="1333">
        <v>151</v>
      </c>
      <c r="M7" s="1333">
        <v>72</v>
      </c>
      <c r="N7" s="1333">
        <v>198</v>
      </c>
      <c r="O7" s="1333">
        <v>693</v>
      </c>
      <c r="P7" s="1333"/>
      <c r="Q7" s="1334">
        <v>1</v>
      </c>
      <c r="R7" s="1334"/>
      <c r="S7" s="1334">
        <v>1</v>
      </c>
      <c r="T7" s="1334"/>
      <c r="U7" s="1334">
        <v>1</v>
      </c>
      <c r="V7" s="1334"/>
      <c r="W7" s="1333">
        <v>1</v>
      </c>
      <c r="X7" s="1333"/>
      <c r="Y7" s="1333">
        <v>1</v>
      </c>
      <c r="Z7" s="1333">
        <v>1</v>
      </c>
      <c r="AA7" s="1333"/>
      <c r="AB7" s="1333">
        <v>1</v>
      </c>
      <c r="AC7" s="1335" t="s">
        <v>33</v>
      </c>
      <c r="AD7" s="1212" t="s">
        <v>3819</v>
      </c>
      <c r="AE7" s="1333">
        <v>1</v>
      </c>
      <c r="AF7" s="1333">
        <v>1</v>
      </c>
      <c r="AG7" s="1333"/>
      <c r="AH7" s="1333">
        <v>1</v>
      </c>
      <c r="AI7" s="1336" t="s">
        <v>33</v>
      </c>
      <c r="AL7" s="1337"/>
      <c r="AM7" s="1337">
        <v>1</v>
      </c>
      <c r="AN7" s="1337"/>
      <c r="AP7" s="1315">
        <v>2504.5</v>
      </c>
      <c r="AY7" s="1338" t="s">
        <v>1907</v>
      </c>
      <c r="BA7" s="1333"/>
    </row>
    <row r="8" spans="1:53">
      <c r="A8" s="1153" t="s">
        <v>3680</v>
      </c>
      <c r="B8" s="1212">
        <v>11</v>
      </c>
      <c r="C8" s="1212" t="s">
        <v>3820</v>
      </c>
      <c r="D8" s="1332" t="s">
        <v>1908</v>
      </c>
      <c r="E8" s="1333" t="s">
        <v>1906</v>
      </c>
      <c r="F8" s="1225">
        <v>40894</v>
      </c>
      <c r="G8" s="1333"/>
      <c r="H8" s="1333">
        <v>1</v>
      </c>
      <c r="I8" s="1334"/>
      <c r="J8" s="1333"/>
      <c r="K8" s="1333">
        <v>1</v>
      </c>
      <c r="L8" s="1333">
        <v>165</v>
      </c>
      <c r="M8" s="1333">
        <v>75</v>
      </c>
      <c r="N8" s="1333">
        <v>215</v>
      </c>
      <c r="O8" s="1333">
        <v>732</v>
      </c>
      <c r="P8" s="1333"/>
      <c r="Q8" s="1334">
        <v>1</v>
      </c>
      <c r="R8" s="1334"/>
      <c r="S8" s="1334">
        <v>1</v>
      </c>
      <c r="T8" s="1334"/>
      <c r="U8" s="1334">
        <v>1</v>
      </c>
      <c r="V8" s="1334"/>
      <c r="W8" s="1333"/>
      <c r="X8" s="1333">
        <v>1</v>
      </c>
      <c r="Y8" s="1333">
        <v>1</v>
      </c>
      <c r="Z8" s="1333">
        <v>1</v>
      </c>
      <c r="AA8" s="1333"/>
      <c r="AB8" s="1333">
        <v>1</v>
      </c>
      <c r="AC8" s="1335" t="s">
        <v>33</v>
      </c>
      <c r="AD8" s="1212" t="s">
        <v>3819</v>
      </c>
      <c r="AE8" s="1333">
        <v>1</v>
      </c>
      <c r="AF8" s="1333">
        <v>1</v>
      </c>
      <c r="AG8" s="1333"/>
      <c r="AH8" s="1333">
        <v>1</v>
      </c>
      <c r="AI8" s="1336" t="s">
        <v>33</v>
      </c>
      <c r="AL8" s="1337">
        <v>1</v>
      </c>
      <c r="AM8" s="1337"/>
      <c r="AN8" s="1337"/>
      <c r="AP8" s="1322">
        <v>21382.5</v>
      </c>
      <c r="AY8" s="1338" t="s">
        <v>1909</v>
      </c>
      <c r="BA8" s="1333"/>
    </row>
    <row r="9" spans="1:53">
      <c r="A9" s="1153" t="s">
        <v>3680</v>
      </c>
      <c r="B9" s="1212">
        <v>11</v>
      </c>
      <c r="C9" s="1212" t="s">
        <v>3820</v>
      </c>
      <c r="D9" s="1332" t="s">
        <v>1910</v>
      </c>
      <c r="E9" s="1333" t="s">
        <v>1906</v>
      </c>
      <c r="F9" s="1225">
        <v>40894</v>
      </c>
      <c r="G9" s="1333"/>
      <c r="H9" s="1333">
        <v>1</v>
      </c>
      <c r="I9" s="1334"/>
      <c r="J9" s="1333"/>
      <c r="K9" s="1333">
        <v>1</v>
      </c>
      <c r="L9" s="1333">
        <v>162</v>
      </c>
      <c r="M9" s="1333">
        <v>75</v>
      </c>
      <c r="N9" s="1333">
        <v>216</v>
      </c>
      <c r="O9" s="1333">
        <v>594</v>
      </c>
      <c r="P9" s="1333">
        <v>1</v>
      </c>
      <c r="Q9" s="1334"/>
      <c r="R9" s="1334"/>
      <c r="S9" s="1334">
        <v>1</v>
      </c>
      <c r="T9" s="1334"/>
      <c r="U9" s="1334">
        <v>1</v>
      </c>
      <c r="V9" s="1334"/>
      <c r="W9" s="1333">
        <v>1</v>
      </c>
      <c r="X9" s="1333"/>
      <c r="Y9" s="1333">
        <v>1</v>
      </c>
      <c r="Z9" s="1333">
        <v>1</v>
      </c>
      <c r="AA9" s="1333"/>
      <c r="AB9" s="1333">
        <v>1</v>
      </c>
      <c r="AC9" s="1335" t="s">
        <v>33</v>
      </c>
      <c r="AD9" s="1212" t="s">
        <v>3819</v>
      </c>
      <c r="AE9" s="1333">
        <v>1</v>
      </c>
      <c r="AF9" s="1333">
        <v>1</v>
      </c>
      <c r="AG9" s="1333"/>
      <c r="AH9" s="1333">
        <v>1</v>
      </c>
      <c r="AI9" s="1336" t="s">
        <v>33</v>
      </c>
      <c r="AL9" s="1337"/>
      <c r="AM9" s="1337"/>
      <c r="AN9" s="1337">
        <v>1</v>
      </c>
      <c r="AP9" s="233">
        <v>397</v>
      </c>
      <c r="AY9" s="1338" t="s">
        <v>1911</v>
      </c>
      <c r="BA9" s="1333"/>
    </row>
    <row r="10" spans="1:53">
      <c r="A10" s="1153" t="s">
        <v>3680</v>
      </c>
      <c r="B10" s="1212">
        <v>11</v>
      </c>
      <c r="C10" s="1212" t="s">
        <v>3820</v>
      </c>
      <c r="D10" s="1332" t="s">
        <v>1912</v>
      </c>
      <c r="E10" s="1333" t="s">
        <v>1906</v>
      </c>
      <c r="F10" s="1225">
        <v>40894</v>
      </c>
      <c r="G10" s="1333"/>
      <c r="H10" s="1333">
        <v>1</v>
      </c>
      <c r="I10" s="1334"/>
      <c r="J10" s="1333">
        <v>1</v>
      </c>
      <c r="K10" s="1333"/>
      <c r="L10" s="1333">
        <v>148</v>
      </c>
      <c r="M10" s="1333">
        <v>70</v>
      </c>
      <c r="N10" s="1333">
        <v>175</v>
      </c>
      <c r="O10" s="1333">
        <v>345</v>
      </c>
      <c r="P10" s="1333"/>
      <c r="Q10" s="1334">
        <v>1</v>
      </c>
      <c r="R10" s="1334"/>
      <c r="S10" s="1334">
        <v>1</v>
      </c>
      <c r="T10" s="1334"/>
      <c r="U10" s="1334">
        <v>1</v>
      </c>
      <c r="V10" s="1334"/>
      <c r="W10" s="1333">
        <v>1</v>
      </c>
      <c r="X10" s="1333"/>
      <c r="Y10" s="1333">
        <v>1</v>
      </c>
      <c r="Z10" s="1333"/>
      <c r="AA10" s="1333">
        <v>1</v>
      </c>
      <c r="AB10" s="1333">
        <v>1</v>
      </c>
      <c r="AC10" s="1335" t="s">
        <v>33</v>
      </c>
      <c r="AD10" s="1212" t="s">
        <v>3819</v>
      </c>
      <c r="AE10" s="1333">
        <v>1</v>
      </c>
      <c r="AF10" s="1333"/>
      <c r="AG10" s="1333">
        <v>1</v>
      </c>
      <c r="AH10" s="1333">
        <v>1</v>
      </c>
      <c r="AI10" s="1336" t="s">
        <v>33</v>
      </c>
      <c r="AL10" s="1337"/>
      <c r="AM10" s="1337"/>
      <c r="AN10" s="1337">
        <v>1</v>
      </c>
      <c r="AP10" s="233">
        <v>61</v>
      </c>
      <c r="AY10" s="1338" t="s">
        <v>1913</v>
      </c>
      <c r="BA10" s="1333"/>
    </row>
    <row r="11" spans="1:53">
      <c r="A11" s="1153" t="s">
        <v>3680</v>
      </c>
      <c r="B11" s="1212">
        <v>11</v>
      </c>
      <c r="C11" s="1212" t="s">
        <v>3820</v>
      </c>
      <c r="D11" s="1332" t="s">
        <v>1914</v>
      </c>
      <c r="E11" s="1333" t="s">
        <v>1906</v>
      </c>
      <c r="F11" s="1225">
        <v>40894</v>
      </c>
      <c r="G11" s="1333">
        <v>1</v>
      </c>
      <c r="H11" s="1333"/>
      <c r="I11" s="1334"/>
      <c r="J11" s="1333"/>
      <c r="K11" s="1333">
        <v>1</v>
      </c>
      <c r="L11" s="1333">
        <v>171</v>
      </c>
      <c r="M11" s="1333">
        <v>76</v>
      </c>
      <c r="N11" s="1333">
        <v>223</v>
      </c>
      <c r="O11" s="1333">
        <v>730</v>
      </c>
      <c r="P11" s="1333"/>
      <c r="Q11" s="1334">
        <v>1</v>
      </c>
      <c r="R11" s="1334"/>
      <c r="S11" s="1334">
        <v>1</v>
      </c>
      <c r="T11" s="1334"/>
      <c r="U11" s="1334">
        <v>1</v>
      </c>
      <c r="V11" s="1334"/>
      <c r="W11" s="1333"/>
      <c r="X11" s="1333">
        <v>1</v>
      </c>
      <c r="Y11" s="1333">
        <v>1</v>
      </c>
      <c r="Z11" s="1333"/>
      <c r="AA11" s="1333">
        <v>1</v>
      </c>
      <c r="AB11" s="1333">
        <v>1</v>
      </c>
      <c r="AC11" s="1335" t="s">
        <v>33</v>
      </c>
      <c r="AD11" s="1212" t="s">
        <v>3819</v>
      </c>
      <c r="AE11" s="1333">
        <v>1</v>
      </c>
      <c r="AF11" s="1333"/>
      <c r="AG11" s="1333">
        <v>1</v>
      </c>
      <c r="AH11" s="1333">
        <v>1</v>
      </c>
      <c r="AI11" s="1336" t="s">
        <v>33</v>
      </c>
      <c r="AL11" s="1337"/>
      <c r="AM11" s="1337"/>
      <c r="AN11" s="1337">
        <v>1</v>
      </c>
      <c r="AP11" s="233">
        <v>99</v>
      </c>
      <c r="AY11" s="1338" t="s">
        <v>1915</v>
      </c>
      <c r="BA11" s="1333"/>
    </row>
    <row r="12" spans="1:53">
      <c r="A12" s="1153" t="s">
        <v>3680</v>
      </c>
      <c r="B12" s="1212">
        <v>11</v>
      </c>
      <c r="C12" s="1212" t="s">
        <v>3820</v>
      </c>
      <c r="D12" s="1332" t="s">
        <v>1916</v>
      </c>
      <c r="E12" s="1333" t="s">
        <v>1906</v>
      </c>
      <c r="F12" s="1225">
        <v>40894</v>
      </c>
      <c r="G12" s="1333">
        <v>1</v>
      </c>
      <c r="H12" s="1333"/>
      <c r="I12" s="1334"/>
      <c r="J12" s="1333"/>
      <c r="K12" s="1333">
        <v>1</v>
      </c>
      <c r="L12" s="1333">
        <v>172</v>
      </c>
      <c r="M12" s="1333">
        <v>74</v>
      </c>
      <c r="N12" s="1333">
        <v>228</v>
      </c>
      <c r="O12" s="1333">
        <v>805</v>
      </c>
      <c r="P12" s="1333"/>
      <c r="Q12" s="1334">
        <v>1</v>
      </c>
      <c r="R12" s="1334"/>
      <c r="S12" s="1334">
        <v>1</v>
      </c>
      <c r="T12" s="1334"/>
      <c r="U12" s="1334">
        <v>1</v>
      </c>
      <c r="V12" s="1334"/>
      <c r="W12" s="1333"/>
      <c r="X12" s="1333">
        <v>1</v>
      </c>
      <c r="Y12" s="1333">
        <v>1</v>
      </c>
      <c r="Z12" s="1333">
        <v>1</v>
      </c>
      <c r="AA12" s="1333"/>
      <c r="AB12" s="1333">
        <v>1</v>
      </c>
      <c r="AC12" s="1335" t="s">
        <v>33</v>
      </c>
      <c r="AD12" s="1212" t="s">
        <v>3819</v>
      </c>
      <c r="AE12" s="1333">
        <v>1</v>
      </c>
      <c r="AF12" s="1333">
        <v>1</v>
      </c>
      <c r="AG12" s="1333"/>
      <c r="AH12" s="1333">
        <v>1</v>
      </c>
      <c r="AI12" s="1336" t="s">
        <v>33</v>
      </c>
      <c r="AL12" s="1337"/>
      <c r="AM12" s="1337">
        <v>1</v>
      </c>
      <c r="AN12" s="1337"/>
      <c r="AP12" s="1315">
        <v>1313.5</v>
      </c>
      <c r="AY12" s="1338" t="s">
        <v>1917</v>
      </c>
      <c r="BA12" s="1333"/>
    </row>
    <row r="13" spans="1:53">
      <c r="A13" s="1153" t="s">
        <v>3680</v>
      </c>
      <c r="B13" s="1212">
        <v>11</v>
      </c>
      <c r="C13" s="1212" t="s">
        <v>3820</v>
      </c>
      <c r="D13" s="1332" t="s">
        <v>1918</v>
      </c>
      <c r="E13" s="1333" t="s">
        <v>1906</v>
      </c>
      <c r="F13" s="1225">
        <v>40894</v>
      </c>
      <c r="G13" s="1333"/>
      <c r="H13" s="1333">
        <v>1</v>
      </c>
      <c r="I13" s="1334"/>
      <c r="J13" s="1333"/>
      <c r="K13" s="1333">
        <v>1</v>
      </c>
      <c r="L13" s="1333">
        <v>156</v>
      </c>
      <c r="M13" s="1333">
        <v>71</v>
      </c>
      <c r="N13" s="1333">
        <v>205</v>
      </c>
      <c r="O13" s="1333">
        <v>449</v>
      </c>
      <c r="P13" s="1333"/>
      <c r="Q13" s="1334">
        <v>1</v>
      </c>
      <c r="R13" s="1334"/>
      <c r="S13" s="1334">
        <v>1</v>
      </c>
      <c r="T13" s="1334"/>
      <c r="U13" s="1334">
        <v>1</v>
      </c>
      <c r="V13" s="1334"/>
      <c r="W13" s="1333">
        <v>1</v>
      </c>
      <c r="X13" s="1333"/>
      <c r="Y13" s="1333">
        <v>1</v>
      </c>
      <c r="Z13" s="1333"/>
      <c r="AA13" s="1333">
        <v>1</v>
      </c>
      <c r="AB13" s="1333">
        <v>1</v>
      </c>
      <c r="AC13" s="1335" t="s">
        <v>33</v>
      </c>
      <c r="AD13" s="1212" t="s">
        <v>3819</v>
      </c>
      <c r="AE13" s="1333">
        <v>1</v>
      </c>
      <c r="AF13" s="1333"/>
      <c r="AG13" s="1333">
        <v>1</v>
      </c>
      <c r="AH13" s="1333">
        <v>1</v>
      </c>
      <c r="AI13" s="1336" t="s">
        <v>33</v>
      </c>
      <c r="AL13" s="1337"/>
      <c r="AM13" s="1337">
        <v>1</v>
      </c>
      <c r="AN13" s="1337"/>
      <c r="AP13" s="1315">
        <v>1300.5</v>
      </c>
      <c r="AY13" s="1338" t="s">
        <v>1919</v>
      </c>
      <c r="BA13" s="1333"/>
    </row>
    <row r="14" spans="1:53">
      <c r="A14" s="1153" t="s">
        <v>3680</v>
      </c>
      <c r="B14" s="1212">
        <v>11</v>
      </c>
      <c r="C14" s="1212" t="s">
        <v>3820</v>
      </c>
      <c r="D14" s="1332" t="s">
        <v>1920</v>
      </c>
      <c r="E14" s="1333" t="s">
        <v>1906</v>
      </c>
      <c r="F14" s="1225">
        <v>40894</v>
      </c>
      <c r="G14" s="1333">
        <v>1</v>
      </c>
      <c r="H14" s="1333"/>
      <c r="I14" s="1334"/>
      <c r="J14" s="1333"/>
      <c r="K14" s="1333">
        <v>1</v>
      </c>
      <c r="L14" s="1333">
        <v>172</v>
      </c>
      <c r="M14" s="1333">
        <v>75</v>
      </c>
      <c r="N14" s="1333">
        <v>225</v>
      </c>
      <c r="O14" s="1333">
        <v>745</v>
      </c>
      <c r="P14" s="1333"/>
      <c r="Q14" s="1334">
        <v>1</v>
      </c>
      <c r="R14" s="1334"/>
      <c r="S14" s="1334">
        <v>1</v>
      </c>
      <c r="T14" s="1334"/>
      <c r="U14" s="1334">
        <v>1</v>
      </c>
      <c r="V14" s="1334"/>
      <c r="W14" s="1333"/>
      <c r="X14" s="1333">
        <v>1</v>
      </c>
      <c r="Y14" s="1333">
        <v>1</v>
      </c>
      <c r="Z14" s="1333"/>
      <c r="AA14" s="1333">
        <v>1</v>
      </c>
      <c r="AB14" s="1333">
        <v>1</v>
      </c>
      <c r="AC14" s="1335" t="s">
        <v>33</v>
      </c>
      <c r="AD14" s="1212" t="s">
        <v>3819</v>
      </c>
      <c r="AE14" s="1333">
        <v>1</v>
      </c>
      <c r="AF14" s="1333"/>
      <c r="AG14" s="1333">
        <v>1</v>
      </c>
      <c r="AH14" s="1333">
        <v>1</v>
      </c>
      <c r="AI14" s="1336" t="s">
        <v>33</v>
      </c>
      <c r="AL14" s="1337"/>
      <c r="AM14" s="1337"/>
      <c r="AN14" s="1337">
        <v>1</v>
      </c>
      <c r="AP14" s="233">
        <v>745</v>
      </c>
      <c r="AY14" s="1338" t="s">
        <v>1921</v>
      </c>
      <c r="BA14" s="1333"/>
    </row>
    <row r="15" spans="1:53">
      <c r="A15" s="1153" t="s">
        <v>3680</v>
      </c>
      <c r="B15" s="1212">
        <v>11</v>
      </c>
      <c r="C15" s="1212" t="s">
        <v>3820</v>
      </c>
      <c r="D15" s="1332" t="s">
        <v>1922</v>
      </c>
      <c r="E15" s="1333" t="s">
        <v>1906</v>
      </c>
      <c r="F15" s="1225">
        <v>40894</v>
      </c>
      <c r="G15" s="1333">
        <v>1</v>
      </c>
      <c r="H15" s="1333"/>
      <c r="I15" s="1334"/>
      <c r="J15" s="1333"/>
      <c r="K15" s="1333">
        <v>1</v>
      </c>
      <c r="L15" s="1333">
        <v>166</v>
      </c>
      <c r="M15" s="1333">
        <v>71</v>
      </c>
      <c r="N15" s="1333">
        <v>216</v>
      </c>
      <c r="O15" s="1333">
        <v>688</v>
      </c>
      <c r="P15" s="1333"/>
      <c r="Q15" s="1334">
        <v>1</v>
      </c>
      <c r="R15" s="1334"/>
      <c r="S15" s="1334">
        <v>1</v>
      </c>
      <c r="T15" s="1334"/>
      <c r="U15" s="1334">
        <v>1</v>
      </c>
      <c r="V15" s="1334"/>
      <c r="W15" s="1333"/>
      <c r="X15" s="1333">
        <v>1</v>
      </c>
      <c r="Y15" s="1333">
        <v>1</v>
      </c>
      <c r="Z15" s="1333">
        <v>1</v>
      </c>
      <c r="AA15" s="1333"/>
      <c r="AB15" s="1333">
        <v>1</v>
      </c>
      <c r="AC15" s="1335" t="s">
        <v>33</v>
      </c>
      <c r="AD15" s="1212" t="s">
        <v>3819</v>
      </c>
      <c r="AE15" s="1333">
        <v>1</v>
      </c>
      <c r="AF15" s="1333">
        <v>1</v>
      </c>
      <c r="AG15" s="1333"/>
      <c r="AH15" s="1333">
        <v>1</v>
      </c>
      <c r="AI15" s="1336" t="s">
        <v>33</v>
      </c>
      <c r="AL15" s="1337"/>
      <c r="AM15" s="1337">
        <v>1</v>
      </c>
      <c r="AN15" s="1337"/>
      <c r="AP15" s="1315">
        <v>3250.5</v>
      </c>
      <c r="AY15" s="1338" t="s">
        <v>1923</v>
      </c>
      <c r="BA15" s="1333"/>
    </row>
    <row r="16" spans="1:53">
      <c r="A16" s="1153" t="s">
        <v>3680</v>
      </c>
      <c r="B16" s="1212">
        <v>11</v>
      </c>
      <c r="C16" s="1212" t="s">
        <v>3820</v>
      </c>
      <c r="D16" s="1332" t="s">
        <v>1924</v>
      </c>
      <c r="E16" s="1333" t="s">
        <v>1906</v>
      </c>
      <c r="F16" s="1225">
        <v>40894</v>
      </c>
      <c r="G16" s="1333">
        <v>1</v>
      </c>
      <c r="H16" s="1333"/>
      <c r="I16" s="1334"/>
      <c r="J16" s="1333">
        <v>1</v>
      </c>
      <c r="K16" s="1333"/>
      <c r="L16" s="1333">
        <v>151</v>
      </c>
      <c r="M16" s="1333">
        <v>70</v>
      </c>
      <c r="N16" s="1333">
        <v>205</v>
      </c>
      <c r="O16" s="1333">
        <v>411</v>
      </c>
      <c r="P16" s="1333"/>
      <c r="Q16" s="1334">
        <v>1</v>
      </c>
      <c r="R16" s="1334"/>
      <c r="S16" s="1334">
        <v>1</v>
      </c>
      <c r="T16" s="1334"/>
      <c r="U16" s="1334">
        <v>1</v>
      </c>
      <c r="V16" s="1334"/>
      <c r="W16" s="1333">
        <v>1</v>
      </c>
      <c r="X16" s="1333"/>
      <c r="Y16" s="1333">
        <v>1</v>
      </c>
      <c r="Z16" s="1333">
        <v>1</v>
      </c>
      <c r="AA16" s="1333"/>
      <c r="AB16" s="1333">
        <v>1</v>
      </c>
      <c r="AC16" s="1335" t="s">
        <v>33</v>
      </c>
      <c r="AD16" s="1212" t="s">
        <v>3819</v>
      </c>
      <c r="AE16" s="1333">
        <v>1</v>
      </c>
      <c r="AF16" s="1333">
        <v>1</v>
      </c>
      <c r="AG16" s="1333"/>
      <c r="AH16" s="1333">
        <v>1</v>
      </c>
      <c r="AI16" s="1336" t="s">
        <v>33</v>
      </c>
      <c r="AL16" s="1337"/>
      <c r="AM16" s="1337"/>
      <c r="AN16" s="1337">
        <v>1</v>
      </c>
      <c r="AP16" s="233">
        <v>97.5</v>
      </c>
      <c r="AY16" s="1338" t="s">
        <v>1925</v>
      </c>
      <c r="BA16" s="1333"/>
    </row>
    <row r="17" spans="1:53">
      <c r="A17" s="1153" t="s">
        <v>3680</v>
      </c>
      <c r="B17" s="1212">
        <v>11</v>
      </c>
      <c r="C17" s="1212" t="s">
        <v>3820</v>
      </c>
      <c r="D17" s="1332" t="s">
        <v>1926</v>
      </c>
      <c r="E17" s="1333" t="s">
        <v>1906</v>
      </c>
      <c r="F17" s="1225">
        <v>40894</v>
      </c>
      <c r="G17" s="1333">
        <v>1</v>
      </c>
      <c r="H17" s="1333"/>
      <c r="I17" s="1334"/>
      <c r="J17" s="1333"/>
      <c r="K17" s="1333">
        <v>1</v>
      </c>
      <c r="L17" s="1333">
        <v>168</v>
      </c>
      <c r="M17" s="1333">
        <v>73</v>
      </c>
      <c r="N17" s="1333">
        <v>216</v>
      </c>
      <c r="O17" s="1333">
        <v>667</v>
      </c>
      <c r="P17" s="1333"/>
      <c r="Q17" s="1334">
        <v>1</v>
      </c>
      <c r="R17" s="1334"/>
      <c r="S17" s="1334">
        <v>1</v>
      </c>
      <c r="T17" s="1334"/>
      <c r="U17" s="1334">
        <v>1</v>
      </c>
      <c r="V17" s="1334"/>
      <c r="W17" s="1333"/>
      <c r="X17" s="1333">
        <v>1</v>
      </c>
      <c r="Y17" s="1333">
        <v>1</v>
      </c>
      <c r="Z17" s="1333"/>
      <c r="AA17" s="1333">
        <v>1</v>
      </c>
      <c r="AB17" s="1333">
        <v>1</v>
      </c>
      <c r="AC17" s="1335" t="s">
        <v>33</v>
      </c>
      <c r="AD17" s="1212" t="s">
        <v>3819</v>
      </c>
      <c r="AE17" s="1333">
        <v>1</v>
      </c>
      <c r="AF17" s="1333"/>
      <c r="AG17" s="1333">
        <v>1</v>
      </c>
      <c r="AH17" s="1333">
        <v>1</v>
      </c>
      <c r="AI17" s="1336" t="s">
        <v>33</v>
      </c>
      <c r="AL17" s="1337"/>
      <c r="AM17" s="1337">
        <v>1</v>
      </c>
      <c r="AN17" s="1337"/>
      <c r="AP17" s="1315">
        <v>1817</v>
      </c>
      <c r="AY17" s="1338" t="s">
        <v>1927</v>
      </c>
      <c r="BA17" s="1333"/>
    </row>
    <row r="18" spans="1:53">
      <c r="A18" s="1153" t="s">
        <v>3680</v>
      </c>
      <c r="B18" s="1212">
        <v>11</v>
      </c>
      <c r="C18" s="1212" t="s">
        <v>3820</v>
      </c>
      <c r="D18" s="1332" t="s">
        <v>1928</v>
      </c>
      <c r="E18" s="1333" t="s">
        <v>1906</v>
      </c>
      <c r="F18" s="1225">
        <v>40894</v>
      </c>
      <c r="G18" s="1333">
        <v>1</v>
      </c>
      <c r="H18" s="1333"/>
      <c r="I18" s="1334"/>
      <c r="J18" s="1333"/>
      <c r="K18" s="1333">
        <v>1</v>
      </c>
      <c r="L18" s="1333">
        <v>173</v>
      </c>
      <c r="M18" s="1333">
        <v>76</v>
      </c>
      <c r="N18" s="1333">
        <v>225</v>
      </c>
      <c r="O18" s="1333">
        <v>778</v>
      </c>
      <c r="P18" s="1333"/>
      <c r="Q18" s="1334">
        <v>1</v>
      </c>
      <c r="R18" s="1334"/>
      <c r="S18" s="1334">
        <v>1</v>
      </c>
      <c r="T18" s="1334"/>
      <c r="U18" s="1334">
        <v>1</v>
      </c>
      <c r="V18" s="1334"/>
      <c r="W18" s="1333"/>
      <c r="X18" s="1333">
        <v>1</v>
      </c>
      <c r="Y18" s="1333">
        <v>1</v>
      </c>
      <c r="Z18" s="1333">
        <v>1</v>
      </c>
      <c r="AA18" s="1333"/>
      <c r="AB18" s="1333">
        <v>1</v>
      </c>
      <c r="AC18" s="1335" t="s">
        <v>33</v>
      </c>
      <c r="AD18" s="1212" t="s">
        <v>3819</v>
      </c>
      <c r="AE18" s="1333">
        <v>1</v>
      </c>
      <c r="AF18" s="1333">
        <v>1</v>
      </c>
      <c r="AG18" s="1333"/>
      <c r="AH18" s="1333">
        <v>1</v>
      </c>
      <c r="AI18" s="1336" t="s">
        <v>33</v>
      </c>
      <c r="AL18" s="1337"/>
      <c r="AM18" s="1337">
        <v>1</v>
      </c>
      <c r="AN18" s="1337"/>
      <c r="AP18" s="1315">
        <v>1617.5</v>
      </c>
      <c r="AY18" s="1338" t="s">
        <v>1929</v>
      </c>
      <c r="BA18" s="1333"/>
    </row>
    <row r="19" spans="1:53">
      <c r="A19" s="1153" t="s">
        <v>3680</v>
      </c>
      <c r="B19" s="1212">
        <v>11</v>
      </c>
      <c r="C19" s="1212" t="s">
        <v>3820</v>
      </c>
      <c r="D19" s="1332" t="s">
        <v>1930</v>
      </c>
      <c r="E19" s="1333" t="s">
        <v>1906</v>
      </c>
      <c r="F19" s="1225">
        <v>40894</v>
      </c>
      <c r="G19" s="1333">
        <v>1</v>
      </c>
      <c r="H19" s="1333"/>
      <c r="I19" s="1334"/>
      <c r="J19" s="1333"/>
      <c r="K19" s="1333">
        <v>1</v>
      </c>
      <c r="L19" s="1333">
        <v>175</v>
      </c>
      <c r="M19" s="1333">
        <v>74</v>
      </c>
      <c r="N19" s="1333">
        <v>221</v>
      </c>
      <c r="O19" s="1333">
        <v>709</v>
      </c>
      <c r="P19" s="1333"/>
      <c r="Q19" s="1334">
        <v>1</v>
      </c>
      <c r="R19" s="1334"/>
      <c r="S19" s="1334">
        <v>1</v>
      </c>
      <c r="T19" s="1334"/>
      <c r="U19" s="1334">
        <v>1</v>
      </c>
      <c r="V19" s="1334"/>
      <c r="W19" s="1333"/>
      <c r="X19" s="1333">
        <v>1</v>
      </c>
      <c r="Y19" s="1333">
        <v>1</v>
      </c>
      <c r="Z19" s="1333"/>
      <c r="AA19" s="1333">
        <v>1</v>
      </c>
      <c r="AB19" s="1333">
        <v>1</v>
      </c>
      <c r="AC19" s="1335" t="s">
        <v>33</v>
      </c>
      <c r="AD19" s="1212" t="s">
        <v>3819</v>
      </c>
      <c r="AE19" s="1333">
        <v>1</v>
      </c>
      <c r="AF19" s="1333"/>
      <c r="AG19" s="1333">
        <v>1</v>
      </c>
      <c r="AH19" s="1333">
        <v>1</v>
      </c>
      <c r="AI19" s="1336" t="s">
        <v>33</v>
      </c>
      <c r="AL19" s="1337"/>
      <c r="AM19" s="1337"/>
      <c r="AN19" s="1337">
        <v>1</v>
      </c>
      <c r="AP19" s="233">
        <v>976</v>
      </c>
      <c r="AY19" s="1338" t="s">
        <v>1931</v>
      </c>
      <c r="BA19" s="1333"/>
    </row>
    <row r="20" spans="1:53">
      <c r="A20" s="1153" t="s">
        <v>3680</v>
      </c>
      <c r="B20" s="1212">
        <v>11</v>
      </c>
      <c r="C20" s="1212" t="s">
        <v>3820</v>
      </c>
      <c r="D20" s="1339" t="s">
        <v>1932</v>
      </c>
      <c r="E20" s="1340" t="s">
        <v>1906</v>
      </c>
      <c r="F20" s="1225">
        <v>40894</v>
      </c>
      <c r="G20" s="1340">
        <v>1</v>
      </c>
      <c r="H20" s="1340"/>
      <c r="I20" s="1340"/>
      <c r="J20" s="1340"/>
      <c r="K20" s="1340">
        <v>1</v>
      </c>
      <c r="L20" s="1340">
        <v>170</v>
      </c>
      <c r="M20" s="1340">
        <v>74</v>
      </c>
      <c r="N20" s="1340">
        <v>225</v>
      </c>
      <c r="O20" s="1340">
        <v>676</v>
      </c>
      <c r="P20" s="1340"/>
      <c r="Q20" s="1340">
        <v>1</v>
      </c>
      <c r="R20" s="1340"/>
      <c r="S20" s="1340">
        <v>1</v>
      </c>
      <c r="T20" s="1340"/>
      <c r="U20" s="1340">
        <v>1</v>
      </c>
      <c r="V20" s="1340"/>
      <c r="W20" s="1340"/>
      <c r="X20" s="1340">
        <v>1</v>
      </c>
      <c r="Y20" s="1340">
        <v>1</v>
      </c>
      <c r="Z20" s="1340"/>
      <c r="AA20" s="1340">
        <v>1</v>
      </c>
      <c r="AB20" s="1340">
        <v>1</v>
      </c>
      <c r="AC20" s="1340" t="s">
        <v>33</v>
      </c>
      <c r="AD20" s="1212" t="s">
        <v>3819</v>
      </c>
      <c r="AE20" s="1340">
        <v>1</v>
      </c>
      <c r="AF20" s="1340"/>
      <c r="AG20" s="1340">
        <v>1</v>
      </c>
      <c r="AH20" s="1340">
        <v>1</v>
      </c>
      <c r="AI20" s="1341" t="s">
        <v>33</v>
      </c>
      <c r="AL20" s="1337"/>
      <c r="AM20" s="1337">
        <v>1</v>
      </c>
      <c r="AN20" s="1337"/>
      <c r="AP20" s="1315">
        <v>5329</v>
      </c>
      <c r="AY20" s="1342" t="s">
        <v>1280</v>
      </c>
      <c r="BA20" s="1339" t="s">
        <v>1933</v>
      </c>
    </row>
    <row r="21" spans="1:53">
      <c r="A21" s="1153" t="s">
        <v>3680</v>
      </c>
      <c r="B21" s="1212">
        <v>11</v>
      </c>
      <c r="C21" s="1212" t="s">
        <v>3820</v>
      </c>
      <c r="D21" s="1332" t="s">
        <v>1934</v>
      </c>
      <c r="E21" s="1333" t="s">
        <v>1906</v>
      </c>
      <c r="F21" s="1225">
        <v>40894</v>
      </c>
      <c r="G21" s="1333"/>
      <c r="H21" s="1333">
        <v>1</v>
      </c>
      <c r="I21" s="1334"/>
      <c r="J21" s="1333">
        <v>1</v>
      </c>
      <c r="K21" s="1333"/>
      <c r="L21" s="1333">
        <v>151</v>
      </c>
      <c r="M21" s="1333">
        <v>70</v>
      </c>
      <c r="N21" s="1333">
        <v>195</v>
      </c>
      <c r="O21" s="1333">
        <v>400</v>
      </c>
      <c r="P21" s="1333"/>
      <c r="Q21" s="1334">
        <v>1</v>
      </c>
      <c r="R21" s="1334"/>
      <c r="S21" s="1334">
        <v>1</v>
      </c>
      <c r="T21" s="1334"/>
      <c r="U21" s="1334">
        <v>1</v>
      </c>
      <c r="V21" s="1334"/>
      <c r="W21" s="1333">
        <v>1</v>
      </c>
      <c r="X21" s="1333"/>
      <c r="Y21" s="1333">
        <v>1</v>
      </c>
      <c r="Z21" s="1333">
        <v>1</v>
      </c>
      <c r="AA21" s="1333"/>
      <c r="AB21" s="1333">
        <v>1</v>
      </c>
      <c r="AC21" s="1335" t="s">
        <v>33</v>
      </c>
      <c r="AD21" s="1212" t="s">
        <v>3819</v>
      </c>
      <c r="AE21" s="1333">
        <v>1</v>
      </c>
      <c r="AF21" s="1333">
        <v>1</v>
      </c>
      <c r="AG21" s="1333"/>
      <c r="AH21" s="1333">
        <v>1</v>
      </c>
      <c r="AI21" s="1336" t="s">
        <v>33</v>
      </c>
      <c r="AL21" s="1337"/>
      <c r="AM21" s="1337"/>
      <c r="AN21" s="1337">
        <v>1</v>
      </c>
      <c r="AP21" s="233">
        <v>83</v>
      </c>
      <c r="AY21" s="1338" t="s">
        <v>1935</v>
      </c>
      <c r="BA21" s="1333"/>
    </row>
    <row r="22" spans="1:53" ht="16" thickBot="1">
      <c r="A22" s="1153" t="s">
        <v>3680</v>
      </c>
      <c r="B22" s="1212">
        <v>11</v>
      </c>
      <c r="C22" s="1212" t="s">
        <v>3820</v>
      </c>
      <c r="D22" s="1339" t="s">
        <v>1936</v>
      </c>
      <c r="E22" s="1340" t="s">
        <v>1906</v>
      </c>
      <c r="F22" s="1225">
        <v>40894</v>
      </c>
      <c r="G22" s="1340">
        <v>1</v>
      </c>
      <c r="H22" s="1340"/>
      <c r="I22" s="1340"/>
      <c r="J22" s="1340"/>
      <c r="K22" s="1340">
        <v>1</v>
      </c>
      <c r="L22" s="1340">
        <v>170</v>
      </c>
      <c r="M22" s="1340">
        <v>70</v>
      </c>
      <c r="N22" s="1340">
        <v>210</v>
      </c>
      <c r="O22" s="1340">
        <v>665</v>
      </c>
      <c r="P22" s="1340"/>
      <c r="Q22" s="1340">
        <v>1</v>
      </c>
      <c r="R22" s="1340"/>
      <c r="S22" s="1340">
        <v>1</v>
      </c>
      <c r="T22" s="1340"/>
      <c r="U22" s="1340">
        <v>1</v>
      </c>
      <c r="V22" s="1340"/>
      <c r="W22" s="1340"/>
      <c r="X22" s="1340">
        <v>1</v>
      </c>
      <c r="Y22" s="1340">
        <v>1</v>
      </c>
      <c r="Z22" s="1340">
        <v>1</v>
      </c>
      <c r="AA22" s="1340"/>
      <c r="AB22" s="1340">
        <v>1</v>
      </c>
      <c r="AC22" s="1340" t="s">
        <v>33</v>
      </c>
      <c r="AD22" s="1212" t="s">
        <v>3819</v>
      </c>
      <c r="AE22" s="1340">
        <v>1</v>
      </c>
      <c r="AF22" s="1340">
        <v>1</v>
      </c>
      <c r="AG22" s="1340"/>
      <c r="AH22" s="1340">
        <v>1</v>
      </c>
      <c r="AI22" s="1341" t="s">
        <v>33</v>
      </c>
      <c r="AL22" s="1337"/>
      <c r="AM22" s="1337"/>
      <c r="AN22" s="1337">
        <v>1</v>
      </c>
      <c r="AP22" s="234">
        <v>120</v>
      </c>
      <c r="AY22" s="1342" t="s">
        <v>1284</v>
      </c>
      <c r="BA22" s="1339" t="s">
        <v>1937</v>
      </c>
    </row>
    <row r="23" spans="1:53">
      <c r="A23" s="1153" t="s">
        <v>3680</v>
      </c>
      <c r="B23" s="1212">
        <v>11</v>
      </c>
      <c r="C23" s="1212" t="s">
        <v>3820</v>
      </c>
      <c r="D23" s="1332" t="s">
        <v>1938</v>
      </c>
      <c r="E23" s="1333" t="s">
        <v>1906</v>
      </c>
      <c r="F23" s="1225">
        <v>40894</v>
      </c>
      <c r="G23" s="1333">
        <v>1</v>
      </c>
      <c r="H23" s="1333"/>
      <c r="I23" s="1334"/>
      <c r="J23" s="1333"/>
      <c r="K23" s="1333">
        <v>1</v>
      </c>
      <c r="L23" s="1333">
        <v>176</v>
      </c>
      <c r="M23" s="1333">
        <v>75</v>
      </c>
      <c r="N23" s="1333">
        <v>220</v>
      </c>
      <c r="O23" s="1333">
        <v>778</v>
      </c>
      <c r="P23" s="1333"/>
      <c r="Q23" s="1334">
        <v>1</v>
      </c>
      <c r="R23" s="1334"/>
      <c r="S23" s="1334">
        <v>1</v>
      </c>
      <c r="T23" s="1334"/>
      <c r="U23" s="1334">
        <v>1</v>
      </c>
      <c r="V23" s="1334"/>
      <c r="W23" s="1333"/>
      <c r="X23" s="1333">
        <v>1</v>
      </c>
      <c r="Y23" s="1333">
        <v>1</v>
      </c>
      <c r="Z23" s="1333">
        <v>1</v>
      </c>
      <c r="AA23" s="1333"/>
      <c r="AB23" s="1333">
        <v>1</v>
      </c>
      <c r="AC23" s="1335" t="s">
        <v>33</v>
      </c>
      <c r="AD23" s="1212" t="s">
        <v>3819</v>
      </c>
      <c r="AE23" s="1333">
        <v>1</v>
      </c>
      <c r="AF23" s="1333">
        <v>1</v>
      </c>
      <c r="AG23" s="1333"/>
      <c r="AH23" s="1333">
        <v>1</v>
      </c>
      <c r="AI23" s="1336" t="s">
        <v>33</v>
      </c>
      <c r="AL23" s="1337"/>
      <c r="AM23" s="1337">
        <v>1</v>
      </c>
      <c r="AN23" s="1337"/>
      <c r="AP23" s="1323">
        <v>7518</v>
      </c>
      <c r="AY23" s="1338" t="s">
        <v>1939</v>
      </c>
      <c r="BA23" s="1333"/>
    </row>
    <row r="24" spans="1:53">
      <c r="A24" s="1153" t="s">
        <v>3680</v>
      </c>
      <c r="B24" s="1212">
        <v>11</v>
      </c>
      <c r="C24" s="1212" t="s">
        <v>3820</v>
      </c>
      <c r="D24" s="1332" t="s">
        <v>1940</v>
      </c>
      <c r="E24" s="1333" t="s">
        <v>1906</v>
      </c>
      <c r="F24" s="1225">
        <v>40894</v>
      </c>
      <c r="G24" s="1333"/>
      <c r="H24" s="1333">
        <v>1</v>
      </c>
      <c r="I24" s="1334"/>
      <c r="J24" s="1333"/>
      <c r="K24" s="1333">
        <v>1</v>
      </c>
      <c r="L24" s="1333">
        <v>170</v>
      </c>
      <c r="M24" s="1333">
        <v>71</v>
      </c>
      <c r="N24" s="1333">
        <v>215</v>
      </c>
      <c r="O24" s="1333">
        <v>658</v>
      </c>
      <c r="P24" s="1333">
        <v>1</v>
      </c>
      <c r="Q24" s="1334"/>
      <c r="R24" s="1334"/>
      <c r="S24" s="1334">
        <v>1</v>
      </c>
      <c r="T24" s="1334"/>
      <c r="U24" s="1334">
        <v>1</v>
      </c>
      <c r="V24" s="1334"/>
      <c r="W24" s="1333"/>
      <c r="X24" s="1333">
        <v>1</v>
      </c>
      <c r="Y24" s="1333">
        <v>1</v>
      </c>
      <c r="Z24" s="1333"/>
      <c r="AA24" s="1333">
        <v>1</v>
      </c>
      <c r="AB24" s="1333">
        <v>1</v>
      </c>
      <c r="AC24" s="1335" t="s">
        <v>33</v>
      </c>
      <c r="AD24" s="1212" t="s">
        <v>3819</v>
      </c>
      <c r="AE24" s="1333">
        <v>1</v>
      </c>
      <c r="AF24" s="1333"/>
      <c r="AG24" s="1333">
        <v>1</v>
      </c>
      <c r="AH24" s="1333">
        <v>1</v>
      </c>
      <c r="AI24" s="1336" t="s">
        <v>33</v>
      </c>
      <c r="AL24" s="1337"/>
      <c r="AM24" s="1337"/>
      <c r="AN24" s="1337">
        <v>1</v>
      </c>
      <c r="AP24" s="233">
        <v>93</v>
      </c>
      <c r="AY24" s="1338" t="s">
        <v>1941</v>
      </c>
      <c r="BA24" s="1333"/>
    </row>
    <row r="25" spans="1:53">
      <c r="A25" s="1153" t="s">
        <v>3680</v>
      </c>
      <c r="B25" s="1212">
        <v>11</v>
      </c>
      <c r="C25" s="1212" t="s">
        <v>3820</v>
      </c>
      <c r="D25" s="1332" t="s">
        <v>1942</v>
      </c>
      <c r="E25" s="1333" t="s">
        <v>1906</v>
      </c>
      <c r="F25" s="1225">
        <v>40894</v>
      </c>
      <c r="G25" s="1333"/>
      <c r="H25" s="1333">
        <v>1</v>
      </c>
      <c r="I25" s="1334"/>
      <c r="J25" s="1333">
        <v>1</v>
      </c>
      <c r="K25" s="1333"/>
      <c r="L25" s="1333">
        <v>146</v>
      </c>
      <c r="M25" s="1333">
        <v>68</v>
      </c>
      <c r="N25" s="1333">
        <v>195</v>
      </c>
      <c r="O25" s="1333">
        <v>359</v>
      </c>
      <c r="P25" s="1333"/>
      <c r="Q25" s="1334">
        <v>1</v>
      </c>
      <c r="R25" s="1334"/>
      <c r="S25" s="1334">
        <v>1</v>
      </c>
      <c r="T25" s="1334"/>
      <c r="U25" s="1334">
        <v>1</v>
      </c>
      <c r="V25" s="1334"/>
      <c r="W25" s="1333">
        <v>1</v>
      </c>
      <c r="X25" s="1333"/>
      <c r="Y25" s="1333">
        <v>1</v>
      </c>
      <c r="Z25" s="1333">
        <v>1</v>
      </c>
      <c r="AA25" s="1333"/>
      <c r="AB25" s="1333">
        <v>1</v>
      </c>
      <c r="AC25" s="1335" t="s">
        <v>33</v>
      </c>
      <c r="AD25" s="1212" t="s">
        <v>3819</v>
      </c>
      <c r="AE25" s="1333">
        <v>1</v>
      </c>
      <c r="AF25" s="1333">
        <v>1</v>
      </c>
      <c r="AG25" s="1333"/>
      <c r="AH25" s="1333">
        <v>1</v>
      </c>
      <c r="AI25" s="1336" t="s">
        <v>33</v>
      </c>
      <c r="AL25" s="1337"/>
      <c r="AM25" s="1337"/>
      <c r="AN25" s="1337">
        <v>1</v>
      </c>
      <c r="AP25" s="233">
        <v>348</v>
      </c>
      <c r="AY25" s="1338" t="s">
        <v>1943</v>
      </c>
      <c r="BA25" s="1333"/>
    </row>
    <row r="26" spans="1:53">
      <c r="A26" s="1153" t="s">
        <v>3680</v>
      </c>
      <c r="B26" s="1212">
        <v>11</v>
      </c>
      <c r="C26" s="1212" t="s">
        <v>3820</v>
      </c>
      <c r="D26" s="1332" t="s">
        <v>1944</v>
      </c>
      <c r="E26" s="1333" t="s">
        <v>1906</v>
      </c>
      <c r="F26" s="1225">
        <v>40894</v>
      </c>
      <c r="G26" s="1333"/>
      <c r="H26" s="1333">
        <v>1</v>
      </c>
      <c r="I26" s="1334"/>
      <c r="J26" s="1333">
        <v>1</v>
      </c>
      <c r="K26" s="1333"/>
      <c r="L26" s="1333">
        <v>158</v>
      </c>
      <c r="M26" s="1333">
        <v>73</v>
      </c>
      <c r="N26" s="1333">
        <v>208</v>
      </c>
      <c r="O26" s="1333">
        <v>452</v>
      </c>
      <c r="P26" s="1333"/>
      <c r="Q26" s="1334">
        <v>1</v>
      </c>
      <c r="R26" s="1334"/>
      <c r="S26" s="1334">
        <v>1</v>
      </c>
      <c r="T26" s="1334"/>
      <c r="U26" s="1334">
        <v>1</v>
      </c>
      <c r="V26" s="1334"/>
      <c r="W26" s="1333">
        <v>1</v>
      </c>
      <c r="X26" s="1333"/>
      <c r="Y26" s="1333">
        <v>1</v>
      </c>
      <c r="Z26" s="1333">
        <v>1</v>
      </c>
      <c r="AA26" s="1333"/>
      <c r="AB26" s="1333">
        <v>1</v>
      </c>
      <c r="AC26" s="1335" t="s">
        <v>33</v>
      </c>
      <c r="AD26" s="1212" t="s">
        <v>3819</v>
      </c>
      <c r="AE26" s="1333">
        <v>1</v>
      </c>
      <c r="AF26" s="1333">
        <v>1</v>
      </c>
      <c r="AG26" s="1333"/>
      <c r="AH26" s="1333">
        <v>1</v>
      </c>
      <c r="AI26" s="1336" t="s">
        <v>33</v>
      </c>
      <c r="AL26" s="1337"/>
      <c r="AM26" s="1337"/>
      <c r="AN26" s="1337">
        <v>1</v>
      </c>
      <c r="AP26" s="233">
        <v>174</v>
      </c>
      <c r="AY26" s="1338" t="s">
        <v>1945</v>
      </c>
      <c r="BA26" s="1333"/>
    </row>
    <row r="27" spans="1:53">
      <c r="A27" s="1153" t="s">
        <v>3680</v>
      </c>
      <c r="B27" s="1212">
        <v>11</v>
      </c>
      <c r="C27" s="1212" t="s">
        <v>3820</v>
      </c>
      <c r="D27" s="1332" t="s">
        <v>1946</v>
      </c>
      <c r="E27" s="1333" t="s">
        <v>1906</v>
      </c>
      <c r="F27" s="1225">
        <v>40894</v>
      </c>
      <c r="G27" s="1333">
        <v>1</v>
      </c>
      <c r="H27" s="1333"/>
      <c r="I27" s="1334"/>
      <c r="J27" s="1333"/>
      <c r="K27" s="1333">
        <v>1</v>
      </c>
      <c r="L27" s="1333">
        <v>175</v>
      </c>
      <c r="M27" s="1333">
        <v>76</v>
      </c>
      <c r="N27" s="1333">
        <v>230</v>
      </c>
      <c r="O27" s="1333">
        <v>820</v>
      </c>
      <c r="P27" s="1333"/>
      <c r="Q27" s="1334">
        <v>1</v>
      </c>
      <c r="R27" s="1334"/>
      <c r="S27" s="1334">
        <v>1</v>
      </c>
      <c r="T27" s="1334"/>
      <c r="U27" s="1334">
        <v>1</v>
      </c>
      <c r="V27" s="1334"/>
      <c r="W27" s="1333"/>
      <c r="X27" s="1333">
        <v>1</v>
      </c>
      <c r="Y27" s="1333">
        <v>1</v>
      </c>
      <c r="Z27" s="1333">
        <v>1</v>
      </c>
      <c r="AA27" s="1333"/>
      <c r="AB27" s="1333">
        <v>1</v>
      </c>
      <c r="AC27" s="1335" t="s">
        <v>33</v>
      </c>
      <c r="AD27" s="1212" t="s">
        <v>3819</v>
      </c>
      <c r="AE27" s="1333">
        <v>1</v>
      </c>
      <c r="AF27" s="1333">
        <v>1</v>
      </c>
      <c r="AG27" s="1333"/>
      <c r="AH27" s="1333">
        <v>1</v>
      </c>
      <c r="AI27" s="1336" t="s">
        <v>33</v>
      </c>
      <c r="AL27" s="1337">
        <v>1</v>
      </c>
      <c r="AM27" s="1337"/>
      <c r="AN27" s="1337"/>
      <c r="AP27" s="1322">
        <v>16829</v>
      </c>
      <c r="AY27" s="1338" t="s">
        <v>1947</v>
      </c>
      <c r="BA27" s="1333"/>
    </row>
    <row r="28" spans="1:53">
      <c r="A28" s="1153" t="s">
        <v>3680</v>
      </c>
      <c r="B28" s="1212">
        <v>11</v>
      </c>
      <c r="C28" s="1212" t="s">
        <v>3820</v>
      </c>
      <c r="D28" s="1332" t="s">
        <v>1948</v>
      </c>
      <c r="E28" s="1333" t="s">
        <v>1906</v>
      </c>
      <c r="F28" s="1225">
        <v>40894</v>
      </c>
      <c r="G28" s="1333">
        <v>1</v>
      </c>
      <c r="H28" s="1333"/>
      <c r="I28" s="1334"/>
      <c r="J28" s="1333">
        <v>1</v>
      </c>
      <c r="K28" s="1333"/>
      <c r="L28" s="1333">
        <v>155</v>
      </c>
      <c r="M28" s="1333">
        <v>69</v>
      </c>
      <c r="N28" s="1333">
        <v>198</v>
      </c>
      <c r="O28" s="1333">
        <v>480</v>
      </c>
      <c r="P28" s="1333"/>
      <c r="Q28" s="1334">
        <v>1</v>
      </c>
      <c r="R28" s="1334"/>
      <c r="S28" s="1334">
        <v>1</v>
      </c>
      <c r="T28" s="1334"/>
      <c r="U28" s="1334">
        <v>1</v>
      </c>
      <c r="V28" s="1334"/>
      <c r="W28" s="1333">
        <v>1</v>
      </c>
      <c r="X28" s="1333"/>
      <c r="Y28" s="1333">
        <v>1</v>
      </c>
      <c r="Z28" s="1333"/>
      <c r="AA28" s="1333">
        <v>1</v>
      </c>
      <c r="AB28" s="1333">
        <v>1</v>
      </c>
      <c r="AC28" s="1335" t="s">
        <v>33</v>
      </c>
      <c r="AD28" s="1212" t="s">
        <v>3819</v>
      </c>
      <c r="AE28" s="1333">
        <v>1</v>
      </c>
      <c r="AF28" s="1333"/>
      <c r="AG28" s="1333">
        <v>1</v>
      </c>
      <c r="AH28" s="1333">
        <v>1</v>
      </c>
      <c r="AI28" s="1336" t="s">
        <v>33</v>
      </c>
      <c r="AL28" s="1337"/>
      <c r="AM28" s="1337">
        <v>1</v>
      </c>
      <c r="AN28" s="1337"/>
      <c r="AP28" s="1315">
        <v>3562</v>
      </c>
      <c r="AY28" s="1338" t="s">
        <v>1949</v>
      </c>
      <c r="BA28" s="1333"/>
    </row>
    <row r="29" spans="1:53">
      <c r="A29" s="1153" t="s">
        <v>3680</v>
      </c>
      <c r="B29" s="1212">
        <v>11</v>
      </c>
      <c r="C29" s="1212" t="s">
        <v>3820</v>
      </c>
      <c r="D29" s="1332" t="s">
        <v>1950</v>
      </c>
      <c r="E29" s="1333" t="s">
        <v>1906</v>
      </c>
      <c r="F29" s="1225">
        <v>40894</v>
      </c>
      <c r="G29" s="1333">
        <v>1</v>
      </c>
      <c r="H29" s="1333"/>
      <c r="I29" s="1334"/>
      <c r="J29" s="1333"/>
      <c r="K29" s="1333">
        <v>1</v>
      </c>
      <c r="L29" s="1333">
        <v>170</v>
      </c>
      <c r="M29" s="1333">
        <v>74</v>
      </c>
      <c r="N29" s="1333">
        <v>232</v>
      </c>
      <c r="O29" s="1333">
        <v>902</v>
      </c>
      <c r="P29" s="1333"/>
      <c r="Q29" s="1334">
        <v>1</v>
      </c>
      <c r="R29" s="1334"/>
      <c r="S29" s="1334">
        <v>1</v>
      </c>
      <c r="T29" s="1334"/>
      <c r="U29" s="1334">
        <v>1</v>
      </c>
      <c r="V29" s="1334"/>
      <c r="W29" s="1333"/>
      <c r="X29" s="1333">
        <v>1</v>
      </c>
      <c r="Y29" s="1333">
        <v>1</v>
      </c>
      <c r="Z29" s="1333">
        <v>1</v>
      </c>
      <c r="AA29" s="1333"/>
      <c r="AB29" s="1333">
        <v>1</v>
      </c>
      <c r="AC29" s="1335" t="s">
        <v>33</v>
      </c>
      <c r="AD29" s="1212" t="s">
        <v>3819</v>
      </c>
      <c r="AE29" s="1333">
        <v>1</v>
      </c>
      <c r="AF29" s="1333">
        <v>1</v>
      </c>
      <c r="AG29" s="1333"/>
      <c r="AH29" s="1333">
        <v>1</v>
      </c>
      <c r="AI29" s="1336" t="s">
        <v>33</v>
      </c>
      <c r="AL29" s="1337"/>
      <c r="AM29" s="1337"/>
      <c r="AN29" s="1337">
        <v>1</v>
      </c>
      <c r="AP29" s="233">
        <v>90</v>
      </c>
      <c r="AY29" s="1338" t="s">
        <v>1951</v>
      </c>
      <c r="BA29" s="1333"/>
    </row>
    <row r="30" spans="1:53">
      <c r="A30" s="1153" t="s">
        <v>3680</v>
      </c>
      <c r="B30" s="1212">
        <v>11</v>
      </c>
      <c r="C30" s="1212" t="s">
        <v>3820</v>
      </c>
      <c r="D30" s="1332" t="s">
        <v>1952</v>
      </c>
      <c r="E30" s="1332" t="s">
        <v>1906</v>
      </c>
      <c r="F30" s="1225">
        <v>40894</v>
      </c>
      <c r="G30" s="1332"/>
      <c r="H30" s="1332">
        <v>1</v>
      </c>
      <c r="I30" s="1343"/>
      <c r="J30" s="1332"/>
      <c r="K30" s="1332">
        <v>1</v>
      </c>
      <c r="L30" s="1332">
        <v>168</v>
      </c>
      <c r="M30" s="1332">
        <v>71</v>
      </c>
      <c r="N30" s="1332">
        <v>205</v>
      </c>
      <c r="O30" s="1332">
        <v>529</v>
      </c>
      <c r="P30" s="1332">
        <v>1</v>
      </c>
      <c r="Q30" s="1343">
        <v>1</v>
      </c>
      <c r="R30" s="1343"/>
      <c r="S30" s="1343">
        <v>1</v>
      </c>
      <c r="T30" s="1343"/>
      <c r="U30" s="1343">
        <v>1</v>
      </c>
      <c r="V30" s="1343"/>
      <c r="W30" s="1332">
        <v>1</v>
      </c>
      <c r="X30" s="1332"/>
      <c r="Y30" s="1332">
        <v>1</v>
      </c>
      <c r="Z30" s="1332"/>
      <c r="AA30" s="1332">
        <v>1</v>
      </c>
      <c r="AB30" s="1332">
        <v>1</v>
      </c>
      <c r="AC30" s="1344" t="s">
        <v>33</v>
      </c>
      <c r="AD30" s="1212" t="s">
        <v>3819</v>
      </c>
      <c r="AE30" s="1332">
        <v>1</v>
      </c>
      <c r="AF30" s="1332"/>
      <c r="AG30" s="1332">
        <v>1</v>
      </c>
      <c r="AH30" s="1332">
        <v>1</v>
      </c>
      <c r="AI30" s="1345" t="s">
        <v>33</v>
      </c>
      <c r="AL30" s="1337"/>
      <c r="AM30" s="1337"/>
      <c r="AN30" s="1337">
        <v>1</v>
      </c>
      <c r="AP30" s="233">
        <v>691</v>
      </c>
      <c r="AY30" s="1346" t="s">
        <v>1953</v>
      </c>
      <c r="BA30" s="1332"/>
    </row>
    <row r="31" spans="1:53">
      <c r="A31" s="1153" t="s">
        <v>3680</v>
      </c>
      <c r="B31" s="1212">
        <v>11</v>
      </c>
      <c r="C31" s="1212" t="s">
        <v>3820</v>
      </c>
      <c r="D31" s="1332" t="s">
        <v>1954</v>
      </c>
      <c r="E31" s="1333" t="s">
        <v>1906</v>
      </c>
      <c r="F31" s="1225">
        <v>40894</v>
      </c>
      <c r="G31" s="1333">
        <v>1</v>
      </c>
      <c r="H31" s="1333"/>
      <c r="I31" s="1334"/>
      <c r="J31" s="1333"/>
      <c r="K31" s="1333">
        <v>1</v>
      </c>
      <c r="L31" s="1333">
        <v>165</v>
      </c>
      <c r="M31" s="1333">
        <v>72</v>
      </c>
      <c r="N31" s="1333">
        <v>218</v>
      </c>
      <c r="O31" s="1333">
        <v>720</v>
      </c>
      <c r="P31" s="1333"/>
      <c r="Q31" s="1334">
        <v>1</v>
      </c>
      <c r="R31" s="1334"/>
      <c r="S31" s="1334">
        <v>1</v>
      </c>
      <c r="T31" s="1334"/>
      <c r="U31" s="1334">
        <v>1</v>
      </c>
      <c r="V31" s="1334"/>
      <c r="W31" s="1333"/>
      <c r="X31" s="1333">
        <v>1</v>
      </c>
      <c r="Y31" s="1333">
        <v>1</v>
      </c>
      <c r="Z31" s="1333"/>
      <c r="AA31" s="1333">
        <v>1</v>
      </c>
      <c r="AB31" s="1333">
        <v>1</v>
      </c>
      <c r="AC31" s="1335" t="s">
        <v>33</v>
      </c>
      <c r="AD31" s="1212" t="s">
        <v>3819</v>
      </c>
      <c r="AE31" s="1333">
        <v>1</v>
      </c>
      <c r="AF31" s="1333"/>
      <c r="AG31" s="1333">
        <v>1</v>
      </c>
      <c r="AH31" s="1333">
        <v>1</v>
      </c>
      <c r="AI31" s="1336" t="s">
        <v>33</v>
      </c>
      <c r="AL31" s="1337"/>
      <c r="AM31" s="1337"/>
      <c r="AN31" s="1337">
        <v>1</v>
      </c>
      <c r="AP31" s="233">
        <v>106</v>
      </c>
      <c r="AY31" s="1338" t="s">
        <v>1955</v>
      </c>
      <c r="BA31" s="1333"/>
    </row>
    <row r="32" spans="1:53">
      <c r="A32" s="1153" t="s">
        <v>3680</v>
      </c>
      <c r="B32" s="1212">
        <v>11</v>
      </c>
      <c r="C32" s="1212" t="s">
        <v>3820</v>
      </c>
      <c r="D32" s="1332" t="s">
        <v>1956</v>
      </c>
      <c r="E32" s="1333" t="s">
        <v>1957</v>
      </c>
      <c r="F32" s="1225">
        <v>40895</v>
      </c>
      <c r="G32" s="1333">
        <v>1</v>
      </c>
      <c r="H32" s="1333"/>
      <c r="I32" s="1334"/>
      <c r="J32" s="1333"/>
      <c r="K32" s="1333">
        <v>1</v>
      </c>
      <c r="L32" s="1333">
        <v>171</v>
      </c>
      <c r="M32" s="1333">
        <v>74</v>
      </c>
      <c r="N32" s="1333">
        <v>215</v>
      </c>
      <c r="O32" s="1333">
        <v>754</v>
      </c>
      <c r="P32" s="1333"/>
      <c r="Q32" s="1334">
        <v>1</v>
      </c>
      <c r="R32" s="1334"/>
      <c r="S32" s="1334">
        <v>1</v>
      </c>
      <c r="T32" s="1334"/>
      <c r="U32" s="1334">
        <v>1</v>
      </c>
      <c r="V32" s="1334"/>
      <c r="W32" s="1333"/>
      <c r="X32" s="1333">
        <v>1</v>
      </c>
      <c r="Y32" s="1333">
        <v>1</v>
      </c>
      <c r="Z32" s="1333">
        <v>1</v>
      </c>
      <c r="AA32" s="1333"/>
      <c r="AB32" s="1333">
        <v>1</v>
      </c>
      <c r="AC32" s="1335" t="s">
        <v>33</v>
      </c>
      <c r="AD32" s="1212" t="s">
        <v>3819</v>
      </c>
      <c r="AE32" s="1333">
        <v>1</v>
      </c>
      <c r="AF32" s="1333">
        <v>1</v>
      </c>
      <c r="AG32" s="1333"/>
      <c r="AH32" s="1333">
        <v>1</v>
      </c>
      <c r="AI32" s="1336" t="s">
        <v>33</v>
      </c>
      <c r="AL32" s="1337"/>
      <c r="AM32" s="1337"/>
      <c r="AN32" s="1337">
        <v>1</v>
      </c>
      <c r="AP32" s="233">
        <v>73</v>
      </c>
      <c r="AY32" s="1338" t="s">
        <v>1958</v>
      </c>
      <c r="BA32" s="1333"/>
    </row>
    <row r="33" spans="1:53">
      <c r="A33" s="1153" t="s">
        <v>3680</v>
      </c>
      <c r="B33" s="1212">
        <v>11</v>
      </c>
      <c r="C33" s="1212" t="s">
        <v>3820</v>
      </c>
      <c r="D33" s="1332" t="s">
        <v>1959</v>
      </c>
      <c r="E33" s="1333" t="s">
        <v>1957</v>
      </c>
      <c r="F33" s="1225">
        <v>40895</v>
      </c>
      <c r="G33" s="1333"/>
      <c r="H33" s="1333">
        <v>1</v>
      </c>
      <c r="I33" s="1334"/>
      <c r="J33" s="1333"/>
      <c r="K33" s="1333">
        <v>1</v>
      </c>
      <c r="L33" s="1333">
        <v>170</v>
      </c>
      <c r="M33" s="1333">
        <v>70</v>
      </c>
      <c r="N33" s="1333">
        <v>200</v>
      </c>
      <c r="O33" s="1333">
        <v>734</v>
      </c>
      <c r="P33" s="1333">
        <v>1</v>
      </c>
      <c r="Q33" s="1334"/>
      <c r="R33" s="1334"/>
      <c r="S33" s="1334">
        <v>1</v>
      </c>
      <c r="T33" s="1334"/>
      <c r="U33" s="1334">
        <v>1</v>
      </c>
      <c r="V33" s="1334"/>
      <c r="W33" s="1333"/>
      <c r="X33" s="1333">
        <v>1</v>
      </c>
      <c r="Y33" s="1333">
        <v>1</v>
      </c>
      <c r="Z33" s="1333">
        <v>1</v>
      </c>
      <c r="AA33" s="1333"/>
      <c r="AB33" s="1333">
        <v>1</v>
      </c>
      <c r="AC33" s="1335" t="s">
        <v>33</v>
      </c>
      <c r="AD33" s="1212" t="s">
        <v>3819</v>
      </c>
      <c r="AE33" s="1333">
        <v>1</v>
      </c>
      <c r="AF33" s="1333">
        <v>1</v>
      </c>
      <c r="AG33" s="1333"/>
      <c r="AH33" s="1333">
        <v>1</v>
      </c>
      <c r="AI33" s="1336" t="s">
        <v>33</v>
      </c>
      <c r="AL33" s="1337"/>
      <c r="AM33" s="1337"/>
      <c r="AN33" s="1337">
        <v>1</v>
      </c>
      <c r="AP33" s="233">
        <v>364.5</v>
      </c>
      <c r="AY33" s="1338" t="s">
        <v>1960</v>
      </c>
      <c r="BA33" s="1333"/>
    </row>
    <row r="34" spans="1:53">
      <c r="A34" s="1153" t="s">
        <v>3680</v>
      </c>
      <c r="B34" s="1212">
        <v>11</v>
      </c>
      <c r="C34" s="1212" t="s">
        <v>3820</v>
      </c>
      <c r="D34" s="1332" t="s">
        <v>1961</v>
      </c>
      <c r="E34" s="1333" t="s">
        <v>1957</v>
      </c>
      <c r="F34" s="1225">
        <v>40895</v>
      </c>
      <c r="G34" s="1333">
        <v>1</v>
      </c>
      <c r="H34" s="1333"/>
      <c r="I34" s="1334"/>
      <c r="J34" s="1333">
        <v>1</v>
      </c>
      <c r="K34" s="1333"/>
      <c r="L34" s="1333">
        <v>152</v>
      </c>
      <c r="M34" s="1333">
        <v>64</v>
      </c>
      <c r="N34" s="1333">
        <v>172</v>
      </c>
      <c r="O34" s="1333">
        <v>413</v>
      </c>
      <c r="P34" s="1333"/>
      <c r="Q34" s="1334">
        <v>1</v>
      </c>
      <c r="R34" s="1334"/>
      <c r="S34" s="1334">
        <v>1</v>
      </c>
      <c r="T34" s="1334"/>
      <c r="U34" s="1334">
        <v>1</v>
      </c>
      <c r="V34" s="1334"/>
      <c r="W34" s="1333">
        <v>1</v>
      </c>
      <c r="X34" s="1333"/>
      <c r="Y34" s="1333">
        <v>1</v>
      </c>
      <c r="Z34" s="1333"/>
      <c r="AA34" s="1333">
        <v>1</v>
      </c>
      <c r="AB34" s="1333">
        <v>1</v>
      </c>
      <c r="AC34" s="1335" t="s">
        <v>33</v>
      </c>
      <c r="AD34" s="1212" t="s">
        <v>3819</v>
      </c>
      <c r="AE34" s="1333">
        <v>1</v>
      </c>
      <c r="AF34" s="1333"/>
      <c r="AG34" s="1333">
        <v>1</v>
      </c>
      <c r="AH34" s="1333">
        <v>1</v>
      </c>
      <c r="AI34" s="1336" t="s">
        <v>33</v>
      </c>
      <c r="AL34" s="1337"/>
      <c r="AM34" s="1337">
        <v>1</v>
      </c>
      <c r="AN34" s="1337"/>
      <c r="AP34" s="1315">
        <v>2842</v>
      </c>
      <c r="AY34" s="1338" t="s">
        <v>1962</v>
      </c>
      <c r="BA34" s="1333"/>
    </row>
    <row r="35" spans="1:53">
      <c r="A35" s="1153" t="s">
        <v>3680</v>
      </c>
      <c r="B35" s="1212">
        <v>11</v>
      </c>
      <c r="C35" s="1212" t="s">
        <v>3820</v>
      </c>
      <c r="D35" s="1332" t="s">
        <v>1963</v>
      </c>
      <c r="E35" s="1333" t="s">
        <v>1957</v>
      </c>
      <c r="F35" s="1225">
        <v>40895</v>
      </c>
      <c r="G35" s="1333"/>
      <c r="H35" s="1333">
        <v>1</v>
      </c>
      <c r="I35" s="1334"/>
      <c r="J35" s="1333">
        <v>1</v>
      </c>
      <c r="K35" s="1333"/>
      <c r="L35" s="1333">
        <v>155</v>
      </c>
      <c r="M35" s="1333">
        <v>66</v>
      </c>
      <c r="N35" s="1333">
        <v>195</v>
      </c>
      <c r="O35" s="1333">
        <v>411</v>
      </c>
      <c r="P35" s="1333"/>
      <c r="Q35" s="1334">
        <v>1</v>
      </c>
      <c r="R35" s="1334"/>
      <c r="S35" s="1334">
        <v>1</v>
      </c>
      <c r="T35" s="1334"/>
      <c r="U35" s="1334">
        <v>1</v>
      </c>
      <c r="V35" s="1334"/>
      <c r="W35" s="1333">
        <v>1</v>
      </c>
      <c r="X35" s="1333"/>
      <c r="Y35" s="1333">
        <v>1</v>
      </c>
      <c r="Z35" s="1333"/>
      <c r="AA35" s="1333">
        <v>1</v>
      </c>
      <c r="AB35" s="1333">
        <v>1</v>
      </c>
      <c r="AC35" s="1335" t="s">
        <v>33</v>
      </c>
      <c r="AD35" s="1212" t="s">
        <v>3819</v>
      </c>
      <c r="AE35" s="1333">
        <v>1</v>
      </c>
      <c r="AF35" s="1333"/>
      <c r="AG35" s="1333">
        <v>1</v>
      </c>
      <c r="AH35" s="1333">
        <v>1</v>
      </c>
      <c r="AI35" s="1336" t="s">
        <v>33</v>
      </c>
      <c r="AL35" s="1337"/>
      <c r="AM35" s="1337"/>
      <c r="AN35" s="1337">
        <v>1</v>
      </c>
      <c r="AP35" s="233">
        <v>88.5</v>
      </c>
      <c r="AY35" s="1338" t="s">
        <v>1964</v>
      </c>
      <c r="BA35" s="1333"/>
    </row>
    <row r="36" spans="1:53">
      <c r="A36" s="1153" t="s">
        <v>3680</v>
      </c>
      <c r="B36" s="1212">
        <v>11</v>
      </c>
      <c r="C36" s="1212" t="s">
        <v>3820</v>
      </c>
      <c r="D36" s="1332" t="s">
        <v>1965</v>
      </c>
      <c r="E36" s="1333" t="s">
        <v>1957</v>
      </c>
      <c r="F36" s="1225">
        <v>40895</v>
      </c>
      <c r="G36" s="1333">
        <v>1</v>
      </c>
      <c r="H36" s="1333"/>
      <c r="I36" s="1334"/>
      <c r="J36" s="1333"/>
      <c r="K36" s="1333">
        <v>1</v>
      </c>
      <c r="L36" s="1333">
        <v>172</v>
      </c>
      <c r="M36" s="1333">
        <v>75</v>
      </c>
      <c r="N36" s="1333">
        <v>222</v>
      </c>
      <c r="O36" s="1333">
        <v>802</v>
      </c>
      <c r="P36" s="1333"/>
      <c r="Q36" s="1334">
        <v>1</v>
      </c>
      <c r="R36" s="1334"/>
      <c r="S36" s="1334">
        <v>1</v>
      </c>
      <c r="T36" s="1334"/>
      <c r="U36" s="1334">
        <v>1</v>
      </c>
      <c r="V36" s="1334"/>
      <c r="W36" s="1333"/>
      <c r="X36" s="1333">
        <v>1</v>
      </c>
      <c r="Y36" s="1333">
        <v>1</v>
      </c>
      <c r="Z36" s="1333">
        <v>1</v>
      </c>
      <c r="AA36" s="1333"/>
      <c r="AB36" s="1333">
        <v>1</v>
      </c>
      <c r="AC36" s="1335" t="s">
        <v>33</v>
      </c>
      <c r="AD36" s="1212" t="s">
        <v>3819</v>
      </c>
      <c r="AE36" s="1333">
        <v>1</v>
      </c>
      <c r="AF36" s="1333">
        <v>1</v>
      </c>
      <c r="AG36" s="1333"/>
      <c r="AH36" s="1333">
        <v>1</v>
      </c>
      <c r="AI36" s="1336" t="s">
        <v>33</v>
      </c>
      <c r="AL36" s="1337">
        <v>1</v>
      </c>
      <c r="AM36" s="1337"/>
      <c r="AN36" s="1337"/>
      <c r="AP36" s="1322">
        <v>16841.5</v>
      </c>
      <c r="AY36" s="1338" t="s">
        <v>1966</v>
      </c>
      <c r="BA36" s="1333"/>
    </row>
    <row r="37" spans="1:53">
      <c r="A37" s="1153" t="s">
        <v>3680</v>
      </c>
      <c r="B37" s="1212">
        <v>11</v>
      </c>
      <c r="C37" s="1212" t="s">
        <v>3820</v>
      </c>
      <c r="D37" s="1332" t="s">
        <v>1967</v>
      </c>
      <c r="E37" s="1333" t="s">
        <v>1957</v>
      </c>
      <c r="F37" s="1225">
        <v>40895</v>
      </c>
      <c r="G37" s="1333"/>
      <c r="H37" s="1333">
        <v>1</v>
      </c>
      <c r="I37" s="1334"/>
      <c r="J37" s="1333">
        <v>1</v>
      </c>
      <c r="K37" s="1333"/>
      <c r="L37" s="1333">
        <v>162</v>
      </c>
      <c r="M37" s="1333">
        <v>68</v>
      </c>
      <c r="N37" s="1333">
        <v>205</v>
      </c>
      <c r="O37" s="1333">
        <v>481</v>
      </c>
      <c r="P37" s="1333"/>
      <c r="Q37" s="1334">
        <v>1</v>
      </c>
      <c r="R37" s="1334"/>
      <c r="S37" s="1334">
        <v>1</v>
      </c>
      <c r="T37" s="1334"/>
      <c r="U37" s="1334">
        <v>1</v>
      </c>
      <c r="V37" s="1334"/>
      <c r="W37" s="1333">
        <v>1</v>
      </c>
      <c r="X37" s="1333"/>
      <c r="Y37" s="1333">
        <v>1</v>
      </c>
      <c r="Z37" s="1333"/>
      <c r="AA37" s="1333">
        <v>1</v>
      </c>
      <c r="AB37" s="1333">
        <v>1</v>
      </c>
      <c r="AC37" s="1335" t="s">
        <v>33</v>
      </c>
      <c r="AD37" s="1212" t="s">
        <v>3819</v>
      </c>
      <c r="AE37" s="1333">
        <v>1</v>
      </c>
      <c r="AF37" s="1333"/>
      <c r="AG37" s="1333">
        <v>1</v>
      </c>
      <c r="AH37" s="1333">
        <v>1</v>
      </c>
      <c r="AI37" s="1336" t="s">
        <v>33</v>
      </c>
      <c r="AL37" s="1337"/>
      <c r="AM37" s="1337"/>
      <c r="AN37" s="1337">
        <v>1</v>
      </c>
      <c r="AP37" s="233">
        <v>84</v>
      </c>
      <c r="AY37" s="1338" t="s">
        <v>1968</v>
      </c>
      <c r="BA37" s="1333"/>
    </row>
    <row r="38" spans="1:53">
      <c r="A38" s="1153" t="s">
        <v>3680</v>
      </c>
      <c r="B38" s="1212">
        <v>11</v>
      </c>
      <c r="C38" s="1212" t="s">
        <v>3820</v>
      </c>
      <c r="D38" s="1332" t="s">
        <v>1969</v>
      </c>
      <c r="E38" s="1333" t="s">
        <v>1957</v>
      </c>
      <c r="F38" s="1225">
        <v>40895</v>
      </c>
      <c r="G38" s="1333">
        <v>1</v>
      </c>
      <c r="H38" s="1333"/>
      <c r="I38" s="1334"/>
      <c r="J38" s="1333"/>
      <c r="K38" s="1333">
        <v>1</v>
      </c>
      <c r="L38" s="1333">
        <v>172</v>
      </c>
      <c r="M38" s="1333">
        <v>77</v>
      </c>
      <c r="N38" s="1333">
        <v>225</v>
      </c>
      <c r="O38" s="1333">
        <v>811</v>
      </c>
      <c r="P38" s="1333"/>
      <c r="Q38" s="1334">
        <v>1</v>
      </c>
      <c r="R38" s="1334"/>
      <c r="S38" s="1334">
        <v>1</v>
      </c>
      <c r="T38" s="1334"/>
      <c r="U38" s="1334">
        <v>1</v>
      </c>
      <c r="V38" s="1334"/>
      <c r="W38" s="1333"/>
      <c r="X38" s="1333">
        <v>1</v>
      </c>
      <c r="Y38" s="1333">
        <v>1</v>
      </c>
      <c r="Z38" s="1333"/>
      <c r="AA38" s="1333">
        <v>1</v>
      </c>
      <c r="AB38" s="1333">
        <v>1</v>
      </c>
      <c r="AC38" s="1335" t="s">
        <v>33</v>
      </c>
      <c r="AD38" s="1212" t="s">
        <v>3819</v>
      </c>
      <c r="AE38" s="1333">
        <v>1</v>
      </c>
      <c r="AF38" s="1333"/>
      <c r="AG38" s="1333">
        <v>1</v>
      </c>
      <c r="AH38" s="1333">
        <v>1</v>
      </c>
      <c r="AI38" s="1336" t="s">
        <v>33</v>
      </c>
      <c r="AL38" s="1337"/>
      <c r="AM38" s="1337"/>
      <c r="AN38" s="1337">
        <v>1</v>
      </c>
      <c r="AP38" s="233">
        <v>104</v>
      </c>
      <c r="AY38" s="1338" t="s">
        <v>1970</v>
      </c>
      <c r="BA38" s="1333"/>
    </row>
    <row r="39" spans="1:53">
      <c r="A39" s="1153" t="s">
        <v>3680</v>
      </c>
      <c r="B39" s="1212">
        <v>11</v>
      </c>
      <c r="C39" s="1212" t="s">
        <v>3820</v>
      </c>
      <c r="D39" s="1332" t="s">
        <v>1971</v>
      </c>
      <c r="E39" s="1333" t="s">
        <v>1957</v>
      </c>
      <c r="F39" s="1225">
        <v>40895</v>
      </c>
      <c r="G39" s="1333"/>
      <c r="H39" s="1333">
        <v>1</v>
      </c>
      <c r="I39" s="1334"/>
      <c r="J39" s="1333">
        <v>1</v>
      </c>
      <c r="K39" s="1333"/>
      <c r="L39" s="1333">
        <v>151</v>
      </c>
      <c r="M39" s="1333">
        <v>71</v>
      </c>
      <c r="N39" s="1333">
        <v>205</v>
      </c>
      <c r="O39" s="1333">
        <v>424</v>
      </c>
      <c r="P39" s="1333"/>
      <c r="Q39" s="1334">
        <v>1</v>
      </c>
      <c r="R39" s="1334"/>
      <c r="S39" s="1334">
        <v>1</v>
      </c>
      <c r="T39" s="1334"/>
      <c r="U39" s="1334">
        <v>1</v>
      </c>
      <c r="V39" s="1334"/>
      <c r="W39" s="1333">
        <v>1</v>
      </c>
      <c r="X39" s="1333"/>
      <c r="Y39" s="1333">
        <v>1</v>
      </c>
      <c r="Z39" s="1333">
        <v>1</v>
      </c>
      <c r="AA39" s="1333"/>
      <c r="AB39" s="1333">
        <v>1</v>
      </c>
      <c r="AC39" s="1335" t="s">
        <v>33</v>
      </c>
      <c r="AD39" s="1212" t="s">
        <v>3819</v>
      </c>
      <c r="AE39" s="1333">
        <v>1</v>
      </c>
      <c r="AF39" s="1333">
        <v>1</v>
      </c>
      <c r="AG39" s="1333"/>
      <c r="AH39" s="1333">
        <v>1</v>
      </c>
      <c r="AI39" s="1336" t="s">
        <v>33</v>
      </c>
      <c r="AL39" s="1337"/>
      <c r="AM39" s="1337"/>
      <c r="AN39" s="1337">
        <v>1</v>
      </c>
      <c r="AP39" s="233">
        <v>164.5</v>
      </c>
      <c r="AY39" s="1338" t="s">
        <v>1972</v>
      </c>
      <c r="BA39" s="1347"/>
    </row>
    <row r="40" spans="1:53">
      <c r="A40" s="1153" t="s">
        <v>3680</v>
      </c>
      <c r="B40" s="1212">
        <v>11</v>
      </c>
      <c r="C40" s="1212" t="s">
        <v>3820</v>
      </c>
      <c r="D40" s="1339" t="s">
        <v>1973</v>
      </c>
      <c r="E40" s="1340" t="s">
        <v>1957</v>
      </c>
      <c r="F40" s="1225">
        <v>40895</v>
      </c>
      <c r="G40" s="1340"/>
      <c r="H40" s="1340">
        <v>1</v>
      </c>
      <c r="I40" s="1340"/>
      <c r="J40" s="1340"/>
      <c r="K40" s="1340">
        <v>1</v>
      </c>
      <c r="L40" s="1340">
        <v>175</v>
      </c>
      <c r="M40" s="1340">
        <v>74</v>
      </c>
      <c r="N40" s="1340">
        <v>215</v>
      </c>
      <c r="O40" s="1340">
        <v>570</v>
      </c>
      <c r="P40" s="1340"/>
      <c r="Q40" s="1340">
        <v>1</v>
      </c>
      <c r="R40" s="1340"/>
      <c r="S40" s="1340">
        <v>1</v>
      </c>
      <c r="T40" s="1340"/>
      <c r="U40" s="1340">
        <v>1</v>
      </c>
      <c r="V40" s="1340"/>
      <c r="W40" s="1340">
        <v>1</v>
      </c>
      <c r="X40" s="1340"/>
      <c r="Y40" s="1340">
        <v>1</v>
      </c>
      <c r="Z40" s="1340">
        <v>1</v>
      </c>
      <c r="AA40" s="1340"/>
      <c r="AB40" s="1340">
        <v>1</v>
      </c>
      <c r="AC40" s="1340" t="s">
        <v>33</v>
      </c>
      <c r="AD40" s="1212" t="s">
        <v>3819</v>
      </c>
      <c r="AE40" s="1340">
        <v>1</v>
      </c>
      <c r="AF40" s="1340">
        <v>1</v>
      </c>
      <c r="AG40" s="1340"/>
      <c r="AH40" s="1340">
        <v>1</v>
      </c>
      <c r="AI40" s="1341" t="s">
        <v>33</v>
      </c>
      <c r="AL40" s="1337"/>
      <c r="AM40" s="1337"/>
      <c r="AN40" s="1337">
        <v>1</v>
      </c>
      <c r="AP40" s="233">
        <v>97.5</v>
      </c>
      <c r="AY40" s="1342" t="s">
        <v>987</v>
      </c>
      <c r="BA40" s="1339" t="s">
        <v>1974</v>
      </c>
    </row>
    <row r="41" spans="1:53">
      <c r="A41" s="1153" t="s">
        <v>3680</v>
      </c>
      <c r="B41" s="1212">
        <v>11</v>
      </c>
      <c r="C41" s="1212" t="s">
        <v>3820</v>
      </c>
      <c r="D41" s="1332" t="s">
        <v>1975</v>
      </c>
      <c r="E41" s="1333" t="s">
        <v>1957</v>
      </c>
      <c r="F41" s="1225">
        <v>40895</v>
      </c>
      <c r="G41" s="1333"/>
      <c r="H41" s="1333">
        <v>1</v>
      </c>
      <c r="I41" s="1334"/>
      <c r="J41" s="1333"/>
      <c r="K41" s="1333">
        <v>1</v>
      </c>
      <c r="L41" s="1333">
        <v>175</v>
      </c>
      <c r="M41" s="1333">
        <v>73</v>
      </c>
      <c r="N41" s="1333">
        <v>212</v>
      </c>
      <c r="O41" s="1333">
        <v>566</v>
      </c>
      <c r="P41" s="1333">
        <v>1</v>
      </c>
      <c r="Q41" s="1334"/>
      <c r="R41" s="1334"/>
      <c r="S41" s="1334">
        <v>1</v>
      </c>
      <c r="T41" s="1334"/>
      <c r="U41" s="1334">
        <v>1</v>
      </c>
      <c r="V41" s="1334"/>
      <c r="W41" s="1333"/>
      <c r="X41" s="1333">
        <v>1</v>
      </c>
      <c r="Y41" s="1333">
        <v>1</v>
      </c>
      <c r="Z41" s="1333">
        <v>1</v>
      </c>
      <c r="AA41" s="1333"/>
      <c r="AB41" s="1333">
        <v>1</v>
      </c>
      <c r="AC41" s="1335" t="s">
        <v>33</v>
      </c>
      <c r="AD41" s="1212" t="s">
        <v>3819</v>
      </c>
      <c r="AE41" s="1333">
        <v>1</v>
      </c>
      <c r="AF41" s="1333">
        <v>1</v>
      </c>
      <c r="AG41" s="1333"/>
      <c r="AH41" s="1333">
        <v>1</v>
      </c>
      <c r="AI41" s="1336" t="s">
        <v>33</v>
      </c>
      <c r="AL41" s="1337"/>
      <c r="AM41" s="1337"/>
      <c r="AN41" s="1337">
        <v>1</v>
      </c>
      <c r="AP41" s="233">
        <v>507.5</v>
      </c>
      <c r="AY41" s="1338" t="s">
        <v>1976</v>
      </c>
      <c r="BA41" s="1333"/>
    </row>
    <row r="42" spans="1:53">
      <c r="A42" s="1153" t="s">
        <v>3680</v>
      </c>
      <c r="B42" s="1212">
        <v>11</v>
      </c>
      <c r="C42" s="1212" t="s">
        <v>3820</v>
      </c>
      <c r="D42" s="1332" t="s">
        <v>1977</v>
      </c>
      <c r="E42" s="1333" t="s">
        <v>1957</v>
      </c>
      <c r="F42" s="1225">
        <v>40895</v>
      </c>
      <c r="G42" s="1333">
        <v>1</v>
      </c>
      <c r="H42" s="1333"/>
      <c r="I42" s="1334"/>
      <c r="J42" s="1333"/>
      <c r="K42" s="1333">
        <v>1</v>
      </c>
      <c r="L42" s="1333">
        <v>172</v>
      </c>
      <c r="M42" s="1333">
        <v>71</v>
      </c>
      <c r="N42" s="1333">
        <v>215</v>
      </c>
      <c r="O42" s="1333">
        <v>667</v>
      </c>
      <c r="P42" s="1333"/>
      <c r="Q42" s="1334">
        <v>1</v>
      </c>
      <c r="R42" s="1334"/>
      <c r="S42" s="1334">
        <v>1</v>
      </c>
      <c r="T42" s="1334"/>
      <c r="U42" s="1334">
        <v>1</v>
      </c>
      <c r="V42" s="1334"/>
      <c r="W42" s="1333"/>
      <c r="X42" s="1333">
        <v>1</v>
      </c>
      <c r="Y42" s="1333">
        <v>1</v>
      </c>
      <c r="Z42" s="1333">
        <v>1</v>
      </c>
      <c r="AA42" s="1333"/>
      <c r="AB42" s="1333">
        <v>1</v>
      </c>
      <c r="AC42" s="1335" t="s">
        <v>33</v>
      </c>
      <c r="AD42" s="1212" t="s">
        <v>3819</v>
      </c>
      <c r="AE42" s="1333">
        <v>1</v>
      </c>
      <c r="AF42" s="1333">
        <v>1</v>
      </c>
      <c r="AG42" s="1333"/>
      <c r="AH42" s="1333">
        <v>1</v>
      </c>
      <c r="AI42" s="1336" t="s">
        <v>33</v>
      </c>
      <c r="AL42" s="1337"/>
      <c r="AM42" s="1337">
        <v>1</v>
      </c>
      <c r="AN42" s="1337"/>
      <c r="AP42" s="1315">
        <v>3494</v>
      </c>
      <c r="AY42" s="1338" t="s">
        <v>1978</v>
      </c>
      <c r="BA42" s="1333"/>
    </row>
    <row r="43" spans="1:53">
      <c r="A43" s="1153" t="s">
        <v>3680</v>
      </c>
      <c r="B43" s="1212">
        <v>11</v>
      </c>
      <c r="C43" s="1212" t="s">
        <v>3820</v>
      </c>
      <c r="D43" s="1332" t="s">
        <v>1979</v>
      </c>
      <c r="E43" s="1333" t="s">
        <v>1957</v>
      </c>
      <c r="F43" s="1225">
        <v>40895</v>
      </c>
      <c r="G43" s="1333"/>
      <c r="H43" s="1333">
        <v>1</v>
      </c>
      <c r="I43" s="1334"/>
      <c r="J43" s="1333">
        <v>1</v>
      </c>
      <c r="K43" s="1333"/>
      <c r="L43" s="1333">
        <v>156</v>
      </c>
      <c r="M43" s="1333">
        <v>69</v>
      </c>
      <c r="N43" s="1333">
        <v>195</v>
      </c>
      <c r="O43" s="1333">
        <v>424</v>
      </c>
      <c r="P43" s="1333"/>
      <c r="Q43" s="1334">
        <v>1</v>
      </c>
      <c r="R43" s="1334"/>
      <c r="S43" s="1334">
        <v>1</v>
      </c>
      <c r="T43" s="1334"/>
      <c r="U43" s="1334">
        <v>1</v>
      </c>
      <c r="V43" s="1334"/>
      <c r="W43" s="1333">
        <v>1</v>
      </c>
      <c r="X43" s="1333"/>
      <c r="Y43" s="1333">
        <v>1</v>
      </c>
      <c r="Z43" s="1333">
        <v>1</v>
      </c>
      <c r="AA43" s="1333"/>
      <c r="AB43" s="1333">
        <v>1</v>
      </c>
      <c r="AC43" s="1335" t="s">
        <v>33</v>
      </c>
      <c r="AD43" s="1212" t="s">
        <v>3819</v>
      </c>
      <c r="AE43" s="1333">
        <v>1</v>
      </c>
      <c r="AF43" s="1333">
        <v>1</v>
      </c>
      <c r="AG43" s="1333"/>
      <c r="AH43" s="1333">
        <v>1</v>
      </c>
      <c r="AI43" s="1336" t="s">
        <v>33</v>
      </c>
      <c r="AL43" s="1337"/>
      <c r="AM43" s="1337"/>
      <c r="AN43" s="1337">
        <v>1</v>
      </c>
      <c r="AP43" s="233">
        <v>991</v>
      </c>
      <c r="AY43" s="1338" t="s">
        <v>1980</v>
      </c>
      <c r="BA43" s="1347"/>
    </row>
    <row r="44" spans="1:53">
      <c r="A44" s="1153" t="s">
        <v>3680</v>
      </c>
      <c r="B44" s="1212">
        <v>11</v>
      </c>
      <c r="C44" s="1212" t="s">
        <v>3820</v>
      </c>
      <c r="D44" s="1339" t="s">
        <v>1981</v>
      </c>
      <c r="E44" s="1340" t="s">
        <v>1957</v>
      </c>
      <c r="F44" s="1225">
        <v>40895</v>
      </c>
      <c r="G44" s="1340">
        <v>1</v>
      </c>
      <c r="H44" s="1340"/>
      <c r="I44" s="1340"/>
      <c r="J44" s="1340">
        <v>1</v>
      </c>
      <c r="K44" s="1340"/>
      <c r="L44" s="1340">
        <v>148</v>
      </c>
      <c r="M44" s="1340">
        <v>72</v>
      </c>
      <c r="N44" s="1340">
        <v>195</v>
      </c>
      <c r="O44" s="1340">
        <v>456</v>
      </c>
      <c r="P44" s="1340"/>
      <c r="Q44" s="1340">
        <v>1</v>
      </c>
      <c r="R44" s="1340"/>
      <c r="S44" s="1340">
        <v>1</v>
      </c>
      <c r="T44" s="1340"/>
      <c r="U44" s="1340">
        <v>1</v>
      </c>
      <c r="V44" s="1340"/>
      <c r="W44" s="1340">
        <v>1</v>
      </c>
      <c r="X44" s="1340"/>
      <c r="Y44" s="1340">
        <v>1</v>
      </c>
      <c r="Z44" s="1340"/>
      <c r="AA44" s="1340">
        <v>1</v>
      </c>
      <c r="AB44" s="1340">
        <v>1</v>
      </c>
      <c r="AC44" s="1340" t="s">
        <v>33</v>
      </c>
      <c r="AD44" s="1212" t="s">
        <v>3819</v>
      </c>
      <c r="AE44" s="1340">
        <v>1</v>
      </c>
      <c r="AF44" s="1340"/>
      <c r="AG44" s="1340">
        <v>1</v>
      </c>
      <c r="AH44" s="1340"/>
      <c r="AI44" s="1341" t="s">
        <v>33</v>
      </c>
      <c r="AL44" s="1337"/>
      <c r="AM44" s="1337">
        <v>1</v>
      </c>
      <c r="AN44" s="1337"/>
      <c r="AP44" s="1315">
        <v>1482.5</v>
      </c>
      <c r="AY44" s="1342" t="s">
        <v>1721</v>
      </c>
      <c r="BA44" s="1340" t="s">
        <v>348</v>
      </c>
    </row>
    <row r="45" spans="1:53">
      <c r="A45" s="1153" t="s">
        <v>3680</v>
      </c>
      <c r="B45" s="1212">
        <v>11</v>
      </c>
      <c r="C45" s="1212" t="s">
        <v>3820</v>
      </c>
      <c r="D45" s="1332" t="s">
        <v>1982</v>
      </c>
      <c r="E45" s="1333" t="s">
        <v>1957</v>
      </c>
      <c r="F45" s="1225">
        <v>40895</v>
      </c>
      <c r="G45" s="1333"/>
      <c r="H45" s="1333">
        <v>1</v>
      </c>
      <c r="I45" s="1334"/>
      <c r="J45" s="1333">
        <v>1</v>
      </c>
      <c r="K45" s="1333"/>
      <c r="L45" s="1333">
        <v>147</v>
      </c>
      <c r="M45" s="1333">
        <v>68</v>
      </c>
      <c r="N45" s="1333">
        <v>185</v>
      </c>
      <c r="O45" s="1333">
        <v>326</v>
      </c>
      <c r="P45" s="1333"/>
      <c r="Q45" s="1334">
        <v>1</v>
      </c>
      <c r="R45" s="1334"/>
      <c r="S45" s="1334">
        <v>1</v>
      </c>
      <c r="T45" s="1334"/>
      <c r="U45" s="1334">
        <v>1</v>
      </c>
      <c r="V45" s="1334"/>
      <c r="W45" s="1333">
        <v>1</v>
      </c>
      <c r="X45" s="1333"/>
      <c r="Y45" s="1333">
        <v>1</v>
      </c>
      <c r="Z45" s="1333">
        <v>1</v>
      </c>
      <c r="AA45" s="1333"/>
      <c r="AB45" s="1333">
        <v>1</v>
      </c>
      <c r="AC45" s="1335" t="s">
        <v>33</v>
      </c>
      <c r="AD45" s="1212" t="s">
        <v>3819</v>
      </c>
      <c r="AE45" s="1333">
        <v>1</v>
      </c>
      <c r="AF45" s="1333">
        <v>1</v>
      </c>
      <c r="AG45" s="1333"/>
      <c r="AH45" s="1333">
        <v>1</v>
      </c>
      <c r="AI45" s="1336" t="s">
        <v>33</v>
      </c>
      <c r="AL45" s="1337"/>
      <c r="AM45" s="1337"/>
      <c r="AN45" s="1337">
        <v>1</v>
      </c>
      <c r="AP45" s="233">
        <v>117.5</v>
      </c>
      <c r="AY45" s="1338" t="s">
        <v>1983</v>
      </c>
      <c r="BA45" s="1333"/>
    </row>
    <row r="46" spans="1:53">
      <c r="A46" s="1153" t="s">
        <v>3680</v>
      </c>
      <c r="B46" s="1212">
        <v>11</v>
      </c>
      <c r="C46" s="1212" t="s">
        <v>3820</v>
      </c>
      <c r="D46" s="1332" t="s">
        <v>1984</v>
      </c>
      <c r="E46" s="1333" t="s">
        <v>1957</v>
      </c>
      <c r="F46" s="1225">
        <v>40895</v>
      </c>
      <c r="G46" s="1333">
        <v>1</v>
      </c>
      <c r="H46" s="1333"/>
      <c r="I46" s="1334"/>
      <c r="J46" s="1333">
        <v>1</v>
      </c>
      <c r="K46" s="1333"/>
      <c r="L46" s="1333">
        <v>155</v>
      </c>
      <c r="M46" s="1333">
        <v>70</v>
      </c>
      <c r="N46" s="1333">
        <v>205</v>
      </c>
      <c r="O46" s="1333">
        <v>441</v>
      </c>
      <c r="P46" s="1333"/>
      <c r="Q46" s="1334">
        <v>1</v>
      </c>
      <c r="R46" s="1334"/>
      <c r="S46" s="1334">
        <v>1</v>
      </c>
      <c r="T46" s="1334"/>
      <c r="U46" s="1334">
        <v>1</v>
      </c>
      <c r="V46" s="1334"/>
      <c r="W46" s="1333">
        <v>1</v>
      </c>
      <c r="X46" s="1333"/>
      <c r="Y46" s="1333">
        <v>1</v>
      </c>
      <c r="Z46" s="1333"/>
      <c r="AA46" s="1333">
        <v>1</v>
      </c>
      <c r="AB46" s="1333">
        <v>1</v>
      </c>
      <c r="AC46" s="1335" t="s">
        <v>33</v>
      </c>
      <c r="AD46" s="1212" t="s">
        <v>3819</v>
      </c>
      <c r="AE46" s="1333">
        <v>1</v>
      </c>
      <c r="AF46" s="1333"/>
      <c r="AG46" s="1333">
        <v>1</v>
      </c>
      <c r="AH46" s="1333">
        <v>1</v>
      </c>
      <c r="AI46" s="1336" t="s">
        <v>33</v>
      </c>
      <c r="AL46" s="1337"/>
      <c r="AM46" s="1337"/>
      <c r="AN46" s="1337">
        <v>1</v>
      </c>
      <c r="AP46" s="233">
        <v>94</v>
      </c>
      <c r="AY46" s="1338" t="s">
        <v>1985</v>
      </c>
      <c r="BA46" s="1333"/>
    </row>
    <row r="47" spans="1:53">
      <c r="A47" s="1153" t="s">
        <v>3680</v>
      </c>
      <c r="B47" s="1212">
        <v>11</v>
      </c>
      <c r="C47" s="1212" t="s">
        <v>3820</v>
      </c>
      <c r="D47" s="1332" t="s">
        <v>1986</v>
      </c>
      <c r="E47" s="1333" t="s">
        <v>1957</v>
      </c>
      <c r="F47" s="1225">
        <v>40895</v>
      </c>
      <c r="G47" s="1333">
        <v>1</v>
      </c>
      <c r="H47" s="1333"/>
      <c r="I47" s="1334"/>
      <c r="J47" s="1333"/>
      <c r="K47" s="1333">
        <v>1</v>
      </c>
      <c r="L47" s="1333">
        <v>175</v>
      </c>
      <c r="M47" s="1333">
        <v>74</v>
      </c>
      <c r="N47" s="1333">
        <v>225</v>
      </c>
      <c r="O47" s="1333">
        <v>764</v>
      </c>
      <c r="P47" s="1333"/>
      <c r="Q47" s="1334">
        <v>1</v>
      </c>
      <c r="R47" s="1334"/>
      <c r="S47" s="1334">
        <v>1</v>
      </c>
      <c r="T47" s="1334"/>
      <c r="U47" s="1334">
        <v>1</v>
      </c>
      <c r="V47" s="1334"/>
      <c r="W47" s="1333"/>
      <c r="X47" s="1333">
        <v>1</v>
      </c>
      <c r="Y47" s="1333">
        <v>1</v>
      </c>
      <c r="Z47" s="1333">
        <v>1</v>
      </c>
      <c r="AA47" s="1333"/>
      <c r="AB47" s="1333">
        <v>1</v>
      </c>
      <c r="AC47" s="1335" t="s">
        <v>33</v>
      </c>
      <c r="AD47" s="1212" t="s">
        <v>3819</v>
      </c>
      <c r="AE47" s="1333">
        <v>1</v>
      </c>
      <c r="AF47" s="1333">
        <v>1</v>
      </c>
      <c r="AG47" s="1333"/>
      <c r="AH47" s="1333">
        <v>1</v>
      </c>
      <c r="AI47" s="1336" t="s">
        <v>33</v>
      </c>
      <c r="AL47" s="1337"/>
      <c r="AM47" s="1337">
        <v>1</v>
      </c>
      <c r="AN47" s="1337"/>
      <c r="AP47" s="1315">
        <v>3258.5</v>
      </c>
      <c r="AY47" s="1338" t="s">
        <v>1987</v>
      </c>
      <c r="BA47" s="1333"/>
    </row>
    <row r="48" spans="1:53">
      <c r="A48" s="1153" t="s">
        <v>3680</v>
      </c>
      <c r="B48" s="1212">
        <v>11</v>
      </c>
      <c r="C48" s="1212" t="s">
        <v>3820</v>
      </c>
      <c r="D48" s="1332" t="s">
        <v>1988</v>
      </c>
      <c r="E48" s="1333" t="s">
        <v>1957</v>
      </c>
      <c r="F48" s="1225">
        <v>40895</v>
      </c>
      <c r="G48" s="1333">
        <v>1</v>
      </c>
      <c r="H48" s="1333"/>
      <c r="I48" s="1334"/>
      <c r="J48" s="1333">
        <v>1</v>
      </c>
      <c r="K48" s="1333"/>
      <c r="L48" s="1333">
        <v>155</v>
      </c>
      <c r="M48" s="1333">
        <v>69</v>
      </c>
      <c r="N48" s="1333">
        <v>200</v>
      </c>
      <c r="O48" s="1333">
        <v>459</v>
      </c>
      <c r="P48" s="1333"/>
      <c r="Q48" s="1334">
        <v>1</v>
      </c>
      <c r="R48" s="1334"/>
      <c r="S48" s="1334">
        <v>1</v>
      </c>
      <c r="T48" s="1334"/>
      <c r="U48" s="1334">
        <v>1</v>
      </c>
      <c r="V48" s="1334"/>
      <c r="W48" s="1333">
        <v>1</v>
      </c>
      <c r="X48" s="1333"/>
      <c r="Y48" s="1333">
        <v>1</v>
      </c>
      <c r="Z48" s="1333"/>
      <c r="AA48" s="1333">
        <v>1</v>
      </c>
      <c r="AB48" s="1333">
        <v>1</v>
      </c>
      <c r="AC48" s="1335" t="s">
        <v>33</v>
      </c>
      <c r="AD48" s="1212" t="s">
        <v>3819</v>
      </c>
      <c r="AE48" s="1333">
        <v>1</v>
      </c>
      <c r="AF48" s="1333">
        <v>1</v>
      </c>
      <c r="AG48" s="1333"/>
      <c r="AH48" s="1333">
        <v>1</v>
      </c>
      <c r="AI48" s="1336" t="s">
        <v>33</v>
      </c>
      <c r="AL48" s="1337"/>
      <c r="AM48" s="1337"/>
      <c r="AN48" s="1337">
        <v>1</v>
      </c>
      <c r="AP48" s="233">
        <v>868</v>
      </c>
      <c r="AY48" s="1338" t="s">
        <v>1989</v>
      </c>
      <c r="BA48" s="1333"/>
    </row>
    <row r="49" spans="1:53">
      <c r="A49" s="1153" t="s">
        <v>3680</v>
      </c>
      <c r="B49" s="1212">
        <v>11</v>
      </c>
      <c r="C49" s="1212" t="s">
        <v>3820</v>
      </c>
      <c r="D49" s="1332" t="s">
        <v>1990</v>
      </c>
      <c r="E49" s="1333" t="s">
        <v>1957</v>
      </c>
      <c r="F49" s="1225">
        <v>40895</v>
      </c>
      <c r="G49" s="1333">
        <v>1</v>
      </c>
      <c r="H49" s="1333"/>
      <c r="I49" s="1334"/>
      <c r="J49" s="1333">
        <v>1</v>
      </c>
      <c r="K49" s="1333"/>
      <c r="L49" s="1333">
        <v>147</v>
      </c>
      <c r="M49" s="1333">
        <v>70</v>
      </c>
      <c r="N49" s="1333">
        <v>170</v>
      </c>
      <c r="O49" s="1333">
        <v>402</v>
      </c>
      <c r="P49" s="1333"/>
      <c r="Q49" s="1334">
        <v>1</v>
      </c>
      <c r="R49" s="1334"/>
      <c r="S49" s="1334">
        <v>1</v>
      </c>
      <c r="T49" s="1334"/>
      <c r="U49" s="1334">
        <v>1</v>
      </c>
      <c r="V49" s="1334"/>
      <c r="W49" s="1333">
        <v>1</v>
      </c>
      <c r="X49" s="1333"/>
      <c r="Y49" s="1333">
        <v>1</v>
      </c>
      <c r="Z49" s="1333">
        <v>1</v>
      </c>
      <c r="AA49" s="1333"/>
      <c r="AB49" s="1333">
        <v>1</v>
      </c>
      <c r="AC49" s="1335" t="s">
        <v>33</v>
      </c>
      <c r="AD49" s="1212" t="s">
        <v>3819</v>
      </c>
      <c r="AE49" s="1333">
        <v>1</v>
      </c>
      <c r="AF49" s="1333">
        <v>1</v>
      </c>
      <c r="AG49" s="1333"/>
      <c r="AH49" s="1333">
        <v>1</v>
      </c>
      <c r="AI49" s="1336" t="s">
        <v>33</v>
      </c>
      <c r="AL49" s="1337"/>
      <c r="AM49" s="1337"/>
      <c r="AN49" s="1337">
        <v>1</v>
      </c>
      <c r="AP49" s="233">
        <v>75</v>
      </c>
      <c r="AY49" s="1338" t="s">
        <v>1991</v>
      </c>
      <c r="BA49" s="1333"/>
    </row>
    <row r="50" spans="1:53">
      <c r="A50" s="1153" t="s">
        <v>3680</v>
      </c>
      <c r="B50" s="1212">
        <v>11</v>
      </c>
      <c r="C50" s="1212" t="s">
        <v>3820</v>
      </c>
      <c r="D50" s="1332" t="s">
        <v>1992</v>
      </c>
      <c r="E50" s="1333" t="s">
        <v>1957</v>
      </c>
      <c r="F50" s="1225">
        <v>40895</v>
      </c>
      <c r="G50" s="1333"/>
      <c r="H50" s="1333">
        <v>1</v>
      </c>
      <c r="I50" s="1334"/>
      <c r="J50" s="1333"/>
      <c r="K50" s="1333">
        <v>1</v>
      </c>
      <c r="L50" s="1333">
        <v>150</v>
      </c>
      <c r="M50" s="1333">
        <v>70</v>
      </c>
      <c r="N50" s="1333">
        <v>200</v>
      </c>
      <c r="O50" s="1333">
        <v>418</v>
      </c>
      <c r="P50" s="1333"/>
      <c r="Q50" s="1334">
        <v>1</v>
      </c>
      <c r="R50" s="1334"/>
      <c r="S50" s="1334">
        <v>1</v>
      </c>
      <c r="T50" s="1334"/>
      <c r="U50" s="1334">
        <v>1</v>
      </c>
      <c r="V50" s="1334"/>
      <c r="W50" s="1333"/>
      <c r="X50" s="1333">
        <v>1</v>
      </c>
      <c r="Y50" s="1333">
        <v>1</v>
      </c>
      <c r="Z50" s="1333"/>
      <c r="AA50" s="1333">
        <v>1</v>
      </c>
      <c r="AB50" s="1333">
        <v>1</v>
      </c>
      <c r="AC50" s="1335" t="s">
        <v>33</v>
      </c>
      <c r="AD50" s="1212" t="s">
        <v>3819</v>
      </c>
      <c r="AE50" s="1333">
        <v>1</v>
      </c>
      <c r="AF50" s="1333"/>
      <c r="AG50" s="1333">
        <v>1</v>
      </c>
      <c r="AH50" s="1333">
        <v>1</v>
      </c>
      <c r="AI50" s="1336" t="s">
        <v>33</v>
      </c>
      <c r="AL50" s="1337"/>
      <c r="AM50" s="1337"/>
      <c r="AN50" s="1337">
        <v>1</v>
      </c>
      <c r="AP50" s="233">
        <v>170</v>
      </c>
      <c r="AY50" s="1338" t="s">
        <v>1993</v>
      </c>
      <c r="BA50" s="1333"/>
    </row>
    <row r="51" spans="1:53">
      <c r="A51" s="1153" t="s">
        <v>3680</v>
      </c>
      <c r="B51" s="1212">
        <v>11</v>
      </c>
      <c r="C51" s="1212" t="s">
        <v>3820</v>
      </c>
      <c r="D51" s="1332" t="s">
        <v>1994</v>
      </c>
      <c r="E51" s="1333" t="s">
        <v>1957</v>
      </c>
      <c r="F51" s="1225">
        <v>40895</v>
      </c>
      <c r="G51" s="1333">
        <v>1</v>
      </c>
      <c r="H51" s="1333"/>
      <c r="I51" s="1334"/>
      <c r="J51" s="1333">
        <v>1</v>
      </c>
      <c r="K51" s="1333"/>
      <c r="L51" s="1333">
        <v>167</v>
      </c>
      <c r="M51" s="1333">
        <v>71</v>
      </c>
      <c r="N51" s="1333">
        <v>210</v>
      </c>
      <c r="O51" s="1333">
        <v>545</v>
      </c>
      <c r="P51" s="1333"/>
      <c r="Q51" s="1334">
        <v>1</v>
      </c>
      <c r="R51" s="1334"/>
      <c r="S51" s="1334">
        <v>1</v>
      </c>
      <c r="T51" s="1334"/>
      <c r="U51" s="1334">
        <v>1</v>
      </c>
      <c r="V51" s="1334"/>
      <c r="W51" s="1333">
        <v>1</v>
      </c>
      <c r="X51" s="1333"/>
      <c r="Y51" s="1333">
        <v>1</v>
      </c>
      <c r="Z51" s="1333"/>
      <c r="AA51" s="1333">
        <v>1</v>
      </c>
      <c r="AB51" s="1333">
        <v>1</v>
      </c>
      <c r="AC51" s="1335" t="s">
        <v>33</v>
      </c>
      <c r="AD51" s="1212" t="s">
        <v>3819</v>
      </c>
      <c r="AE51" s="1333">
        <v>1</v>
      </c>
      <c r="AF51" s="1333"/>
      <c r="AG51" s="1333">
        <v>1</v>
      </c>
      <c r="AH51" s="1333">
        <v>1</v>
      </c>
      <c r="AI51" s="1336" t="s">
        <v>33</v>
      </c>
      <c r="AL51" s="1337"/>
      <c r="AM51" s="1337"/>
      <c r="AN51" s="1337">
        <v>1</v>
      </c>
      <c r="AP51" s="233">
        <v>86.5</v>
      </c>
      <c r="AY51" s="1338" t="s">
        <v>1995</v>
      </c>
      <c r="BA51" s="1333"/>
    </row>
    <row r="52" spans="1:53">
      <c r="A52" s="1153" t="s">
        <v>3680</v>
      </c>
      <c r="B52" s="1212">
        <v>11</v>
      </c>
      <c r="C52" s="1212" t="s">
        <v>3820</v>
      </c>
      <c r="D52" s="1332" t="s">
        <v>1996</v>
      </c>
      <c r="E52" s="1333" t="s">
        <v>1957</v>
      </c>
      <c r="F52" s="1225">
        <v>40895</v>
      </c>
      <c r="G52" s="1333">
        <v>1</v>
      </c>
      <c r="H52" s="1333"/>
      <c r="I52" s="1334"/>
      <c r="J52" s="1333">
        <v>1</v>
      </c>
      <c r="K52" s="1333"/>
      <c r="L52" s="1333">
        <v>152</v>
      </c>
      <c r="M52" s="1333">
        <v>69</v>
      </c>
      <c r="N52" s="1333">
        <v>198</v>
      </c>
      <c r="O52" s="1333">
        <v>390</v>
      </c>
      <c r="P52" s="1333"/>
      <c r="Q52" s="1334">
        <v>1</v>
      </c>
      <c r="R52" s="1334"/>
      <c r="S52" s="1334">
        <v>1</v>
      </c>
      <c r="T52" s="1334"/>
      <c r="U52" s="1334">
        <v>1</v>
      </c>
      <c r="V52" s="1334"/>
      <c r="W52" s="1333">
        <v>1</v>
      </c>
      <c r="X52" s="1333"/>
      <c r="Y52" s="1333">
        <v>1</v>
      </c>
      <c r="Z52" s="1333"/>
      <c r="AA52" s="1333">
        <v>1</v>
      </c>
      <c r="AB52" s="1333">
        <v>1</v>
      </c>
      <c r="AC52" s="1335" t="s">
        <v>33</v>
      </c>
      <c r="AD52" s="1212" t="s">
        <v>3819</v>
      </c>
      <c r="AE52" s="1333">
        <v>1</v>
      </c>
      <c r="AF52" s="1333"/>
      <c r="AG52" s="1333">
        <v>1</v>
      </c>
      <c r="AH52" s="1333">
        <v>1</v>
      </c>
      <c r="AI52" s="1336" t="s">
        <v>33</v>
      </c>
      <c r="AL52" s="1337"/>
      <c r="AM52" s="1337"/>
      <c r="AN52" s="1337">
        <v>1</v>
      </c>
      <c r="AP52" s="233">
        <v>181</v>
      </c>
      <c r="AY52" s="1338" t="s">
        <v>1997</v>
      </c>
      <c r="BA52" s="1333"/>
    </row>
    <row r="53" spans="1:53">
      <c r="A53" s="1153" t="s">
        <v>3680</v>
      </c>
      <c r="B53" s="1212">
        <v>11</v>
      </c>
      <c r="C53" s="1212" t="s">
        <v>3820</v>
      </c>
      <c r="D53" s="1332" t="s">
        <v>1998</v>
      </c>
      <c r="E53" s="1333" t="s">
        <v>1957</v>
      </c>
      <c r="F53" s="1225">
        <v>40895</v>
      </c>
      <c r="G53" s="1333">
        <v>1</v>
      </c>
      <c r="H53" s="1333"/>
      <c r="I53" s="1334"/>
      <c r="J53" s="1333"/>
      <c r="K53" s="1333">
        <v>1</v>
      </c>
      <c r="L53" s="1333">
        <v>172</v>
      </c>
      <c r="M53" s="1333">
        <v>75</v>
      </c>
      <c r="N53" s="1333">
        <v>218</v>
      </c>
      <c r="O53" s="1333">
        <v>724</v>
      </c>
      <c r="P53" s="1333"/>
      <c r="Q53" s="1334">
        <v>1</v>
      </c>
      <c r="R53" s="1333"/>
      <c r="S53" s="1334">
        <v>1</v>
      </c>
      <c r="T53" s="1333"/>
      <c r="U53" s="1334">
        <v>1</v>
      </c>
      <c r="V53" s="1334"/>
      <c r="W53" s="1333"/>
      <c r="X53" s="1333">
        <v>1</v>
      </c>
      <c r="Y53" s="1333">
        <v>1</v>
      </c>
      <c r="Z53" s="1333"/>
      <c r="AA53" s="1333">
        <v>1</v>
      </c>
      <c r="AB53" s="1333">
        <v>1</v>
      </c>
      <c r="AC53" s="1335" t="s">
        <v>33</v>
      </c>
      <c r="AD53" s="1212" t="s">
        <v>3819</v>
      </c>
      <c r="AE53" s="1333">
        <v>1</v>
      </c>
      <c r="AF53" s="1333"/>
      <c r="AG53" s="1333">
        <v>1</v>
      </c>
      <c r="AH53" s="1333">
        <v>1</v>
      </c>
      <c r="AI53" s="1336" t="s">
        <v>33</v>
      </c>
      <c r="AL53" s="1337"/>
      <c r="AM53" s="1337">
        <v>1</v>
      </c>
      <c r="AN53" s="1337"/>
      <c r="AP53" s="1315">
        <v>7441</v>
      </c>
      <c r="AY53" s="1338" t="s">
        <v>1999</v>
      </c>
      <c r="BA53" s="1333"/>
    </row>
    <row r="54" spans="1:53">
      <c r="A54" s="1153" t="s">
        <v>3680</v>
      </c>
      <c r="B54" s="1212">
        <v>11</v>
      </c>
      <c r="C54" s="1212" t="s">
        <v>3820</v>
      </c>
      <c r="D54" s="1332" t="s">
        <v>2000</v>
      </c>
      <c r="E54" s="1333" t="s">
        <v>1957</v>
      </c>
      <c r="F54" s="1225">
        <v>40895</v>
      </c>
      <c r="G54" s="1333"/>
      <c r="H54" s="1333">
        <v>1</v>
      </c>
      <c r="I54" s="1334"/>
      <c r="J54" s="1333"/>
      <c r="K54" s="1333">
        <v>1</v>
      </c>
      <c r="L54" s="1333">
        <v>156</v>
      </c>
      <c r="M54" s="1333">
        <v>71</v>
      </c>
      <c r="N54" s="1333">
        <v>198</v>
      </c>
      <c r="O54" s="1333">
        <v>377</v>
      </c>
      <c r="P54" s="1333">
        <v>1</v>
      </c>
      <c r="Q54" s="1334"/>
      <c r="R54" s="1333"/>
      <c r="S54" s="1334">
        <v>1</v>
      </c>
      <c r="T54" s="1333"/>
      <c r="U54" s="1334">
        <v>1</v>
      </c>
      <c r="V54" s="1334"/>
      <c r="W54" s="1333"/>
      <c r="X54" s="1333">
        <v>1</v>
      </c>
      <c r="Y54" s="1333">
        <v>1</v>
      </c>
      <c r="Z54" s="1333">
        <v>1</v>
      </c>
      <c r="AA54" s="1333"/>
      <c r="AB54" s="1333">
        <v>1</v>
      </c>
      <c r="AC54" s="1335" t="s">
        <v>33</v>
      </c>
      <c r="AD54" s="1212" t="s">
        <v>3819</v>
      </c>
      <c r="AE54" s="1333">
        <v>1</v>
      </c>
      <c r="AF54" s="1333">
        <v>1</v>
      </c>
      <c r="AG54" s="1333"/>
      <c r="AH54" s="1333">
        <v>1</v>
      </c>
      <c r="AI54" s="1336" t="s">
        <v>33</v>
      </c>
      <c r="AL54" s="1337"/>
      <c r="AM54" s="1337"/>
      <c r="AN54" s="1337">
        <v>1</v>
      </c>
      <c r="AP54" s="233">
        <v>313</v>
      </c>
      <c r="AY54" s="1338" t="s">
        <v>2001</v>
      </c>
      <c r="BA54" s="1333"/>
    </row>
    <row r="55" spans="1:53">
      <c r="A55" s="1153" t="s">
        <v>3680</v>
      </c>
      <c r="B55" s="1212">
        <v>11</v>
      </c>
      <c r="C55" s="1212" t="s">
        <v>3820</v>
      </c>
      <c r="D55" s="1332" t="s">
        <v>2002</v>
      </c>
      <c r="E55" s="1333" t="s">
        <v>1957</v>
      </c>
      <c r="F55" s="1225">
        <v>40895</v>
      </c>
      <c r="G55" s="1333"/>
      <c r="H55" s="1333">
        <v>1</v>
      </c>
      <c r="I55" s="1334"/>
      <c r="J55" s="1333"/>
      <c r="K55" s="1333">
        <v>1</v>
      </c>
      <c r="L55" s="1333">
        <v>156</v>
      </c>
      <c r="M55" s="1333">
        <v>71</v>
      </c>
      <c r="N55" s="1333">
        <v>202</v>
      </c>
      <c r="O55" s="1333">
        <v>510</v>
      </c>
      <c r="P55" s="1333"/>
      <c r="Q55" s="1334">
        <v>1</v>
      </c>
      <c r="R55" s="1333"/>
      <c r="S55" s="1334">
        <v>1</v>
      </c>
      <c r="T55" s="1333"/>
      <c r="U55" s="1334">
        <v>1</v>
      </c>
      <c r="V55" s="1334"/>
      <c r="W55" s="1333">
        <v>1</v>
      </c>
      <c r="X55" s="1333"/>
      <c r="Y55" s="1333">
        <v>1</v>
      </c>
      <c r="Z55" s="1333"/>
      <c r="AA55" s="1333">
        <v>1</v>
      </c>
      <c r="AB55" s="1333">
        <v>1</v>
      </c>
      <c r="AC55" s="1335" t="s">
        <v>33</v>
      </c>
      <c r="AD55" s="1212" t="s">
        <v>3819</v>
      </c>
      <c r="AE55" s="1333">
        <v>1</v>
      </c>
      <c r="AF55" s="1333"/>
      <c r="AG55" s="1333">
        <v>1</v>
      </c>
      <c r="AH55" s="1333">
        <v>1</v>
      </c>
      <c r="AI55" s="1336" t="s">
        <v>33</v>
      </c>
      <c r="AL55" s="1337"/>
      <c r="AM55" s="1337"/>
      <c r="AN55" s="1337">
        <v>1</v>
      </c>
      <c r="AP55" s="233">
        <v>631</v>
      </c>
      <c r="AY55" s="1338" t="s">
        <v>2003</v>
      </c>
      <c r="BA55" s="1333"/>
    </row>
    <row r="56" spans="1:53">
      <c r="A56" s="1153" t="s">
        <v>3680</v>
      </c>
      <c r="B56" s="1212">
        <v>11</v>
      </c>
      <c r="C56" s="1212" t="s">
        <v>3820</v>
      </c>
      <c r="D56" s="1332" t="s">
        <v>2004</v>
      </c>
      <c r="E56" s="1333" t="s">
        <v>1957</v>
      </c>
      <c r="F56" s="1225">
        <v>40895</v>
      </c>
      <c r="G56" s="1333"/>
      <c r="H56" s="1333">
        <v>1</v>
      </c>
      <c r="I56" s="1334"/>
      <c r="J56" s="1333">
        <v>1</v>
      </c>
      <c r="K56" s="1333"/>
      <c r="L56" s="1333">
        <v>158</v>
      </c>
      <c r="M56" s="1333">
        <v>70</v>
      </c>
      <c r="N56" s="1333">
        <v>198</v>
      </c>
      <c r="O56" s="1333">
        <v>423</v>
      </c>
      <c r="P56" s="1333"/>
      <c r="Q56" s="1334">
        <v>1</v>
      </c>
      <c r="R56" s="1333"/>
      <c r="S56" s="1334">
        <v>1</v>
      </c>
      <c r="T56" s="1333"/>
      <c r="U56" s="1334">
        <v>1</v>
      </c>
      <c r="V56" s="1334"/>
      <c r="W56" s="1333">
        <v>1</v>
      </c>
      <c r="X56" s="1333"/>
      <c r="Y56" s="1333">
        <v>1</v>
      </c>
      <c r="Z56" s="1333">
        <v>1</v>
      </c>
      <c r="AA56" s="1333"/>
      <c r="AB56" s="1333">
        <v>1</v>
      </c>
      <c r="AC56" s="1335" t="s">
        <v>33</v>
      </c>
      <c r="AD56" s="1212" t="s">
        <v>3819</v>
      </c>
      <c r="AE56" s="1333">
        <v>1</v>
      </c>
      <c r="AF56" s="1333">
        <v>1</v>
      </c>
      <c r="AG56" s="1333"/>
      <c r="AH56" s="1333">
        <v>1</v>
      </c>
      <c r="AI56" s="1336" t="s">
        <v>33</v>
      </c>
      <c r="AL56" s="1337"/>
      <c r="AM56" s="1337"/>
      <c r="AN56" s="1337">
        <v>1</v>
      </c>
      <c r="AP56" s="233">
        <v>650</v>
      </c>
      <c r="AY56" s="1338" t="s">
        <v>2005</v>
      </c>
      <c r="BA56" s="1333"/>
    </row>
    <row r="57" spans="1:53">
      <c r="A57" s="1153" t="s">
        <v>3680</v>
      </c>
      <c r="B57" s="1212">
        <v>11</v>
      </c>
      <c r="C57" s="1212" t="s">
        <v>3820</v>
      </c>
      <c r="D57" s="1332" t="s">
        <v>2006</v>
      </c>
      <c r="E57" s="1333" t="s">
        <v>2007</v>
      </c>
      <c r="F57" s="1225">
        <v>40896</v>
      </c>
      <c r="G57" s="1333">
        <v>1</v>
      </c>
      <c r="H57" s="1333"/>
      <c r="I57" s="1334"/>
      <c r="J57" s="1333"/>
      <c r="K57" s="1333">
        <v>1</v>
      </c>
      <c r="L57" s="1333">
        <v>171</v>
      </c>
      <c r="M57" s="1333">
        <v>73</v>
      </c>
      <c r="N57" s="1333">
        <v>225</v>
      </c>
      <c r="O57" s="1333">
        <v>932</v>
      </c>
      <c r="P57" s="1333"/>
      <c r="Q57" s="1334">
        <v>1</v>
      </c>
      <c r="R57" s="1333"/>
      <c r="S57" s="1334">
        <v>1</v>
      </c>
      <c r="T57" s="1333"/>
      <c r="U57" s="1334">
        <v>1</v>
      </c>
      <c r="V57" s="1334"/>
      <c r="W57" s="1333"/>
      <c r="X57" s="1333">
        <v>1</v>
      </c>
      <c r="Y57" s="1333">
        <v>1</v>
      </c>
      <c r="Z57" s="1333"/>
      <c r="AA57" s="1333">
        <v>1</v>
      </c>
      <c r="AB57" s="1333">
        <v>1</v>
      </c>
      <c r="AC57" s="1335" t="s">
        <v>33</v>
      </c>
      <c r="AD57" s="1212" t="s">
        <v>3819</v>
      </c>
      <c r="AE57" s="1333">
        <v>1</v>
      </c>
      <c r="AF57" s="1333"/>
      <c r="AG57" s="1333">
        <v>1</v>
      </c>
      <c r="AH57" s="1333">
        <v>1</v>
      </c>
      <c r="AI57" s="1336" t="s">
        <v>33</v>
      </c>
      <c r="AL57" s="1337"/>
      <c r="AM57" s="1337"/>
      <c r="AN57" s="1337">
        <v>1</v>
      </c>
      <c r="AP57" s="233">
        <v>407</v>
      </c>
      <c r="AY57" s="1338" t="s">
        <v>2008</v>
      </c>
      <c r="BA57" s="1347"/>
    </row>
    <row r="58" spans="1:53">
      <c r="A58" s="1153" t="s">
        <v>3680</v>
      </c>
      <c r="B58" s="1212">
        <v>11</v>
      </c>
      <c r="C58" s="1212" t="s">
        <v>3820</v>
      </c>
      <c r="D58" s="1339" t="s">
        <v>2009</v>
      </c>
      <c r="E58" s="1340" t="s">
        <v>2007</v>
      </c>
      <c r="F58" s="1225">
        <v>40896</v>
      </c>
      <c r="G58" s="1340"/>
      <c r="H58" s="1340">
        <v>1</v>
      </c>
      <c r="I58" s="1340"/>
      <c r="J58" s="1340"/>
      <c r="K58" s="1340">
        <v>1</v>
      </c>
      <c r="L58" s="1340">
        <v>162</v>
      </c>
      <c r="M58" s="1340">
        <v>72</v>
      </c>
      <c r="N58" s="1340">
        <v>210</v>
      </c>
      <c r="O58" s="1340">
        <v>487</v>
      </c>
      <c r="P58" s="1340"/>
      <c r="Q58" s="1340">
        <v>1</v>
      </c>
      <c r="R58" s="1340"/>
      <c r="S58" s="1340">
        <v>1</v>
      </c>
      <c r="T58" s="1340"/>
      <c r="U58" s="1340">
        <v>1</v>
      </c>
      <c r="V58" s="1340"/>
      <c r="W58" s="1340">
        <v>1</v>
      </c>
      <c r="X58" s="1340"/>
      <c r="Y58" s="1340">
        <v>1</v>
      </c>
      <c r="Z58" s="1340">
        <v>1</v>
      </c>
      <c r="AA58" s="1340"/>
      <c r="AB58" s="1340">
        <v>1</v>
      </c>
      <c r="AC58" s="1340" t="s">
        <v>33</v>
      </c>
      <c r="AD58" s="1212" t="s">
        <v>3819</v>
      </c>
      <c r="AE58" s="1340">
        <v>1</v>
      </c>
      <c r="AF58" s="1340">
        <v>1</v>
      </c>
      <c r="AG58" s="1340"/>
      <c r="AH58" s="1340">
        <v>1</v>
      </c>
      <c r="AI58" s="1341" t="s">
        <v>33</v>
      </c>
      <c r="AL58" s="1337">
        <v>1</v>
      </c>
      <c r="AM58" s="1337"/>
      <c r="AN58" s="1337"/>
      <c r="AP58" s="1322">
        <v>13429</v>
      </c>
      <c r="AY58" s="1342" t="s">
        <v>1295</v>
      </c>
      <c r="BA58" s="1339" t="s">
        <v>1933</v>
      </c>
    </row>
    <row r="59" spans="1:53">
      <c r="A59" s="1153" t="s">
        <v>3680</v>
      </c>
      <c r="B59" s="1212">
        <v>11</v>
      </c>
      <c r="C59" s="1212" t="s">
        <v>3820</v>
      </c>
      <c r="D59" s="1332" t="s">
        <v>2010</v>
      </c>
      <c r="E59" s="1333" t="s">
        <v>2007</v>
      </c>
      <c r="F59" s="1225">
        <v>40896</v>
      </c>
      <c r="G59" s="1333"/>
      <c r="H59" s="1333">
        <v>1</v>
      </c>
      <c r="I59" s="1334"/>
      <c r="J59" s="1333">
        <v>1</v>
      </c>
      <c r="K59" s="1333"/>
      <c r="L59" s="1333">
        <v>152</v>
      </c>
      <c r="M59" s="1333">
        <v>68</v>
      </c>
      <c r="N59" s="1333">
        <v>210</v>
      </c>
      <c r="O59" s="1333">
        <v>458</v>
      </c>
      <c r="P59" s="1333"/>
      <c r="Q59" s="1334">
        <v>1</v>
      </c>
      <c r="R59" s="1333"/>
      <c r="S59" s="1334">
        <v>1</v>
      </c>
      <c r="T59" s="1333"/>
      <c r="U59" s="1334">
        <v>1</v>
      </c>
      <c r="V59" s="1334"/>
      <c r="W59" s="1333">
        <v>1</v>
      </c>
      <c r="X59" s="1333"/>
      <c r="Y59" s="1333">
        <v>1</v>
      </c>
      <c r="Z59" s="1333"/>
      <c r="AA59" s="1333">
        <v>1</v>
      </c>
      <c r="AB59" s="1333">
        <v>1</v>
      </c>
      <c r="AC59" s="1335" t="s">
        <v>33</v>
      </c>
      <c r="AD59" s="1212" t="s">
        <v>3819</v>
      </c>
      <c r="AE59" s="1333">
        <v>1</v>
      </c>
      <c r="AF59" s="1333"/>
      <c r="AG59" s="1333">
        <v>1</v>
      </c>
      <c r="AH59" s="1333">
        <v>1</v>
      </c>
      <c r="AI59" s="1336" t="s">
        <v>33</v>
      </c>
      <c r="AL59" s="1337"/>
      <c r="AM59" s="1337">
        <v>1</v>
      </c>
      <c r="AN59" s="1337"/>
      <c r="AP59" s="1315">
        <v>1212</v>
      </c>
      <c r="AY59" s="1338" t="s">
        <v>2011</v>
      </c>
      <c r="BA59" s="1333"/>
    </row>
    <row r="60" spans="1:53">
      <c r="A60" s="1153" t="s">
        <v>3680</v>
      </c>
      <c r="B60" s="1212">
        <v>11</v>
      </c>
      <c r="C60" s="1212" t="s">
        <v>3820</v>
      </c>
      <c r="D60" s="1332" t="s">
        <v>2012</v>
      </c>
      <c r="E60" s="1333" t="s">
        <v>2007</v>
      </c>
      <c r="F60" s="1225">
        <v>40896</v>
      </c>
      <c r="G60" s="1333"/>
      <c r="H60" s="1333">
        <v>1</v>
      </c>
      <c r="I60" s="1334"/>
      <c r="J60" s="1333">
        <v>1</v>
      </c>
      <c r="K60" s="1333"/>
      <c r="L60" s="1333">
        <v>153</v>
      </c>
      <c r="M60" s="1333">
        <v>68</v>
      </c>
      <c r="N60" s="1333">
        <v>200</v>
      </c>
      <c r="O60" s="1333">
        <v>438</v>
      </c>
      <c r="P60" s="1333"/>
      <c r="Q60" s="1334">
        <v>1</v>
      </c>
      <c r="R60" s="1333"/>
      <c r="S60" s="1334">
        <v>1</v>
      </c>
      <c r="T60" s="1333"/>
      <c r="U60" s="1334">
        <v>1</v>
      </c>
      <c r="V60" s="1334"/>
      <c r="W60" s="1333">
        <v>1</v>
      </c>
      <c r="X60" s="1333"/>
      <c r="Y60" s="1333">
        <v>1</v>
      </c>
      <c r="Z60" s="1333"/>
      <c r="AA60" s="1333">
        <v>1</v>
      </c>
      <c r="AB60" s="1333">
        <v>1</v>
      </c>
      <c r="AC60" s="1335" t="s">
        <v>33</v>
      </c>
      <c r="AD60" s="1212" t="s">
        <v>3819</v>
      </c>
      <c r="AE60" s="1333">
        <v>1</v>
      </c>
      <c r="AF60" s="1333"/>
      <c r="AG60" s="1333">
        <v>1</v>
      </c>
      <c r="AH60" s="1333">
        <v>1</v>
      </c>
      <c r="AI60" s="1336" t="s">
        <v>33</v>
      </c>
      <c r="AL60" s="1337"/>
      <c r="AM60" s="1337"/>
      <c r="AN60" s="1337">
        <v>1</v>
      </c>
      <c r="AP60" s="233">
        <v>83.5</v>
      </c>
      <c r="AY60" s="1338" t="s">
        <v>2013</v>
      </c>
      <c r="BA60" s="1333"/>
    </row>
    <row r="61" spans="1:53">
      <c r="A61" s="1153" t="s">
        <v>3680</v>
      </c>
      <c r="B61" s="1212">
        <v>11</v>
      </c>
      <c r="C61" s="1212" t="s">
        <v>3820</v>
      </c>
      <c r="D61" s="1332" t="s">
        <v>2014</v>
      </c>
      <c r="E61" s="1333" t="s">
        <v>2007</v>
      </c>
      <c r="F61" s="1225">
        <v>40896</v>
      </c>
      <c r="G61" s="1333"/>
      <c r="H61" s="1333">
        <v>1</v>
      </c>
      <c r="I61" s="1334"/>
      <c r="J61" s="1333"/>
      <c r="K61" s="1333">
        <v>1</v>
      </c>
      <c r="L61" s="1333">
        <v>162</v>
      </c>
      <c r="M61" s="1333">
        <v>70</v>
      </c>
      <c r="N61" s="1333">
        <v>215</v>
      </c>
      <c r="O61" s="1333">
        <v>615</v>
      </c>
      <c r="P61" s="1333">
        <v>1</v>
      </c>
      <c r="Q61" s="1334"/>
      <c r="R61" s="1333"/>
      <c r="S61" s="1334">
        <v>1</v>
      </c>
      <c r="T61" s="1333"/>
      <c r="U61" s="1334">
        <v>1</v>
      </c>
      <c r="V61" s="1334"/>
      <c r="W61" s="1333"/>
      <c r="X61" s="1333">
        <v>1</v>
      </c>
      <c r="Y61" s="1333">
        <v>1</v>
      </c>
      <c r="Z61" s="1333"/>
      <c r="AA61" s="1333">
        <v>1</v>
      </c>
      <c r="AB61" s="1333">
        <v>1</v>
      </c>
      <c r="AC61" s="1335" t="s">
        <v>33</v>
      </c>
      <c r="AD61" s="1212" t="s">
        <v>3819</v>
      </c>
      <c r="AE61" s="1333">
        <v>1</v>
      </c>
      <c r="AF61" s="1333"/>
      <c r="AG61" s="1333">
        <v>1</v>
      </c>
      <c r="AH61" s="1333">
        <v>1</v>
      </c>
      <c r="AI61" s="1336" t="s">
        <v>33</v>
      </c>
      <c r="AL61" s="1337"/>
      <c r="AM61" s="1337"/>
      <c r="AN61" s="1337">
        <v>1</v>
      </c>
      <c r="AP61" s="233">
        <v>106</v>
      </c>
      <c r="AY61" s="1338" t="s">
        <v>2015</v>
      </c>
      <c r="BA61" s="1333"/>
    </row>
    <row r="62" spans="1:53">
      <c r="A62" s="1153" t="s">
        <v>3680</v>
      </c>
      <c r="B62" s="1212">
        <v>11</v>
      </c>
      <c r="C62" s="1212" t="s">
        <v>3820</v>
      </c>
      <c r="D62" s="1332" t="s">
        <v>2016</v>
      </c>
      <c r="E62" s="1333" t="s">
        <v>2007</v>
      </c>
      <c r="F62" s="1225">
        <v>40896</v>
      </c>
      <c r="G62" s="1333">
        <v>1</v>
      </c>
      <c r="H62" s="1333"/>
      <c r="I62" s="1334"/>
      <c r="J62" s="1333"/>
      <c r="K62" s="1333">
        <v>1</v>
      </c>
      <c r="L62" s="1333">
        <v>170</v>
      </c>
      <c r="M62" s="1333">
        <v>75</v>
      </c>
      <c r="N62" s="1333">
        <v>227</v>
      </c>
      <c r="O62" s="1333">
        <v>752</v>
      </c>
      <c r="P62" s="1333"/>
      <c r="Q62" s="1334">
        <v>1</v>
      </c>
      <c r="R62" s="1333"/>
      <c r="S62" s="1334">
        <v>1</v>
      </c>
      <c r="T62" s="1333"/>
      <c r="U62" s="1334">
        <v>1</v>
      </c>
      <c r="V62" s="1334"/>
      <c r="W62" s="1333"/>
      <c r="X62" s="1333">
        <v>1</v>
      </c>
      <c r="Y62" s="1333">
        <v>1</v>
      </c>
      <c r="Z62" s="1333"/>
      <c r="AA62" s="1333">
        <v>1</v>
      </c>
      <c r="AB62" s="1333">
        <v>1</v>
      </c>
      <c r="AC62" s="1335" t="s">
        <v>33</v>
      </c>
      <c r="AD62" s="1212" t="s">
        <v>3819</v>
      </c>
      <c r="AE62" s="1333">
        <v>1</v>
      </c>
      <c r="AF62" s="1333"/>
      <c r="AG62" s="1333">
        <v>1</v>
      </c>
      <c r="AH62" s="1333">
        <v>1</v>
      </c>
      <c r="AI62" s="1336" t="s">
        <v>33</v>
      </c>
      <c r="AL62" s="1337"/>
      <c r="AM62" s="1337"/>
      <c r="AN62" s="1337">
        <v>1</v>
      </c>
      <c r="AP62" s="233">
        <v>868</v>
      </c>
      <c r="AY62" s="1338" t="s">
        <v>2017</v>
      </c>
      <c r="BA62" s="1333"/>
    </row>
    <row r="63" spans="1:53">
      <c r="A63" s="1153" t="s">
        <v>3680</v>
      </c>
      <c r="B63" s="1212">
        <v>11</v>
      </c>
      <c r="C63" s="1212" t="s">
        <v>3820</v>
      </c>
      <c r="D63" s="1332" t="s">
        <v>2018</v>
      </c>
      <c r="E63" s="1333" t="s">
        <v>2007</v>
      </c>
      <c r="F63" s="1225">
        <v>40896</v>
      </c>
      <c r="G63" s="1333">
        <v>1</v>
      </c>
      <c r="H63" s="1333"/>
      <c r="I63" s="1334"/>
      <c r="J63" s="1333"/>
      <c r="K63" s="1333">
        <v>1</v>
      </c>
      <c r="L63" s="1333">
        <v>174</v>
      </c>
      <c r="M63" s="1333">
        <v>72</v>
      </c>
      <c r="N63" s="1333">
        <v>225</v>
      </c>
      <c r="O63" s="1333">
        <v>712</v>
      </c>
      <c r="P63" s="1333"/>
      <c r="Q63" s="1334">
        <v>1</v>
      </c>
      <c r="R63" s="1333"/>
      <c r="S63" s="1334">
        <v>1</v>
      </c>
      <c r="T63" s="1333"/>
      <c r="U63" s="1334">
        <v>1</v>
      </c>
      <c r="V63" s="1334"/>
      <c r="W63" s="1333"/>
      <c r="X63" s="1333">
        <v>1</v>
      </c>
      <c r="Y63" s="1333">
        <v>1</v>
      </c>
      <c r="Z63" s="1333">
        <v>1</v>
      </c>
      <c r="AA63" s="1333"/>
      <c r="AB63" s="1333">
        <v>1</v>
      </c>
      <c r="AC63" s="1335" t="s">
        <v>33</v>
      </c>
      <c r="AD63" s="1212" t="s">
        <v>3819</v>
      </c>
      <c r="AE63" s="1333">
        <v>1</v>
      </c>
      <c r="AF63" s="1333">
        <v>1</v>
      </c>
      <c r="AG63" s="1333"/>
      <c r="AH63" s="1333">
        <v>1</v>
      </c>
      <c r="AI63" s="1336" t="s">
        <v>33</v>
      </c>
      <c r="AL63" s="1337"/>
      <c r="AM63" s="1337">
        <v>1</v>
      </c>
      <c r="AN63" s="1337"/>
      <c r="AP63" s="1315">
        <v>2565</v>
      </c>
      <c r="AY63" s="1338" t="s">
        <v>2019</v>
      </c>
      <c r="BA63" s="1333"/>
    </row>
    <row r="64" spans="1:53">
      <c r="A64" s="1153" t="s">
        <v>3680</v>
      </c>
      <c r="B64" s="1212">
        <v>11</v>
      </c>
      <c r="C64" s="1212" t="s">
        <v>3820</v>
      </c>
      <c r="D64" s="1332" t="s">
        <v>2020</v>
      </c>
      <c r="E64" s="1333" t="s">
        <v>2007</v>
      </c>
      <c r="F64" s="1225">
        <v>40896</v>
      </c>
      <c r="G64" s="1333">
        <v>1</v>
      </c>
      <c r="H64" s="1333"/>
      <c r="I64" s="1334"/>
      <c r="J64" s="1333">
        <v>1</v>
      </c>
      <c r="K64" s="1333"/>
      <c r="L64" s="1333">
        <v>154</v>
      </c>
      <c r="M64" s="1333">
        <v>72</v>
      </c>
      <c r="N64" s="1333">
        <v>185</v>
      </c>
      <c r="O64" s="1333">
        <v>476</v>
      </c>
      <c r="P64" s="1333"/>
      <c r="Q64" s="1334">
        <v>1</v>
      </c>
      <c r="R64" s="1333"/>
      <c r="S64" s="1334">
        <v>1</v>
      </c>
      <c r="T64" s="1333"/>
      <c r="U64" s="1334">
        <v>1</v>
      </c>
      <c r="V64" s="1334"/>
      <c r="W64" s="1333">
        <v>1</v>
      </c>
      <c r="X64" s="1333"/>
      <c r="Y64" s="1333">
        <v>1</v>
      </c>
      <c r="Z64" s="1333"/>
      <c r="AA64" s="1333">
        <v>1</v>
      </c>
      <c r="AB64" s="1333">
        <v>1</v>
      </c>
      <c r="AC64" s="1335" t="s">
        <v>33</v>
      </c>
      <c r="AD64" s="1212" t="s">
        <v>3819</v>
      </c>
      <c r="AE64" s="1333">
        <v>1</v>
      </c>
      <c r="AF64" s="1333"/>
      <c r="AG64" s="1333">
        <v>1</v>
      </c>
      <c r="AH64" s="1333">
        <v>1</v>
      </c>
      <c r="AI64" s="1336" t="s">
        <v>33</v>
      </c>
      <c r="AL64" s="1337"/>
      <c r="AM64" s="1337"/>
      <c r="AN64" s="1337">
        <v>1</v>
      </c>
      <c r="AP64" s="233">
        <v>922</v>
      </c>
      <c r="AY64" s="1338" t="s">
        <v>2021</v>
      </c>
      <c r="BA64" s="1333"/>
    </row>
    <row r="65" spans="1:53">
      <c r="A65" s="1153" t="s">
        <v>3680</v>
      </c>
      <c r="B65" s="1212">
        <v>11</v>
      </c>
      <c r="C65" s="1212" t="s">
        <v>3820</v>
      </c>
      <c r="D65" s="1332" t="s">
        <v>2022</v>
      </c>
      <c r="E65" s="1333" t="s">
        <v>2007</v>
      </c>
      <c r="F65" s="1225">
        <v>40896</v>
      </c>
      <c r="G65" s="1333"/>
      <c r="H65" s="1333">
        <v>1</v>
      </c>
      <c r="I65" s="1334"/>
      <c r="J65" s="1333">
        <v>1</v>
      </c>
      <c r="K65" s="1333"/>
      <c r="L65" s="1333">
        <v>156</v>
      </c>
      <c r="M65" s="1333">
        <v>72</v>
      </c>
      <c r="N65" s="1333">
        <v>200</v>
      </c>
      <c r="O65" s="1333">
        <v>478</v>
      </c>
      <c r="P65" s="1333"/>
      <c r="Q65" s="1334">
        <v>1</v>
      </c>
      <c r="R65" s="1333"/>
      <c r="S65" s="1334">
        <v>1</v>
      </c>
      <c r="T65" s="1333"/>
      <c r="U65" s="1334">
        <v>1</v>
      </c>
      <c r="V65" s="1334"/>
      <c r="W65" s="1333">
        <v>1</v>
      </c>
      <c r="X65" s="1333"/>
      <c r="Y65" s="1333">
        <v>1</v>
      </c>
      <c r="Z65" s="1333"/>
      <c r="AA65" s="1333">
        <v>1</v>
      </c>
      <c r="AB65" s="1333">
        <v>1</v>
      </c>
      <c r="AC65" s="1335" t="s">
        <v>33</v>
      </c>
      <c r="AD65" s="1212" t="s">
        <v>3819</v>
      </c>
      <c r="AE65" s="1333">
        <v>1</v>
      </c>
      <c r="AF65" s="1333"/>
      <c r="AG65" s="1333">
        <v>1</v>
      </c>
      <c r="AH65" s="1333">
        <v>1</v>
      </c>
      <c r="AI65" s="1336" t="s">
        <v>33</v>
      </c>
      <c r="AL65" s="1337"/>
      <c r="AM65" s="1337"/>
      <c r="AN65" s="1337">
        <v>1</v>
      </c>
      <c r="AP65" s="233">
        <v>67</v>
      </c>
      <c r="AY65" s="1338" t="s">
        <v>2023</v>
      </c>
      <c r="BA65" s="1333"/>
    </row>
    <row r="66" spans="1:53">
      <c r="A66" s="1153" t="s">
        <v>3680</v>
      </c>
      <c r="B66" s="1212">
        <v>11</v>
      </c>
      <c r="C66" s="1212" t="s">
        <v>3820</v>
      </c>
      <c r="D66" s="1332" t="s">
        <v>2024</v>
      </c>
      <c r="E66" s="1333" t="s">
        <v>2007</v>
      </c>
      <c r="F66" s="1225">
        <v>40896</v>
      </c>
      <c r="G66" s="1333"/>
      <c r="H66" s="1333">
        <v>1</v>
      </c>
      <c r="I66" s="1334"/>
      <c r="J66" s="1333">
        <v>1</v>
      </c>
      <c r="K66" s="1333"/>
      <c r="L66" s="1333">
        <v>161</v>
      </c>
      <c r="M66" s="1333">
        <v>70</v>
      </c>
      <c r="N66" s="1333">
        <v>200</v>
      </c>
      <c r="O66" s="1333">
        <v>527</v>
      </c>
      <c r="P66" s="1333"/>
      <c r="Q66" s="1334">
        <v>1</v>
      </c>
      <c r="R66" s="1333"/>
      <c r="S66" s="1334">
        <v>1</v>
      </c>
      <c r="T66" s="1333"/>
      <c r="U66" s="1334">
        <v>1</v>
      </c>
      <c r="V66" s="1334"/>
      <c r="W66" s="1333">
        <v>1</v>
      </c>
      <c r="X66" s="1333"/>
      <c r="Y66" s="1333">
        <v>1</v>
      </c>
      <c r="Z66" s="1333">
        <v>1</v>
      </c>
      <c r="AA66" s="1333"/>
      <c r="AB66" s="1333">
        <v>1</v>
      </c>
      <c r="AC66" s="1335" t="s">
        <v>33</v>
      </c>
      <c r="AD66" s="1212" t="s">
        <v>3819</v>
      </c>
      <c r="AE66" s="1333">
        <v>1</v>
      </c>
      <c r="AF66" s="1333">
        <v>1</v>
      </c>
      <c r="AG66" s="1333"/>
      <c r="AH66" s="1333">
        <v>1</v>
      </c>
      <c r="AI66" s="1336" t="s">
        <v>33</v>
      </c>
      <c r="AL66" s="1337"/>
      <c r="AM66" s="1337"/>
      <c r="AN66" s="1337">
        <v>1</v>
      </c>
      <c r="AP66" s="233">
        <v>96</v>
      </c>
      <c r="AY66" s="1338" t="s">
        <v>2025</v>
      </c>
      <c r="BA66" s="1333"/>
    </row>
    <row r="67" spans="1:53">
      <c r="A67" s="1153" t="s">
        <v>3680</v>
      </c>
      <c r="B67" s="1212">
        <v>11</v>
      </c>
      <c r="C67" s="1212" t="s">
        <v>3820</v>
      </c>
      <c r="D67" s="1332" t="s">
        <v>2026</v>
      </c>
      <c r="E67" s="1333" t="s">
        <v>2007</v>
      </c>
      <c r="F67" s="1225">
        <v>40896</v>
      </c>
      <c r="G67" s="1333">
        <v>1</v>
      </c>
      <c r="H67" s="1333"/>
      <c r="I67" s="1334"/>
      <c r="J67" s="1333">
        <v>1</v>
      </c>
      <c r="K67" s="1333"/>
      <c r="L67" s="1333">
        <v>152</v>
      </c>
      <c r="M67" s="1333">
        <v>70</v>
      </c>
      <c r="N67" s="1333">
        <v>210</v>
      </c>
      <c r="O67" s="1333">
        <v>415</v>
      </c>
      <c r="P67" s="1333"/>
      <c r="Q67" s="1334">
        <v>1</v>
      </c>
      <c r="R67" s="1333"/>
      <c r="S67" s="1334">
        <v>1</v>
      </c>
      <c r="T67" s="1333"/>
      <c r="U67" s="1334">
        <v>1</v>
      </c>
      <c r="V67" s="1334"/>
      <c r="W67" s="1333">
        <v>1</v>
      </c>
      <c r="X67" s="1333"/>
      <c r="Y67" s="1333">
        <v>1</v>
      </c>
      <c r="Z67" s="1333">
        <v>1</v>
      </c>
      <c r="AA67" s="1333"/>
      <c r="AB67" s="1333">
        <v>1</v>
      </c>
      <c r="AC67" s="1335" t="s">
        <v>33</v>
      </c>
      <c r="AD67" s="1212" t="s">
        <v>3819</v>
      </c>
      <c r="AE67" s="1333">
        <v>1</v>
      </c>
      <c r="AF67" s="1333">
        <v>1</v>
      </c>
      <c r="AG67" s="1333"/>
      <c r="AH67" s="1333">
        <v>1</v>
      </c>
      <c r="AI67" s="1336" t="s">
        <v>33</v>
      </c>
      <c r="AL67" s="1337"/>
      <c r="AM67" s="1337"/>
      <c r="AN67" s="1337">
        <v>1</v>
      </c>
      <c r="AP67" s="233">
        <v>80</v>
      </c>
      <c r="AY67" s="1338" t="s">
        <v>2027</v>
      </c>
      <c r="BA67" s="1333"/>
    </row>
    <row r="68" spans="1:53">
      <c r="A68" s="1153" t="s">
        <v>3680</v>
      </c>
      <c r="B68" s="1212">
        <v>11</v>
      </c>
      <c r="C68" s="1212" t="s">
        <v>3820</v>
      </c>
      <c r="D68" s="1332" t="s">
        <v>2028</v>
      </c>
      <c r="E68" s="1333" t="s">
        <v>2007</v>
      </c>
      <c r="F68" s="1225">
        <v>40896</v>
      </c>
      <c r="G68" s="1333">
        <v>1</v>
      </c>
      <c r="H68" s="1333"/>
      <c r="I68" s="1334"/>
      <c r="J68" s="1333"/>
      <c r="K68" s="1333">
        <v>1</v>
      </c>
      <c r="L68" s="1333">
        <v>170</v>
      </c>
      <c r="M68" s="1333">
        <v>71</v>
      </c>
      <c r="N68" s="1333">
        <v>212</v>
      </c>
      <c r="O68" s="1333">
        <v>601</v>
      </c>
      <c r="P68" s="1333"/>
      <c r="Q68" s="1334">
        <v>1</v>
      </c>
      <c r="R68" s="1333"/>
      <c r="S68" s="1334">
        <v>1</v>
      </c>
      <c r="T68" s="1333"/>
      <c r="U68" s="1334">
        <v>1</v>
      </c>
      <c r="V68" s="1334"/>
      <c r="W68" s="1333">
        <v>1</v>
      </c>
      <c r="X68" s="1333"/>
      <c r="Y68" s="1333">
        <v>1</v>
      </c>
      <c r="Z68" s="1333">
        <v>1</v>
      </c>
      <c r="AA68" s="1333"/>
      <c r="AB68" s="1333">
        <v>1</v>
      </c>
      <c r="AC68" s="1335" t="s">
        <v>33</v>
      </c>
      <c r="AD68" s="1212" t="s">
        <v>3819</v>
      </c>
      <c r="AE68" s="1333">
        <v>1</v>
      </c>
      <c r="AF68" s="1333">
        <v>1</v>
      </c>
      <c r="AG68" s="1333"/>
      <c r="AH68" s="1333">
        <v>1</v>
      </c>
      <c r="AI68" s="1336" t="s">
        <v>33</v>
      </c>
      <c r="AL68" s="1337"/>
      <c r="AM68" s="1337">
        <v>1</v>
      </c>
      <c r="AN68" s="1337"/>
      <c r="AP68" s="1315">
        <v>2698</v>
      </c>
      <c r="AY68" s="1338" t="s">
        <v>2029</v>
      </c>
      <c r="BA68" s="1333"/>
    </row>
    <row r="69" spans="1:53">
      <c r="A69" s="1153" t="s">
        <v>3680</v>
      </c>
      <c r="B69" s="1212">
        <v>11</v>
      </c>
      <c r="C69" s="1212" t="s">
        <v>3820</v>
      </c>
      <c r="D69" s="1332" t="s">
        <v>2030</v>
      </c>
      <c r="E69" s="1333" t="s">
        <v>2007</v>
      </c>
      <c r="F69" s="1225">
        <v>40896</v>
      </c>
      <c r="G69" s="1333"/>
      <c r="H69" s="1333">
        <v>1</v>
      </c>
      <c r="I69" s="1334"/>
      <c r="J69" s="1333"/>
      <c r="K69" s="1333">
        <v>1</v>
      </c>
      <c r="L69" s="1333">
        <v>172</v>
      </c>
      <c r="M69" s="1333">
        <v>72</v>
      </c>
      <c r="N69" s="1333">
        <v>228</v>
      </c>
      <c r="O69" s="1333">
        <v>701</v>
      </c>
      <c r="P69" s="1333">
        <v>1</v>
      </c>
      <c r="Q69" s="1334"/>
      <c r="R69" s="1333"/>
      <c r="S69" s="1334">
        <v>1</v>
      </c>
      <c r="T69" s="1333"/>
      <c r="U69" s="1334">
        <v>1</v>
      </c>
      <c r="V69" s="1334"/>
      <c r="W69" s="1333"/>
      <c r="X69" s="1333">
        <v>1</v>
      </c>
      <c r="Y69" s="1333">
        <v>1</v>
      </c>
      <c r="Z69" s="1333">
        <v>1</v>
      </c>
      <c r="AA69" s="1333"/>
      <c r="AB69" s="1333">
        <v>1</v>
      </c>
      <c r="AC69" s="1335" t="s">
        <v>33</v>
      </c>
      <c r="AD69" s="1212" t="s">
        <v>3819</v>
      </c>
      <c r="AE69" s="1333">
        <v>1</v>
      </c>
      <c r="AF69" s="1333">
        <v>1</v>
      </c>
      <c r="AG69" s="1333"/>
      <c r="AH69" s="1333">
        <v>1</v>
      </c>
      <c r="AI69" s="1336" t="s">
        <v>33</v>
      </c>
      <c r="AL69" s="1337"/>
      <c r="AM69" s="1337"/>
      <c r="AN69" s="1337">
        <v>1</v>
      </c>
      <c r="AP69" s="233">
        <v>74</v>
      </c>
      <c r="AY69" s="1338" t="s">
        <v>2031</v>
      </c>
      <c r="BA69" s="1333"/>
    </row>
    <row r="70" spans="1:53">
      <c r="A70" s="1153" t="s">
        <v>3680</v>
      </c>
      <c r="B70" s="1212">
        <v>11</v>
      </c>
      <c r="C70" s="1212" t="s">
        <v>3820</v>
      </c>
      <c r="D70" s="1332" t="s">
        <v>2032</v>
      </c>
      <c r="E70" s="1333" t="s">
        <v>2007</v>
      </c>
      <c r="F70" s="1225">
        <v>40896</v>
      </c>
      <c r="G70" s="1333">
        <v>1</v>
      </c>
      <c r="H70" s="1333"/>
      <c r="I70" s="1334"/>
      <c r="J70" s="1333">
        <v>1</v>
      </c>
      <c r="K70" s="1333"/>
      <c r="L70" s="1333">
        <v>161</v>
      </c>
      <c r="M70" s="1333">
        <v>70</v>
      </c>
      <c r="N70" s="1333">
        <v>198</v>
      </c>
      <c r="O70" s="1333">
        <v>430</v>
      </c>
      <c r="P70" s="1333"/>
      <c r="Q70" s="1334">
        <v>1</v>
      </c>
      <c r="R70" s="1333"/>
      <c r="S70" s="1334">
        <v>1</v>
      </c>
      <c r="T70" s="1333"/>
      <c r="U70" s="1334">
        <v>1</v>
      </c>
      <c r="V70" s="1334"/>
      <c r="W70" s="1333">
        <v>1</v>
      </c>
      <c r="X70" s="1333"/>
      <c r="Y70" s="1333">
        <v>1</v>
      </c>
      <c r="Z70" s="1333"/>
      <c r="AA70" s="1333">
        <v>1</v>
      </c>
      <c r="AB70" s="1333">
        <v>1</v>
      </c>
      <c r="AC70" s="1335" t="s">
        <v>33</v>
      </c>
      <c r="AD70" s="1212" t="s">
        <v>3819</v>
      </c>
      <c r="AE70" s="1333">
        <v>1</v>
      </c>
      <c r="AF70" s="1333"/>
      <c r="AG70" s="1333">
        <v>1</v>
      </c>
      <c r="AH70" s="1333">
        <v>1</v>
      </c>
      <c r="AI70" s="1336" t="s">
        <v>33</v>
      </c>
      <c r="AL70" s="1337"/>
      <c r="AM70" s="1337"/>
      <c r="AN70" s="1337">
        <v>1</v>
      </c>
      <c r="AP70" s="233">
        <v>82</v>
      </c>
      <c r="AY70" s="1338" t="s">
        <v>2033</v>
      </c>
      <c r="BA70" s="1333"/>
    </row>
    <row r="71" spans="1:53">
      <c r="A71" s="1153" t="s">
        <v>3680</v>
      </c>
      <c r="B71" s="1212">
        <v>11</v>
      </c>
      <c r="C71" s="1212" t="s">
        <v>3820</v>
      </c>
      <c r="D71" s="1332" t="s">
        <v>2034</v>
      </c>
      <c r="E71" s="1333" t="s">
        <v>2007</v>
      </c>
      <c r="F71" s="1225">
        <v>40896</v>
      </c>
      <c r="G71" s="1333">
        <v>1</v>
      </c>
      <c r="H71" s="1333"/>
      <c r="I71" s="1334"/>
      <c r="J71" s="1333"/>
      <c r="K71" s="1333">
        <v>1</v>
      </c>
      <c r="L71" s="1333">
        <v>173</v>
      </c>
      <c r="M71" s="1333">
        <v>74</v>
      </c>
      <c r="N71" s="1333">
        <v>220</v>
      </c>
      <c r="O71" s="1333">
        <v>678</v>
      </c>
      <c r="P71" s="1333"/>
      <c r="Q71" s="1334">
        <v>1</v>
      </c>
      <c r="R71" s="1333"/>
      <c r="S71" s="1334">
        <v>1</v>
      </c>
      <c r="T71" s="1333"/>
      <c r="U71" s="1334">
        <v>1</v>
      </c>
      <c r="V71" s="1334"/>
      <c r="W71" s="1333"/>
      <c r="X71" s="1333">
        <v>1</v>
      </c>
      <c r="Y71" s="1333">
        <v>1</v>
      </c>
      <c r="Z71" s="1333"/>
      <c r="AA71" s="1333">
        <v>1</v>
      </c>
      <c r="AB71" s="1333">
        <v>1</v>
      </c>
      <c r="AC71" s="1335" t="s">
        <v>33</v>
      </c>
      <c r="AD71" s="1212" t="s">
        <v>3819</v>
      </c>
      <c r="AE71" s="1333">
        <v>1</v>
      </c>
      <c r="AF71" s="1333"/>
      <c r="AG71" s="1333">
        <v>1</v>
      </c>
      <c r="AH71" s="1333">
        <v>1</v>
      </c>
      <c r="AI71" s="1336" t="s">
        <v>33</v>
      </c>
      <c r="AL71" s="1337">
        <v>1</v>
      </c>
      <c r="AM71" s="1337"/>
      <c r="AN71" s="1337"/>
      <c r="AP71" s="1322">
        <v>15471</v>
      </c>
      <c r="AY71" s="1338" t="s">
        <v>2035</v>
      </c>
      <c r="BA71" s="1333"/>
    </row>
    <row r="72" spans="1:53">
      <c r="A72" s="1153" t="s">
        <v>3680</v>
      </c>
      <c r="B72" s="1212">
        <v>11</v>
      </c>
      <c r="C72" s="1212" t="s">
        <v>3820</v>
      </c>
      <c r="D72" s="1332" t="s">
        <v>2036</v>
      </c>
      <c r="E72" s="1333" t="s">
        <v>2007</v>
      </c>
      <c r="F72" s="1225">
        <v>40896</v>
      </c>
      <c r="G72" s="1333">
        <v>1</v>
      </c>
      <c r="H72" s="1333"/>
      <c r="I72" s="1334"/>
      <c r="J72" s="1333">
        <v>1</v>
      </c>
      <c r="K72" s="1333"/>
      <c r="L72" s="1333">
        <v>162</v>
      </c>
      <c r="M72" s="1333">
        <v>68</v>
      </c>
      <c r="N72" s="1333">
        <v>190</v>
      </c>
      <c r="O72" s="1333">
        <v>399</v>
      </c>
      <c r="P72" s="1333"/>
      <c r="Q72" s="1334">
        <v>1</v>
      </c>
      <c r="R72" s="1333"/>
      <c r="S72" s="1334">
        <v>1</v>
      </c>
      <c r="T72" s="1333"/>
      <c r="U72" s="1334">
        <v>1</v>
      </c>
      <c r="V72" s="1334"/>
      <c r="W72" s="1333">
        <v>1</v>
      </c>
      <c r="X72" s="1333"/>
      <c r="Y72" s="1333">
        <v>1</v>
      </c>
      <c r="Z72" s="1333"/>
      <c r="AA72" s="1333">
        <v>1</v>
      </c>
      <c r="AB72" s="1333">
        <v>1</v>
      </c>
      <c r="AC72" s="1335" t="s">
        <v>33</v>
      </c>
      <c r="AD72" s="1212" t="s">
        <v>3819</v>
      </c>
      <c r="AE72" s="1333">
        <v>1</v>
      </c>
      <c r="AF72" s="1333"/>
      <c r="AG72" s="1333">
        <v>1</v>
      </c>
      <c r="AH72" s="1333">
        <v>1</v>
      </c>
      <c r="AI72" s="1336" t="s">
        <v>33</v>
      </c>
      <c r="AL72" s="1337"/>
      <c r="AM72" s="1337"/>
      <c r="AN72" s="1337">
        <v>1</v>
      </c>
      <c r="AP72" s="233">
        <v>64</v>
      </c>
      <c r="AY72" s="1338" t="s">
        <v>2037</v>
      </c>
      <c r="BA72" s="1333"/>
    </row>
    <row r="73" spans="1:53">
      <c r="A73" s="1153" t="s">
        <v>3680</v>
      </c>
      <c r="B73" s="1212">
        <v>11</v>
      </c>
      <c r="C73" s="1212" t="s">
        <v>3820</v>
      </c>
      <c r="D73" s="1332" t="s">
        <v>2038</v>
      </c>
      <c r="E73" s="1333" t="s">
        <v>2007</v>
      </c>
      <c r="F73" s="1225">
        <v>40896</v>
      </c>
      <c r="G73" s="1333"/>
      <c r="H73" s="1333">
        <v>1</v>
      </c>
      <c r="I73" s="1334"/>
      <c r="J73" s="1333">
        <v>1</v>
      </c>
      <c r="K73" s="1333"/>
      <c r="L73" s="1333">
        <v>164</v>
      </c>
      <c r="M73" s="1333">
        <v>72</v>
      </c>
      <c r="N73" s="1333">
        <v>215</v>
      </c>
      <c r="O73" s="1333">
        <v>602</v>
      </c>
      <c r="P73" s="1333">
        <v>1</v>
      </c>
      <c r="Q73" s="1334"/>
      <c r="R73" s="1333"/>
      <c r="S73" s="1334">
        <v>1</v>
      </c>
      <c r="T73" s="1333"/>
      <c r="U73" s="1334">
        <v>1</v>
      </c>
      <c r="V73" s="1334"/>
      <c r="W73" s="1333">
        <v>1</v>
      </c>
      <c r="X73" s="1333"/>
      <c r="Y73" s="1333">
        <v>1</v>
      </c>
      <c r="Z73" s="1333">
        <v>1</v>
      </c>
      <c r="AA73" s="1333"/>
      <c r="AB73" s="1333">
        <v>1</v>
      </c>
      <c r="AC73" s="1335" t="s">
        <v>33</v>
      </c>
      <c r="AD73" s="1212" t="s">
        <v>3819</v>
      </c>
      <c r="AE73" s="1333">
        <v>1</v>
      </c>
      <c r="AF73" s="1333">
        <v>1</v>
      </c>
      <c r="AG73" s="1333"/>
      <c r="AH73" s="1333">
        <v>1</v>
      </c>
      <c r="AI73" s="1336" t="s">
        <v>33</v>
      </c>
      <c r="AL73" s="1337"/>
      <c r="AM73" s="1337"/>
      <c r="AN73" s="1337">
        <v>1</v>
      </c>
      <c r="AP73" s="233">
        <v>87</v>
      </c>
      <c r="AY73" s="1338" t="s">
        <v>2039</v>
      </c>
      <c r="BA73" s="1333"/>
    </row>
    <row r="74" spans="1:53">
      <c r="A74" s="1153" t="s">
        <v>3680</v>
      </c>
      <c r="B74" s="1212">
        <v>11</v>
      </c>
      <c r="C74" s="1212" t="s">
        <v>3820</v>
      </c>
      <c r="D74" s="1332" t="s">
        <v>2040</v>
      </c>
      <c r="E74" s="1333" t="s">
        <v>2007</v>
      </c>
      <c r="F74" s="1225">
        <v>40896</v>
      </c>
      <c r="G74" s="1333">
        <v>1</v>
      </c>
      <c r="H74" s="1333"/>
      <c r="I74" s="1334"/>
      <c r="J74" s="1333"/>
      <c r="K74" s="1333">
        <v>1</v>
      </c>
      <c r="L74" s="1333">
        <v>165</v>
      </c>
      <c r="M74" s="1333">
        <v>71</v>
      </c>
      <c r="N74" s="1333">
        <v>210</v>
      </c>
      <c r="O74" s="1333">
        <v>634</v>
      </c>
      <c r="P74" s="1333"/>
      <c r="Q74" s="1334">
        <v>1</v>
      </c>
      <c r="R74" s="1333"/>
      <c r="S74" s="1334">
        <v>1</v>
      </c>
      <c r="T74" s="1333"/>
      <c r="U74" s="1334">
        <v>1</v>
      </c>
      <c r="V74" s="1334"/>
      <c r="W74" s="1333">
        <v>1</v>
      </c>
      <c r="X74" s="1333"/>
      <c r="Y74" s="1333">
        <v>1</v>
      </c>
      <c r="Z74" s="1333"/>
      <c r="AA74" s="1333">
        <v>1</v>
      </c>
      <c r="AB74" s="1333">
        <v>1</v>
      </c>
      <c r="AC74" s="1335" t="s">
        <v>33</v>
      </c>
      <c r="AD74" s="1212" t="s">
        <v>3819</v>
      </c>
      <c r="AE74" s="1333">
        <v>1</v>
      </c>
      <c r="AF74" s="1333"/>
      <c r="AG74" s="1333">
        <v>1</v>
      </c>
      <c r="AH74" s="1333">
        <v>1</v>
      </c>
      <c r="AI74" s="1336" t="s">
        <v>33</v>
      </c>
      <c r="AL74" s="1337"/>
      <c r="AM74" s="1337"/>
      <c r="AN74" s="1337">
        <v>1</v>
      </c>
      <c r="AP74" s="233">
        <v>184</v>
      </c>
      <c r="AY74" s="1338" t="s">
        <v>2041</v>
      </c>
      <c r="BA74" s="1333"/>
    </row>
    <row r="75" spans="1:53">
      <c r="A75" s="1153" t="s">
        <v>3680</v>
      </c>
      <c r="B75" s="1212">
        <v>11</v>
      </c>
      <c r="C75" s="1212" t="s">
        <v>3820</v>
      </c>
      <c r="D75" s="1332" t="s">
        <v>2042</v>
      </c>
      <c r="E75" s="1333" t="s">
        <v>2007</v>
      </c>
      <c r="F75" s="1225">
        <v>40896</v>
      </c>
      <c r="G75" s="1333">
        <v>1</v>
      </c>
      <c r="H75" s="1333"/>
      <c r="I75" s="1334"/>
      <c r="J75" s="1333"/>
      <c r="K75" s="1333">
        <v>1</v>
      </c>
      <c r="L75" s="1333">
        <v>165</v>
      </c>
      <c r="M75" s="1333">
        <v>75</v>
      </c>
      <c r="N75" s="1333">
        <v>215</v>
      </c>
      <c r="O75" s="1333">
        <v>679</v>
      </c>
      <c r="P75" s="1333"/>
      <c r="Q75" s="1334">
        <v>1</v>
      </c>
      <c r="R75" s="1333"/>
      <c r="S75" s="1334">
        <v>1</v>
      </c>
      <c r="T75" s="1333"/>
      <c r="U75" s="1334">
        <v>1</v>
      </c>
      <c r="V75" s="1334"/>
      <c r="W75" s="1333"/>
      <c r="X75" s="1333">
        <v>1</v>
      </c>
      <c r="Y75" s="1333">
        <v>1</v>
      </c>
      <c r="Z75" s="1333"/>
      <c r="AA75" s="1333">
        <v>1</v>
      </c>
      <c r="AB75" s="1333">
        <v>1</v>
      </c>
      <c r="AC75" s="1335" t="s">
        <v>33</v>
      </c>
      <c r="AD75" s="1212" t="s">
        <v>3819</v>
      </c>
      <c r="AE75" s="1333">
        <v>1</v>
      </c>
      <c r="AF75" s="1333"/>
      <c r="AG75" s="1333">
        <v>1</v>
      </c>
      <c r="AH75" s="1333">
        <v>1</v>
      </c>
      <c r="AI75" s="1336" t="s">
        <v>33</v>
      </c>
      <c r="AL75" s="1337"/>
      <c r="AM75" s="1337"/>
      <c r="AN75" s="1337">
        <v>1</v>
      </c>
      <c r="AP75" s="233">
        <v>775.5</v>
      </c>
      <c r="AY75" s="1338" t="s">
        <v>2043</v>
      </c>
      <c r="BA75" s="1333"/>
    </row>
    <row r="76" spans="1:53">
      <c r="A76" s="1153" t="s">
        <v>3680</v>
      </c>
      <c r="B76" s="1212">
        <v>11</v>
      </c>
      <c r="C76" s="1212" t="s">
        <v>3820</v>
      </c>
      <c r="D76" s="1332" t="s">
        <v>2044</v>
      </c>
      <c r="E76" s="1333" t="s">
        <v>2007</v>
      </c>
      <c r="F76" s="1225">
        <v>40896</v>
      </c>
      <c r="G76" s="1333">
        <v>1</v>
      </c>
      <c r="H76" s="1333"/>
      <c r="I76" s="1334"/>
      <c r="J76" s="1333">
        <v>1</v>
      </c>
      <c r="K76" s="1333"/>
      <c r="L76" s="1333">
        <v>152</v>
      </c>
      <c r="M76" s="1333">
        <v>68</v>
      </c>
      <c r="N76" s="1333">
        <v>200</v>
      </c>
      <c r="O76" s="1333">
        <v>429</v>
      </c>
      <c r="P76" s="1333"/>
      <c r="Q76" s="1334">
        <v>1</v>
      </c>
      <c r="R76" s="1333"/>
      <c r="S76" s="1334">
        <v>1</v>
      </c>
      <c r="T76" s="1333"/>
      <c r="U76" s="1334">
        <v>1</v>
      </c>
      <c r="V76" s="1334"/>
      <c r="W76" s="1333">
        <v>1</v>
      </c>
      <c r="X76" s="1333"/>
      <c r="Y76" s="1333">
        <v>1</v>
      </c>
      <c r="Z76" s="1333"/>
      <c r="AA76" s="1333">
        <v>1</v>
      </c>
      <c r="AB76" s="1333">
        <v>1</v>
      </c>
      <c r="AC76" s="1335" t="s">
        <v>33</v>
      </c>
      <c r="AD76" s="1212" t="s">
        <v>3819</v>
      </c>
      <c r="AE76" s="1333">
        <v>1</v>
      </c>
      <c r="AF76" s="1333"/>
      <c r="AG76" s="1333">
        <v>1</v>
      </c>
      <c r="AH76" s="1333">
        <v>1</v>
      </c>
      <c r="AI76" s="1336" t="s">
        <v>33</v>
      </c>
      <c r="AL76" s="1337"/>
      <c r="AM76" s="1337"/>
      <c r="AN76" s="1337">
        <v>1</v>
      </c>
      <c r="AP76" s="233">
        <v>279</v>
      </c>
      <c r="AY76" s="1338" t="s">
        <v>2045</v>
      </c>
      <c r="BA76" s="1333"/>
    </row>
    <row r="77" spans="1:53">
      <c r="A77" s="1153" t="s">
        <v>3680</v>
      </c>
      <c r="B77" s="1212">
        <v>11</v>
      </c>
      <c r="C77" s="1212" t="s">
        <v>3820</v>
      </c>
      <c r="D77" s="1339" t="s">
        <v>2046</v>
      </c>
      <c r="E77" s="1340" t="s">
        <v>2007</v>
      </c>
      <c r="F77" s="1225">
        <v>40896</v>
      </c>
      <c r="G77" s="1340">
        <v>1</v>
      </c>
      <c r="H77" s="1340"/>
      <c r="I77" s="1340"/>
      <c r="J77" s="1340"/>
      <c r="K77" s="1340">
        <v>1</v>
      </c>
      <c r="L77" s="1340">
        <v>175</v>
      </c>
      <c r="M77" s="1340">
        <v>76</v>
      </c>
      <c r="N77" s="1340">
        <v>232</v>
      </c>
      <c r="O77" s="1340">
        <v>785</v>
      </c>
      <c r="P77" s="1340"/>
      <c r="Q77" s="1340">
        <v>1</v>
      </c>
      <c r="R77" s="1340"/>
      <c r="S77" s="1340">
        <v>1</v>
      </c>
      <c r="T77" s="1340"/>
      <c r="U77" s="1340">
        <v>1</v>
      </c>
      <c r="V77" s="1340"/>
      <c r="W77" s="1340"/>
      <c r="X77" s="1340">
        <v>1</v>
      </c>
      <c r="Y77" s="1340">
        <v>1</v>
      </c>
      <c r="Z77" s="1340"/>
      <c r="AA77" s="1340">
        <v>1</v>
      </c>
      <c r="AB77" s="1340">
        <v>1</v>
      </c>
      <c r="AC77" s="1340" t="s">
        <v>33</v>
      </c>
      <c r="AD77" s="1212" t="s">
        <v>3819</v>
      </c>
      <c r="AE77" s="1340">
        <v>1</v>
      </c>
      <c r="AF77" s="1340"/>
      <c r="AG77" s="1340">
        <v>1</v>
      </c>
      <c r="AH77" s="1340">
        <v>1</v>
      </c>
      <c r="AI77" s="1341" t="s">
        <v>33</v>
      </c>
      <c r="AL77" s="1337"/>
      <c r="AM77" s="1337">
        <v>1</v>
      </c>
      <c r="AN77" s="1337"/>
      <c r="AP77" s="1315">
        <v>2747</v>
      </c>
      <c r="AY77" s="1342" t="s">
        <v>924</v>
      </c>
      <c r="BA77" s="1339" t="s">
        <v>2047</v>
      </c>
    </row>
    <row r="78" spans="1:53">
      <c r="A78" s="1153" t="s">
        <v>3680</v>
      </c>
      <c r="B78" s="1212">
        <v>11</v>
      </c>
      <c r="C78" s="1212" t="s">
        <v>3820</v>
      </c>
      <c r="D78" s="1332" t="s">
        <v>2048</v>
      </c>
      <c r="E78" s="1333" t="s">
        <v>2007</v>
      </c>
      <c r="F78" s="1225">
        <v>40896</v>
      </c>
      <c r="G78" s="1333"/>
      <c r="H78" s="1333">
        <v>1</v>
      </c>
      <c r="I78" s="1334"/>
      <c r="J78" s="1333">
        <v>1</v>
      </c>
      <c r="K78" s="1333"/>
      <c r="L78" s="1333">
        <v>156</v>
      </c>
      <c r="M78" s="1333">
        <v>70</v>
      </c>
      <c r="N78" s="1333">
        <v>190</v>
      </c>
      <c r="O78" s="1333">
        <v>435</v>
      </c>
      <c r="P78" s="1333"/>
      <c r="Q78" s="1334">
        <v>1</v>
      </c>
      <c r="R78" s="1333"/>
      <c r="S78" s="1334">
        <v>1</v>
      </c>
      <c r="T78" s="1333"/>
      <c r="U78" s="1334">
        <v>1</v>
      </c>
      <c r="V78" s="1334"/>
      <c r="W78" s="1333">
        <v>1</v>
      </c>
      <c r="X78" s="1333"/>
      <c r="Y78" s="1333">
        <v>1</v>
      </c>
      <c r="Z78" s="1333">
        <v>1</v>
      </c>
      <c r="AA78" s="1333"/>
      <c r="AB78" s="1333">
        <v>1</v>
      </c>
      <c r="AC78" s="1335" t="s">
        <v>33</v>
      </c>
      <c r="AD78" s="1212" t="s">
        <v>3819</v>
      </c>
      <c r="AE78" s="1333">
        <v>1</v>
      </c>
      <c r="AF78" s="1333">
        <v>1</v>
      </c>
      <c r="AG78" s="1333"/>
      <c r="AH78" s="1333">
        <v>1</v>
      </c>
      <c r="AI78" s="1336" t="s">
        <v>33</v>
      </c>
      <c r="AL78" s="1337"/>
      <c r="AM78" s="1337"/>
      <c r="AN78" s="1337">
        <v>1</v>
      </c>
      <c r="AP78" s="233">
        <v>451</v>
      </c>
      <c r="AY78" s="1338" t="s">
        <v>2049</v>
      </c>
      <c r="BA78" s="1333"/>
    </row>
    <row r="79" spans="1:53">
      <c r="A79" s="1153" t="s">
        <v>3680</v>
      </c>
      <c r="B79" s="1212">
        <v>11</v>
      </c>
      <c r="C79" s="1212" t="s">
        <v>3820</v>
      </c>
      <c r="D79" s="1332" t="s">
        <v>2050</v>
      </c>
      <c r="E79" s="1333" t="s">
        <v>2007</v>
      </c>
      <c r="F79" s="1225">
        <v>40896</v>
      </c>
      <c r="G79" s="1333"/>
      <c r="H79" s="1333">
        <v>1</v>
      </c>
      <c r="I79" s="1334"/>
      <c r="J79" s="1333"/>
      <c r="K79" s="1333">
        <v>1</v>
      </c>
      <c r="L79" s="1333">
        <v>162</v>
      </c>
      <c r="M79" s="1333">
        <v>71</v>
      </c>
      <c r="N79" s="1333">
        <v>205</v>
      </c>
      <c r="O79" s="1333">
        <v>511</v>
      </c>
      <c r="P79" s="1333"/>
      <c r="Q79" s="1334">
        <v>1</v>
      </c>
      <c r="R79" s="1333"/>
      <c r="S79" s="1334">
        <v>1</v>
      </c>
      <c r="T79" s="1333"/>
      <c r="U79" s="1334">
        <v>1</v>
      </c>
      <c r="V79" s="1334"/>
      <c r="W79" s="1333"/>
      <c r="X79" s="1333">
        <v>1</v>
      </c>
      <c r="Y79" s="1333">
        <v>1</v>
      </c>
      <c r="Z79" s="1333"/>
      <c r="AA79" s="1333">
        <v>1</v>
      </c>
      <c r="AB79" s="1333">
        <v>1</v>
      </c>
      <c r="AC79" s="1335" t="s">
        <v>33</v>
      </c>
      <c r="AD79" s="1212" t="s">
        <v>3819</v>
      </c>
      <c r="AE79" s="1333">
        <v>1</v>
      </c>
      <c r="AF79" s="1333"/>
      <c r="AG79" s="1333">
        <v>1</v>
      </c>
      <c r="AH79" s="1333">
        <v>1</v>
      </c>
      <c r="AI79" s="1336" t="s">
        <v>33</v>
      </c>
      <c r="AL79" s="1337"/>
      <c r="AM79" s="1337"/>
      <c r="AN79" s="1337">
        <v>1</v>
      </c>
      <c r="AP79" s="233">
        <v>126</v>
      </c>
      <c r="AY79" s="1338" t="s">
        <v>2051</v>
      </c>
      <c r="BA79" s="1333"/>
    </row>
    <row r="80" spans="1:53">
      <c r="A80" s="1153" t="s">
        <v>3680</v>
      </c>
      <c r="B80" s="1212">
        <v>11</v>
      </c>
      <c r="C80" s="1212" t="s">
        <v>3820</v>
      </c>
      <c r="D80" s="1332" t="s">
        <v>2052</v>
      </c>
      <c r="E80" s="1333" t="s">
        <v>2007</v>
      </c>
      <c r="F80" s="1225">
        <v>40896</v>
      </c>
      <c r="G80" s="1333"/>
      <c r="H80" s="1333">
        <v>1</v>
      </c>
      <c r="I80" s="1334"/>
      <c r="J80" s="1333"/>
      <c r="K80" s="1333">
        <v>1</v>
      </c>
      <c r="L80" s="1333">
        <v>173</v>
      </c>
      <c r="M80" s="1333">
        <v>74</v>
      </c>
      <c r="N80" s="1333">
        <v>225</v>
      </c>
      <c r="O80" s="1333">
        <v>817</v>
      </c>
      <c r="P80" s="1333">
        <v>1</v>
      </c>
      <c r="Q80" s="1334"/>
      <c r="R80" s="1333"/>
      <c r="S80" s="1334">
        <v>1</v>
      </c>
      <c r="T80" s="1333"/>
      <c r="U80" s="1334">
        <v>1</v>
      </c>
      <c r="V80" s="1334"/>
      <c r="W80" s="1333"/>
      <c r="X80" s="1333">
        <v>1</v>
      </c>
      <c r="Y80" s="1333">
        <v>1</v>
      </c>
      <c r="Z80" s="1333">
        <v>1</v>
      </c>
      <c r="AA80" s="1333"/>
      <c r="AB80" s="1333">
        <v>1</v>
      </c>
      <c r="AC80" s="1335" t="s">
        <v>33</v>
      </c>
      <c r="AD80" s="1212" t="s">
        <v>3819</v>
      </c>
      <c r="AE80" s="1333">
        <v>1</v>
      </c>
      <c r="AF80" s="1333">
        <v>1</v>
      </c>
      <c r="AG80" s="1333"/>
      <c r="AH80" s="1333">
        <v>1</v>
      </c>
      <c r="AI80" s="1336" t="s">
        <v>33</v>
      </c>
      <c r="AL80" s="1337"/>
      <c r="AM80" s="1337"/>
      <c r="AN80" s="1337">
        <v>1</v>
      </c>
      <c r="AP80" s="233">
        <v>365.5</v>
      </c>
      <c r="AY80" s="1338" t="s">
        <v>2053</v>
      </c>
      <c r="BA80" s="1333"/>
    </row>
    <row r="81" spans="1:53">
      <c r="A81" s="1153" t="s">
        <v>3680</v>
      </c>
      <c r="B81" s="1212">
        <v>11</v>
      </c>
      <c r="C81" s="1212" t="s">
        <v>3820</v>
      </c>
      <c r="D81" s="1332" t="s">
        <v>2054</v>
      </c>
      <c r="E81" s="1333" t="s">
        <v>2007</v>
      </c>
      <c r="F81" s="1225">
        <v>40896</v>
      </c>
      <c r="G81" s="1333"/>
      <c r="H81" s="1333">
        <v>1</v>
      </c>
      <c r="I81" s="1334"/>
      <c r="J81" s="1333">
        <v>1</v>
      </c>
      <c r="K81" s="1333"/>
      <c r="L81" s="1333">
        <v>146</v>
      </c>
      <c r="M81" s="1333">
        <v>68</v>
      </c>
      <c r="N81" s="1333">
        <v>198</v>
      </c>
      <c r="O81" s="1333">
        <v>435</v>
      </c>
      <c r="P81" s="1333"/>
      <c r="Q81" s="1334">
        <v>1</v>
      </c>
      <c r="R81" s="1333"/>
      <c r="S81" s="1334">
        <v>1</v>
      </c>
      <c r="T81" s="1333"/>
      <c r="U81" s="1334">
        <v>1</v>
      </c>
      <c r="V81" s="1334"/>
      <c r="W81" s="1333">
        <v>1</v>
      </c>
      <c r="X81" s="1333"/>
      <c r="Y81" s="1333">
        <v>1</v>
      </c>
      <c r="Z81" s="1333"/>
      <c r="AA81" s="1333">
        <v>1</v>
      </c>
      <c r="AB81" s="1333">
        <v>1</v>
      </c>
      <c r="AC81" s="1335" t="s">
        <v>33</v>
      </c>
      <c r="AD81" s="1212" t="s">
        <v>3819</v>
      </c>
      <c r="AE81" s="1333">
        <v>1</v>
      </c>
      <c r="AF81" s="1333"/>
      <c r="AG81" s="1333">
        <v>1</v>
      </c>
      <c r="AH81" s="1333">
        <v>1</v>
      </c>
      <c r="AI81" s="1336" t="s">
        <v>33</v>
      </c>
      <c r="AL81" s="1337"/>
      <c r="AM81" s="1337"/>
      <c r="AN81" s="1337">
        <v>1</v>
      </c>
      <c r="AP81" s="233">
        <v>89</v>
      </c>
      <c r="AY81" s="1338" t="s">
        <v>2055</v>
      </c>
      <c r="BA81" s="1333"/>
    </row>
    <row r="82" spans="1:53">
      <c r="A82" s="1153" t="s">
        <v>3680</v>
      </c>
      <c r="B82" s="1212">
        <v>11</v>
      </c>
      <c r="C82" s="1212" t="s">
        <v>3820</v>
      </c>
      <c r="D82" s="1332" t="s">
        <v>2056</v>
      </c>
      <c r="E82" s="1333" t="s">
        <v>2057</v>
      </c>
      <c r="F82" s="1225">
        <v>40897</v>
      </c>
      <c r="G82" s="1333">
        <v>1</v>
      </c>
      <c r="H82" s="1333"/>
      <c r="I82" s="1334"/>
      <c r="J82" s="1333">
        <v>1</v>
      </c>
      <c r="K82" s="1333"/>
      <c r="L82" s="1333">
        <v>155</v>
      </c>
      <c r="M82" s="1333">
        <v>71</v>
      </c>
      <c r="N82" s="1333">
        <v>200</v>
      </c>
      <c r="O82" s="1333">
        <v>435</v>
      </c>
      <c r="P82" s="1333"/>
      <c r="Q82" s="1334">
        <v>1</v>
      </c>
      <c r="R82" s="1333"/>
      <c r="S82" s="1334">
        <v>1</v>
      </c>
      <c r="T82" s="1333"/>
      <c r="U82" s="1334">
        <v>1</v>
      </c>
      <c r="V82" s="1334"/>
      <c r="W82" s="1333">
        <v>1</v>
      </c>
      <c r="X82" s="1333"/>
      <c r="Y82" s="1333">
        <v>1</v>
      </c>
      <c r="Z82" s="1333"/>
      <c r="AA82" s="1333">
        <v>1</v>
      </c>
      <c r="AB82" s="1333">
        <v>1</v>
      </c>
      <c r="AC82" s="1335" t="s">
        <v>33</v>
      </c>
      <c r="AD82" s="1212" t="s">
        <v>3819</v>
      </c>
      <c r="AE82" s="1333">
        <v>1</v>
      </c>
      <c r="AF82" s="1333"/>
      <c r="AG82" s="1333">
        <v>1</v>
      </c>
      <c r="AH82" s="1333">
        <v>1</v>
      </c>
      <c r="AI82" s="1336" t="s">
        <v>33</v>
      </c>
      <c r="AL82" s="1337"/>
      <c r="AM82" s="1337"/>
      <c r="AN82" s="1337">
        <v>1</v>
      </c>
      <c r="AP82" s="233">
        <v>115</v>
      </c>
      <c r="AY82" s="1338" t="s">
        <v>2058</v>
      </c>
      <c r="BA82" s="1333"/>
    </row>
    <row r="83" spans="1:53">
      <c r="A83" s="1153" t="s">
        <v>3680</v>
      </c>
      <c r="B83" s="1212">
        <v>11</v>
      </c>
      <c r="C83" s="1212" t="s">
        <v>3820</v>
      </c>
      <c r="D83" s="1332" t="s">
        <v>2059</v>
      </c>
      <c r="E83" s="1333" t="s">
        <v>2057</v>
      </c>
      <c r="F83" s="1225">
        <v>40897</v>
      </c>
      <c r="G83" s="1333"/>
      <c r="H83" s="1333">
        <v>1</v>
      </c>
      <c r="I83" s="1334"/>
      <c r="J83" s="1333"/>
      <c r="K83" s="1333">
        <v>1</v>
      </c>
      <c r="L83" s="1333">
        <v>165</v>
      </c>
      <c r="M83" s="1333">
        <v>70</v>
      </c>
      <c r="N83" s="1333">
        <v>205</v>
      </c>
      <c r="O83" s="1333">
        <v>567</v>
      </c>
      <c r="P83" s="1333">
        <v>1</v>
      </c>
      <c r="Q83" s="1334"/>
      <c r="R83" s="1333"/>
      <c r="S83" s="1334">
        <v>1</v>
      </c>
      <c r="T83" s="1333"/>
      <c r="U83" s="1334">
        <v>1</v>
      </c>
      <c r="V83" s="1334"/>
      <c r="W83" s="1333"/>
      <c r="X83" s="1333">
        <v>1</v>
      </c>
      <c r="Y83" s="1333">
        <v>1</v>
      </c>
      <c r="Z83" s="1333"/>
      <c r="AA83" s="1333">
        <v>1</v>
      </c>
      <c r="AB83" s="1333">
        <v>1</v>
      </c>
      <c r="AC83" s="1335" t="s">
        <v>33</v>
      </c>
      <c r="AD83" s="1212" t="s">
        <v>3819</v>
      </c>
      <c r="AE83" s="1333">
        <v>1</v>
      </c>
      <c r="AF83" s="1333"/>
      <c r="AG83" s="1333">
        <v>1</v>
      </c>
      <c r="AH83" s="1333">
        <v>1</v>
      </c>
      <c r="AI83" s="1336" t="s">
        <v>33</v>
      </c>
      <c r="AL83" s="1337"/>
      <c r="AM83" s="1337"/>
      <c r="AN83" s="1337">
        <v>1</v>
      </c>
      <c r="AP83" s="233">
        <v>142.5</v>
      </c>
      <c r="AY83" s="1338" t="s">
        <v>2060</v>
      </c>
      <c r="BA83" s="1333"/>
    </row>
    <row r="84" spans="1:53">
      <c r="A84" s="1153" t="s">
        <v>3680</v>
      </c>
      <c r="B84" s="1212">
        <v>11</v>
      </c>
      <c r="C84" s="1212" t="s">
        <v>3820</v>
      </c>
      <c r="D84" s="1332" t="s">
        <v>2061</v>
      </c>
      <c r="E84" s="1333" t="s">
        <v>2057</v>
      </c>
      <c r="F84" s="1225">
        <v>40897</v>
      </c>
      <c r="G84" s="1333">
        <v>1</v>
      </c>
      <c r="H84" s="1333"/>
      <c r="I84" s="1334"/>
      <c r="J84" s="1333">
        <v>1</v>
      </c>
      <c r="K84" s="1333"/>
      <c r="L84" s="1333">
        <v>152</v>
      </c>
      <c r="M84" s="1333">
        <v>67</v>
      </c>
      <c r="N84" s="1333">
        <v>172</v>
      </c>
      <c r="O84" s="1333">
        <v>421</v>
      </c>
      <c r="P84" s="1333"/>
      <c r="Q84" s="1334">
        <v>1</v>
      </c>
      <c r="R84" s="1333"/>
      <c r="S84" s="1334">
        <v>1</v>
      </c>
      <c r="T84" s="1333"/>
      <c r="U84" s="1334">
        <v>1</v>
      </c>
      <c r="V84" s="1334"/>
      <c r="W84" s="1333">
        <v>1</v>
      </c>
      <c r="X84" s="1333"/>
      <c r="Y84" s="1333">
        <v>1</v>
      </c>
      <c r="Z84" s="1333"/>
      <c r="AA84" s="1333">
        <v>1</v>
      </c>
      <c r="AB84" s="1333">
        <v>1</v>
      </c>
      <c r="AC84" s="1335" t="s">
        <v>33</v>
      </c>
      <c r="AD84" s="1212" t="s">
        <v>3819</v>
      </c>
      <c r="AE84" s="1333">
        <v>1</v>
      </c>
      <c r="AF84" s="1333"/>
      <c r="AG84" s="1333">
        <v>1</v>
      </c>
      <c r="AH84" s="1333">
        <v>1</v>
      </c>
      <c r="AI84" s="1336" t="s">
        <v>33</v>
      </c>
      <c r="AL84" s="1337"/>
      <c r="AM84" s="1337"/>
      <c r="AN84" s="1337">
        <v>1</v>
      </c>
      <c r="AP84" s="233">
        <v>81.5</v>
      </c>
      <c r="AY84" s="1338" t="s">
        <v>2062</v>
      </c>
      <c r="BA84" s="1333"/>
    </row>
    <row r="85" spans="1:53">
      <c r="A85" s="1153" t="s">
        <v>3680</v>
      </c>
      <c r="B85" s="1212">
        <v>11</v>
      </c>
      <c r="C85" s="1212" t="s">
        <v>3820</v>
      </c>
      <c r="D85" s="1332" t="s">
        <v>2063</v>
      </c>
      <c r="E85" s="1333" t="s">
        <v>2057</v>
      </c>
      <c r="F85" s="1225">
        <v>40897</v>
      </c>
      <c r="G85" s="1333"/>
      <c r="H85" s="1333">
        <v>1</v>
      </c>
      <c r="I85" s="1334"/>
      <c r="J85" s="1333"/>
      <c r="K85" s="1333">
        <v>1</v>
      </c>
      <c r="L85" s="1333">
        <v>162</v>
      </c>
      <c r="M85" s="1333">
        <v>70</v>
      </c>
      <c r="N85" s="1333">
        <v>200</v>
      </c>
      <c r="O85" s="1333">
        <v>449</v>
      </c>
      <c r="P85" s="1333"/>
      <c r="Q85" s="1334">
        <v>1</v>
      </c>
      <c r="R85" s="1333"/>
      <c r="S85" s="1334">
        <v>1</v>
      </c>
      <c r="T85" s="1333"/>
      <c r="U85" s="1334">
        <v>1</v>
      </c>
      <c r="V85" s="1334"/>
      <c r="W85" s="1333"/>
      <c r="X85" s="1333">
        <v>1</v>
      </c>
      <c r="Y85" s="1333">
        <v>1</v>
      </c>
      <c r="Z85" s="1333">
        <v>1</v>
      </c>
      <c r="AA85" s="1333"/>
      <c r="AB85" s="1333">
        <v>1</v>
      </c>
      <c r="AC85" s="1335" t="s">
        <v>33</v>
      </c>
      <c r="AD85" s="1212" t="s">
        <v>3819</v>
      </c>
      <c r="AE85" s="1333">
        <v>1</v>
      </c>
      <c r="AF85" s="1333">
        <v>1</v>
      </c>
      <c r="AG85" s="1333"/>
      <c r="AH85" s="1333">
        <v>1</v>
      </c>
      <c r="AI85" s="1336" t="s">
        <v>33</v>
      </c>
      <c r="AL85" s="1337"/>
      <c r="AM85" s="1337"/>
      <c r="AN85" s="1337">
        <v>1</v>
      </c>
      <c r="AP85" s="233">
        <v>82</v>
      </c>
      <c r="AY85" s="1338" t="s">
        <v>2064</v>
      </c>
      <c r="BA85" s="1333"/>
    </row>
    <row r="86" spans="1:53">
      <c r="A86" s="1153" t="s">
        <v>3680</v>
      </c>
      <c r="B86" s="1212">
        <v>11</v>
      </c>
      <c r="C86" s="1212" t="s">
        <v>3820</v>
      </c>
      <c r="D86" s="1332" t="s">
        <v>2065</v>
      </c>
      <c r="E86" s="1333" t="s">
        <v>2057</v>
      </c>
      <c r="F86" s="1225">
        <v>40897</v>
      </c>
      <c r="G86" s="1333">
        <v>1</v>
      </c>
      <c r="H86" s="1333"/>
      <c r="I86" s="1334"/>
      <c r="J86" s="1333">
        <v>1</v>
      </c>
      <c r="K86" s="1333"/>
      <c r="L86" s="1333">
        <v>150</v>
      </c>
      <c r="M86" s="1333">
        <v>65</v>
      </c>
      <c r="N86" s="1333">
        <v>175</v>
      </c>
      <c r="O86" s="1333">
        <v>449</v>
      </c>
      <c r="P86" s="1333"/>
      <c r="Q86" s="1334">
        <v>1</v>
      </c>
      <c r="R86" s="1333"/>
      <c r="S86" s="1334">
        <v>1</v>
      </c>
      <c r="T86" s="1333"/>
      <c r="U86" s="1334">
        <v>1</v>
      </c>
      <c r="V86" s="1334"/>
      <c r="W86" s="1333">
        <v>1</v>
      </c>
      <c r="X86" s="1333"/>
      <c r="Y86" s="1333">
        <v>1</v>
      </c>
      <c r="Z86" s="1333">
        <v>1</v>
      </c>
      <c r="AA86" s="1333"/>
      <c r="AB86" s="1333">
        <v>1</v>
      </c>
      <c r="AC86" s="1335" t="s">
        <v>33</v>
      </c>
      <c r="AD86" s="1212" t="s">
        <v>3819</v>
      </c>
      <c r="AE86" s="1333">
        <v>1</v>
      </c>
      <c r="AF86" s="1333">
        <v>1</v>
      </c>
      <c r="AG86" s="1333"/>
      <c r="AH86" s="1333">
        <v>1</v>
      </c>
      <c r="AI86" s="1336" t="s">
        <v>33</v>
      </c>
      <c r="AL86" s="1337"/>
      <c r="AM86" s="1337"/>
      <c r="AN86" s="1337">
        <v>1</v>
      </c>
      <c r="AP86" s="233">
        <v>74.5</v>
      </c>
      <c r="AY86" s="1338" t="s">
        <v>2066</v>
      </c>
      <c r="BA86" s="1333"/>
    </row>
    <row r="87" spans="1:53">
      <c r="A87" s="1153" t="s">
        <v>3680</v>
      </c>
      <c r="B87" s="1212">
        <v>11</v>
      </c>
      <c r="C87" s="1212" t="s">
        <v>3820</v>
      </c>
      <c r="D87" s="1332" t="s">
        <v>2067</v>
      </c>
      <c r="E87" s="1333" t="s">
        <v>2057</v>
      </c>
      <c r="F87" s="1225">
        <v>40897</v>
      </c>
      <c r="G87" s="1333"/>
      <c r="H87" s="1333">
        <v>1</v>
      </c>
      <c r="I87" s="1334"/>
      <c r="J87" s="1333"/>
      <c r="K87" s="1333">
        <v>1</v>
      </c>
      <c r="L87" s="1333">
        <v>166</v>
      </c>
      <c r="M87" s="1333">
        <v>71</v>
      </c>
      <c r="N87" s="1333">
        <v>216</v>
      </c>
      <c r="O87" s="1333">
        <v>684</v>
      </c>
      <c r="P87" s="1333">
        <v>1</v>
      </c>
      <c r="Q87" s="1334"/>
      <c r="R87" s="1333"/>
      <c r="S87" s="1334">
        <v>1</v>
      </c>
      <c r="T87" s="1333"/>
      <c r="U87" s="1334">
        <v>1</v>
      </c>
      <c r="V87" s="1334"/>
      <c r="W87" s="1333"/>
      <c r="X87" s="1333">
        <v>1</v>
      </c>
      <c r="Y87" s="1333">
        <v>1</v>
      </c>
      <c r="Z87" s="1333"/>
      <c r="AA87" s="1333">
        <v>1</v>
      </c>
      <c r="AB87" s="1333">
        <v>1</v>
      </c>
      <c r="AC87" s="1335" t="s">
        <v>33</v>
      </c>
      <c r="AD87" s="1212" t="s">
        <v>3819</v>
      </c>
      <c r="AE87" s="1333">
        <v>1</v>
      </c>
      <c r="AF87" s="1333"/>
      <c r="AG87" s="1333">
        <v>1</v>
      </c>
      <c r="AH87" s="1333">
        <v>1</v>
      </c>
      <c r="AI87" s="1336" t="s">
        <v>33</v>
      </c>
      <c r="AL87" s="1337"/>
      <c r="AM87" s="1337"/>
      <c r="AN87" s="1337">
        <v>1</v>
      </c>
      <c r="AP87" s="233">
        <v>107</v>
      </c>
      <c r="AY87" s="1338" t="s">
        <v>2068</v>
      </c>
      <c r="BA87" s="1333"/>
    </row>
    <row r="88" spans="1:53">
      <c r="A88" s="1153" t="s">
        <v>3680</v>
      </c>
      <c r="B88" s="1212">
        <v>11</v>
      </c>
      <c r="C88" s="1212" t="s">
        <v>3820</v>
      </c>
      <c r="D88" s="1332" t="s">
        <v>2069</v>
      </c>
      <c r="E88" s="1333" t="s">
        <v>2057</v>
      </c>
      <c r="F88" s="1225">
        <v>40897</v>
      </c>
      <c r="G88" s="1333"/>
      <c r="H88" s="1333">
        <v>1</v>
      </c>
      <c r="I88" s="1334"/>
      <c r="J88" s="1333"/>
      <c r="K88" s="1333">
        <v>1</v>
      </c>
      <c r="L88" s="1333">
        <v>170</v>
      </c>
      <c r="M88" s="1333">
        <v>72</v>
      </c>
      <c r="N88" s="1333">
        <v>220</v>
      </c>
      <c r="O88" s="1333">
        <v>616</v>
      </c>
      <c r="P88" s="1333">
        <v>1</v>
      </c>
      <c r="Q88" s="1334"/>
      <c r="R88" s="1333"/>
      <c r="S88" s="1334">
        <v>1</v>
      </c>
      <c r="T88" s="1333"/>
      <c r="U88" s="1334">
        <v>1</v>
      </c>
      <c r="V88" s="1334"/>
      <c r="W88" s="1333"/>
      <c r="X88" s="1333">
        <v>1</v>
      </c>
      <c r="Y88" s="1333">
        <v>1</v>
      </c>
      <c r="Z88" s="1333"/>
      <c r="AA88" s="1333">
        <v>1</v>
      </c>
      <c r="AB88" s="1333">
        <v>1</v>
      </c>
      <c r="AC88" s="1335" t="s">
        <v>33</v>
      </c>
      <c r="AD88" s="1212" t="s">
        <v>3819</v>
      </c>
      <c r="AE88" s="1333">
        <v>1</v>
      </c>
      <c r="AF88" s="1333"/>
      <c r="AG88" s="1333">
        <v>1</v>
      </c>
      <c r="AH88" s="1333">
        <v>1</v>
      </c>
      <c r="AI88" s="1336" t="s">
        <v>33</v>
      </c>
      <c r="AL88" s="1337"/>
      <c r="AM88" s="1337"/>
      <c r="AN88" s="1337">
        <v>1</v>
      </c>
      <c r="AP88" s="233">
        <v>259.5</v>
      </c>
      <c r="AY88" s="1338" t="s">
        <v>2070</v>
      </c>
      <c r="BA88" s="1333"/>
    </row>
    <row r="89" spans="1:53">
      <c r="A89" s="1153" t="s">
        <v>3680</v>
      </c>
      <c r="B89" s="1212">
        <v>11</v>
      </c>
      <c r="C89" s="1212" t="s">
        <v>3820</v>
      </c>
      <c r="D89" s="1332" t="s">
        <v>2071</v>
      </c>
      <c r="E89" s="1333" t="s">
        <v>2057</v>
      </c>
      <c r="F89" s="1225">
        <v>40897</v>
      </c>
      <c r="G89" s="1333"/>
      <c r="H89" s="1333">
        <v>1</v>
      </c>
      <c r="I89" s="1334"/>
      <c r="J89" s="1333"/>
      <c r="K89" s="1333">
        <v>1</v>
      </c>
      <c r="L89" s="1333">
        <v>173</v>
      </c>
      <c r="M89" s="1333">
        <v>70</v>
      </c>
      <c r="N89" s="1333">
        <v>215</v>
      </c>
      <c r="O89" s="1333">
        <v>834</v>
      </c>
      <c r="P89" s="1333">
        <v>1</v>
      </c>
      <c r="Q89" s="1334"/>
      <c r="R89" s="1333"/>
      <c r="S89" s="1334">
        <v>1</v>
      </c>
      <c r="T89" s="1333"/>
      <c r="U89" s="1334">
        <v>1</v>
      </c>
      <c r="V89" s="1334"/>
      <c r="W89" s="1333"/>
      <c r="X89" s="1333">
        <v>1</v>
      </c>
      <c r="Y89" s="1333">
        <v>1</v>
      </c>
      <c r="Z89" s="1333"/>
      <c r="AA89" s="1333">
        <v>1</v>
      </c>
      <c r="AB89" s="1333">
        <v>1</v>
      </c>
      <c r="AC89" s="1335" t="s">
        <v>33</v>
      </c>
      <c r="AD89" s="1212" t="s">
        <v>3819</v>
      </c>
      <c r="AE89" s="1333">
        <v>1</v>
      </c>
      <c r="AF89" s="1333"/>
      <c r="AG89" s="1333">
        <v>1</v>
      </c>
      <c r="AH89" s="1333">
        <v>1</v>
      </c>
      <c r="AI89" s="1336" t="s">
        <v>33</v>
      </c>
      <c r="AL89" s="1337"/>
      <c r="AM89" s="1337">
        <v>1</v>
      </c>
      <c r="AN89" s="1337"/>
      <c r="AP89" s="1315">
        <v>1253</v>
      </c>
      <c r="AY89" s="1338" t="s">
        <v>2072</v>
      </c>
      <c r="BA89" s="1333"/>
    </row>
    <row r="90" spans="1:53">
      <c r="A90" s="1153" t="s">
        <v>3680</v>
      </c>
      <c r="B90" s="1212">
        <v>11</v>
      </c>
      <c r="C90" s="1212" t="s">
        <v>3820</v>
      </c>
      <c r="D90" s="1332" t="s">
        <v>2073</v>
      </c>
      <c r="E90" s="1333" t="s">
        <v>2057</v>
      </c>
      <c r="F90" s="1225">
        <v>40897</v>
      </c>
      <c r="G90" s="1333"/>
      <c r="H90" s="1333">
        <v>1</v>
      </c>
      <c r="I90" s="1334"/>
      <c r="J90" s="1333">
        <v>1</v>
      </c>
      <c r="K90" s="1333"/>
      <c r="L90" s="1333">
        <v>145</v>
      </c>
      <c r="M90" s="1333">
        <v>65</v>
      </c>
      <c r="N90" s="1333">
        <v>190</v>
      </c>
      <c r="O90" s="1333">
        <v>367</v>
      </c>
      <c r="P90" s="1333"/>
      <c r="Q90" s="1334">
        <v>1</v>
      </c>
      <c r="R90" s="1333"/>
      <c r="S90" s="1334">
        <v>1</v>
      </c>
      <c r="T90" s="1333"/>
      <c r="U90" s="1334">
        <v>1</v>
      </c>
      <c r="V90" s="1334"/>
      <c r="W90" s="1333">
        <v>1</v>
      </c>
      <c r="X90" s="1333"/>
      <c r="Y90" s="1333">
        <v>1</v>
      </c>
      <c r="Z90" s="1333"/>
      <c r="AA90" s="1333">
        <v>1</v>
      </c>
      <c r="AB90" s="1333">
        <v>1</v>
      </c>
      <c r="AC90" s="1335" t="s">
        <v>33</v>
      </c>
      <c r="AD90" s="1212" t="s">
        <v>3819</v>
      </c>
      <c r="AE90" s="1333">
        <v>1</v>
      </c>
      <c r="AF90" s="1333"/>
      <c r="AG90" s="1333">
        <v>1</v>
      </c>
      <c r="AH90" s="1333">
        <v>1</v>
      </c>
      <c r="AI90" s="1336" t="s">
        <v>33</v>
      </c>
      <c r="AL90" s="1337"/>
      <c r="AM90" s="1337"/>
      <c r="AN90" s="1337">
        <v>1</v>
      </c>
      <c r="AP90" s="233">
        <v>77</v>
      </c>
      <c r="AY90" s="1338" t="s">
        <v>2074</v>
      </c>
      <c r="BA90" s="1333"/>
    </row>
    <row r="91" spans="1:53">
      <c r="A91" s="1153" t="s">
        <v>3680</v>
      </c>
      <c r="B91" s="1212">
        <v>11</v>
      </c>
      <c r="C91" s="1212" t="s">
        <v>3820</v>
      </c>
      <c r="D91" s="1332" t="s">
        <v>2075</v>
      </c>
      <c r="E91" s="1333" t="s">
        <v>2057</v>
      </c>
      <c r="F91" s="1225">
        <v>40897</v>
      </c>
      <c r="G91" s="1333">
        <v>1</v>
      </c>
      <c r="H91" s="1333"/>
      <c r="I91" s="1334"/>
      <c r="J91" s="1333">
        <v>1</v>
      </c>
      <c r="K91" s="1333"/>
      <c r="L91" s="1333">
        <v>155</v>
      </c>
      <c r="M91" s="1333">
        <v>71</v>
      </c>
      <c r="N91" s="1333">
        <v>222</v>
      </c>
      <c r="O91" s="1333">
        <v>460</v>
      </c>
      <c r="P91" s="1333"/>
      <c r="Q91" s="1334">
        <v>1</v>
      </c>
      <c r="R91" s="1333"/>
      <c r="S91" s="1334">
        <v>1</v>
      </c>
      <c r="T91" s="1333"/>
      <c r="U91" s="1334">
        <v>1</v>
      </c>
      <c r="V91" s="1334"/>
      <c r="W91" s="1333">
        <v>1</v>
      </c>
      <c r="X91" s="1333"/>
      <c r="Y91" s="1333">
        <v>1</v>
      </c>
      <c r="Z91" s="1333">
        <v>1</v>
      </c>
      <c r="AA91" s="1333"/>
      <c r="AB91" s="1333">
        <v>1</v>
      </c>
      <c r="AC91" s="1335" t="s">
        <v>33</v>
      </c>
      <c r="AD91" s="1212" t="s">
        <v>3819</v>
      </c>
      <c r="AE91" s="1333">
        <v>1</v>
      </c>
      <c r="AF91" s="1333">
        <v>1</v>
      </c>
      <c r="AG91" s="1333"/>
      <c r="AH91" s="1333">
        <v>1</v>
      </c>
      <c r="AI91" s="1336" t="s">
        <v>33</v>
      </c>
      <c r="AL91" s="1337"/>
      <c r="AM91" s="1337">
        <v>1</v>
      </c>
      <c r="AN91" s="1337"/>
      <c r="AP91" s="1315">
        <v>1224.5</v>
      </c>
      <c r="AY91" s="1338" t="s">
        <v>2076</v>
      </c>
      <c r="BA91" s="1333"/>
    </row>
    <row r="92" spans="1:53">
      <c r="A92" s="1153" t="s">
        <v>3680</v>
      </c>
      <c r="B92" s="1212">
        <v>11</v>
      </c>
      <c r="C92" s="1212" t="s">
        <v>3820</v>
      </c>
      <c r="D92" s="1332" t="s">
        <v>2077</v>
      </c>
      <c r="E92" s="1333" t="s">
        <v>2057</v>
      </c>
      <c r="F92" s="1225">
        <v>40897</v>
      </c>
      <c r="G92" s="1333"/>
      <c r="H92" s="1333">
        <v>1</v>
      </c>
      <c r="I92" s="1334"/>
      <c r="J92" s="1333">
        <v>1</v>
      </c>
      <c r="K92" s="1333"/>
      <c r="L92" s="1333">
        <v>156</v>
      </c>
      <c r="M92" s="1333">
        <v>71</v>
      </c>
      <c r="N92" s="1333">
        <v>190</v>
      </c>
      <c r="O92" s="1333">
        <v>472</v>
      </c>
      <c r="P92" s="1333"/>
      <c r="Q92" s="1334">
        <v>1</v>
      </c>
      <c r="R92" s="1333"/>
      <c r="S92" s="1334">
        <v>1</v>
      </c>
      <c r="T92" s="1333"/>
      <c r="U92" s="1334">
        <v>1</v>
      </c>
      <c r="V92" s="1334"/>
      <c r="W92" s="1333"/>
      <c r="X92" s="1333">
        <v>1</v>
      </c>
      <c r="Y92" s="1333">
        <v>1</v>
      </c>
      <c r="Z92" s="1333">
        <v>1</v>
      </c>
      <c r="AA92" s="1333"/>
      <c r="AB92" s="1333">
        <v>1</v>
      </c>
      <c r="AC92" s="1335" t="s">
        <v>33</v>
      </c>
      <c r="AD92" s="1212" t="s">
        <v>3819</v>
      </c>
      <c r="AE92" s="1333">
        <v>1</v>
      </c>
      <c r="AF92" s="1333">
        <v>1</v>
      </c>
      <c r="AG92" s="1333"/>
      <c r="AH92" s="1333">
        <v>1</v>
      </c>
      <c r="AI92" s="1336" t="s">
        <v>33</v>
      </c>
      <c r="AL92" s="1337"/>
      <c r="AM92" s="1337"/>
      <c r="AN92" s="1337">
        <v>1</v>
      </c>
      <c r="AP92" s="233">
        <v>77.5</v>
      </c>
      <c r="AY92" s="1338" t="s">
        <v>2078</v>
      </c>
      <c r="BA92" s="1333"/>
    </row>
    <row r="93" spans="1:53">
      <c r="A93" s="1153" t="s">
        <v>3680</v>
      </c>
      <c r="B93" s="1212">
        <v>11</v>
      </c>
      <c r="C93" s="1212" t="s">
        <v>3820</v>
      </c>
      <c r="D93" s="1332" t="s">
        <v>2079</v>
      </c>
      <c r="E93" s="1333" t="s">
        <v>2057</v>
      </c>
      <c r="F93" s="1225">
        <v>40897</v>
      </c>
      <c r="G93" s="1333">
        <v>1</v>
      </c>
      <c r="H93" s="1333"/>
      <c r="I93" s="1334"/>
      <c r="J93" s="1333"/>
      <c r="K93" s="1333">
        <v>1</v>
      </c>
      <c r="L93" s="1333">
        <v>175</v>
      </c>
      <c r="M93" s="1333">
        <v>72</v>
      </c>
      <c r="N93" s="1333">
        <v>220</v>
      </c>
      <c r="O93" s="1333">
        <v>772</v>
      </c>
      <c r="P93" s="1333"/>
      <c r="Q93" s="1334">
        <v>1</v>
      </c>
      <c r="R93" s="1333"/>
      <c r="S93" s="1334">
        <v>1</v>
      </c>
      <c r="T93" s="1333"/>
      <c r="U93" s="1334">
        <v>1</v>
      </c>
      <c r="V93" s="1334"/>
      <c r="W93" s="1333"/>
      <c r="X93" s="1333">
        <v>1</v>
      </c>
      <c r="Y93" s="1333">
        <v>1</v>
      </c>
      <c r="Z93" s="1333">
        <v>1</v>
      </c>
      <c r="AA93" s="1333"/>
      <c r="AB93" s="1333">
        <v>1</v>
      </c>
      <c r="AC93" s="1335" t="s">
        <v>33</v>
      </c>
      <c r="AD93" s="1212" t="s">
        <v>3819</v>
      </c>
      <c r="AE93" s="1333">
        <v>1</v>
      </c>
      <c r="AF93" s="1333">
        <v>1</v>
      </c>
      <c r="AG93" s="1333"/>
      <c r="AH93" s="1333">
        <v>1</v>
      </c>
      <c r="AI93" s="1336" t="s">
        <v>33</v>
      </c>
      <c r="AL93" s="1337"/>
      <c r="AM93" s="1337"/>
      <c r="AN93" s="1337">
        <v>1</v>
      </c>
      <c r="AP93" s="233">
        <v>90</v>
      </c>
      <c r="AY93" s="1338" t="s">
        <v>2080</v>
      </c>
      <c r="BA93" s="1333"/>
    </row>
    <row r="94" spans="1:53">
      <c r="A94" s="1153" t="s">
        <v>3680</v>
      </c>
      <c r="B94" s="1212">
        <v>11</v>
      </c>
      <c r="C94" s="1212" t="s">
        <v>3820</v>
      </c>
      <c r="D94" s="1332" t="s">
        <v>2081</v>
      </c>
      <c r="E94" s="1333" t="s">
        <v>2057</v>
      </c>
      <c r="F94" s="1225">
        <v>40897</v>
      </c>
      <c r="G94" s="1333"/>
      <c r="H94" s="1333">
        <v>1</v>
      </c>
      <c r="I94" s="1334"/>
      <c r="J94" s="1333"/>
      <c r="K94" s="1333">
        <v>1</v>
      </c>
      <c r="L94" s="1333">
        <v>162</v>
      </c>
      <c r="M94" s="1333">
        <v>71</v>
      </c>
      <c r="N94" s="1333">
        <v>220</v>
      </c>
      <c r="O94" s="1333">
        <v>614</v>
      </c>
      <c r="P94" s="1333">
        <v>1</v>
      </c>
      <c r="Q94" s="1334"/>
      <c r="R94" s="1333"/>
      <c r="S94" s="1334">
        <v>1</v>
      </c>
      <c r="T94" s="1333"/>
      <c r="U94" s="1334">
        <v>1</v>
      </c>
      <c r="V94" s="1334"/>
      <c r="W94" s="1333">
        <v>1</v>
      </c>
      <c r="X94" s="1333"/>
      <c r="Y94" s="1333">
        <v>1</v>
      </c>
      <c r="Z94" s="1333">
        <v>1</v>
      </c>
      <c r="AA94" s="1333"/>
      <c r="AB94" s="1333">
        <v>1</v>
      </c>
      <c r="AC94" s="1335" t="s">
        <v>33</v>
      </c>
      <c r="AD94" s="1212" t="s">
        <v>3819</v>
      </c>
      <c r="AE94" s="1333">
        <v>1</v>
      </c>
      <c r="AF94" s="1333">
        <v>1</v>
      </c>
      <c r="AG94" s="1333"/>
      <c r="AH94" s="1333">
        <v>1</v>
      </c>
      <c r="AI94" s="1336" t="s">
        <v>33</v>
      </c>
      <c r="AL94" s="1337"/>
      <c r="AM94" s="1337"/>
      <c r="AN94" s="1337">
        <v>1</v>
      </c>
      <c r="AP94" s="233">
        <v>54</v>
      </c>
      <c r="AY94" s="1338" t="s">
        <v>2082</v>
      </c>
      <c r="BA94" s="1333"/>
    </row>
    <row r="95" spans="1:53">
      <c r="A95" s="1153" t="s">
        <v>3680</v>
      </c>
      <c r="B95" s="1212">
        <v>11</v>
      </c>
      <c r="C95" s="1212" t="s">
        <v>3820</v>
      </c>
      <c r="D95" s="1332" t="s">
        <v>2083</v>
      </c>
      <c r="E95" s="1333" t="s">
        <v>2057</v>
      </c>
      <c r="F95" s="1225">
        <v>40897</v>
      </c>
      <c r="G95" s="1333"/>
      <c r="H95" s="1333">
        <v>1</v>
      </c>
      <c r="I95" s="1334"/>
      <c r="J95" s="1333">
        <v>1</v>
      </c>
      <c r="K95" s="1333"/>
      <c r="L95" s="1333">
        <v>154</v>
      </c>
      <c r="M95" s="1333">
        <v>70</v>
      </c>
      <c r="N95" s="1333">
        <v>192</v>
      </c>
      <c r="O95" s="1333">
        <v>415</v>
      </c>
      <c r="P95" s="1333"/>
      <c r="Q95" s="1334">
        <v>1</v>
      </c>
      <c r="R95" s="1333"/>
      <c r="S95" s="1334">
        <v>1</v>
      </c>
      <c r="T95" s="1333"/>
      <c r="U95" s="1334">
        <v>1</v>
      </c>
      <c r="V95" s="1334"/>
      <c r="W95" s="1333">
        <v>1</v>
      </c>
      <c r="X95" s="1333"/>
      <c r="Y95" s="1333">
        <v>1</v>
      </c>
      <c r="Z95" s="1333"/>
      <c r="AA95" s="1333">
        <v>1</v>
      </c>
      <c r="AB95" s="1333">
        <v>1</v>
      </c>
      <c r="AC95" s="1335" t="s">
        <v>33</v>
      </c>
      <c r="AD95" s="1212" t="s">
        <v>3819</v>
      </c>
      <c r="AE95" s="1333">
        <v>1</v>
      </c>
      <c r="AF95" s="1333"/>
      <c r="AG95" s="1333">
        <v>1</v>
      </c>
      <c r="AH95" s="1333">
        <v>1</v>
      </c>
      <c r="AI95" s="1336" t="s">
        <v>33</v>
      </c>
      <c r="AL95" s="1337"/>
      <c r="AM95" s="1337"/>
      <c r="AN95" s="1337">
        <v>1</v>
      </c>
      <c r="AP95" s="233">
        <v>66.5</v>
      </c>
      <c r="AY95" s="1348" t="s">
        <v>2084</v>
      </c>
      <c r="BA95" s="1333"/>
    </row>
    <row r="96" spans="1:53">
      <c r="A96" s="1153" t="s">
        <v>3680</v>
      </c>
      <c r="B96" s="1212">
        <v>11</v>
      </c>
      <c r="C96" s="1212" t="s">
        <v>3820</v>
      </c>
      <c r="D96" s="1332" t="s">
        <v>2085</v>
      </c>
      <c r="E96" s="1333" t="s">
        <v>2057</v>
      </c>
      <c r="F96" s="1225">
        <v>40897</v>
      </c>
      <c r="G96" s="1333"/>
      <c r="H96" s="1333">
        <v>1</v>
      </c>
      <c r="I96" s="1334"/>
      <c r="J96" s="1333"/>
      <c r="K96" s="1333">
        <v>1</v>
      </c>
      <c r="L96" s="1333">
        <v>171</v>
      </c>
      <c r="M96" s="1333">
        <v>75</v>
      </c>
      <c r="N96" s="1333">
        <v>215</v>
      </c>
      <c r="O96" s="1333">
        <v>618</v>
      </c>
      <c r="P96" s="1333">
        <v>1</v>
      </c>
      <c r="Q96" s="1334"/>
      <c r="R96" s="1333"/>
      <c r="S96" s="1334">
        <v>1</v>
      </c>
      <c r="T96" s="1333"/>
      <c r="U96" s="1334">
        <v>1</v>
      </c>
      <c r="V96" s="1334"/>
      <c r="W96" s="1333"/>
      <c r="X96" s="1333">
        <v>1</v>
      </c>
      <c r="Y96" s="1333">
        <v>1</v>
      </c>
      <c r="Z96" s="1333"/>
      <c r="AA96" s="1333">
        <v>1</v>
      </c>
      <c r="AB96" s="1333">
        <v>1</v>
      </c>
      <c r="AC96" s="1335" t="s">
        <v>33</v>
      </c>
      <c r="AD96" s="1212" t="s">
        <v>3819</v>
      </c>
      <c r="AE96" s="1333">
        <v>1</v>
      </c>
      <c r="AF96" s="1333"/>
      <c r="AG96" s="1333">
        <v>1</v>
      </c>
      <c r="AH96" s="1333">
        <v>1</v>
      </c>
      <c r="AI96" s="1336" t="s">
        <v>33</v>
      </c>
      <c r="AL96" s="1337"/>
      <c r="AM96" s="1337"/>
      <c r="AN96" s="1337">
        <v>1</v>
      </c>
      <c r="AP96" s="233">
        <v>81</v>
      </c>
      <c r="AY96" s="1338" t="s">
        <v>2086</v>
      </c>
      <c r="BA96" s="1333"/>
    </row>
    <row r="97" spans="1:53">
      <c r="A97" s="1153" t="s">
        <v>3680</v>
      </c>
      <c r="B97" s="1212">
        <v>11</v>
      </c>
      <c r="C97" s="1212" t="s">
        <v>3820</v>
      </c>
      <c r="D97" s="1332" t="s">
        <v>2087</v>
      </c>
      <c r="E97" s="1333" t="s">
        <v>2057</v>
      </c>
      <c r="F97" s="1225">
        <v>40897</v>
      </c>
      <c r="G97" s="1333"/>
      <c r="H97" s="1333">
        <v>1</v>
      </c>
      <c r="I97" s="1334"/>
      <c r="J97" s="1333"/>
      <c r="K97" s="1333">
        <v>1</v>
      </c>
      <c r="L97" s="1333">
        <v>162</v>
      </c>
      <c r="M97" s="1333">
        <v>72</v>
      </c>
      <c r="N97" s="1333">
        <v>210</v>
      </c>
      <c r="O97" s="1333">
        <v>627</v>
      </c>
      <c r="P97" s="1333">
        <v>1</v>
      </c>
      <c r="Q97" s="1334"/>
      <c r="R97" s="1333"/>
      <c r="S97" s="1334">
        <v>1</v>
      </c>
      <c r="T97" s="1333"/>
      <c r="U97" s="1334">
        <v>1</v>
      </c>
      <c r="V97" s="1334"/>
      <c r="W97" s="1333"/>
      <c r="X97" s="1333">
        <v>1</v>
      </c>
      <c r="Y97" s="1333">
        <v>1</v>
      </c>
      <c r="Z97" s="1333"/>
      <c r="AA97" s="1333">
        <v>1</v>
      </c>
      <c r="AB97" s="1333">
        <v>1</v>
      </c>
      <c r="AC97" s="1335" t="s">
        <v>33</v>
      </c>
      <c r="AD97" s="1212" t="s">
        <v>3819</v>
      </c>
      <c r="AE97" s="1333">
        <v>1</v>
      </c>
      <c r="AF97" s="1333"/>
      <c r="AG97" s="1333">
        <v>1</v>
      </c>
      <c r="AH97" s="1333">
        <v>1</v>
      </c>
      <c r="AI97" s="1336" t="s">
        <v>33</v>
      </c>
      <c r="AL97" s="1337"/>
      <c r="AM97" s="1337">
        <v>1</v>
      </c>
      <c r="AN97" s="1337"/>
      <c r="AP97" s="1315">
        <v>4616</v>
      </c>
      <c r="AY97" s="1338" t="s">
        <v>2088</v>
      </c>
      <c r="BA97" s="1333"/>
    </row>
    <row r="98" spans="1:53">
      <c r="A98" s="1153" t="s">
        <v>3680</v>
      </c>
      <c r="B98" s="1212">
        <v>11</v>
      </c>
      <c r="C98" s="1212" t="s">
        <v>3820</v>
      </c>
      <c r="D98" s="1332" t="s">
        <v>2089</v>
      </c>
      <c r="E98" s="1333" t="s">
        <v>2057</v>
      </c>
      <c r="F98" s="1225">
        <v>40897</v>
      </c>
      <c r="G98" s="1333">
        <v>1</v>
      </c>
      <c r="H98" s="1333"/>
      <c r="I98" s="1334"/>
      <c r="J98" s="1333"/>
      <c r="K98" s="1333">
        <v>1</v>
      </c>
      <c r="L98" s="1333">
        <v>175</v>
      </c>
      <c r="M98" s="1333">
        <v>75</v>
      </c>
      <c r="N98" s="1333">
        <v>225</v>
      </c>
      <c r="O98" s="1333">
        <v>776</v>
      </c>
      <c r="P98" s="1333"/>
      <c r="Q98" s="1334">
        <v>1</v>
      </c>
      <c r="R98" s="1333"/>
      <c r="S98" s="1334">
        <v>1</v>
      </c>
      <c r="T98" s="1333"/>
      <c r="U98" s="1334">
        <v>1</v>
      </c>
      <c r="V98" s="1334"/>
      <c r="W98" s="1333"/>
      <c r="X98" s="1333">
        <v>1</v>
      </c>
      <c r="Y98" s="1333">
        <v>1</v>
      </c>
      <c r="Z98" s="1333"/>
      <c r="AA98" s="1333">
        <v>1</v>
      </c>
      <c r="AB98" s="1333">
        <v>1</v>
      </c>
      <c r="AC98" s="1335" t="s">
        <v>33</v>
      </c>
      <c r="AD98" s="1212" t="s">
        <v>3819</v>
      </c>
      <c r="AE98" s="1333">
        <v>1</v>
      </c>
      <c r="AF98" s="1333"/>
      <c r="AG98" s="1333">
        <v>1</v>
      </c>
      <c r="AH98" s="1333">
        <v>1</v>
      </c>
      <c r="AI98" s="1336" t="s">
        <v>33</v>
      </c>
      <c r="AL98" s="1337">
        <v>1</v>
      </c>
      <c r="AM98" s="1337"/>
      <c r="AN98" s="1337"/>
      <c r="AP98" s="1322">
        <v>12175</v>
      </c>
      <c r="AY98" s="1338" t="s">
        <v>2090</v>
      </c>
      <c r="BA98" s="1333"/>
    </row>
    <row r="99" spans="1:53">
      <c r="A99" s="1153" t="s">
        <v>3680</v>
      </c>
      <c r="B99" s="1212">
        <v>11</v>
      </c>
      <c r="C99" s="1212" t="s">
        <v>3820</v>
      </c>
      <c r="D99" s="1339" t="s">
        <v>2091</v>
      </c>
      <c r="E99" s="1340" t="s">
        <v>2057</v>
      </c>
      <c r="F99" s="1225">
        <v>40897</v>
      </c>
      <c r="G99" s="1340">
        <v>1</v>
      </c>
      <c r="H99" s="1340"/>
      <c r="I99" s="1340"/>
      <c r="J99" s="1340"/>
      <c r="K99" s="1340">
        <v>1</v>
      </c>
      <c r="L99" s="1340">
        <v>177</v>
      </c>
      <c r="M99" s="1340">
        <v>71</v>
      </c>
      <c r="N99" s="1340">
        <v>215</v>
      </c>
      <c r="O99" s="1340">
        <v>701</v>
      </c>
      <c r="P99" s="1340"/>
      <c r="Q99" s="1340">
        <v>1</v>
      </c>
      <c r="R99" s="1340"/>
      <c r="S99" s="1340">
        <v>1</v>
      </c>
      <c r="T99" s="1340"/>
      <c r="U99" s="1340">
        <v>1</v>
      </c>
      <c r="V99" s="1340"/>
      <c r="W99" s="1340"/>
      <c r="X99" s="1340">
        <v>1</v>
      </c>
      <c r="Y99" s="1340">
        <v>1</v>
      </c>
      <c r="Z99" s="1340"/>
      <c r="AA99" s="1340">
        <v>1</v>
      </c>
      <c r="AB99" s="1340">
        <v>1</v>
      </c>
      <c r="AC99" s="1340" t="s">
        <v>33</v>
      </c>
      <c r="AD99" s="1212" t="s">
        <v>3819</v>
      </c>
      <c r="AE99" s="1340">
        <v>1</v>
      </c>
      <c r="AF99" s="1340"/>
      <c r="AG99" s="1340">
        <v>1</v>
      </c>
      <c r="AH99" s="1340">
        <v>1</v>
      </c>
      <c r="AI99" s="1341" t="s">
        <v>33</v>
      </c>
      <c r="AL99" s="1337"/>
      <c r="AM99" s="1337"/>
      <c r="AN99" s="1337">
        <v>1</v>
      </c>
      <c r="AP99" s="233">
        <v>404</v>
      </c>
      <c r="AY99" s="1342" t="s">
        <v>2092</v>
      </c>
      <c r="BA99" s="1339" t="s">
        <v>2093</v>
      </c>
    </row>
    <row r="100" spans="1:53">
      <c r="A100" s="1153" t="s">
        <v>3680</v>
      </c>
      <c r="B100" s="1212">
        <v>11</v>
      </c>
      <c r="C100" s="1212" t="s">
        <v>3820</v>
      </c>
      <c r="D100" s="1339" t="s">
        <v>2094</v>
      </c>
      <c r="E100" s="1340" t="s">
        <v>2057</v>
      </c>
      <c r="F100" s="1225">
        <v>40897</v>
      </c>
      <c r="G100" s="1340"/>
      <c r="H100" s="1340">
        <v>1</v>
      </c>
      <c r="I100" s="1340"/>
      <c r="J100" s="1340"/>
      <c r="K100" s="1340">
        <v>1</v>
      </c>
      <c r="L100" s="1340">
        <v>170</v>
      </c>
      <c r="M100" s="1340">
        <v>72</v>
      </c>
      <c r="N100" s="1340">
        <v>228</v>
      </c>
      <c r="O100" s="1340">
        <v>788</v>
      </c>
      <c r="P100" s="1340">
        <v>1</v>
      </c>
      <c r="Q100" s="1340"/>
      <c r="R100" s="1340"/>
      <c r="S100" s="1340">
        <v>1</v>
      </c>
      <c r="T100" s="1340"/>
      <c r="U100" s="1340">
        <v>1</v>
      </c>
      <c r="V100" s="1340"/>
      <c r="W100" s="1340"/>
      <c r="X100" s="1340">
        <v>1</v>
      </c>
      <c r="Y100" s="1340">
        <v>1</v>
      </c>
      <c r="Z100" s="1340">
        <v>1</v>
      </c>
      <c r="AA100" s="1340"/>
      <c r="AB100" s="1340">
        <v>1</v>
      </c>
      <c r="AC100" s="1340" t="s">
        <v>33</v>
      </c>
      <c r="AD100" s="1212" t="s">
        <v>3819</v>
      </c>
      <c r="AE100" s="1340">
        <v>1</v>
      </c>
      <c r="AF100" s="1340">
        <v>1</v>
      </c>
      <c r="AG100" s="1340"/>
      <c r="AH100" s="1340">
        <v>1</v>
      </c>
      <c r="AI100" s="1341" t="s">
        <v>33</v>
      </c>
      <c r="AL100" s="1337">
        <v>1</v>
      </c>
      <c r="AM100" s="1337"/>
      <c r="AN100" s="1337"/>
      <c r="AP100" s="1322">
        <v>24853.5</v>
      </c>
      <c r="AY100" s="1342" t="s">
        <v>2095</v>
      </c>
      <c r="BA100" s="1339" t="s">
        <v>402</v>
      </c>
    </row>
    <row r="101" spans="1:53">
      <c r="A101" s="1153" t="s">
        <v>3680</v>
      </c>
      <c r="B101" s="1212">
        <v>11</v>
      </c>
      <c r="C101" s="1212" t="s">
        <v>3820</v>
      </c>
      <c r="D101" s="1332" t="s">
        <v>2096</v>
      </c>
      <c r="E101" s="1333" t="s">
        <v>2057</v>
      </c>
      <c r="F101" s="1225">
        <v>40897</v>
      </c>
      <c r="G101" s="1333">
        <v>1</v>
      </c>
      <c r="H101" s="1333"/>
      <c r="I101" s="1334"/>
      <c r="J101" s="1333">
        <v>1</v>
      </c>
      <c r="K101" s="1333"/>
      <c r="L101" s="1333">
        <v>158</v>
      </c>
      <c r="M101" s="1333">
        <v>71</v>
      </c>
      <c r="N101" s="1333">
        <v>200</v>
      </c>
      <c r="O101" s="1333">
        <v>536</v>
      </c>
      <c r="P101" s="1333"/>
      <c r="Q101" s="1334">
        <v>1</v>
      </c>
      <c r="R101" s="1333"/>
      <c r="S101" s="1334">
        <v>1</v>
      </c>
      <c r="T101" s="1333"/>
      <c r="U101" s="1334">
        <v>1</v>
      </c>
      <c r="V101" s="1334"/>
      <c r="W101" s="1333"/>
      <c r="X101" s="1333">
        <v>1</v>
      </c>
      <c r="Y101" s="1333">
        <v>1</v>
      </c>
      <c r="Z101" s="1333"/>
      <c r="AA101" s="1333">
        <v>1</v>
      </c>
      <c r="AB101" s="1333">
        <v>1</v>
      </c>
      <c r="AC101" s="1335" t="s">
        <v>33</v>
      </c>
      <c r="AD101" s="1212" t="s">
        <v>3819</v>
      </c>
      <c r="AE101" s="1333">
        <v>1</v>
      </c>
      <c r="AF101" s="1333"/>
      <c r="AG101" s="1333">
        <v>1</v>
      </c>
      <c r="AH101" s="1333">
        <v>1</v>
      </c>
      <c r="AI101" s="1336" t="s">
        <v>33</v>
      </c>
      <c r="AL101" s="1337"/>
      <c r="AM101" s="1337"/>
      <c r="AN101" s="1337">
        <v>1</v>
      </c>
      <c r="AP101" s="233">
        <v>456</v>
      </c>
      <c r="AY101" s="1347" t="s">
        <v>2097</v>
      </c>
      <c r="BA101" s="134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2"/>
  <sheetViews>
    <sheetView workbookViewId="0">
      <selection activeCell="J12" sqref="J12"/>
    </sheetView>
  </sheetViews>
  <sheetFormatPr baseColWidth="10" defaultRowHeight="15" x14ac:dyDescent="0"/>
  <cols>
    <col min="1" max="16384" width="10.83203125" style="1212"/>
  </cols>
  <sheetData>
    <row r="1" spans="1:53" s="1248" customFormat="1" ht="16" thickBot="1">
      <c r="A1" s="1248" t="s">
        <v>3679</v>
      </c>
      <c r="B1" s="1256" t="s">
        <v>3728</v>
      </c>
      <c r="C1" s="1256" t="s">
        <v>3681</v>
      </c>
      <c r="D1" s="1256" t="s">
        <v>3800</v>
      </c>
      <c r="E1" s="1248" t="s">
        <v>3648</v>
      </c>
      <c r="F1" s="1248" t="s">
        <v>3729</v>
      </c>
      <c r="G1" s="1248" t="s">
        <v>3649</v>
      </c>
      <c r="H1" s="1248" t="s">
        <v>3650</v>
      </c>
      <c r="I1" s="1248" t="s">
        <v>3734</v>
      </c>
      <c r="J1" s="1248" t="s">
        <v>3651</v>
      </c>
      <c r="K1" s="1248" t="s">
        <v>3652</v>
      </c>
      <c r="L1" s="1248" t="s">
        <v>3653</v>
      </c>
      <c r="M1" s="1248" t="s">
        <v>3735</v>
      </c>
      <c r="N1" s="1248" t="s">
        <v>3736</v>
      </c>
      <c r="O1" s="1255" t="s">
        <v>3654</v>
      </c>
      <c r="P1" s="1248" t="s">
        <v>3655</v>
      </c>
      <c r="Q1" s="1248" t="s">
        <v>3656</v>
      </c>
      <c r="R1" s="1248" t="s">
        <v>3657</v>
      </c>
      <c r="S1" s="1248" t="s">
        <v>3658</v>
      </c>
      <c r="T1" s="1248" t="s">
        <v>3659</v>
      </c>
      <c r="U1" s="1248" t="s">
        <v>3660</v>
      </c>
      <c r="V1" s="1248" t="s">
        <v>3661</v>
      </c>
      <c r="W1" s="1248" t="s">
        <v>3733</v>
      </c>
      <c r="X1" s="1248" t="s">
        <v>3690</v>
      </c>
      <c r="Y1" s="1248" t="s">
        <v>3817</v>
      </c>
      <c r="Z1" s="1248" t="s">
        <v>3809</v>
      </c>
      <c r="AA1" s="1248" t="s">
        <v>3810</v>
      </c>
      <c r="AB1" s="1248" t="s">
        <v>3816</v>
      </c>
      <c r="AC1" s="1248" t="s">
        <v>3829</v>
      </c>
      <c r="AD1" s="1248" t="s">
        <v>3813</v>
      </c>
      <c r="AE1" s="1248" t="s">
        <v>3739</v>
      </c>
      <c r="AF1" s="1248" t="s">
        <v>3740</v>
      </c>
      <c r="AG1" s="1248" t="s">
        <v>3745</v>
      </c>
      <c r="AH1" s="1248" t="s">
        <v>3741</v>
      </c>
      <c r="AI1" s="1254" t="s">
        <v>3830</v>
      </c>
      <c r="AJ1" s="1254" t="s">
        <v>3708</v>
      </c>
      <c r="AK1" s="1254" t="s">
        <v>3709</v>
      </c>
      <c r="AL1" s="1253" t="s">
        <v>79</v>
      </c>
      <c r="AM1" s="1253" t="s">
        <v>80</v>
      </c>
      <c r="AN1" s="1253" t="s">
        <v>81</v>
      </c>
      <c r="AO1" s="1249" t="s">
        <v>3760</v>
      </c>
      <c r="AP1" s="1251" t="s">
        <v>82</v>
      </c>
      <c r="AQ1" s="1251" t="s">
        <v>84</v>
      </c>
      <c r="AR1" s="1251" t="s">
        <v>3752</v>
      </c>
      <c r="AS1" s="1251" t="s">
        <v>3753</v>
      </c>
      <c r="AT1" s="1252" t="s">
        <v>87</v>
      </c>
      <c r="AU1" s="1251" t="s">
        <v>88</v>
      </c>
      <c r="AV1" s="1250" t="s">
        <v>89</v>
      </c>
      <c r="AW1" s="1249" t="s">
        <v>90</v>
      </c>
      <c r="AX1" s="1248" t="s">
        <v>3797</v>
      </c>
      <c r="AY1" s="1248" t="s">
        <v>3783</v>
      </c>
      <c r="AZ1" s="1248" t="s">
        <v>24</v>
      </c>
      <c r="BA1" s="1248" t="s">
        <v>25</v>
      </c>
    </row>
    <row r="2" spans="1:53" ht="21">
      <c r="A2" s="1153" t="s">
        <v>3680</v>
      </c>
      <c r="C2" s="1212" t="s">
        <v>3833</v>
      </c>
      <c r="D2" s="1349" t="s">
        <v>2098</v>
      </c>
      <c r="E2" s="1350" t="s">
        <v>2099</v>
      </c>
      <c r="F2" s="1225">
        <v>41025</v>
      </c>
      <c r="G2" s="1351"/>
      <c r="H2" s="1351">
        <v>1</v>
      </c>
      <c r="I2" s="1351"/>
      <c r="J2" s="1351"/>
      <c r="K2" s="1351">
        <v>1</v>
      </c>
      <c r="L2" s="1351">
        <v>165</v>
      </c>
      <c r="M2" s="1351">
        <v>71</v>
      </c>
      <c r="N2" s="1351">
        <v>198</v>
      </c>
      <c r="O2" s="1352">
        <v>536</v>
      </c>
      <c r="P2" s="1351"/>
      <c r="Q2" s="1351">
        <v>1</v>
      </c>
      <c r="R2" s="1351">
        <v>1</v>
      </c>
      <c r="S2" s="1353"/>
      <c r="T2" s="1351">
        <v>1</v>
      </c>
      <c r="U2" s="1351"/>
      <c r="V2" s="1351"/>
      <c r="W2" s="1351">
        <v>1</v>
      </c>
      <c r="X2" s="1351"/>
      <c r="Y2" s="1354">
        <v>1</v>
      </c>
      <c r="Z2" s="1354"/>
      <c r="AA2" s="1354">
        <v>1</v>
      </c>
      <c r="AB2" s="1354">
        <v>1</v>
      </c>
      <c r="AC2" s="1354" t="s">
        <v>2100</v>
      </c>
      <c r="AD2" s="1212" t="s">
        <v>3819</v>
      </c>
      <c r="AE2" s="1355">
        <v>1</v>
      </c>
      <c r="AF2" s="1351"/>
      <c r="AG2" s="1351">
        <v>1</v>
      </c>
      <c r="AH2" s="1351">
        <v>1</v>
      </c>
      <c r="AI2" s="1356" t="s">
        <v>2100</v>
      </c>
      <c r="AY2" s="1355" t="s">
        <v>2101</v>
      </c>
      <c r="BA2" s="1357"/>
    </row>
    <row r="3" spans="1:53" ht="21">
      <c r="A3" s="1153" t="s">
        <v>3680</v>
      </c>
      <c r="C3" s="1212" t="s">
        <v>3833</v>
      </c>
      <c r="D3" s="1349" t="s">
        <v>2102</v>
      </c>
      <c r="E3" s="1350" t="s">
        <v>2099</v>
      </c>
      <c r="F3" s="1225">
        <v>41025</v>
      </c>
      <c r="G3" s="1353"/>
      <c r="H3" s="1353">
        <v>1</v>
      </c>
      <c r="I3" s="1353">
        <v>1</v>
      </c>
      <c r="J3" s="1353"/>
      <c r="K3" s="1353"/>
      <c r="L3" s="1353">
        <v>85</v>
      </c>
      <c r="M3" s="1353">
        <v>46</v>
      </c>
      <c r="N3" s="1353">
        <v>98</v>
      </c>
      <c r="O3" s="1358">
        <v>87</v>
      </c>
      <c r="P3" s="1353"/>
      <c r="Q3" s="1353">
        <v>1</v>
      </c>
      <c r="R3" s="1353"/>
      <c r="S3" s="1353">
        <v>1</v>
      </c>
      <c r="T3" s="1353"/>
      <c r="U3" s="1353">
        <v>1</v>
      </c>
      <c r="V3" s="1353"/>
      <c r="W3" s="1353">
        <v>1</v>
      </c>
      <c r="X3" s="1353"/>
      <c r="Y3" s="1359">
        <v>1</v>
      </c>
      <c r="Z3" s="1359">
        <v>1</v>
      </c>
      <c r="AA3" s="1359"/>
      <c r="AB3" s="1359">
        <v>1</v>
      </c>
      <c r="AC3" s="1359" t="s">
        <v>2100</v>
      </c>
      <c r="AD3" s="1212" t="s">
        <v>3819</v>
      </c>
      <c r="AE3" s="1360">
        <v>1</v>
      </c>
      <c r="AF3" s="1353">
        <v>1</v>
      </c>
      <c r="AG3" s="1353"/>
      <c r="AH3" s="1353">
        <v>1</v>
      </c>
      <c r="AI3" s="1361" t="s">
        <v>2100</v>
      </c>
      <c r="AY3" s="1360" t="s">
        <v>2103</v>
      </c>
      <c r="BA3" s="1357"/>
    </row>
    <row r="4" spans="1:53" ht="21">
      <c r="A4" s="1153" t="s">
        <v>3680</v>
      </c>
      <c r="C4" s="1212" t="s">
        <v>3833</v>
      </c>
      <c r="D4" s="1349" t="s">
        <v>2104</v>
      </c>
      <c r="E4" s="1350" t="s">
        <v>2099</v>
      </c>
      <c r="F4" s="1225">
        <v>41025</v>
      </c>
      <c r="G4" s="1353">
        <v>1</v>
      </c>
      <c r="H4" s="1353"/>
      <c r="I4" s="1353"/>
      <c r="J4" s="1353"/>
      <c r="K4" s="1353">
        <v>1</v>
      </c>
      <c r="L4" s="1353">
        <v>170</v>
      </c>
      <c r="M4" s="1353">
        <v>72</v>
      </c>
      <c r="N4" s="1353">
        <v>220</v>
      </c>
      <c r="O4" s="1358">
        <v>746</v>
      </c>
      <c r="P4" s="1353"/>
      <c r="Q4" s="1353">
        <v>1</v>
      </c>
      <c r="R4" s="1353"/>
      <c r="S4" s="1353">
        <v>1</v>
      </c>
      <c r="T4" s="1353"/>
      <c r="U4" s="1353">
        <v>1</v>
      </c>
      <c r="V4" s="1353"/>
      <c r="W4" s="1353"/>
      <c r="X4" s="1353">
        <v>1</v>
      </c>
      <c r="Y4" s="1359">
        <v>1</v>
      </c>
      <c r="Z4" s="1359">
        <v>1</v>
      </c>
      <c r="AA4" s="1359"/>
      <c r="AB4" s="1359">
        <v>1</v>
      </c>
      <c r="AC4" s="1359" t="s">
        <v>2100</v>
      </c>
      <c r="AD4" s="1212" t="s">
        <v>3819</v>
      </c>
      <c r="AE4" s="1360">
        <v>1</v>
      </c>
      <c r="AF4" s="1353">
        <v>1</v>
      </c>
      <c r="AG4" s="1353"/>
      <c r="AH4" s="1353">
        <v>1</v>
      </c>
      <c r="AI4" s="1361" t="s">
        <v>2100</v>
      </c>
      <c r="AY4" s="1360" t="s">
        <v>2105</v>
      </c>
      <c r="BA4" s="1357"/>
    </row>
    <row r="5" spans="1:53" ht="21">
      <c r="A5" s="1153" t="s">
        <v>3680</v>
      </c>
      <c r="C5" s="1212" t="s">
        <v>3833</v>
      </c>
      <c r="D5" s="1349" t="s">
        <v>2106</v>
      </c>
      <c r="E5" s="1350" t="s">
        <v>2099</v>
      </c>
      <c r="F5" s="1225">
        <v>41025</v>
      </c>
      <c r="G5" s="1353">
        <v>1</v>
      </c>
      <c r="H5" s="1353"/>
      <c r="I5" s="1353"/>
      <c r="J5" s="1353"/>
      <c r="K5" s="1353">
        <v>1</v>
      </c>
      <c r="L5" s="1353">
        <v>171</v>
      </c>
      <c r="M5" s="1353">
        <v>75</v>
      </c>
      <c r="N5" s="1353">
        <v>222</v>
      </c>
      <c r="O5" s="1358">
        <v>747</v>
      </c>
      <c r="P5" s="1353"/>
      <c r="Q5" s="1353">
        <v>1</v>
      </c>
      <c r="R5" s="1353"/>
      <c r="S5" s="1353">
        <v>1</v>
      </c>
      <c r="T5" s="1353"/>
      <c r="U5" s="1353">
        <v>1</v>
      </c>
      <c r="V5" s="1353"/>
      <c r="W5" s="1353"/>
      <c r="X5" s="1353">
        <v>1</v>
      </c>
      <c r="Y5" s="1359">
        <v>1</v>
      </c>
      <c r="Z5" s="1359">
        <v>1</v>
      </c>
      <c r="AA5" s="1359"/>
      <c r="AB5" s="1359">
        <v>1</v>
      </c>
      <c r="AC5" s="1359" t="s">
        <v>2100</v>
      </c>
      <c r="AD5" s="1212" t="s">
        <v>3819</v>
      </c>
      <c r="AE5" s="1360">
        <v>1</v>
      </c>
      <c r="AF5" s="1353">
        <v>1</v>
      </c>
      <c r="AG5" s="1353"/>
      <c r="AH5" s="1353">
        <v>1</v>
      </c>
      <c r="AI5" s="1361" t="s">
        <v>2100</v>
      </c>
      <c r="AY5" s="1360" t="s">
        <v>2107</v>
      </c>
      <c r="BA5" s="1357"/>
    </row>
    <row r="6" spans="1:53" ht="21">
      <c r="A6" s="1153" t="s">
        <v>3680</v>
      </c>
      <c r="C6" s="1212" t="s">
        <v>3833</v>
      </c>
      <c r="D6" s="1349" t="s">
        <v>2108</v>
      </c>
      <c r="E6" s="1350" t="s">
        <v>2099</v>
      </c>
      <c r="F6" s="1225">
        <v>41025</v>
      </c>
      <c r="G6" s="1353">
        <v>1</v>
      </c>
      <c r="H6" s="1353"/>
      <c r="I6" s="1353"/>
      <c r="J6" s="1353"/>
      <c r="K6" s="1353">
        <v>1</v>
      </c>
      <c r="L6" s="1353">
        <v>172</v>
      </c>
      <c r="M6" s="1353">
        <v>74</v>
      </c>
      <c r="N6" s="1353">
        <v>210</v>
      </c>
      <c r="O6" s="1358">
        <v>668</v>
      </c>
      <c r="P6" s="1353"/>
      <c r="Q6" s="1353">
        <v>1</v>
      </c>
      <c r="R6" s="1353"/>
      <c r="S6" s="1353">
        <v>1</v>
      </c>
      <c r="T6" s="1353"/>
      <c r="U6" s="1353">
        <v>1</v>
      </c>
      <c r="V6" s="1353"/>
      <c r="W6" s="1353"/>
      <c r="X6" s="1353">
        <v>1</v>
      </c>
      <c r="Y6" s="1359">
        <v>1</v>
      </c>
      <c r="Z6" s="1359"/>
      <c r="AA6" s="1359">
        <v>1</v>
      </c>
      <c r="AB6" s="1359">
        <v>1</v>
      </c>
      <c r="AC6" s="1359" t="s">
        <v>2100</v>
      </c>
      <c r="AD6" s="1212" t="s">
        <v>3819</v>
      </c>
      <c r="AE6" s="1360">
        <v>1</v>
      </c>
      <c r="AF6" s="1353"/>
      <c r="AG6" s="1353">
        <v>1</v>
      </c>
      <c r="AH6" s="1353">
        <v>1</v>
      </c>
      <c r="AI6" s="1361" t="s">
        <v>2100</v>
      </c>
      <c r="AY6" s="1360" t="s">
        <v>2109</v>
      </c>
      <c r="BA6" s="1357"/>
    </row>
    <row r="7" spans="1:53" ht="21">
      <c r="A7" s="1153" t="s">
        <v>3680</v>
      </c>
      <c r="C7" s="1212" t="s">
        <v>3833</v>
      </c>
      <c r="D7" s="1349" t="s">
        <v>2110</v>
      </c>
      <c r="E7" s="1350" t="s">
        <v>2099</v>
      </c>
      <c r="F7" s="1225">
        <v>41025</v>
      </c>
      <c r="G7" s="1353">
        <v>1</v>
      </c>
      <c r="H7" s="1353"/>
      <c r="I7" s="1353"/>
      <c r="J7" s="1353"/>
      <c r="K7" s="1353">
        <v>1</v>
      </c>
      <c r="L7" s="1353">
        <v>170</v>
      </c>
      <c r="M7" s="1353">
        <v>72</v>
      </c>
      <c r="N7" s="1353">
        <v>220</v>
      </c>
      <c r="O7" s="1358">
        <v>684</v>
      </c>
      <c r="P7" s="1353"/>
      <c r="Q7" s="1353">
        <v>1</v>
      </c>
      <c r="R7" s="1353"/>
      <c r="S7" s="1353">
        <v>1</v>
      </c>
      <c r="T7" s="1353"/>
      <c r="U7" s="1353">
        <v>1</v>
      </c>
      <c r="V7" s="1353"/>
      <c r="W7" s="1353"/>
      <c r="X7" s="1353">
        <v>1</v>
      </c>
      <c r="Y7" s="1359">
        <v>1</v>
      </c>
      <c r="Z7" s="1359">
        <v>1</v>
      </c>
      <c r="AA7" s="1359"/>
      <c r="AB7" s="1359">
        <v>1</v>
      </c>
      <c r="AC7" s="1359" t="s">
        <v>2100</v>
      </c>
      <c r="AD7" s="1212" t="s">
        <v>3819</v>
      </c>
      <c r="AE7" s="1360">
        <v>1</v>
      </c>
      <c r="AF7" s="1353">
        <v>1</v>
      </c>
      <c r="AG7" s="1353"/>
      <c r="AH7" s="1353">
        <v>1</v>
      </c>
      <c r="AI7" s="1361" t="s">
        <v>2100</v>
      </c>
      <c r="AY7" s="1360" t="s">
        <v>2111</v>
      </c>
      <c r="BA7" s="1357"/>
    </row>
    <row r="8" spans="1:53" ht="21">
      <c r="A8" s="1153" t="s">
        <v>3680</v>
      </c>
      <c r="C8" s="1212" t="s">
        <v>3833</v>
      </c>
      <c r="D8" s="1349" t="s">
        <v>2112</v>
      </c>
      <c r="E8" s="1350" t="s">
        <v>2099</v>
      </c>
      <c r="F8" s="1225">
        <v>41025</v>
      </c>
      <c r="G8" s="1353">
        <v>1</v>
      </c>
      <c r="H8" s="1353"/>
      <c r="I8" s="1353"/>
      <c r="J8" s="1353"/>
      <c r="K8" s="1353">
        <v>1</v>
      </c>
      <c r="L8" s="1353">
        <v>171</v>
      </c>
      <c r="M8" s="1353">
        <v>72</v>
      </c>
      <c r="N8" s="1353">
        <v>205</v>
      </c>
      <c r="O8" s="1358">
        <v>729</v>
      </c>
      <c r="P8" s="1353"/>
      <c r="Q8" s="1353">
        <v>1</v>
      </c>
      <c r="R8" s="1353"/>
      <c r="S8" s="1353">
        <v>1</v>
      </c>
      <c r="T8" s="1353"/>
      <c r="U8" s="1353">
        <v>1</v>
      </c>
      <c r="V8" s="1353"/>
      <c r="W8" s="1353"/>
      <c r="X8" s="1353">
        <v>1</v>
      </c>
      <c r="Y8" s="1359">
        <v>1</v>
      </c>
      <c r="Z8" s="1359"/>
      <c r="AA8" s="1359">
        <v>1</v>
      </c>
      <c r="AB8" s="1359">
        <v>1</v>
      </c>
      <c r="AC8" s="1359" t="s">
        <v>2100</v>
      </c>
      <c r="AD8" s="1212" t="s">
        <v>3819</v>
      </c>
      <c r="AE8" s="1360">
        <v>1</v>
      </c>
      <c r="AF8" s="1353"/>
      <c r="AG8" s="1353">
        <v>1</v>
      </c>
      <c r="AH8" s="1353">
        <v>1</v>
      </c>
      <c r="AI8" s="1361" t="s">
        <v>2100</v>
      </c>
      <c r="AY8" s="1360" t="s">
        <v>2113</v>
      </c>
      <c r="BA8" s="1357"/>
    </row>
    <row r="9" spans="1:53" ht="21">
      <c r="A9" s="1153" t="s">
        <v>3680</v>
      </c>
      <c r="C9" s="1212" t="s">
        <v>3833</v>
      </c>
      <c r="D9" s="1349" t="s">
        <v>2114</v>
      </c>
      <c r="E9" s="1350" t="s">
        <v>2099</v>
      </c>
      <c r="F9" s="1225">
        <v>41025</v>
      </c>
      <c r="G9" s="1353">
        <v>1</v>
      </c>
      <c r="H9" s="1353"/>
      <c r="I9" s="1353"/>
      <c r="J9" s="1353"/>
      <c r="K9" s="1353">
        <v>1</v>
      </c>
      <c r="L9" s="1353">
        <v>174</v>
      </c>
      <c r="M9" s="1353">
        <v>82</v>
      </c>
      <c r="N9" s="1353">
        <v>222</v>
      </c>
      <c r="O9" s="1358">
        <v>711</v>
      </c>
      <c r="P9" s="1353"/>
      <c r="Q9" s="1353">
        <v>1</v>
      </c>
      <c r="R9" s="1353"/>
      <c r="S9" s="1353">
        <v>1</v>
      </c>
      <c r="T9" s="1353"/>
      <c r="U9" s="1353">
        <v>1</v>
      </c>
      <c r="V9" s="1353"/>
      <c r="W9" s="1353"/>
      <c r="X9" s="1353">
        <v>1</v>
      </c>
      <c r="Y9" s="1359">
        <v>1</v>
      </c>
      <c r="Z9" s="1359"/>
      <c r="AA9" s="1359">
        <v>1</v>
      </c>
      <c r="AB9" s="1359">
        <v>1</v>
      </c>
      <c r="AC9" s="1359" t="s">
        <v>2100</v>
      </c>
      <c r="AD9" s="1212" t="s">
        <v>3819</v>
      </c>
      <c r="AE9" s="1360">
        <v>1</v>
      </c>
      <c r="AF9" s="1353"/>
      <c r="AG9" s="1353">
        <v>1</v>
      </c>
      <c r="AH9" s="1353">
        <v>1</v>
      </c>
      <c r="AI9" s="1361" t="s">
        <v>2100</v>
      </c>
      <c r="AY9" s="1360" t="s">
        <v>2115</v>
      </c>
      <c r="BA9" s="1357"/>
    </row>
    <row r="10" spans="1:53" ht="21">
      <c r="A10" s="1153" t="s">
        <v>3680</v>
      </c>
      <c r="C10" s="1212" t="s">
        <v>3833</v>
      </c>
      <c r="D10" s="1349" t="s">
        <v>2116</v>
      </c>
      <c r="E10" s="1350" t="s">
        <v>2099</v>
      </c>
      <c r="F10" s="1225">
        <v>41025</v>
      </c>
      <c r="G10" s="1353">
        <v>1</v>
      </c>
      <c r="H10" s="1353"/>
      <c r="I10" s="1353"/>
      <c r="J10" s="1353"/>
      <c r="K10" s="1353">
        <v>1</v>
      </c>
      <c r="L10" s="1353">
        <v>172</v>
      </c>
      <c r="M10" s="1353">
        <v>74</v>
      </c>
      <c r="N10" s="1353">
        <v>210</v>
      </c>
      <c r="O10" s="1358">
        <v>717</v>
      </c>
      <c r="P10" s="1353"/>
      <c r="Q10" s="1353">
        <v>1</v>
      </c>
      <c r="R10" s="1353"/>
      <c r="S10" s="1353">
        <v>1</v>
      </c>
      <c r="T10" s="1353"/>
      <c r="U10" s="1353">
        <v>1</v>
      </c>
      <c r="V10" s="1353"/>
      <c r="W10" s="1353"/>
      <c r="X10" s="1353">
        <v>1</v>
      </c>
      <c r="Y10" s="1359">
        <v>1</v>
      </c>
      <c r="Z10" s="1359"/>
      <c r="AA10" s="1359">
        <v>1</v>
      </c>
      <c r="AB10" s="1359">
        <v>1</v>
      </c>
      <c r="AC10" s="1359" t="s">
        <v>2100</v>
      </c>
      <c r="AD10" s="1212" t="s">
        <v>3819</v>
      </c>
      <c r="AE10" s="1360">
        <v>1</v>
      </c>
      <c r="AF10" s="1353"/>
      <c r="AG10" s="1353">
        <v>1</v>
      </c>
      <c r="AH10" s="1353">
        <v>1</v>
      </c>
      <c r="AI10" s="1361" t="s">
        <v>2100</v>
      </c>
      <c r="AY10" s="1360" t="s">
        <v>2117</v>
      </c>
      <c r="BA10" s="1357"/>
    </row>
    <row r="11" spans="1:53" ht="21">
      <c r="A11" s="1153" t="s">
        <v>3680</v>
      </c>
      <c r="C11" s="1212" t="s">
        <v>3833</v>
      </c>
      <c r="D11" s="1349" t="s">
        <v>2118</v>
      </c>
      <c r="E11" s="1350" t="s">
        <v>2099</v>
      </c>
      <c r="F11" s="1225">
        <v>41025</v>
      </c>
      <c r="G11" s="1353">
        <v>1</v>
      </c>
      <c r="H11" s="1353"/>
      <c r="I11" s="1353"/>
      <c r="J11" s="1353"/>
      <c r="K11" s="1353">
        <v>1</v>
      </c>
      <c r="L11" s="1353">
        <v>165</v>
      </c>
      <c r="M11" s="1353">
        <v>71</v>
      </c>
      <c r="N11" s="1353">
        <v>220</v>
      </c>
      <c r="O11" s="1358">
        <v>578</v>
      </c>
      <c r="P11" s="1353"/>
      <c r="Q11" s="1353">
        <v>1</v>
      </c>
      <c r="R11" s="1353"/>
      <c r="S11" s="1353">
        <v>1</v>
      </c>
      <c r="T11" s="1353"/>
      <c r="U11" s="1353">
        <v>1</v>
      </c>
      <c r="V11" s="1353"/>
      <c r="W11" s="1353">
        <v>1</v>
      </c>
      <c r="X11" s="1353"/>
      <c r="Y11" s="1359">
        <v>1</v>
      </c>
      <c r="Z11" s="1359"/>
      <c r="AA11" s="1359">
        <v>1</v>
      </c>
      <c r="AB11" s="1359">
        <v>1</v>
      </c>
      <c r="AC11" s="1359" t="s">
        <v>2100</v>
      </c>
      <c r="AD11" s="1212" t="s">
        <v>3819</v>
      </c>
      <c r="AE11" s="1360">
        <v>1</v>
      </c>
      <c r="AF11" s="1353"/>
      <c r="AG11" s="1353">
        <v>1</v>
      </c>
      <c r="AH11" s="1353">
        <v>1</v>
      </c>
      <c r="AI11" s="1361" t="s">
        <v>2100</v>
      </c>
      <c r="AY11" s="1360" t="s">
        <v>2119</v>
      </c>
      <c r="BA11" s="1357"/>
    </row>
    <row r="12" spans="1:53" ht="21">
      <c r="A12" s="1153" t="s">
        <v>3680</v>
      </c>
      <c r="C12" s="1212" t="s">
        <v>3833</v>
      </c>
      <c r="D12" s="1349" t="s">
        <v>2120</v>
      </c>
      <c r="E12" s="1350" t="s">
        <v>2099</v>
      </c>
      <c r="F12" s="1225">
        <v>41025</v>
      </c>
      <c r="G12" s="1353">
        <v>1</v>
      </c>
      <c r="H12" s="1353"/>
      <c r="I12" s="1353"/>
      <c r="J12" s="1353"/>
      <c r="K12" s="1353">
        <v>1</v>
      </c>
      <c r="L12" s="1353">
        <v>170</v>
      </c>
      <c r="M12" s="1353">
        <v>81</v>
      </c>
      <c r="N12" s="1353">
        <v>218</v>
      </c>
      <c r="O12" s="1358">
        <v>704</v>
      </c>
      <c r="P12" s="1353"/>
      <c r="Q12" s="1353">
        <v>1</v>
      </c>
      <c r="R12" s="1353"/>
      <c r="S12" s="1353">
        <v>1</v>
      </c>
      <c r="T12" s="1353"/>
      <c r="U12" s="1353">
        <v>1</v>
      </c>
      <c r="V12" s="1353"/>
      <c r="W12" s="1353"/>
      <c r="X12" s="1353">
        <v>1</v>
      </c>
      <c r="Y12" s="1359">
        <v>1</v>
      </c>
      <c r="Z12" s="1359"/>
      <c r="AA12" s="1359">
        <v>1</v>
      </c>
      <c r="AB12" s="1359">
        <v>1</v>
      </c>
      <c r="AC12" s="1359" t="s">
        <v>2100</v>
      </c>
      <c r="AD12" s="1212" t="s">
        <v>3819</v>
      </c>
      <c r="AE12" s="1360">
        <v>1</v>
      </c>
      <c r="AF12" s="1353"/>
      <c r="AG12" s="1353">
        <v>1</v>
      </c>
      <c r="AH12" s="1353">
        <v>1</v>
      </c>
      <c r="AI12" s="1361" t="s">
        <v>2100</v>
      </c>
      <c r="AY12" s="1360" t="s">
        <v>2121</v>
      </c>
      <c r="BA12" s="1357"/>
    </row>
    <row r="13" spans="1:53" ht="21">
      <c r="A13" s="1153" t="s">
        <v>3680</v>
      </c>
      <c r="C13" s="1212" t="s">
        <v>3833</v>
      </c>
      <c r="D13" s="1349" t="s">
        <v>2122</v>
      </c>
      <c r="E13" s="1350" t="s">
        <v>2099</v>
      </c>
      <c r="F13" s="1225">
        <v>41025</v>
      </c>
      <c r="G13" s="1353">
        <v>1</v>
      </c>
      <c r="H13" s="1353"/>
      <c r="I13" s="1353"/>
      <c r="J13" s="1353"/>
      <c r="K13" s="1353">
        <v>1</v>
      </c>
      <c r="L13" s="1353">
        <v>172</v>
      </c>
      <c r="M13" s="1353">
        <v>71</v>
      </c>
      <c r="N13" s="1353">
        <v>215</v>
      </c>
      <c r="O13" s="1358">
        <v>760</v>
      </c>
      <c r="P13" s="1353"/>
      <c r="Q13" s="1353">
        <v>1</v>
      </c>
      <c r="R13" s="1353"/>
      <c r="S13" s="1353">
        <v>1</v>
      </c>
      <c r="T13" s="1353"/>
      <c r="U13" s="1353">
        <v>1</v>
      </c>
      <c r="V13" s="1353"/>
      <c r="W13" s="1353"/>
      <c r="X13" s="1353">
        <v>1</v>
      </c>
      <c r="Y13" s="1359">
        <v>1</v>
      </c>
      <c r="Z13" s="1359"/>
      <c r="AA13" s="1359">
        <v>1</v>
      </c>
      <c r="AB13" s="1359">
        <v>1</v>
      </c>
      <c r="AC13" s="1359" t="s">
        <v>2100</v>
      </c>
      <c r="AD13" s="1212" t="s">
        <v>3819</v>
      </c>
      <c r="AE13" s="1360">
        <v>1</v>
      </c>
      <c r="AF13" s="1353"/>
      <c r="AG13" s="1353">
        <v>1</v>
      </c>
      <c r="AH13" s="1353">
        <v>1</v>
      </c>
      <c r="AI13" s="1361" t="s">
        <v>2100</v>
      </c>
      <c r="AY13" s="1360" t="s">
        <v>2123</v>
      </c>
      <c r="BA13" s="1357"/>
    </row>
    <row r="14" spans="1:53" ht="21">
      <c r="A14" s="1153" t="s">
        <v>3680</v>
      </c>
      <c r="C14" s="1212" t="s">
        <v>3833</v>
      </c>
      <c r="D14" s="1349" t="s">
        <v>2124</v>
      </c>
      <c r="E14" s="1350" t="s">
        <v>2099</v>
      </c>
      <c r="F14" s="1225">
        <v>41025</v>
      </c>
      <c r="G14" s="1353">
        <v>1</v>
      </c>
      <c r="H14" s="1353"/>
      <c r="I14" s="1353"/>
      <c r="J14" s="1353"/>
      <c r="K14" s="1353">
        <v>1</v>
      </c>
      <c r="L14" s="1353">
        <v>167</v>
      </c>
      <c r="M14" s="1353">
        <v>75</v>
      </c>
      <c r="N14" s="1353">
        <v>219</v>
      </c>
      <c r="O14" s="1358">
        <v>762</v>
      </c>
      <c r="P14" s="1353"/>
      <c r="Q14" s="1353">
        <v>1</v>
      </c>
      <c r="R14" s="1353"/>
      <c r="S14" s="1353">
        <v>1</v>
      </c>
      <c r="T14" s="1353"/>
      <c r="U14" s="1353">
        <v>1</v>
      </c>
      <c r="V14" s="1353"/>
      <c r="W14" s="1353"/>
      <c r="X14" s="1353">
        <v>1</v>
      </c>
      <c r="Y14" s="1359">
        <v>1</v>
      </c>
      <c r="Z14" s="1359"/>
      <c r="AA14" s="1359">
        <v>1</v>
      </c>
      <c r="AB14" s="1359">
        <v>1</v>
      </c>
      <c r="AC14" s="1359" t="s">
        <v>2100</v>
      </c>
      <c r="AD14" s="1212" t="s">
        <v>3819</v>
      </c>
      <c r="AE14" s="1360">
        <v>1</v>
      </c>
      <c r="AF14" s="1353"/>
      <c r="AG14" s="1353">
        <v>1</v>
      </c>
      <c r="AH14" s="1353">
        <v>1</v>
      </c>
      <c r="AI14" s="1361" t="s">
        <v>2100</v>
      </c>
      <c r="AY14" s="1360" t="s">
        <v>2125</v>
      </c>
      <c r="BA14" s="1357"/>
    </row>
    <row r="15" spans="1:53" ht="21">
      <c r="A15" s="1153" t="s">
        <v>3680</v>
      </c>
      <c r="C15" s="1212" t="s">
        <v>3833</v>
      </c>
      <c r="D15" s="1362" t="s">
        <v>2126</v>
      </c>
      <c r="E15" s="1363" t="s">
        <v>2099</v>
      </c>
      <c r="F15" s="1225">
        <v>41025</v>
      </c>
      <c r="G15" s="1364">
        <v>1</v>
      </c>
      <c r="H15" s="1364"/>
      <c r="I15" s="1364"/>
      <c r="J15" s="1364"/>
      <c r="K15" s="1364">
        <v>1</v>
      </c>
      <c r="L15" s="1364">
        <v>160</v>
      </c>
      <c r="M15" s="1364">
        <v>72</v>
      </c>
      <c r="N15" s="1364">
        <v>198</v>
      </c>
      <c r="O15" s="1365">
        <v>687</v>
      </c>
      <c r="P15" s="1364"/>
      <c r="Q15" s="1364">
        <v>1</v>
      </c>
      <c r="R15" s="1364"/>
      <c r="S15" s="1364">
        <v>1</v>
      </c>
      <c r="T15" s="1364"/>
      <c r="U15" s="1364">
        <v>1</v>
      </c>
      <c r="V15" s="1364"/>
      <c r="W15" s="1364">
        <v>1</v>
      </c>
      <c r="X15" s="1364"/>
      <c r="Y15" s="1364">
        <v>1</v>
      </c>
      <c r="Z15" s="1364">
        <v>1</v>
      </c>
      <c r="AA15" s="1364"/>
      <c r="AB15" s="1364">
        <v>1</v>
      </c>
      <c r="AC15" s="1364" t="s">
        <v>2100</v>
      </c>
      <c r="AD15" s="1212" t="s">
        <v>3819</v>
      </c>
      <c r="AE15" s="1366">
        <v>1</v>
      </c>
      <c r="AF15" s="1364">
        <v>1</v>
      </c>
      <c r="AG15" s="1364"/>
      <c r="AH15" s="1364">
        <v>1</v>
      </c>
      <c r="AI15" s="1367" t="s">
        <v>2100</v>
      </c>
      <c r="AY15" s="1366" t="s">
        <v>1075</v>
      </c>
      <c r="BA15" s="1368" t="s">
        <v>348</v>
      </c>
    </row>
    <row r="16" spans="1:53" ht="21">
      <c r="A16" s="1153" t="s">
        <v>3680</v>
      </c>
      <c r="C16" s="1212" t="s">
        <v>3833</v>
      </c>
      <c r="D16" s="1349" t="s">
        <v>2127</v>
      </c>
      <c r="E16" s="1350" t="s">
        <v>2099</v>
      </c>
      <c r="F16" s="1225">
        <v>41025</v>
      </c>
      <c r="G16" s="1353"/>
      <c r="H16" s="1353">
        <v>1</v>
      </c>
      <c r="I16" s="1353"/>
      <c r="J16" s="1353">
        <v>1</v>
      </c>
      <c r="K16" s="1353"/>
      <c r="L16" s="1353">
        <v>151</v>
      </c>
      <c r="M16" s="1353">
        <v>71</v>
      </c>
      <c r="N16" s="1353">
        <v>195</v>
      </c>
      <c r="O16" s="1358">
        <v>373</v>
      </c>
      <c r="P16" s="1353"/>
      <c r="Q16" s="1353">
        <v>1</v>
      </c>
      <c r="R16" s="1353"/>
      <c r="S16" s="1353">
        <v>1</v>
      </c>
      <c r="T16" s="1353"/>
      <c r="U16" s="1353">
        <v>1</v>
      </c>
      <c r="V16" s="1353"/>
      <c r="W16" s="1353">
        <v>1</v>
      </c>
      <c r="X16" s="1353"/>
      <c r="Y16" s="1359">
        <v>1</v>
      </c>
      <c r="Z16" s="1359">
        <v>1</v>
      </c>
      <c r="AA16" s="1359"/>
      <c r="AB16" s="1359">
        <v>1</v>
      </c>
      <c r="AC16" s="1359" t="s">
        <v>2100</v>
      </c>
      <c r="AD16" s="1212" t="s">
        <v>3819</v>
      </c>
      <c r="AE16" s="1360">
        <v>1</v>
      </c>
      <c r="AF16" s="1353">
        <v>1</v>
      </c>
      <c r="AG16" s="1353"/>
      <c r="AH16" s="1353">
        <v>1</v>
      </c>
      <c r="AI16" s="1361" t="s">
        <v>2100</v>
      </c>
      <c r="AY16" s="1360" t="s">
        <v>2128</v>
      </c>
      <c r="BA16" s="1357"/>
    </row>
    <row r="17" spans="1:53" ht="21">
      <c r="A17" s="1153" t="s">
        <v>3680</v>
      </c>
      <c r="C17" s="1212" t="s">
        <v>3833</v>
      </c>
      <c r="D17" s="1349" t="s">
        <v>2129</v>
      </c>
      <c r="E17" s="1350" t="s">
        <v>2099</v>
      </c>
      <c r="F17" s="1225">
        <v>41025</v>
      </c>
      <c r="G17" s="1353">
        <v>1</v>
      </c>
      <c r="H17" s="1353"/>
      <c r="I17" s="1353"/>
      <c r="J17" s="1353"/>
      <c r="K17" s="1353">
        <v>1</v>
      </c>
      <c r="L17" s="1353">
        <v>171</v>
      </c>
      <c r="M17" s="1353">
        <v>70</v>
      </c>
      <c r="N17" s="1353">
        <v>215</v>
      </c>
      <c r="O17" s="1358">
        <v>605</v>
      </c>
      <c r="P17" s="1353"/>
      <c r="Q17" s="1353">
        <v>1</v>
      </c>
      <c r="R17" s="1353"/>
      <c r="S17" s="1353">
        <v>1</v>
      </c>
      <c r="T17" s="1353"/>
      <c r="U17" s="1353">
        <v>1</v>
      </c>
      <c r="V17" s="1353"/>
      <c r="W17" s="1353"/>
      <c r="X17" s="1353">
        <v>1</v>
      </c>
      <c r="Y17" s="1359">
        <v>1</v>
      </c>
      <c r="Z17" s="1359">
        <v>1</v>
      </c>
      <c r="AA17" s="1359"/>
      <c r="AB17" s="1359">
        <v>1</v>
      </c>
      <c r="AC17" s="1359" t="s">
        <v>2100</v>
      </c>
      <c r="AD17" s="1212" t="s">
        <v>3819</v>
      </c>
      <c r="AE17" s="1360">
        <v>1</v>
      </c>
      <c r="AF17" s="1353">
        <v>1</v>
      </c>
      <c r="AG17" s="1353"/>
      <c r="AH17" s="1353">
        <v>1</v>
      </c>
      <c r="AI17" s="1361" t="s">
        <v>2100</v>
      </c>
      <c r="AY17" s="1360" t="s">
        <v>2130</v>
      </c>
      <c r="BA17" s="1357"/>
    </row>
    <row r="18" spans="1:53" ht="21">
      <c r="A18" s="1153" t="s">
        <v>3680</v>
      </c>
      <c r="C18" s="1212" t="s">
        <v>3833</v>
      </c>
      <c r="D18" s="1349" t="s">
        <v>2131</v>
      </c>
      <c r="E18" s="1350" t="s">
        <v>2099</v>
      </c>
      <c r="F18" s="1225">
        <v>41025</v>
      </c>
      <c r="G18" s="1353">
        <v>1</v>
      </c>
      <c r="H18" s="1353"/>
      <c r="I18" s="1353"/>
      <c r="J18" s="1353">
        <v>1</v>
      </c>
      <c r="K18" s="1353"/>
      <c r="L18" s="1353">
        <v>155</v>
      </c>
      <c r="M18" s="1353">
        <v>71</v>
      </c>
      <c r="N18" s="1353">
        <v>190</v>
      </c>
      <c r="O18" s="1358">
        <v>409</v>
      </c>
      <c r="P18" s="1353"/>
      <c r="Q18" s="1353">
        <v>1</v>
      </c>
      <c r="R18" s="1353"/>
      <c r="S18" s="1353">
        <v>1</v>
      </c>
      <c r="T18" s="1353"/>
      <c r="U18" s="1353">
        <v>1</v>
      </c>
      <c r="V18" s="1353"/>
      <c r="W18" s="1353"/>
      <c r="X18" s="1353">
        <v>1</v>
      </c>
      <c r="Y18" s="1359">
        <v>1</v>
      </c>
      <c r="Z18" s="1359"/>
      <c r="AA18" s="1359">
        <v>1</v>
      </c>
      <c r="AB18" s="1359">
        <v>1</v>
      </c>
      <c r="AC18" s="1359" t="s">
        <v>2100</v>
      </c>
      <c r="AD18" s="1212" t="s">
        <v>3819</v>
      </c>
      <c r="AE18" s="1360">
        <v>1</v>
      </c>
      <c r="AF18" s="1353"/>
      <c r="AG18" s="1353">
        <v>1</v>
      </c>
      <c r="AH18" s="1353">
        <v>1</v>
      </c>
      <c r="AI18" s="1361" t="s">
        <v>2100</v>
      </c>
      <c r="AY18" s="1360" t="s">
        <v>2132</v>
      </c>
      <c r="BA18" s="1357"/>
    </row>
    <row r="19" spans="1:53" ht="21">
      <c r="A19" s="1153" t="s">
        <v>3680</v>
      </c>
      <c r="C19" s="1212" t="s">
        <v>3833</v>
      </c>
      <c r="D19" s="1349" t="s">
        <v>2133</v>
      </c>
      <c r="E19" s="1350" t="s">
        <v>2099</v>
      </c>
      <c r="F19" s="1225">
        <v>41025</v>
      </c>
      <c r="G19" s="1353">
        <v>1</v>
      </c>
      <c r="H19" s="1353"/>
      <c r="I19" s="1353"/>
      <c r="J19" s="1353"/>
      <c r="K19" s="1353">
        <v>1</v>
      </c>
      <c r="L19" s="1353">
        <v>168</v>
      </c>
      <c r="M19" s="1353">
        <v>71</v>
      </c>
      <c r="N19" s="1353">
        <v>218</v>
      </c>
      <c r="O19" s="1358">
        <v>632</v>
      </c>
      <c r="P19" s="1353"/>
      <c r="Q19" s="1353">
        <v>1</v>
      </c>
      <c r="R19" s="1353"/>
      <c r="S19" s="1353">
        <v>1</v>
      </c>
      <c r="T19" s="1353"/>
      <c r="U19" s="1353">
        <v>1</v>
      </c>
      <c r="V19" s="1353"/>
      <c r="W19" s="1353"/>
      <c r="X19" s="1353">
        <v>1</v>
      </c>
      <c r="Y19" s="1359">
        <v>1</v>
      </c>
      <c r="Z19" s="1359">
        <v>1</v>
      </c>
      <c r="AA19" s="1359"/>
      <c r="AB19" s="1359">
        <v>1</v>
      </c>
      <c r="AC19" s="1359" t="s">
        <v>2100</v>
      </c>
      <c r="AD19" s="1212" t="s">
        <v>3819</v>
      </c>
      <c r="AE19" s="1360">
        <v>1</v>
      </c>
      <c r="AF19" s="1353">
        <v>1</v>
      </c>
      <c r="AG19" s="1353"/>
      <c r="AH19" s="1353">
        <v>1</v>
      </c>
      <c r="AI19" s="1361" t="s">
        <v>2100</v>
      </c>
      <c r="AY19" s="1360" t="s">
        <v>2134</v>
      </c>
      <c r="BA19" s="1357"/>
    </row>
    <row r="20" spans="1:53" ht="21">
      <c r="A20" s="1153" t="s">
        <v>3680</v>
      </c>
      <c r="C20" s="1212" t="s">
        <v>3833</v>
      </c>
      <c r="D20" s="1349" t="s">
        <v>2135</v>
      </c>
      <c r="E20" s="1350" t="s">
        <v>2099</v>
      </c>
      <c r="F20" s="1225">
        <v>41025</v>
      </c>
      <c r="G20" s="1353">
        <v>1</v>
      </c>
      <c r="H20" s="1353"/>
      <c r="I20" s="1353"/>
      <c r="J20" s="1353">
        <v>1</v>
      </c>
      <c r="K20" s="1353"/>
      <c r="L20" s="1353">
        <v>171</v>
      </c>
      <c r="M20" s="1353">
        <v>71</v>
      </c>
      <c r="N20" s="1353">
        <v>218</v>
      </c>
      <c r="O20" s="1358">
        <v>714</v>
      </c>
      <c r="P20" s="1353"/>
      <c r="Q20" s="1353">
        <v>1</v>
      </c>
      <c r="R20" s="1353"/>
      <c r="S20" s="1353">
        <v>1</v>
      </c>
      <c r="T20" s="1353"/>
      <c r="U20" s="1353">
        <v>1</v>
      </c>
      <c r="V20" s="1353"/>
      <c r="W20" s="1353"/>
      <c r="X20" s="1353">
        <v>1</v>
      </c>
      <c r="Y20" s="1359">
        <v>1</v>
      </c>
      <c r="Z20" s="1359"/>
      <c r="AA20" s="1359">
        <v>1</v>
      </c>
      <c r="AB20" s="1359">
        <v>1</v>
      </c>
      <c r="AC20" s="1359" t="s">
        <v>2100</v>
      </c>
      <c r="AD20" s="1212" t="s">
        <v>3819</v>
      </c>
      <c r="AE20" s="1360">
        <v>1</v>
      </c>
      <c r="AF20" s="1353"/>
      <c r="AG20" s="1353">
        <v>1</v>
      </c>
      <c r="AH20" s="1353">
        <v>1</v>
      </c>
      <c r="AI20" s="1361" t="s">
        <v>2100</v>
      </c>
      <c r="AY20" s="1360" t="s">
        <v>2136</v>
      </c>
      <c r="BA20" s="1357"/>
    </row>
    <row r="21" spans="1:53" ht="21">
      <c r="A21" s="1153" t="s">
        <v>3680</v>
      </c>
      <c r="C21" s="1212" t="s">
        <v>3833</v>
      </c>
      <c r="D21" s="1349" t="s">
        <v>2137</v>
      </c>
      <c r="E21" s="1350" t="s">
        <v>2099</v>
      </c>
      <c r="F21" s="1225">
        <v>41025</v>
      </c>
      <c r="G21" s="1353">
        <v>1</v>
      </c>
      <c r="H21" s="1353"/>
      <c r="I21" s="1353"/>
      <c r="J21" s="1353"/>
      <c r="K21" s="1353">
        <v>1</v>
      </c>
      <c r="L21" s="1353">
        <v>174</v>
      </c>
      <c r="M21" s="1353">
        <v>74</v>
      </c>
      <c r="N21" s="1353">
        <v>215</v>
      </c>
      <c r="O21" s="1358">
        <v>652</v>
      </c>
      <c r="P21" s="1353"/>
      <c r="Q21" s="1353">
        <v>1</v>
      </c>
      <c r="R21" s="1353"/>
      <c r="S21" s="1353">
        <v>1</v>
      </c>
      <c r="T21" s="1353"/>
      <c r="U21" s="1353">
        <v>1</v>
      </c>
      <c r="V21" s="1353"/>
      <c r="W21" s="1353"/>
      <c r="X21" s="1353">
        <v>1</v>
      </c>
      <c r="Y21" s="1359">
        <v>1</v>
      </c>
      <c r="Z21" s="1359">
        <v>1</v>
      </c>
      <c r="AA21" s="1359"/>
      <c r="AB21" s="1359">
        <v>1</v>
      </c>
      <c r="AC21" s="1359" t="s">
        <v>2100</v>
      </c>
      <c r="AD21" s="1212" t="s">
        <v>3819</v>
      </c>
      <c r="AE21" s="1360">
        <v>1</v>
      </c>
      <c r="AF21" s="1353"/>
      <c r="AG21" s="1353">
        <v>1</v>
      </c>
      <c r="AH21" s="1353">
        <v>1</v>
      </c>
      <c r="AI21" s="1361" t="s">
        <v>2100</v>
      </c>
      <c r="AY21" s="1360" t="s">
        <v>2138</v>
      </c>
      <c r="BA21" s="1357"/>
    </row>
    <row r="22" spans="1:53" ht="21">
      <c r="A22" s="1153" t="s">
        <v>3680</v>
      </c>
      <c r="C22" s="1212" t="s">
        <v>3833</v>
      </c>
      <c r="D22" s="1349" t="s">
        <v>2139</v>
      </c>
      <c r="E22" s="1350" t="s">
        <v>2099</v>
      </c>
      <c r="F22" s="1225">
        <v>41025</v>
      </c>
      <c r="G22" s="1353">
        <v>1</v>
      </c>
      <c r="H22" s="1353"/>
      <c r="I22" s="1353"/>
      <c r="J22" s="1353"/>
      <c r="K22" s="1353">
        <v>1</v>
      </c>
      <c r="L22" s="1353">
        <v>165</v>
      </c>
      <c r="M22" s="1353">
        <v>72</v>
      </c>
      <c r="N22" s="1353">
        <v>221</v>
      </c>
      <c r="O22" s="1358">
        <v>643</v>
      </c>
      <c r="P22" s="1353"/>
      <c r="Q22" s="1353">
        <v>1</v>
      </c>
      <c r="R22" s="1353"/>
      <c r="S22" s="1353">
        <v>1</v>
      </c>
      <c r="T22" s="1353"/>
      <c r="U22" s="1353">
        <v>1</v>
      </c>
      <c r="V22" s="1353"/>
      <c r="W22" s="1353"/>
      <c r="X22" s="1353">
        <v>1</v>
      </c>
      <c r="Y22" s="1359">
        <v>1</v>
      </c>
      <c r="Z22" s="1359">
        <v>1</v>
      </c>
      <c r="AA22" s="1359"/>
      <c r="AB22" s="1359">
        <v>1</v>
      </c>
      <c r="AC22" s="1359" t="s">
        <v>2100</v>
      </c>
      <c r="AD22" s="1212" t="s">
        <v>3819</v>
      </c>
      <c r="AE22" s="1360">
        <v>1</v>
      </c>
      <c r="AF22" s="1353">
        <v>1</v>
      </c>
      <c r="AG22" s="1353"/>
      <c r="AH22" s="1353">
        <v>1</v>
      </c>
      <c r="AI22" s="1361" t="s">
        <v>2100</v>
      </c>
      <c r="AY22" s="1360" t="s">
        <v>2140</v>
      </c>
      <c r="BA22" s="1357"/>
    </row>
    <row r="23" spans="1:53" ht="21">
      <c r="A23" s="1153" t="s">
        <v>3680</v>
      </c>
      <c r="C23" s="1212" t="s">
        <v>3833</v>
      </c>
      <c r="D23" s="1349" t="s">
        <v>2141</v>
      </c>
      <c r="E23" s="1350" t="s">
        <v>2099</v>
      </c>
      <c r="F23" s="1225">
        <v>41025</v>
      </c>
      <c r="G23" s="1353">
        <v>1</v>
      </c>
      <c r="H23" s="1353"/>
      <c r="I23" s="1353"/>
      <c r="J23" s="1353"/>
      <c r="K23" s="1353">
        <v>1</v>
      </c>
      <c r="L23" s="1353">
        <v>172</v>
      </c>
      <c r="M23" s="1353">
        <v>70</v>
      </c>
      <c r="N23" s="1353">
        <v>220</v>
      </c>
      <c r="O23" s="1358">
        <v>711</v>
      </c>
      <c r="P23" s="1353"/>
      <c r="Q23" s="1353">
        <v>1</v>
      </c>
      <c r="R23" s="1353"/>
      <c r="S23" s="1353">
        <v>1</v>
      </c>
      <c r="T23" s="1353"/>
      <c r="U23" s="1353">
        <v>1</v>
      </c>
      <c r="V23" s="1353"/>
      <c r="W23" s="1353"/>
      <c r="X23" s="1353">
        <v>1</v>
      </c>
      <c r="Y23" s="1359">
        <v>1</v>
      </c>
      <c r="Z23" s="1359"/>
      <c r="AA23" s="1359">
        <v>1</v>
      </c>
      <c r="AB23" s="1359">
        <v>1</v>
      </c>
      <c r="AC23" s="1359" t="s">
        <v>2100</v>
      </c>
      <c r="AD23" s="1212" t="s">
        <v>3819</v>
      </c>
      <c r="AE23" s="1360">
        <v>1</v>
      </c>
      <c r="AF23" s="1353"/>
      <c r="AG23" s="1353">
        <v>1</v>
      </c>
      <c r="AH23" s="1353">
        <v>1</v>
      </c>
      <c r="AI23" s="1361" t="s">
        <v>2100</v>
      </c>
      <c r="AY23" s="1360" t="s">
        <v>2142</v>
      </c>
      <c r="BA23" s="1357"/>
    </row>
    <row r="24" spans="1:53" ht="21">
      <c r="A24" s="1153" t="s">
        <v>3680</v>
      </c>
      <c r="C24" s="1212" t="s">
        <v>3833</v>
      </c>
      <c r="D24" s="1349" t="s">
        <v>2143</v>
      </c>
      <c r="E24" s="1350" t="s">
        <v>2099</v>
      </c>
      <c r="F24" s="1225">
        <v>41025</v>
      </c>
      <c r="G24" s="1353">
        <v>1</v>
      </c>
      <c r="H24" s="1353"/>
      <c r="I24" s="1353"/>
      <c r="J24" s="1353"/>
      <c r="K24" s="1353">
        <v>1</v>
      </c>
      <c r="L24" s="1353">
        <v>171</v>
      </c>
      <c r="M24" s="1353">
        <v>72</v>
      </c>
      <c r="N24" s="1353">
        <v>218</v>
      </c>
      <c r="O24" s="1358">
        <v>699</v>
      </c>
      <c r="P24" s="1353"/>
      <c r="Q24" s="1353">
        <v>1</v>
      </c>
      <c r="R24" s="1353"/>
      <c r="S24" s="1353">
        <v>1</v>
      </c>
      <c r="T24" s="1353"/>
      <c r="U24" s="1353">
        <v>1</v>
      </c>
      <c r="V24" s="1353"/>
      <c r="W24" s="1353"/>
      <c r="X24" s="1353">
        <v>1</v>
      </c>
      <c r="Y24" s="1359">
        <v>1</v>
      </c>
      <c r="Z24" s="1359">
        <v>1</v>
      </c>
      <c r="AA24" s="1359"/>
      <c r="AB24" s="1359">
        <v>1</v>
      </c>
      <c r="AC24" s="1359" t="s">
        <v>2100</v>
      </c>
      <c r="AD24" s="1212" t="s">
        <v>3819</v>
      </c>
      <c r="AE24" s="1360">
        <v>1</v>
      </c>
      <c r="AF24" s="1353">
        <v>1</v>
      </c>
      <c r="AG24" s="1353"/>
      <c r="AH24" s="1353">
        <v>1</v>
      </c>
      <c r="AI24" s="1361" t="s">
        <v>2100</v>
      </c>
      <c r="AY24" s="1360" t="s">
        <v>2144</v>
      </c>
      <c r="BA24" s="1357"/>
    </row>
    <row r="25" spans="1:53" ht="21">
      <c r="A25" s="1153" t="s">
        <v>3680</v>
      </c>
      <c r="C25" s="1212" t="s">
        <v>3833</v>
      </c>
      <c r="D25" s="1349" t="s">
        <v>2145</v>
      </c>
      <c r="E25" s="1350" t="s">
        <v>2099</v>
      </c>
      <c r="F25" s="1225">
        <v>41025</v>
      </c>
      <c r="G25" s="1351"/>
      <c r="H25" s="1351">
        <v>1</v>
      </c>
      <c r="I25" s="1351"/>
      <c r="J25" s="1351"/>
      <c r="K25" s="1351">
        <v>1</v>
      </c>
      <c r="L25" s="1351">
        <v>162</v>
      </c>
      <c r="M25" s="1351">
        <v>71</v>
      </c>
      <c r="N25" s="1351">
        <v>200</v>
      </c>
      <c r="O25" s="1352">
        <v>455</v>
      </c>
      <c r="P25" s="1351"/>
      <c r="Q25" s="1351">
        <v>1</v>
      </c>
      <c r="R25" s="1351">
        <v>1</v>
      </c>
      <c r="S25" s="1353"/>
      <c r="T25" s="1351">
        <v>1</v>
      </c>
      <c r="U25" s="1351"/>
      <c r="V25" s="1351">
        <v>1</v>
      </c>
      <c r="W25" s="1351"/>
      <c r="X25" s="1351"/>
      <c r="Y25" s="1354">
        <v>1</v>
      </c>
      <c r="Z25" s="1354"/>
      <c r="AA25" s="1354">
        <v>1</v>
      </c>
      <c r="AB25" s="1354">
        <v>1</v>
      </c>
      <c r="AC25" s="1354" t="s">
        <v>2100</v>
      </c>
      <c r="AD25" s="1212" t="s">
        <v>3819</v>
      </c>
      <c r="AE25" s="1355">
        <v>1</v>
      </c>
      <c r="AF25" s="1351"/>
      <c r="AG25" s="1351">
        <v>1</v>
      </c>
      <c r="AH25" s="1351">
        <v>1</v>
      </c>
      <c r="AI25" s="1356" t="s">
        <v>2100</v>
      </c>
      <c r="AY25" s="1355" t="s">
        <v>2146</v>
      </c>
      <c r="BA25" s="1357" t="s">
        <v>2147</v>
      </c>
    </row>
    <row r="26" spans="1:53" ht="21">
      <c r="A26" s="1153" t="s">
        <v>3680</v>
      </c>
      <c r="C26" s="1212" t="s">
        <v>3833</v>
      </c>
      <c r="D26" s="1349" t="s">
        <v>2148</v>
      </c>
      <c r="E26" s="1350" t="s">
        <v>2099</v>
      </c>
      <c r="F26" s="1225">
        <v>41025</v>
      </c>
      <c r="G26" s="1353"/>
      <c r="H26" s="1353">
        <v>1</v>
      </c>
      <c r="I26" s="1353">
        <v>1</v>
      </c>
      <c r="J26" s="1353"/>
      <c r="K26" s="1353"/>
      <c r="L26" s="1353">
        <v>81</v>
      </c>
      <c r="M26" s="1353">
        <v>45</v>
      </c>
      <c r="N26" s="1353">
        <v>98</v>
      </c>
      <c r="O26" s="1358">
        <v>82</v>
      </c>
      <c r="P26" s="1353"/>
      <c r="Q26" s="1353">
        <v>1</v>
      </c>
      <c r="R26" s="1353"/>
      <c r="S26" s="1353">
        <v>1</v>
      </c>
      <c r="T26" s="1353"/>
      <c r="U26" s="1353">
        <v>1</v>
      </c>
      <c r="V26" s="1353"/>
      <c r="W26" s="1353">
        <v>1</v>
      </c>
      <c r="X26" s="1353"/>
      <c r="Y26" s="1359">
        <v>1</v>
      </c>
      <c r="Z26" s="1359">
        <v>1</v>
      </c>
      <c r="AA26" s="1359"/>
      <c r="AB26" s="1359">
        <v>1</v>
      </c>
      <c r="AC26" s="1359" t="s">
        <v>2100</v>
      </c>
      <c r="AD26" s="1212" t="s">
        <v>3819</v>
      </c>
      <c r="AE26" s="1360">
        <v>1</v>
      </c>
      <c r="AF26" s="1353">
        <v>1</v>
      </c>
      <c r="AG26" s="1353"/>
      <c r="AH26" s="1353">
        <v>1</v>
      </c>
      <c r="AI26" s="1361" t="s">
        <v>2100</v>
      </c>
      <c r="AY26" s="1360" t="s">
        <v>2149</v>
      </c>
      <c r="BA26" s="1357"/>
    </row>
    <row r="27" spans="1:53" ht="21">
      <c r="A27" s="1153" t="s">
        <v>3680</v>
      </c>
      <c r="C27" s="1212" t="s">
        <v>3833</v>
      </c>
      <c r="D27" s="1349" t="s">
        <v>2150</v>
      </c>
      <c r="E27" s="1350" t="s">
        <v>2151</v>
      </c>
      <c r="F27" s="1225">
        <v>41026</v>
      </c>
      <c r="G27" s="1353">
        <v>1</v>
      </c>
      <c r="H27" s="1353"/>
      <c r="I27" s="1353"/>
      <c r="J27" s="1353"/>
      <c r="K27" s="1353">
        <v>1</v>
      </c>
      <c r="L27" s="1353">
        <v>165</v>
      </c>
      <c r="M27" s="1353">
        <v>71</v>
      </c>
      <c r="N27" s="1353">
        <v>215</v>
      </c>
      <c r="O27" s="1358">
        <v>637</v>
      </c>
      <c r="P27" s="1353"/>
      <c r="Q27" s="1353">
        <v>1</v>
      </c>
      <c r="R27" s="1353"/>
      <c r="S27" s="1353">
        <v>1</v>
      </c>
      <c r="T27" s="1353"/>
      <c r="U27" s="1353">
        <v>1</v>
      </c>
      <c r="V27" s="1353"/>
      <c r="W27" s="1353"/>
      <c r="X27" s="1353">
        <v>1</v>
      </c>
      <c r="Y27" s="1359">
        <v>1</v>
      </c>
      <c r="Z27" s="1359"/>
      <c r="AA27" s="1359">
        <v>1</v>
      </c>
      <c r="AB27" s="1359">
        <v>1</v>
      </c>
      <c r="AC27" s="1359" t="s">
        <v>2100</v>
      </c>
      <c r="AD27" s="1212" t="s">
        <v>3819</v>
      </c>
      <c r="AE27" s="1360">
        <v>1</v>
      </c>
      <c r="AF27" s="1353"/>
      <c r="AG27" s="1353">
        <v>1</v>
      </c>
      <c r="AH27" s="1353">
        <v>1</v>
      </c>
      <c r="AI27" s="1361" t="s">
        <v>2100</v>
      </c>
      <c r="AY27" s="1360" t="s">
        <v>2152</v>
      </c>
      <c r="BA27" s="1357"/>
    </row>
    <row r="28" spans="1:53" ht="21">
      <c r="A28" s="1153" t="s">
        <v>3680</v>
      </c>
      <c r="C28" s="1212" t="s">
        <v>3833</v>
      </c>
      <c r="D28" s="1349" t="s">
        <v>2153</v>
      </c>
      <c r="E28" s="1350" t="s">
        <v>2151</v>
      </c>
      <c r="F28" s="1225">
        <v>41026</v>
      </c>
      <c r="G28" s="1353">
        <v>1</v>
      </c>
      <c r="H28" s="1353"/>
      <c r="I28" s="1353">
        <v>1</v>
      </c>
      <c r="J28" s="1353"/>
      <c r="K28" s="1353"/>
      <c r="L28" s="1353">
        <v>155</v>
      </c>
      <c r="M28" s="1353">
        <v>78</v>
      </c>
      <c r="N28" s="1353">
        <v>184</v>
      </c>
      <c r="O28" s="1358">
        <v>440</v>
      </c>
      <c r="P28" s="1353"/>
      <c r="Q28" s="1353">
        <v>1</v>
      </c>
      <c r="R28" s="1353"/>
      <c r="S28" s="1353">
        <v>1</v>
      </c>
      <c r="T28" s="1353"/>
      <c r="U28" s="1353">
        <v>1</v>
      </c>
      <c r="V28" s="1353"/>
      <c r="W28" s="1353">
        <v>1</v>
      </c>
      <c r="X28" s="1353"/>
      <c r="Y28" s="1359">
        <v>1</v>
      </c>
      <c r="Z28" s="1359"/>
      <c r="AA28" s="1359">
        <v>1</v>
      </c>
      <c r="AB28" s="1359">
        <v>1</v>
      </c>
      <c r="AC28" s="1359" t="s">
        <v>2100</v>
      </c>
      <c r="AD28" s="1212" t="s">
        <v>3819</v>
      </c>
      <c r="AE28" s="1360">
        <v>1</v>
      </c>
      <c r="AF28" s="1353"/>
      <c r="AG28" s="1353">
        <v>1</v>
      </c>
      <c r="AH28" s="1353">
        <v>1</v>
      </c>
      <c r="AI28" s="1361" t="s">
        <v>2100</v>
      </c>
      <c r="AY28" s="1360" t="s">
        <v>2154</v>
      </c>
      <c r="BA28" s="1357"/>
    </row>
    <row r="29" spans="1:53" ht="21">
      <c r="A29" s="1153" t="s">
        <v>3680</v>
      </c>
      <c r="C29" s="1212" t="s">
        <v>3833</v>
      </c>
      <c r="D29" s="1349" t="s">
        <v>2155</v>
      </c>
      <c r="E29" s="1350" t="s">
        <v>2151</v>
      </c>
      <c r="F29" s="1225">
        <v>41026</v>
      </c>
      <c r="G29" s="1353">
        <v>1</v>
      </c>
      <c r="H29" s="1353"/>
      <c r="I29" s="1353"/>
      <c r="J29" s="1353">
        <v>1</v>
      </c>
      <c r="K29" s="1353"/>
      <c r="L29" s="1353">
        <v>157</v>
      </c>
      <c r="M29" s="1353">
        <v>71</v>
      </c>
      <c r="N29" s="1353">
        <v>190</v>
      </c>
      <c r="O29" s="1358">
        <v>424</v>
      </c>
      <c r="P29" s="1353"/>
      <c r="Q29" s="1353">
        <v>1</v>
      </c>
      <c r="R29" s="1353"/>
      <c r="S29" s="1353">
        <v>1</v>
      </c>
      <c r="T29" s="1353"/>
      <c r="U29" s="1353">
        <v>1</v>
      </c>
      <c r="V29" s="1353"/>
      <c r="W29" s="1353"/>
      <c r="X29" s="1353">
        <v>1</v>
      </c>
      <c r="Y29" s="1359">
        <v>1</v>
      </c>
      <c r="Z29" s="1359"/>
      <c r="AA29" s="1359">
        <v>1</v>
      </c>
      <c r="AB29" s="1359">
        <v>1</v>
      </c>
      <c r="AC29" s="1359" t="s">
        <v>2100</v>
      </c>
      <c r="AD29" s="1212" t="s">
        <v>3819</v>
      </c>
      <c r="AE29" s="1360">
        <v>1</v>
      </c>
      <c r="AF29" s="1353"/>
      <c r="AG29" s="1353">
        <v>1</v>
      </c>
      <c r="AH29" s="1353">
        <v>1</v>
      </c>
      <c r="AI29" s="1361" t="s">
        <v>2100</v>
      </c>
      <c r="AY29" s="1360" t="s">
        <v>2156</v>
      </c>
      <c r="BA29" s="1357"/>
    </row>
    <row r="30" spans="1:53" ht="21">
      <c r="A30" s="1153" t="s">
        <v>3680</v>
      </c>
      <c r="C30" s="1212" t="s">
        <v>3833</v>
      </c>
      <c r="D30" s="1349" t="s">
        <v>2157</v>
      </c>
      <c r="E30" s="1350" t="s">
        <v>2151</v>
      </c>
      <c r="F30" s="1225">
        <v>41026</v>
      </c>
      <c r="G30" s="1353">
        <v>1</v>
      </c>
      <c r="H30" s="1353"/>
      <c r="I30" s="1353"/>
      <c r="J30" s="1353"/>
      <c r="K30" s="1353">
        <v>1</v>
      </c>
      <c r="L30" s="1353">
        <v>175</v>
      </c>
      <c r="M30" s="1353">
        <v>72</v>
      </c>
      <c r="N30" s="1353">
        <v>208</v>
      </c>
      <c r="O30" s="1358">
        <v>591</v>
      </c>
      <c r="P30" s="1353"/>
      <c r="Q30" s="1353">
        <v>1</v>
      </c>
      <c r="R30" s="1353"/>
      <c r="S30" s="1353">
        <v>1</v>
      </c>
      <c r="T30" s="1353"/>
      <c r="U30" s="1353">
        <v>1</v>
      </c>
      <c r="V30" s="1353"/>
      <c r="W30" s="1353"/>
      <c r="X30" s="1353">
        <v>1</v>
      </c>
      <c r="Y30" s="1359">
        <v>1</v>
      </c>
      <c r="Z30" s="1359"/>
      <c r="AA30" s="1359">
        <v>1</v>
      </c>
      <c r="AB30" s="1359">
        <v>1</v>
      </c>
      <c r="AC30" s="1359" t="s">
        <v>2100</v>
      </c>
      <c r="AD30" s="1212" t="s">
        <v>3819</v>
      </c>
      <c r="AE30" s="1360">
        <v>1</v>
      </c>
      <c r="AF30" s="1353"/>
      <c r="AG30" s="1353">
        <v>1</v>
      </c>
      <c r="AH30" s="1353">
        <v>1</v>
      </c>
      <c r="AI30" s="1361" t="s">
        <v>2100</v>
      </c>
      <c r="AY30" s="1360" t="s">
        <v>2158</v>
      </c>
      <c r="BA30" s="1357"/>
    </row>
    <row r="31" spans="1:53" ht="21">
      <c r="A31" s="1153" t="s">
        <v>3680</v>
      </c>
      <c r="C31" s="1212" t="s">
        <v>3833</v>
      </c>
      <c r="D31" s="1349" t="s">
        <v>2159</v>
      </c>
      <c r="E31" s="1350" t="s">
        <v>2151</v>
      </c>
      <c r="F31" s="1225">
        <v>41026</v>
      </c>
      <c r="G31" s="1353">
        <v>1</v>
      </c>
      <c r="H31" s="1353"/>
      <c r="I31" s="1353"/>
      <c r="J31" s="1353"/>
      <c r="K31" s="1353">
        <v>1</v>
      </c>
      <c r="L31" s="1353">
        <v>173</v>
      </c>
      <c r="M31" s="1353">
        <v>72</v>
      </c>
      <c r="N31" s="1353">
        <v>220</v>
      </c>
      <c r="O31" s="1358">
        <v>647</v>
      </c>
      <c r="P31" s="1353"/>
      <c r="Q31" s="1353">
        <v>1</v>
      </c>
      <c r="R31" s="1353"/>
      <c r="S31" s="1353">
        <v>1</v>
      </c>
      <c r="T31" s="1353"/>
      <c r="U31" s="1353">
        <v>1</v>
      </c>
      <c r="V31" s="1353"/>
      <c r="W31" s="1353"/>
      <c r="X31" s="1353">
        <v>1</v>
      </c>
      <c r="Y31" s="1359">
        <v>1</v>
      </c>
      <c r="Z31" s="1359"/>
      <c r="AA31" s="1359">
        <v>1</v>
      </c>
      <c r="AB31" s="1359">
        <v>1</v>
      </c>
      <c r="AC31" s="1359" t="s">
        <v>2100</v>
      </c>
      <c r="AD31" s="1212" t="s">
        <v>3819</v>
      </c>
      <c r="AE31" s="1360">
        <v>1</v>
      </c>
      <c r="AF31" s="1353"/>
      <c r="AG31" s="1353">
        <v>1</v>
      </c>
      <c r="AH31" s="1353">
        <v>1</v>
      </c>
      <c r="AI31" s="1361" t="s">
        <v>2100</v>
      </c>
      <c r="AY31" s="1360" t="s">
        <v>2160</v>
      </c>
      <c r="BA31" s="1357"/>
    </row>
    <row r="32" spans="1:53" ht="21">
      <c r="A32" s="1153" t="s">
        <v>3680</v>
      </c>
      <c r="C32" s="1212" t="s">
        <v>3833</v>
      </c>
      <c r="D32" s="1349" t="s">
        <v>2161</v>
      </c>
      <c r="E32" s="1350" t="s">
        <v>2151</v>
      </c>
      <c r="F32" s="1225">
        <v>41026</v>
      </c>
      <c r="G32" s="1351"/>
      <c r="H32" s="1351">
        <v>1</v>
      </c>
      <c r="I32" s="1351"/>
      <c r="J32" s="1351"/>
      <c r="K32" s="1351">
        <v>1</v>
      </c>
      <c r="L32" s="1351">
        <v>180</v>
      </c>
      <c r="M32" s="1351">
        <v>74</v>
      </c>
      <c r="N32" s="1351">
        <v>216</v>
      </c>
      <c r="O32" s="1352">
        <v>553</v>
      </c>
      <c r="P32" s="1351"/>
      <c r="Q32" s="1351">
        <v>1</v>
      </c>
      <c r="R32" s="1351">
        <v>1</v>
      </c>
      <c r="S32" s="1353"/>
      <c r="T32" s="1351">
        <v>1</v>
      </c>
      <c r="U32" s="1351"/>
      <c r="V32" s="1351">
        <v>1</v>
      </c>
      <c r="W32" s="1351"/>
      <c r="X32" s="1351"/>
      <c r="Y32" s="1354">
        <v>1</v>
      </c>
      <c r="Z32" s="1354"/>
      <c r="AA32" s="1354">
        <v>1</v>
      </c>
      <c r="AB32" s="1354">
        <v>1</v>
      </c>
      <c r="AC32" s="1354" t="s">
        <v>2100</v>
      </c>
      <c r="AD32" s="1212" t="s">
        <v>3819</v>
      </c>
      <c r="AE32" s="1355">
        <v>1</v>
      </c>
      <c r="AF32" s="1351"/>
      <c r="AG32" s="1351">
        <v>1</v>
      </c>
      <c r="AH32" s="1351">
        <v>1</v>
      </c>
      <c r="AI32" s="1356" t="s">
        <v>2100</v>
      </c>
      <c r="AY32" s="1355" t="s">
        <v>2162</v>
      </c>
      <c r="BA32" s="1357"/>
    </row>
    <row r="33" spans="1:53" ht="21">
      <c r="A33" s="1153" t="s">
        <v>3680</v>
      </c>
      <c r="C33" s="1212" t="s">
        <v>3833</v>
      </c>
      <c r="D33" s="1349" t="s">
        <v>2163</v>
      </c>
      <c r="E33" s="1350" t="s">
        <v>2151</v>
      </c>
      <c r="F33" s="1225">
        <v>41026</v>
      </c>
      <c r="G33" s="1353">
        <v>1</v>
      </c>
      <c r="H33" s="1353"/>
      <c r="I33" s="1353">
        <v>1</v>
      </c>
      <c r="J33" s="1353"/>
      <c r="K33" s="1353"/>
      <c r="L33" s="1353">
        <v>105</v>
      </c>
      <c r="M33" s="1353">
        <v>48</v>
      </c>
      <c r="N33" s="1353">
        <v>112</v>
      </c>
      <c r="O33" s="1358">
        <v>122</v>
      </c>
      <c r="P33" s="1353"/>
      <c r="Q33" s="1353">
        <v>1</v>
      </c>
      <c r="R33" s="1353"/>
      <c r="S33" s="1353">
        <v>1</v>
      </c>
      <c r="T33" s="1353"/>
      <c r="U33" s="1353">
        <v>1</v>
      </c>
      <c r="V33" s="1353"/>
      <c r="W33" s="1353">
        <v>1</v>
      </c>
      <c r="X33" s="1353"/>
      <c r="Y33" s="1359">
        <v>1</v>
      </c>
      <c r="Z33" s="1359">
        <v>1</v>
      </c>
      <c r="AA33" s="1359"/>
      <c r="AB33" s="1359">
        <v>1</v>
      </c>
      <c r="AC33" s="1359" t="s">
        <v>2100</v>
      </c>
      <c r="AD33" s="1212" t="s">
        <v>3819</v>
      </c>
      <c r="AE33" s="1360">
        <v>1</v>
      </c>
      <c r="AF33" s="1353">
        <v>1</v>
      </c>
      <c r="AG33" s="1353"/>
      <c r="AH33" s="1353">
        <v>1</v>
      </c>
      <c r="AI33" s="1361" t="s">
        <v>2100</v>
      </c>
      <c r="AY33" s="1360" t="s">
        <v>2164</v>
      </c>
      <c r="BA33" s="1357"/>
    </row>
    <row r="34" spans="1:53" ht="21">
      <c r="A34" s="1153" t="s">
        <v>3680</v>
      </c>
      <c r="C34" s="1212" t="s">
        <v>3833</v>
      </c>
      <c r="D34" s="1349" t="s">
        <v>2165</v>
      </c>
      <c r="E34" s="1350" t="s">
        <v>2151</v>
      </c>
      <c r="F34" s="1225">
        <v>41026</v>
      </c>
      <c r="G34" s="1353">
        <v>1</v>
      </c>
      <c r="H34" s="1353"/>
      <c r="I34" s="1353"/>
      <c r="J34" s="1353"/>
      <c r="K34" s="1353">
        <v>1</v>
      </c>
      <c r="L34" s="1353">
        <v>172</v>
      </c>
      <c r="M34" s="1353">
        <v>71</v>
      </c>
      <c r="N34" s="1353">
        <v>215</v>
      </c>
      <c r="O34" s="1358">
        <v>618</v>
      </c>
      <c r="P34" s="1353"/>
      <c r="Q34" s="1353">
        <v>1</v>
      </c>
      <c r="R34" s="1353"/>
      <c r="S34" s="1353">
        <v>1</v>
      </c>
      <c r="T34" s="1353"/>
      <c r="U34" s="1353">
        <v>1</v>
      </c>
      <c r="V34" s="1353"/>
      <c r="W34" s="1353"/>
      <c r="X34" s="1353">
        <v>1</v>
      </c>
      <c r="Y34" s="1359">
        <v>1</v>
      </c>
      <c r="Z34" s="1359"/>
      <c r="AA34" s="1359">
        <v>1</v>
      </c>
      <c r="AB34" s="1359">
        <v>1</v>
      </c>
      <c r="AC34" s="1359" t="s">
        <v>2100</v>
      </c>
      <c r="AD34" s="1212" t="s">
        <v>3819</v>
      </c>
      <c r="AE34" s="1360">
        <v>1</v>
      </c>
      <c r="AF34" s="1353"/>
      <c r="AG34" s="1353">
        <v>1</v>
      </c>
      <c r="AH34" s="1353">
        <v>1</v>
      </c>
      <c r="AI34" s="1361" t="s">
        <v>2100</v>
      </c>
      <c r="AY34" s="1360" t="s">
        <v>2166</v>
      </c>
      <c r="BA34" s="1369"/>
    </row>
    <row r="35" spans="1:53" ht="21">
      <c r="A35" s="1153" t="s">
        <v>3680</v>
      </c>
      <c r="C35" s="1212" t="s">
        <v>3833</v>
      </c>
      <c r="D35" s="1349" t="s">
        <v>2167</v>
      </c>
      <c r="E35" s="1350" t="s">
        <v>2151</v>
      </c>
      <c r="F35" s="1225">
        <v>41026</v>
      </c>
      <c r="G35" s="1353">
        <v>1</v>
      </c>
      <c r="H35" s="1353"/>
      <c r="I35" s="1353"/>
      <c r="J35" s="1353"/>
      <c r="K35" s="1353">
        <v>1</v>
      </c>
      <c r="L35" s="1353">
        <v>168</v>
      </c>
      <c r="M35" s="1353">
        <v>72</v>
      </c>
      <c r="N35" s="1353">
        <v>205</v>
      </c>
      <c r="O35" s="1358">
        <v>627</v>
      </c>
      <c r="P35" s="1353"/>
      <c r="Q35" s="1353">
        <v>1</v>
      </c>
      <c r="R35" s="1353"/>
      <c r="S35" s="1353">
        <v>1</v>
      </c>
      <c r="T35" s="1353"/>
      <c r="U35" s="1353">
        <v>1</v>
      </c>
      <c r="V35" s="1353"/>
      <c r="W35" s="1353"/>
      <c r="X35" s="1353">
        <v>1</v>
      </c>
      <c r="Y35" s="1359">
        <v>1</v>
      </c>
      <c r="Z35" s="1359"/>
      <c r="AA35" s="1359">
        <v>1</v>
      </c>
      <c r="AB35" s="1359">
        <v>1</v>
      </c>
      <c r="AC35" s="1359" t="s">
        <v>2100</v>
      </c>
      <c r="AD35" s="1212" t="s">
        <v>3819</v>
      </c>
      <c r="AE35" s="1360">
        <v>1</v>
      </c>
      <c r="AF35" s="1353"/>
      <c r="AG35" s="1353">
        <v>1</v>
      </c>
      <c r="AH35" s="1353">
        <v>1</v>
      </c>
      <c r="AI35" s="1361" t="s">
        <v>2100</v>
      </c>
      <c r="AY35" s="1360" t="s">
        <v>2168</v>
      </c>
      <c r="BA35" s="1369"/>
    </row>
    <row r="36" spans="1:53" ht="21">
      <c r="A36" s="1153" t="s">
        <v>3680</v>
      </c>
      <c r="C36" s="1212" t="s">
        <v>3833</v>
      </c>
      <c r="D36" s="1349" t="s">
        <v>2169</v>
      </c>
      <c r="E36" s="1350" t="s">
        <v>2151</v>
      </c>
      <c r="F36" s="1225">
        <v>41026</v>
      </c>
      <c r="G36" s="1353">
        <v>1</v>
      </c>
      <c r="H36" s="1353"/>
      <c r="I36" s="1353"/>
      <c r="J36" s="1353"/>
      <c r="K36" s="1353">
        <v>1</v>
      </c>
      <c r="L36" s="1353">
        <v>163</v>
      </c>
      <c r="M36" s="1353">
        <v>75</v>
      </c>
      <c r="N36" s="1353">
        <v>216</v>
      </c>
      <c r="O36" s="1358">
        <v>775</v>
      </c>
      <c r="P36" s="1353"/>
      <c r="Q36" s="1353">
        <v>1</v>
      </c>
      <c r="R36" s="1353"/>
      <c r="S36" s="1353">
        <v>1</v>
      </c>
      <c r="T36" s="1353"/>
      <c r="U36" s="1353">
        <v>1</v>
      </c>
      <c r="V36" s="1353"/>
      <c r="W36" s="1353"/>
      <c r="X36" s="1353">
        <v>1</v>
      </c>
      <c r="Y36" s="1359">
        <v>1</v>
      </c>
      <c r="Z36" s="1359">
        <v>1</v>
      </c>
      <c r="AA36" s="1359"/>
      <c r="AB36" s="1359">
        <v>1</v>
      </c>
      <c r="AC36" s="1359" t="s">
        <v>2100</v>
      </c>
      <c r="AD36" s="1212" t="s">
        <v>3819</v>
      </c>
      <c r="AE36" s="1360">
        <v>1</v>
      </c>
      <c r="AF36" s="1353">
        <v>1</v>
      </c>
      <c r="AG36" s="1353"/>
      <c r="AH36" s="1353">
        <v>1</v>
      </c>
      <c r="AI36" s="1361" t="s">
        <v>2100</v>
      </c>
      <c r="AY36" s="1360" t="s">
        <v>2170</v>
      </c>
      <c r="BA36" s="1369"/>
    </row>
    <row r="37" spans="1:53" ht="21">
      <c r="A37" s="1153" t="s">
        <v>3680</v>
      </c>
      <c r="C37" s="1212" t="s">
        <v>3833</v>
      </c>
      <c r="D37" s="1349" t="s">
        <v>2171</v>
      </c>
      <c r="E37" s="1350" t="s">
        <v>2151</v>
      </c>
      <c r="F37" s="1225">
        <v>41026</v>
      </c>
      <c r="G37" s="1353">
        <v>1</v>
      </c>
      <c r="H37" s="1353"/>
      <c r="I37" s="1353"/>
      <c r="J37" s="1353"/>
      <c r="K37" s="1353">
        <v>1</v>
      </c>
      <c r="L37" s="1353">
        <v>172</v>
      </c>
      <c r="M37" s="1353">
        <v>71</v>
      </c>
      <c r="N37" s="1353">
        <v>220</v>
      </c>
      <c r="O37" s="1358">
        <v>636</v>
      </c>
      <c r="P37" s="1353"/>
      <c r="Q37" s="1353">
        <v>1</v>
      </c>
      <c r="R37" s="1353"/>
      <c r="S37" s="1353">
        <v>1</v>
      </c>
      <c r="T37" s="1353"/>
      <c r="U37" s="1353">
        <v>1</v>
      </c>
      <c r="V37" s="1353"/>
      <c r="W37" s="1353"/>
      <c r="X37" s="1353">
        <v>1</v>
      </c>
      <c r="Y37" s="1359">
        <v>1</v>
      </c>
      <c r="Z37" s="1359"/>
      <c r="AA37" s="1359">
        <v>1</v>
      </c>
      <c r="AB37" s="1359">
        <v>1</v>
      </c>
      <c r="AC37" s="1359" t="s">
        <v>2100</v>
      </c>
      <c r="AD37" s="1212" t="s">
        <v>3819</v>
      </c>
      <c r="AE37" s="1360">
        <v>1</v>
      </c>
      <c r="AF37" s="1353"/>
      <c r="AG37" s="1353">
        <v>1</v>
      </c>
      <c r="AH37" s="1353">
        <v>1</v>
      </c>
      <c r="AI37" s="1361" t="s">
        <v>2100</v>
      </c>
      <c r="AY37" s="1360" t="s">
        <v>2172</v>
      </c>
      <c r="BA37" s="1369"/>
    </row>
    <row r="38" spans="1:53" ht="21">
      <c r="A38" s="1153" t="s">
        <v>3680</v>
      </c>
      <c r="C38" s="1212" t="s">
        <v>3833</v>
      </c>
      <c r="D38" s="1349" t="s">
        <v>2173</v>
      </c>
      <c r="E38" s="1350" t="s">
        <v>2151</v>
      </c>
      <c r="F38" s="1225">
        <v>41026</v>
      </c>
      <c r="G38" s="1353"/>
      <c r="H38" s="1353">
        <v>1</v>
      </c>
      <c r="I38" s="1353"/>
      <c r="J38" s="1353">
        <v>1</v>
      </c>
      <c r="K38" s="1353"/>
      <c r="L38" s="1353">
        <v>148</v>
      </c>
      <c r="M38" s="1353">
        <v>70</v>
      </c>
      <c r="N38" s="1353">
        <v>195</v>
      </c>
      <c r="O38" s="1358">
        <v>352</v>
      </c>
      <c r="P38" s="1353"/>
      <c r="Q38" s="1353">
        <v>1</v>
      </c>
      <c r="R38" s="1353"/>
      <c r="S38" s="1353">
        <v>1</v>
      </c>
      <c r="T38" s="1353"/>
      <c r="U38" s="1353">
        <v>1</v>
      </c>
      <c r="V38" s="1353"/>
      <c r="W38" s="1353">
        <v>1</v>
      </c>
      <c r="X38" s="1353"/>
      <c r="Y38" s="1359">
        <v>1</v>
      </c>
      <c r="Z38" s="1359"/>
      <c r="AA38" s="1359">
        <v>1</v>
      </c>
      <c r="AB38" s="1359">
        <v>1</v>
      </c>
      <c r="AC38" s="1359" t="s">
        <v>2100</v>
      </c>
      <c r="AD38" s="1212" t="s">
        <v>3819</v>
      </c>
      <c r="AE38" s="1360">
        <v>1</v>
      </c>
      <c r="AF38" s="1353"/>
      <c r="AG38" s="1353">
        <v>1</v>
      </c>
      <c r="AH38" s="1353">
        <v>1</v>
      </c>
      <c r="AI38" s="1361" t="s">
        <v>2100</v>
      </c>
      <c r="AY38" s="1360" t="s">
        <v>2174</v>
      </c>
      <c r="BA38" s="1369"/>
    </row>
    <row r="39" spans="1:53" ht="21">
      <c r="A39" s="1153" t="s">
        <v>3680</v>
      </c>
      <c r="C39" s="1212" t="s">
        <v>3833</v>
      </c>
      <c r="D39" s="1349" t="s">
        <v>2175</v>
      </c>
      <c r="E39" s="1350" t="s">
        <v>2151</v>
      </c>
      <c r="F39" s="1225">
        <v>41026</v>
      </c>
      <c r="G39" s="1353">
        <v>1</v>
      </c>
      <c r="H39" s="1353"/>
      <c r="I39" s="1353"/>
      <c r="J39" s="1353"/>
      <c r="K39" s="1353">
        <v>1</v>
      </c>
      <c r="L39" s="1353">
        <v>174</v>
      </c>
      <c r="M39" s="1353">
        <v>71</v>
      </c>
      <c r="N39" s="1353">
        <v>216</v>
      </c>
      <c r="O39" s="1358">
        <v>731</v>
      </c>
      <c r="P39" s="1353"/>
      <c r="Q39" s="1353">
        <v>1</v>
      </c>
      <c r="R39" s="1353"/>
      <c r="S39" s="1353">
        <v>1</v>
      </c>
      <c r="T39" s="1353"/>
      <c r="U39" s="1353">
        <v>1</v>
      </c>
      <c r="V39" s="1353"/>
      <c r="W39" s="1353"/>
      <c r="X39" s="1353">
        <v>1</v>
      </c>
      <c r="Y39" s="1359">
        <v>1</v>
      </c>
      <c r="Z39" s="1359"/>
      <c r="AA39" s="1359">
        <v>1</v>
      </c>
      <c r="AB39" s="1359">
        <v>1</v>
      </c>
      <c r="AC39" s="1359" t="s">
        <v>2100</v>
      </c>
      <c r="AD39" s="1212" t="s">
        <v>3819</v>
      </c>
      <c r="AE39" s="1360">
        <v>1</v>
      </c>
      <c r="AF39" s="1353"/>
      <c r="AG39" s="1353">
        <v>1</v>
      </c>
      <c r="AH39" s="1353">
        <v>1</v>
      </c>
      <c r="AI39" s="1361" t="s">
        <v>2100</v>
      </c>
      <c r="AY39" s="1360" t="s">
        <v>2176</v>
      </c>
      <c r="BA39" s="1369"/>
    </row>
    <row r="40" spans="1:53" ht="21">
      <c r="A40" s="1153" t="s">
        <v>3680</v>
      </c>
      <c r="C40" s="1212" t="s">
        <v>3833</v>
      </c>
      <c r="D40" s="1349" t="s">
        <v>2177</v>
      </c>
      <c r="E40" s="1350" t="s">
        <v>2151</v>
      </c>
      <c r="F40" s="1225">
        <v>41026</v>
      </c>
      <c r="G40" s="1353">
        <v>1</v>
      </c>
      <c r="H40" s="1353"/>
      <c r="I40" s="1353"/>
      <c r="J40" s="1353">
        <v>1</v>
      </c>
      <c r="K40" s="1353"/>
      <c r="L40" s="1353">
        <v>175</v>
      </c>
      <c r="M40" s="1353">
        <v>71</v>
      </c>
      <c r="N40" s="1353">
        <v>223</v>
      </c>
      <c r="O40" s="1358">
        <v>802</v>
      </c>
      <c r="P40" s="1353"/>
      <c r="Q40" s="1353">
        <v>1</v>
      </c>
      <c r="R40" s="1353"/>
      <c r="S40" s="1353">
        <v>1</v>
      </c>
      <c r="T40" s="1353"/>
      <c r="U40" s="1353">
        <v>1</v>
      </c>
      <c r="V40" s="1353"/>
      <c r="W40" s="1353"/>
      <c r="X40" s="1353">
        <v>1</v>
      </c>
      <c r="Y40" s="1359">
        <v>1</v>
      </c>
      <c r="Z40" s="1359"/>
      <c r="AA40" s="1359">
        <v>1</v>
      </c>
      <c r="AB40" s="1359">
        <v>1</v>
      </c>
      <c r="AC40" s="1359" t="s">
        <v>2100</v>
      </c>
      <c r="AD40" s="1212" t="s">
        <v>3819</v>
      </c>
      <c r="AE40" s="1360">
        <v>1</v>
      </c>
      <c r="AF40" s="1353"/>
      <c r="AG40" s="1353">
        <v>1</v>
      </c>
      <c r="AH40" s="1353">
        <v>1</v>
      </c>
      <c r="AI40" s="1361" t="s">
        <v>2100</v>
      </c>
      <c r="AY40" s="1360" t="s">
        <v>2178</v>
      </c>
      <c r="BA40" s="1369"/>
    </row>
    <row r="41" spans="1:53" ht="21">
      <c r="A41" s="1153" t="s">
        <v>3680</v>
      </c>
      <c r="C41" s="1212" t="s">
        <v>3833</v>
      </c>
      <c r="D41" s="1349" t="s">
        <v>2179</v>
      </c>
      <c r="E41" s="1350" t="s">
        <v>2151</v>
      </c>
      <c r="F41" s="1225">
        <v>41026</v>
      </c>
      <c r="G41" s="1351"/>
      <c r="H41" s="1351">
        <v>1</v>
      </c>
      <c r="I41" s="1351"/>
      <c r="J41" s="1351"/>
      <c r="K41" s="1351">
        <v>1</v>
      </c>
      <c r="L41" s="1351">
        <v>164</v>
      </c>
      <c r="M41" s="1351">
        <v>72</v>
      </c>
      <c r="N41" s="1351">
        <v>212</v>
      </c>
      <c r="O41" s="1352">
        <v>550</v>
      </c>
      <c r="P41" s="1351"/>
      <c r="Q41" s="1351">
        <v>1</v>
      </c>
      <c r="R41" s="1351">
        <v>1</v>
      </c>
      <c r="S41" s="1353"/>
      <c r="T41" s="1351">
        <v>1</v>
      </c>
      <c r="U41" s="1351"/>
      <c r="V41" s="1351">
        <v>1</v>
      </c>
      <c r="W41" s="1351"/>
      <c r="X41" s="1351"/>
      <c r="Y41" s="1354">
        <v>1</v>
      </c>
      <c r="Z41" s="1354">
        <v>1</v>
      </c>
      <c r="AA41" s="1354"/>
      <c r="AB41" s="1354">
        <v>1</v>
      </c>
      <c r="AC41" s="1354" t="s">
        <v>2100</v>
      </c>
      <c r="AD41" s="1212" t="s">
        <v>3819</v>
      </c>
      <c r="AE41" s="1355">
        <v>1</v>
      </c>
      <c r="AF41" s="1351">
        <v>1</v>
      </c>
      <c r="AG41" s="1351"/>
      <c r="AH41" s="1351">
        <v>1</v>
      </c>
      <c r="AI41" s="1356" t="s">
        <v>2100</v>
      </c>
      <c r="AY41" s="1355" t="s">
        <v>2180</v>
      </c>
      <c r="BA41" s="1368" t="s">
        <v>348</v>
      </c>
    </row>
    <row r="42" spans="1:53" ht="21">
      <c r="A42" s="1153" t="s">
        <v>3680</v>
      </c>
      <c r="C42" s="1212" t="s">
        <v>3833</v>
      </c>
      <c r="D42" s="1349" t="s">
        <v>2181</v>
      </c>
      <c r="E42" s="1350" t="s">
        <v>2151</v>
      </c>
      <c r="F42" s="1225">
        <v>41026</v>
      </c>
      <c r="G42" s="1353">
        <v>1</v>
      </c>
      <c r="H42" s="1353"/>
      <c r="I42" s="1353">
        <v>1</v>
      </c>
      <c r="J42" s="1353"/>
      <c r="K42" s="1353"/>
      <c r="L42" s="1353">
        <v>111</v>
      </c>
      <c r="M42" s="1353">
        <v>56</v>
      </c>
      <c r="N42" s="1353">
        <v>118</v>
      </c>
      <c r="O42" s="1358">
        <v>160</v>
      </c>
      <c r="P42" s="1353"/>
      <c r="Q42" s="1353">
        <v>1</v>
      </c>
      <c r="R42" s="1353"/>
      <c r="S42" s="1353">
        <v>1</v>
      </c>
      <c r="T42" s="1353"/>
      <c r="U42" s="1353">
        <v>1</v>
      </c>
      <c r="V42" s="1353"/>
      <c r="W42" s="1353"/>
      <c r="X42" s="1353">
        <v>1</v>
      </c>
      <c r="Y42" s="1359">
        <v>1</v>
      </c>
      <c r="Z42" s="1359">
        <v>1</v>
      </c>
      <c r="AA42" s="1359"/>
      <c r="AB42" s="1359">
        <v>1</v>
      </c>
      <c r="AC42" s="1359" t="s">
        <v>2100</v>
      </c>
      <c r="AD42" s="1212" t="s">
        <v>3819</v>
      </c>
      <c r="AE42" s="1360">
        <v>1</v>
      </c>
      <c r="AF42" s="1353">
        <v>1</v>
      </c>
      <c r="AG42" s="1353"/>
      <c r="AH42" s="1353">
        <v>1</v>
      </c>
      <c r="AI42" s="1361" t="s">
        <v>2100</v>
      </c>
      <c r="AY42" s="1360" t="s">
        <v>2182</v>
      </c>
      <c r="BA42" s="1357"/>
    </row>
    <row r="43" spans="1:53" ht="21">
      <c r="A43" s="1153" t="s">
        <v>3680</v>
      </c>
      <c r="C43" s="1212" t="s">
        <v>3833</v>
      </c>
      <c r="D43" s="1349" t="s">
        <v>2183</v>
      </c>
      <c r="E43" s="1350" t="s">
        <v>2151</v>
      </c>
      <c r="F43" s="1225">
        <v>41026</v>
      </c>
      <c r="G43" s="1353">
        <v>1</v>
      </c>
      <c r="H43" s="1353"/>
      <c r="I43" s="1353"/>
      <c r="J43" s="1353"/>
      <c r="K43" s="1353">
        <v>1</v>
      </c>
      <c r="L43" s="1353">
        <v>172</v>
      </c>
      <c r="M43" s="1353">
        <v>72</v>
      </c>
      <c r="N43" s="1353">
        <v>222</v>
      </c>
      <c r="O43" s="1358">
        <v>759</v>
      </c>
      <c r="P43" s="1353"/>
      <c r="Q43" s="1353">
        <v>1</v>
      </c>
      <c r="R43" s="1353"/>
      <c r="S43" s="1353">
        <v>1</v>
      </c>
      <c r="T43" s="1351"/>
      <c r="U43" s="1353">
        <v>1</v>
      </c>
      <c r="V43" s="1353"/>
      <c r="W43" s="1353"/>
      <c r="X43" s="1353">
        <v>1</v>
      </c>
      <c r="Y43" s="1359">
        <v>1</v>
      </c>
      <c r="Z43" s="1359"/>
      <c r="AA43" s="1359">
        <v>1</v>
      </c>
      <c r="AB43" s="1359">
        <v>1</v>
      </c>
      <c r="AC43" s="1359" t="s">
        <v>2100</v>
      </c>
      <c r="AD43" s="1212" t="s">
        <v>3819</v>
      </c>
      <c r="AE43" s="1360">
        <v>1</v>
      </c>
      <c r="AF43" s="1353"/>
      <c r="AG43" s="1353">
        <v>1</v>
      </c>
      <c r="AH43" s="1353">
        <v>1</v>
      </c>
      <c r="AI43" s="1361" t="s">
        <v>2100</v>
      </c>
      <c r="AY43" s="1360" t="s">
        <v>2184</v>
      </c>
      <c r="BA43" s="1357"/>
    </row>
    <row r="44" spans="1:53" ht="21">
      <c r="A44" s="1153" t="s">
        <v>3680</v>
      </c>
      <c r="C44" s="1212" t="s">
        <v>3833</v>
      </c>
      <c r="D44" s="1349" t="s">
        <v>2185</v>
      </c>
      <c r="E44" s="1350" t="s">
        <v>2186</v>
      </c>
      <c r="F44" s="1225">
        <v>41027</v>
      </c>
      <c r="G44" s="1353">
        <v>1</v>
      </c>
      <c r="H44" s="1353"/>
      <c r="I44" s="1353"/>
      <c r="J44" s="1353"/>
      <c r="K44" s="1353">
        <v>1</v>
      </c>
      <c r="L44" s="1353">
        <v>175</v>
      </c>
      <c r="M44" s="1353">
        <v>72</v>
      </c>
      <c r="N44" s="1353">
        <v>220</v>
      </c>
      <c r="O44" s="1358">
        <v>745</v>
      </c>
      <c r="P44" s="1353"/>
      <c r="Q44" s="1353">
        <v>1</v>
      </c>
      <c r="R44" s="1353"/>
      <c r="S44" s="1353">
        <v>1</v>
      </c>
      <c r="T44" s="1353"/>
      <c r="U44" s="1353">
        <v>1</v>
      </c>
      <c r="V44" s="1353"/>
      <c r="W44" s="1353"/>
      <c r="X44" s="1353">
        <v>1</v>
      </c>
      <c r="Y44" s="1359">
        <v>1</v>
      </c>
      <c r="Z44" s="1359"/>
      <c r="AA44" s="1359">
        <v>1</v>
      </c>
      <c r="AB44" s="1359">
        <v>1</v>
      </c>
      <c r="AC44" s="1359" t="s">
        <v>2100</v>
      </c>
      <c r="AD44" s="1212" t="s">
        <v>3819</v>
      </c>
      <c r="AE44" s="1360">
        <v>1</v>
      </c>
      <c r="AF44" s="1353"/>
      <c r="AG44" s="1353">
        <v>1</v>
      </c>
      <c r="AH44" s="1353">
        <v>1</v>
      </c>
      <c r="AI44" s="1361" t="s">
        <v>2100</v>
      </c>
      <c r="AY44" s="1360" t="s">
        <v>2187</v>
      </c>
      <c r="BA44" s="1357"/>
    </row>
    <row r="45" spans="1:53" ht="21">
      <c r="A45" s="1153" t="s">
        <v>3680</v>
      </c>
      <c r="C45" s="1212" t="s">
        <v>3833</v>
      </c>
      <c r="D45" s="1349" t="s">
        <v>2188</v>
      </c>
      <c r="E45" s="1350" t="s">
        <v>2186</v>
      </c>
      <c r="F45" s="1225">
        <v>41027</v>
      </c>
      <c r="G45" s="1353">
        <v>1</v>
      </c>
      <c r="H45" s="1353"/>
      <c r="I45" s="1353"/>
      <c r="J45" s="1353"/>
      <c r="K45" s="1353">
        <v>1</v>
      </c>
      <c r="L45" s="1353">
        <v>175</v>
      </c>
      <c r="M45" s="1353">
        <v>72</v>
      </c>
      <c r="N45" s="1353">
        <v>217</v>
      </c>
      <c r="O45" s="1358">
        <v>800</v>
      </c>
      <c r="P45" s="1353"/>
      <c r="Q45" s="1353">
        <v>1</v>
      </c>
      <c r="R45" s="1353"/>
      <c r="S45" s="1353">
        <v>1</v>
      </c>
      <c r="T45" s="1353"/>
      <c r="U45" s="1353">
        <v>1</v>
      </c>
      <c r="V45" s="1353"/>
      <c r="W45" s="1353"/>
      <c r="X45" s="1353">
        <v>1</v>
      </c>
      <c r="Y45" s="1359">
        <v>1</v>
      </c>
      <c r="Z45" s="1359">
        <v>1</v>
      </c>
      <c r="AA45" s="1359"/>
      <c r="AB45" s="1359">
        <v>1</v>
      </c>
      <c r="AC45" s="1359" t="s">
        <v>2100</v>
      </c>
      <c r="AD45" s="1212" t="s">
        <v>3819</v>
      </c>
      <c r="AE45" s="1360">
        <v>1</v>
      </c>
      <c r="AF45" s="1353">
        <v>1</v>
      </c>
      <c r="AG45" s="1353"/>
      <c r="AH45" s="1353">
        <v>1</v>
      </c>
      <c r="AI45" s="1361" t="s">
        <v>2100</v>
      </c>
      <c r="AY45" s="1360" t="s">
        <v>2189</v>
      </c>
      <c r="BA45" s="1357"/>
    </row>
    <row r="46" spans="1:53" ht="21">
      <c r="A46" s="1153" t="s">
        <v>3680</v>
      </c>
      <c r="C46" s="1212" t="s">
        <v>3833</v>
      </c>
      <c r="D46" s="1349" t="s">
        <v>2190</v>
      </c>
      <c r="E46" s="1350" t="s">
        <v>2186</v>
      </c>
      <c r="F46" s="1225">
        <v>41027</v>
      </c>
      <c r="G46" s="1353"/>
      <c r="H46" s="1353">
        <v>1</v>
      </c>
      <c r="I46" s="1353"/>
      <c r="J46" s="1353">
        <v>1</v>
      </c>
      <c r="K46" s="1370"/>
      <c r="L46" s="1353">
        <v>162</v>
      </c>
      <c r="M46" s="1353">
        <v>71</v>
      </c>
      <c r="N46" s="1353">
        <v>198</v>
      </c>
      <c r="O46" s="1358">
        <v>428</v>
      </c>
      <c r="P46" s="1353"/>
      <c r="Q46" s="1353">
        <v>1</v>
      </c>
      <c r="R46" s="1353"/>
      <c r="S46" s="1353">
        <v>1</v>
      </c>
      <c r="T46" s="1353"/>
      <c r="U46" s="1353">
        <v>1</v>
      </c>
      <c r="V46" s="1353"/>
      <c r="W46" s="1353">
        <v>1</v>
      </c>
      <c r="X46" s="1353"/>
      <c r="Y46" s="1359">
        <v>1</v>
      </c>
      <c r="Z46" s="1359"/>
      <c r="AA46" s="1359">
        <v>1</v>
      </c>
      <c r="AB46" s="1359">
        <v>1</v>
      </c>
      <c r="AC46" s="1359" t="s">
        <v>2100</v>
      </c>
      <c r="AD46" s="1212" t="s">
        <v>3819</v>
      </c>
      <c r="AE46" s="1360">
        <v>1</v>
      </c>
      <c r="AF46" s="1353">
        <v>1</v>
      </c>
      <c r="AG46" s="1353"/>
      <c r="AH46" s="1353">
        <v>1</v>
      </c>
      <c r="AI46" s="1361" t="s">
        <v>2100</v>
      </c>
      <c r="AY46" s="1360" t="s">
        <v>2191</v>
      </c>
      <c r="BA46" s="1357"/>
    </row>
    <row r="47" spans="1:53" ht="21">
      <c r="A47" s="1153" t="s">
        <v>3680</v>
      </c>
      <c r="C47" s="1212" t="s">
        <v>3833</v>
      </c>
      <c r="D47" s="1349" t="s">
        <v>2192</v>
      </c>
      <c r="E47" s="1350" t="s">
        <v>2186</v>
      </c>
      <c r="F47" s="1225">
        <v>41027</v>
      </c>
      <c r="G47" s="1353">
        <v>1</v>
      </c>
      <c r="H47" s="1353"/>
      <c r="I47" s="1353"/>
      <c r="J47" s="1353"/>
      <c r="K47" s="1370">
        <v>1</v>
      </c>
      <c r="L47" s="1353">
        <v>166</v>
      </c>
      <c r="M47" s="1353">
        <v>70</v>
      </c>
      <c r="N47" s="1353">
        <v>216</v>
      </c>
      <c r="O47" s="1358">
        <v>525</v>
      </c>
      <c r="P47" s="1353"/>
      <c r="Q47" s="1353">
        <v>1</v>
      </c>
      <c r="R47" s="1353"/>
      <c r="S47" s="1353">
        <v>1</v>
      </c>
      <c r="T47" s="1353"/>
      <c r="U47" s="1353">
        <v>1</v>
      </c>
      <c r="V47" s="1353"/>
      <c r="W47" s="1353"/>
      <c r="X47" s="1353">
        <v>1</v>
      </c>
      <c r="Y47" s="1359">
        <v>1</v>
      </c>
      <c r="Z47" s="1359">
        <v>1</v>
      </c>
      <c r="AA47" s="1359"/>
      <c r="AB47" s="1359">
        <v>1</v>
      </c>
      <c r="AC47" s="1359" t="s">
        <v>2100</v>
      </c>
      <c r="AD47" s="1212" t="s">
        <v>3819</v>
      </c>
      <c r="AE47" s="1360">
        <v>1</v>
      </c>
      <c r="AF47" s="1353">
        <v>1</v>
      </c>
      <c r="AG47" s="1353"/>
      <c r="AH47" s="1353">
        <v>1</v>
      </c>
      <c r="AI47" s="1361" t="s">
        <v>2100</v>
      </c>
      <c r="AY47" s="1360" t="s">
        <v>2193</v>
      </c>
      <c r="BA47" s="1357"/>
    </row>
    <row r="48" spans="1:53" ht="21">
      <c r="A48" s="1153" t="s">
        <v>3680</v>
      </c>
      <c r="C48" s="1212" t="s">
        <v>3833</v>
      </c>
      <c r="D48" s="1349" t="s">
        <v>2194</v>
      </c>
      <c r="E48" s="1350" t="s">
        <v>2186</v>
      </c>
      <c r="F48" s="1225">
        <v>41027</v>
      </c>
      <c r="G48" s="1353">
        <v>1</v>
      </c>
      <c r="H48" s="1353"/>
      <c r="I48" s="1353"/>
      <c r="J48" s="1353"/>
      <c r="K48" s="1370">
        <v>1</v>
      </c>
      <c r="L48" s="1353">
        <v>168</v>
      </c>
      <c r="M48" s="1353">
        <v>71</v>
      </c>
      <c r="N48" s="1353">
        <v>215</v>
      </c>
      <c r="O48" s="1358">
        <v>557</v>
      </c>
      <c r="P48" s="1353"/>
      <c r="Q48" s="1353">
        <v>1</v>
      </c>
      <c r="R48" s="1353"/>
      <c r="S48" s="1353">
        <v>1</v>
      </c>
      <c r="T48" s="1353"/>
      <c r="U48" s="1353">
        <v>1</v>
      </c>
      <c r="V48" s="1353"/>
      <c r="W48" s="1353">
        <v>1</v>
      </c>
      <c r="X48" s="1353"/>
      <c r="Y48" s="1359">
        <v>1</v>
      </c>
      <c r="Z48" s="1359"/>
      <c r="AA48" s="1359">
        <v>1</v>
      </c>
      <c r="AB48" s="1359">
        <v>1</v>
      </c>
      <c r="AC48" s="1359" t="s">
        <v>2100</v>
      </c>
      <c r="AD48" s="1212" t="s">
        <v>3819</v>
      </c>
      <c r="AE48" s="1360">
        <v>1</v>
      </c>
      <c r="AF48" s="1353"/>
      <c r="AG48" s="1353">
        <v>1</v>
      </c>
      <c r="AH48" s="1353">
        <v>1</v>
      </c>
      <c r="AI48" s="1361" t="s">
        <v>2100</v>
      </c>
      <c r="AY48" s="1360" t="s">
        <v>2195</v>
      </c>
      <c r="BA48" s="1357"/>
    </row>
    <row r="49" spans="1:53" ht="21">
      <c r="A49" s="1153" t="s">
        <v>3680</v>
      </c>
      <c r="C49" s="1212" t="s">
        <v>3833</v>
      </c>
      <c r="D49" s="1349" t="s">
        <v>2196</v>
      </c>
      <c r="E49" s="1350" t="s">
        <v>2186</v>
      </c>
      <c r="F49" s="1225">
        <v>41027</v>
      </c>
      <c r="G49" s="1353">
        <v>1</v>
      </c>
      <c r="H49" s="1353"/>
      <c r="I49" s="1353"/>
      <c r="J49" s="1353"/>
      <c r="K49" s="1370">
        <v>1</v>
      </c>
      <c r="L49" s="1353">
        <v>162</v>
      </c>
      <c r="M49" s="1353">
        <v>67</v>
      </c>
      <c r="N49" s="1353">
        <v>210</v>
      </c>
      <c r="O49" s="1358">
        <v>501</v>
      </c>
      <c r="P49" s="1353"/>
      <c r="Q49" s="1353">
        <v>1</v>
      </c>
      <c r="R49" s="1353"/>
      <c r="S49" s="1353">
        <v>1</v>
      </c>
      <c r="T49" s="1353"/>
      <c r="U49" s="1353">
        <v>1</v>
      </c>
      <c r="V49" s="1353"/>
      <c r="W49" s="1353">
        <v>1</v>
      </c>
      <c r="X49" s="1353"/>
      <c r="Y49" s="1359">
        <v>1</v>
      </c>
      <c r="Z49" s="1359">
        <v>1</v>
      </c>
      <c r="AA49" s="1359"/>
      <c r="AB49" s="1359">
        <v>1</v>
      </c>
      <c r="AC49" s="1359" t="s">
        <v>2100</v>
      </c>
      <c r="AD49" s="1212" t="s">
        <v>3819</v>
      </c>
      <c r="AE49" s="1360">
        <v>1</v>
      </c>
      <c r="AF49" s="1353">
        <v>1</v>
      </c>
      <c r="AG49" s="1353"/>
      <c r="AH49" s="1353">
        <v>1</v>
      </c>
      <c r="AI49" s="1361" t="s">
        <v>2100</v>
      </c>
      <c r="AY49" s="1360" t="s">
        <v>2197</v>
      </c>
      <c r="BA49" s="1357"/>
    </row>
    <row r="50" spans="1:53" ht="21">
      <c r="A50" s="1153" t="s">
        <v>3680</v>
      </c>
      <c r="C50" s="1212" t="s">
        <v>3833</v>
      </c>
      <c r="D50" s="1349" t="s">
        <v>2198</v>
      </c>
      <c r="E50" s="1350" t="s">
        <v>2186</v>
      </c>
      <c r="F50" s="1225">
        <v>41027</v>
      </c>
      <c r="G50" s="1353">
        <v>1</v>
      </c>
      <c r="H50" s="1353"/>
      <c r="I50" s="1353"/>
      <c r="J50" s="1353"/>
      <c r="K50" s="1370">
        <v>1</v>
      </c>
      <c r="L50" s="1353">
        <v>166</v>
      </c>
      <c r="M50" s="1353">
        <v>72</v>
      </c>
      <c r="N50" s="1353">
        <v>214</v>
      </c>
      <c r="O50" s="1358">
        <v>584</v>
      </c>
      <c r="P50" s="1353"/>
      <c r="Q50" s="1353">
        <v>1</v>
      </c>
      <c r="R50" s="1353"/>
      <c r="S50" s="1353">
        <v>1</v>
      </c>
      <c r="T50" s="1353"/>
      <c r="U50" s="1353">
        <v>1</v>
      </c>
      <c r="V50" s="1353"/>
      <c r="W50" s="1353">
        <v>1</v>
      </c>
      <c r="X50" s="1353"/>
      <c r="Y50" s="1359">
        <v>1</v>
      </c>
      <c r="Z50" s="1359"/>
      <c r="AA50" s="1359">
        <v>1</v>
      </c>
      <c r="AB50" s="1359">
        <v>1</v>
      </c>
      <c r="AC50" s="1359" t="s">
        <v>2100</v>
      </c>
      <c r="AD50" s="1212" t="s">
        <v>3819</v>
      </c>
      <c r="AE50" s="1360">
        <v>1</v>
      </c>
      <c r="AF50" s="1353"/>
      <c r="AG50" s="1353">
        <v>1</v>
      </c>
      <c r="AH50" s="1353">
        <v>1</v>
      </c>
      <c r="AI50" s="1361" t="s">
        <v>2100</v>
      </c>
      <c r="AY50" s="1360" t="s">
        <v>2199</v>
      </c>
      <c r="BA50" s="1357"/>
    </row>
    <row r="51" spans="1:53" ht="21">
      <c r="A51" s="1153" t="s">
        <v>3680</v>
      </c>
      <c r="C51" s="1212" t="s">
        <v>3833</v>
      </c>
      <c r="D51" s="1349" t="s">
        <v>2200</v>
      </c>
      <c r="E51" s="1350" t="s">
        <v>2186</v>
      </c>
      <c r="F51" s="1225">
        <v>41027</v>
      </c>
      <c r="G51" s="1353">
        <v>1</v>
      </c>
      <c r="H51" s="1353"/>
      <c r="I51" s="1353"/>
      <c r="J51" s="1353"/>
      <c r="K51" s="1370">
        <v>1</v>
      </c>
      <c r="L51" s="1353">
        <v>170</v>
      </c>
      <c r="M51" s="1353">
        <v>71</v>
      </c>
      <c r="N51" s="1353">
        <v>215</v>
      </c>
      <c r="O51" s="1358">
        <v>660</v>
      </c>
      <c r="P51" s="1353"/>
      <c r="Q51" s="1353">
        <v>1</v>
      </c>
      <c r="R51" s="1353"/>
      <c r="S51" s="1353">
        <v>1</v>
      </c>
      <c r="T51" s="1353"/>
      <c r="U51" s="1353">
        <v>1</v>
      </c>
      <c r="V51" s="1353"/>
      <c r="W51" s="1353"/>
      <c r="X51" s="1353">
        <v>1</v>
      </c>
      <c r="Y51" s="1359">
        <v>1</v>
      </c>
      <c r="Z51" s="1359">
        <v>1</v>
      </c>
      <c r="AA51" s="1359"/>
      <c r="AB51" s="1359">
        <v>1</v>
      </c>
      <c r="AC51" s="1359" t="s">
        <v>2100</v>
      </c>
      <c r="AD51" s="1212" t="s">
        <v>3819</v>
      </c>
      <c r="AE51" s="1360">
        <v>1</v>
      </c>
      <c r="AF51" s="1353">
        <v>1</v>
      </c>
      <c r="AG51" s="1353"/>
      <c r="AH51" s="1353">
        <v>1</v>
      </c>
      <c r="AI51" s="1361" t="s">
        <v>2100</v>
      </c>
      <c r="AY51" s="1360" t="s">
        <v>2201</v>
      </c>
      <c r="BA51" s="1357"/>
    </row>
    <row r="52" spans="1:53" ht="21">
      <c r="A52" s="1153" t="s">
        <v>3680</v>
      </c>
      <c r="C52" s="1212" t="s">
        <v>3833</v>
      </c>
      <c r="D52" s="1349" t="s">
        <v>2202</v>
      </c>
      <c r="E52" s="1350" t="s">
        <v>2186</v>
      </c>
      <c r="F52" s="1225">
        <v>41027</v>
      </c>
      <c r="G52" s="1353">
        <v>1</v>
      </c>
      <c r="H52" s="1353"/>
      <c r="I52" s="1353"/>
      <c r="J52" s="1353"/>
      <c r="K52" s="1370">
        <v>1</v>
      </c>
      <c r="L52" s="1353">
        <v>170</v>
      </c>
      <c r="M52" s="1353">
        <v>74</v>
      </c>
      <c r="N52" s="1353">
        <v>218</v>
      </c>
      <c r="O52" s="1358">
        <v>686</v>
      </c>
      <c r="P52" s="1353"/>
      <c r="Q52" s="1353">
        <v>1</v>
      </c>
      <c r="R52" s="1353"/>
      <c r="S52" s="1353">
        <v>1</v>
      </c>
      <c r="T52" s="1353"/>
      <c r="U52" s="1353">
        <v>1</v>
      </c>
      <c r="V52" s="1353"/>
      <c r="W52" s="1353"/>
      <c r="X52" s="1353">
        <v>1</v>
      </c>
      <c r="Y52" s="1359">
        <v>1</v>
      </c>
      <c r="Z52" s="1359">
        <v>1</v>
      </c>
      <c r="AA52" s="1359"/>
      <c r="AB52" s="1359">
        <v>1</v>
      </c>
      <c r="AC52" s="1359" t="s">
        <v>2100</v>
      </c>
      <c r="AD52" s="1212" t="s">
        <v>3819</v>
      </c>
      <c r="AE52" s="1360">
        <v>1</v>
      </c>
      <c r="AF52" s="1353">
        <v>1</v>
      </c>
      <c r="AG52" s="1353"/>
      <c r="AH52" s="1353">
        <v>1</v>
      </c>
      <c r="AI52" s="1361" t="s">
        <v>2100</v>
      </c>
      <c r="AY52" s="1360" t="s">
        <v>2203</v>
      </c>
      <c r="BA52" s="1357"/>
    </row>
    <row r="53" spans="1:53" ht="21">
      <c r="A53" s="1153" t="s">
        <v>3680</v>
      </c>
      <c r="C53" s="1212" t="s">
        <v>3833</v>
      </c>
      <c r="D53" s="1349" t="s">
        <v>2204</v>
      </c>
      <c r="E53" s="1350" t="s">
        <v>2186</v>
      </c>
      <c r="F53" s="1225">
        <v>41027</v>
      </c>
      <c r="G53" s="1371"/>
      <c r="H53" s="1371">
        <v>1</v>
      </c>
      <c r="I53" s="1371"/>
      <c r="J53" s="1371"/>
      <c r="K53" s="1371">
        <v>1</v>
      </c>
      <c r="L53" s="1371">
        <v>165</v>
      </c>
      <c r="M53" s="1371">
        <v>68</v>
      </c>
      <c r="N53" s="1371">
        <v>210</v>
      </c>
      <c r="O53" s="1372">
        <v>539</v>
      </c>
      <c r="P53" s="1371"/>
      <c r="Q53" s="1351">
        <v>1</v>
      </c>
      <c r="R53" s="1351">
        <v>1</v>
      </c>
      <c r="S53" s="1353"/>
      <c r="T53" s="1351">
        <v>1</v>
      </c>
      <c r="U53" s="1351"/>
      <c r="V53" s="1371">
        <v>1</v>
      </c>
      <c r="W53" s="1351"/>
      <c r="X53" s="1371"/>
      <c r="Y53" s="1354">
        <v>1</v>
      </c>
      <c r="Z53" s="1354"/>
      <c r="AA53" s="1354">
        <v>1</v>
      </c>
      <c r="AB53" s="1354">
        <v>1</v>
      </c>
      <c r="AC53" s="1354" t="s">
        <v>2100</v>
      </c>
      <c r="AD53" s="1212" t="s">
        <v>3819</v>
      </c>
      <c r="AE53" s="1355">
        <v>1</v>
      </c>
      <c r="AF53" s="1351"/>
      <c r="AG53" s="1351">
        <v>1</v>
      </c>
      <c r="AH53" s="1351">
        <v>1</v>
      </c>
      <c r="AI53" s="1356" t="s">
        <v>2100</v>
      </c>
      <c r="AY53" s="1373" t="s">
        <v>2205</v>
      </c>
      <c r="BA53" s="1374"/>
    </row>
    <row r="54" spans="1:53" ht="21">
      <c r="A54" s="1153" t="s">
        <v>3680</v>
      </c>
      <c r="C54" s="1212" t="s">
        <v>3833</v>
      </c>
      <c r="D54" s="1349" t="s">
        <v>2206</v>
      </c>
      <c r="E54" s="1350" t="s">
        <v>2186</v>
      </c>
      <c r="F54" s="1225">
        <v>41027</v>
      </c>
      <c r="G54" s="1370">
        <v>1</v>
      </c>
      <c r="H54" s="1370"/>
      <c r="I54" s="1370">
        <v>1</v>
      </c>
      <c r="J54" s="1370"/>
      <c r="K54" s="1370"/>
      <c r="L54" s="1370">
        <v>112</v>
      </c>
      <c r="M54" s="1370">
        <v>51</v>
      </c>
      <c r="N54" s="1370">
        <v>130</v>
      </c>
      <c r="O54" s="1375">
        <v>151</v>
      </c>
      <c r="P54" s="1370"/>
      <c r="Q54" s="1353">
        <v>1</v>
      </c>
      <c r="R54" s="1353"/>
      <c r="S54" s="1353">
        <v>1</v>
      </c>
      <c r="T54" s="1353"/>
      <c r="U54" s="1353">
        <v>1</v>
      </c>
      <c r="V54" s="1370"/>
      <c r="W54" s="1353"/>
      <c r="X54" s="1370">
        <v>1</v>
      </c>
      <c r="Y54" s="1359">
        <v>1</v>
      </c>
      <c r="Z54" s="1359">
        <v>1</v>
      </c>
      <c r="AA54" s="1359"/>
      <c r="AB54" s="1359">
        <v>1</v>
      </c>
      <c r="AC54" s="1359" t="s">
        <v>2100</v>
      </c>
      <c r="AD54" s="1212" t="s">
        <v>3819</v>
      </c>
      <c r="AE54" s="1360">
        <v>1</v>
      </c>
      <c r="AF54" s="1353">
        <v>1</v>
      </c>
      <c r="AG54" s="1353"/>
      <c r="AH54" s="1353">
        <v>1</v>
      </c>
      <c r="AI54" s="1361" t="s">
        <v>2100</v>
      </c>
      <c r="AY54" s="1376" t="s">
        <v>2207</v>
      </c>
      <c r="BA54" s="1374"/>
    </row>
    <row r="55" spans="1:53" ht="21">
      <c r="A55" s="1153" t="s">
        <v>3680</v>
      </c>
      <c r="C55" s="1212" t="s">
        <v>3833</v>
      </c>
      <c r="D55" s="1349" t="s">
        <v>2208</v>
      </c>
      <c r="E55" s="1350" t="s">
        <v>2186</v>
      </c>
      <c r="F55" s="1225">
        <v>41027</v>
      </c>
      <c r="G55" s="1370">
        <v>1</v>
      </c>
      <c r="H55" s="1370"/>
      <c r="I55" s="1370"/>
      <c r="J55" s="1370"/>
      <c r="K55" s="1370">
        <v>1</v>
      </c>
      <c r="L55" s="1370">
        <v>175</v>
      </c>
      <c r="M55" s="1370">
        <v>70</v>
      </c>
      <c r="N55" s="1370">
        <v>215</v>
      </c>
      <c r="O55" s="1375">
        <v>795</v>
      </c>
      <c r="P55" s="1370"/>
      <c r="Q55" s="1353">
        <v>1</v>
      </c>
      <c r="R55" s="1353"/>
      <c r="S55" s="1353">
        <v>1</v>
      </c>
      <c r="T55" s="1353"/>
      <c r="U55" s="1353">
        <v>1</v>
      </c>
      <c r="V55" s="1370"/>
      <c r="W55" s="1353"/>
      <c r="X55" s="1370">
        <v>1</v>
      </c>
      <c r="Y55" s="1359">
        <v>1</v>
      </c>
      <c r="Z55" s="1359"/>
      <c r="AA55" s="1359">
        <v>1</v>
      </c>
      <c r="AB55" s="1359">
        <v>1</v>
      </c>
      <c r="AC55" s="1359" t="s">
        <v>2100</v>
      </c>
      <c r="AD55" s="1212" t="s">
        <v>3819</v>
      </c>
      <c r="AE55" s="1360">
        <v>1</v>
      </c>
      <c r="AF55" s="1353"/>
      <c r="AG55" s="1353">
        <v>1</v>
      </c>
      <c r="AH55" s="1353">
        <v>1</v>
      </c>
      <c r="AI55" s="1361" t="s">
        <v>2100</v>
      </c>
      <c r="AY55" s="1376" t="s">
        <v>2209</v>
      </c>
      <c r="BA55" s="1374"/>
    </row>
    <row r="56" spans="1:53" ht="21">
      <c r="A56" s="1153" t="s">
        <v>3680</v>
      </c>
      <c r="C56" s="1212" t="s">
        <v>3833</v>
      </c>
      <c r="D56" s="1349" t="s">
        <v>2210</v>
      </c>
      <c r="E56" s="1350" t="s">
        <v>2186</v>
      </c>
      <c r="F56" s="1225">
        <v>41027</v>
      </c>
      <c r="G56" s="1370"/>
      <c r="H56" s="1370">
        <v>1</v>
      </c>
      <c r="I56" s="1370"/>
      <c r="J56" s="1370">
        <v>1</v>
      </c>
      <c r="K56" s="1370"/>
      <c r="L56" s="1370">
        <v>153</v>
      </c>
      <c r="M56" s="1370">
        <v>65</v>
      </c>
      <c r="N56" s="1370">
        <v>196</v>
      </c>
      <c r="O56" s="1375">
        <v>399</v>
      </c>
      <c r="P56" s="1370"/>
      <c r="Q56" s="1353">
        <v>1</v>
      </c>
      <c r="R56" s="1353"/>
      <c r="S56" s="1353">
        <v>1</v>
      </c>
      <c r="T56" s="1353"/>
      <c r="U56" s="1353">
        <v>1</v>
      </c>
      <c r="V56" s="1370"/>
      <c r="W56" s="1353">
        <v>1</v>
      </c>
      <c r="X56" s="1370"/>
      <c r="Y56" s="1359">
        <v>1</v>
      </c>
      <c r="Z56" s="1359">
        <v>1</v>
      </c>
      <c r="AA56" s="1359"/>
      <c r="AB56" s="1359">
        <v>1</v>
      </c>
      <c r="AC56" s="1359" t="s">
        <v>2100</v>
      </c>
      <c r="AD56" s="1212" t="s">
        <v>3819</v>
      </c>
      <c r="AE56" s="1360">
        <v>1</v>
      </c>
      <c r="AF56" s="1353"/>
      <c r="AG56" s="1353">
        <v>1</v>
      </c>
      <c r="AH56" s="1353">
        <v>1</v>
      </c>
      <c r="AI56" s="1361" t="s">
        <v>2100</v>
      </c>
      <c r="AY56" s="1376" t="s">
        <v>2211</v>
      </c>
      <c r="BA56" s="1374"/>
    </row>
    <row r="57" spans="1:53" ht="21">
      <c r="A57" s="1153" t="s">
        <v>3680</v>
      </c>
      <c r="C57" s="1212" t="s">
        <v>3833</v>
      </c>
      <c r="D57" s="1349" t="s">
        <v>2212</v>
      </c>
      <c r="E57" s="1350" t="s">
        <v>2186</v>
      </c>
      <c r="F57" s="1225">
        <v>41027</v>
      </c>
      <c r="G57" s="1370">
        <v>1</v>
      </c>
      <c r="H57" s="1370"/>
      <c r="I57" s="1370"/>
      <c r="J57" s="1370"/>
      <c r="K57" s="1370">
        <v>1</v>
      </c>
      <c r="L57" s="1370">
        <v>174</v>
      </c>
      <c r="M57" s="1370">
        <v>71</v>
      </c>
      <c r="N57" s="1370">
        <v>215</v>
      </c>
      <c r="O57" s="1375">
        <v>690</v>
      </c>
      <c r="P57" s="1370"/>
      <c r="Q57" s="1353">
        <v>1</v>
      </c>
      <c r="R57" s="1353"/>
      <c r="S57" s="1353">
        <v>1</v>
      </c>
      <c r="T57" s="1353"/>
      <c r="U57" s="1353">
        <v>1</v>
      </c>
      <c r="V57" s="1370"/>
      <c r="W57" s="1353"/>
      <c r="X57" s="1370">
        <v>1</v>
      </c>
      <c r="Y57" s="1359">
        <v>1</v>
      </c>
      <c r="Z57" s="1359"/>
      <c r="AA57" s="1359">
        <v>1</v>
      </c>
      <c r="AB57" s="1359">
        <v>1</v>
      </c>
      <c r="AC57" s="1359" t="s">
        <v>2100</v>
      </c>
      <c r="AD57" s="1212" t="s">
        <v>3819</v>
      </c>
      <c r="AE57" s="1360">
        <v>1</v>
      </c>
      <c r="AF57" s="1353"/>
      <c r="AG57" s="1353">
        <v>1</v>
      </c>
      <c r="AH57" s="1353">
        <v>1</v>
      </c>
      <c r="AI57" s="1361" t="s">
        <v>2100</v>
      </c>
      <c r="AY57" s="1376" t="s">
        <v>2213</v>
      </c>
      <c r="BA57" s="1374"/>
    </row>
    <row r="58" spans="1:53" ht="21">
      <c r="A58" s="1153" t="s">
        <v>3680</v>
      </c>
      <c r="C58" s="1212" t="s">
        <v>3833</v>
      </c>
      <c r="D58" s="1349" t="s">
        <v>2214</v>
      </c>
      <c r="E58" s="1350" t="s">
        <v>2186</v>
      </c>
      <c r="F58" s="1225">
        <v>41027</v>
      </c>
      <c r="G58" s="1370">
        <v>1</v>
      </c>
      <c r="H58" s="1370"/>
      <c r="I58" s="1370"/>
      <c r="J58" s="1370"/>
      <c r="K58" s="1370">
        <v>1</v>
      </c>
      <c r="L58" s="1370">
        <v>176</v>
      </c>
      <c r="M58" s="1370">
        <v>75</v>
      </c>
      <c r="N58" s="1370">
        <v>216</v>
      </c>
      <c r="O58" s="1375">
        <v>659</v>
      </c>
      <c r="P58" s="1370"/>
      <c r="Q58" s="1353">
        <v>1</v>
      </c>
      <c r="R58" s="1353"/>
      <c r="S58" s="1353">
        <v>1</v>
      </c>
      <c r="T58" s="1353"/>
      <c r="U58" s="1353">
        <v>1</v>
      </c>
      <c r="V58" s="1370"/>
      <c r="W58" s="1370"/>
      <c r="X58" s="1370">
        <v>1</v>
      </c>
      <c r="Y58" s="1359">
        <v>1</v>
      </c>
      <c r="Z58" s="1359"/>
      <c r="AA58" s="1359">
        <v>1</v>
      </c>
      <c r="AB58" s="1359">
        <v>1</v>
      </c>
      <c r="AC58" s="1359" t="s">
        <v>2100</v>
      </c>
      <c r="AD58" s="1212" t="s">
        <v>3819</v>
      </c>
      <c r="AE58" s="1360">
        <v>1</v>
      </c>
      <c r="AF58" s="1353"/>
      <c r="AG58" s="1353">
        <v>1</v>
      </c>
      <c r="AH58" s="1353">
        <v>1</v>
      </c>
      <c r="AI58" s="1361" t="s">
        <v>2100</v>
      </c>
      <c r="AY58" s="1376" t="s">
        <v>2215</v>
      </c>
      <c r="BA58" s="1374"/>
    </row>
    <row r="59" spans="1:53" ht="21">
      <c r="A59" s="1153" t="s">
        <v>3680</v>
      </c>
      <c r="C59" s="1212" t="s">
        <v>3833</v>
      </c>
      <c r="D59" s="1349" t="s">
        <v>2216</v>
      </c>
      <c r="E59" s="1350" t="s">
        <v>2186</v>
      </c>
      <c r="F59" s="1225">
        <v>41027</v>
      </c>
      <c r="G59" s="1370">
        <v>1</v>
      </c>
      <c r="H59" s="1370"/>
      <c r="I59" s="1370"/>
      <c r="J59" s="1370">
        <v>1</v>
      </c>
      <c r="K59" s="1370"/>
      <c r="L59" s="1370">
        <v>159</v>
      </c>
      <c r="M59" s="1370">
        <v>65</v>
      </c>
      <c r="N59" s="1370">
        <v>200</v>
      </c>
      <c r="O59" s="1375">
        <v>450</v>
      </c>
      <c r="P59" s="1370"/>
      <c r="Q59" s="1353">
        <v>1</v>
      </c>
      <c r="R59" s="1353"/>
      <c r="S59" s="1353">
        <v>1</v>
      </c>
      <c r="T59" s="1353"/>
      <c r="U59" s="1353">
        <v>1</v>
      </c>
      <c r="V59" s="1370"/>
      <c r="W59" s="1370">
        <v>1</v>
      </c>
      <c r="X59" s="1370"/>
      <c r="Y59" s="1359">
        <v>1</v>
      </c>
      <c r="Z59" s="1359"/>
      <c r="AA59" s="1359">
        <v>1</v>
      </c>
      <c r="AB59" s="1359">
        <v>1</v>
      </c>
      <c r="AC59" s="1359" t="s">
        <v>2100</v>
      </c>
      <c r="AD59" s="1212" t="s">
        <v>3819</v>
      </c>
      <c r="AE59" s="1360">
        <v>1</v>
      </c>
      <c r="AF59" s="1353"/>
      <c r="AG59" s="1353">
        <v>1</v>
      </c>
      <c r="AH59" s="1353">
        <v>1</v>
      </c>
      <c r="AI59" s="1361" t="s">
        <v>2100</v>
      </c>
      <c r="AY59" s="1376" t="s">
        <v>2217</v>
      </c>
      <c r="BA59" s="1374"/>
    </row>
    <row r="60" spans="1:53" ht="21">
      <c r="A60" s="1153" t="s">
        <v>3680</v>
      </c>
      <c r="C60" s="1212" t="s">
        <v>3833</v>
      </c>
      <c r="D60" s="1349" t="s">
        <v>2218</v>
      </c>
      <c r="E60" s="1350" t="s">
        <v>2219</v>
      </c>
      <c r="F60" s="1225">
        <v>41029</v>
      </c>
      <c r="G60" s="1370">
        <v>1</v>
      </c>
      <c r="H60" s="1370"/>
      <c r="I60" s="1370"/>
      <c r="J60" s="1370">
        <v>1</v>
      </c>
      <c r="K60" s="1370"/>
      <c r="L60" s="1370">
        <v>158</v>
      </c>
      <c r="M60" s="1370">
        <v>71</v>
      </c>
      <c r="N60" s="1370">
        <v>195</v>
      </c>
      <c r="O60" s="1375">
        <v>458</v>
      </c>
      <c r="P60" s="1370"/>
      <c r="Q60" s="1353">
        <v>1</v>
      </c>
      <c r="R60" s="1353"/>
      <c r="S60" s="1353">
        <v>1</v>
      </c>
      <c r="T60" s="1353"/>
      <c r="U60" s="1353">
        <v>1</v>
      </c>
      <c r="V60" s="1370"/>
      <c r="W60" s="1370"/>
      <c r="X60" s="1370">
        <v>1</v>
      </c>
      <c r="Y60" s="1359">
        <v>1</v>
      </c>
      <c r="Z60" s="1359"/>
      <c r="AA60" s="1359">
        <v>1</v>
      </c>
      <c r="AB60" s="1359">
        <v>1</v>
      </c>
      <c r="AC60" s="1359" t="s">
        <v>2100</v>
      </c>
      <c r="AD60" s="1212" t="s">
        <v>3819</v>
      </c>
      <c r="AE60" s="1360">
        <v>1</v>
      </c>
      <c r="AF60" s="1353"/>
      <c r="AG60" s="1353">
        <v>1</v>
      </c>
      <c r="AH60" s="1353">
        <v>1</v>
      </c>
      <c r="AI60" s="1361" t="s">
        <v>2100</v>
      </c>
      <c r="AY60" s="1376" t="s">
        <v>2220</v>
      </c>
      <c r="BA60" s="1374"/>
    </row>
    <row r="61" spans="1:53" ht="21">
      <c r="A61" s="1153" t="s">
        <v>3680</v>
      </c>
      <c r="C61" s="1212" t="s">
        <v>3833</v>
      </c>
      <c r="D61" s="1349" t="s">
        <v>2221</v>
      </c>
      <c r="E61" s="1350" t="s">
        <v>2219</v>
      </c>
      <c r="F61" s="1225">
        <v>41029</v>
      </c>
      <c r="G61" s="1370">
        <v>1</v>
      </c>
      <c r="H61" s="1370"/>
      <c r="I61" s="1370"/>
      <c r="J61" s="1370"/>
      <c r="K61" s="1370">
        <v>1</v>
      </c>
      <c r="L61" s="1370">
        <v>170</v>
      </c>
      <c r="M61" s="1370">
        <v>70</v>
      </c>
      <c r="N61" s="1370">
        <v>205</v>
      </c>
      <c r="O61" s="1375">
        <v>650</v>
      </c>
      <c r="P61" s="1370"/>
      <c r="Q61" s="1353">
        <v>1</v>
      </c>
      <c r="R61" s="1353"/>
      <c r="S61" s="1353">
        <v>1</v>
      </c>
      <c r="T61" s="1353"/>
      <c r="U61" s="1353">
        <v>1</v>
      </c>
      <c r="V61" s="1370"/>
      <c r="W61" s="1370"/>
      <c r="X61" s="1370">
        <v>1</v>
      </c>
      <c r="Y61" s="1359">
        <v>1</v>
      </c>
      <c r="Z61" s="1359">
        <v>1</v>
      </c>
      <c r="AA61" s="1359"/>
      <c r="AB61" s="1359">
        <v>1</v>
      </c>
      <c r="AC61" s="1359" t="s">
        <v>2100</v>
      </c>
      <c r="AD61" s="1212" t="s">
        <v>3819</v>
      </c>
      <c r="AE61" s="1360">
        <v>1</v>
      </c>
      <c r="AF61" s="1353">
        <v>1</v>
      </c>
      <c r="AG61" s="1353"/>
      <c r="AH61" s="1353">
        <v>1</v>
      </c>
      <c r="AI61" s="1361" t="s">
        <v>2100</v>
      </c>
      <c r="AY61" s="1376" t="s">
        <v>2222</v>
      </c>
      <c r="BA61" s="1374"/>
    </row>
    <row r="62" spans="1:53" ht="21">
      <c r="A62" s="1153" t="s">
        <v>3680</v>
      </c>
      <c r="C62" s="1212" t="s">
        <v>3833</v>
      </c>
      <c r="D62" s="1349" t="s">
        <v>2223</v>
      </c>
      <c r="E62" s="1350" t="s">
        <v>2219</v>
      </c>
      <c r="F62" s="1225">
        <v>41029</v>
      </c>
      <c r="G62" s="1370">
        <v>1</v>
      </c>
      <c r="H62" s="1370"/>
      <c r="I62" s="1370"/>
      <c r="J62" s="1370">
        <v>1</v>
      </c>
      <c r="K62" s="1370"/>
      <c r="L62" s="1370">
        <v>152</v>
      </c>
      <c r="M62" s="1370">
        <v>58</v>
      </c>
      <c r="N62" s="1370">
        <v>192</v>
      </c>
      <c r="O62" s="1375">
        <v>380</v>
      </c>
      <c r="P62" s="1370"/>
      <c r="Q62" s="1353">
        <v>1</v>
      </c>
      <c r="R62" s="1353"/>
      <c r="S62" s="1353">
        <v>1</v>
      </c>
      <c r="T62" s="1353"/>
      <c r="U62" s="1353">
        <v>1</v>
      </c>
      <c r="V62" s="1370"/>
      <c r="W62" s="1370">
        <v>1</v>
      </c>
      <c r="X62" s="1370"/>
      <c r="Y62" s="1359">
        <v>1</v>
      </c>
      <c r="Z62" s="1359"/>
      <c r="AA62" s="1359">
        <v>1</v>
      </c>
      <c r="AB62" s="1359">
        <v>1</v>
      </c>
      <c r="AC62" s="1359" t="s">
        <v>2100</v>
      </c>
      <c r="AD62" s="1212" t="s">
        <v>3819</v>
      </c>
      <c r="AE62" s="1360">
        <v>1</v>
      </c>
      <c r="AF62" s="1353"/>
      <c r="AG62" s="1353">
        <v>1</v>
      </c>
      <c r="AH62" s="1353">
        <v>1</v>
      </c>
      <c r="AI62" s="1361" t="s">
        <v>2100</v>
      </c>
      <c r="AY62" s="1376" t="s">
        <v>2224</v>
      </c>
      <c r="BA62" s="1374"/>
    </row>
    <row r="63" spans="1:53" ht="21">
      <c r="A63" s="1153" t="s">
        <v>3680</v>
      </c>
      <c r="C63" s="1212" t="s">
        <v>3833</v>
      </c>
      <c r="D63" s="1349" t="s">
        <v>2225</v>
      </c>
      <c r="E63" s="1350" t="s">
        <v>2219</v>
      </c>
      <c r="F63" s="1225">
        <v>41029</v>
      </c>
      <c r="G63" s="1370">
        <v>1</v>
      </c>
      <c r="H63" s="1370"/>
      <c r="I63" s="1370"/>
      <c r="J63" s="1370"/>
      <c r="K63" s="1370">
        <v>1</v>
      </c>
      <c r="L63" s="1370">
        <v>163</v>
      </c>
      <c r="M63" s="1370">
        <v>74</v>
      </c>
      <c r="N63" s="1370">
        <v>215</v>
      </c>
      <c r="O63" s="1375">
        <v>616</v>
      </c>
      <c r="P63" s="1370"/>
      <c r="Q63" s="1353">
        <v>1</v>
      </c>
      <c r="R63" s="1353"/>
      <c r="S63" s="1353">
        <v>1</v>
      </c>
      <c r="T63" s="1353"/>
      <c r="U63" s="1353">
        <v>1</v>
      </c>
      <c r="V63" s="1370"/>
      <c r="W63" s="1370"/>
      <c r="X63" s="1370">
        <v>1</v>
      </c>
      <c r="Y63" s="1359">
        <v>1</v>
      </c>
      <c r="Z63" s="1359"/>
      <c r="AA63" s="1359">
        <v>1</v>
      </c>
      <c r="AB63" s="1359">
        <v>1</v>
      </c>
      <c r="AC63" s="1359" t="s">
        <v>2100</v>
      </c>
      <c r="AD63" s="1212" t="s">
        <v>3819</v>
      </c>
      <c r="AE63" s="1360">
        <v>1</v>
      </c>
      <c r="AF63" s="1353"/>
      <c r="AG63" s="1353">
        <v>1</v>
      </c>
      <c r="AH63" s="1353">
        <v>1</v>
      </c>
      <c r="AI63" s="1361" t="s">
        <v>2100</v>
      </c>
      <c r="AY63" s="1376" t="s">
        <v>2226</v>
      </c>
      <c r="BA63" s="1374"/>
    </row>
    <row r="64" spans="1:53" ht="21">
      <c r="A64" s="1153" t="s">
        <v>3680</v>
      </c>
      <c r="C64" s="1212" t="s">
        <v>3833</v>
      </c>
      <c r="D64" s="1349" t="s">
        <v>2227</v>
      </c>
      <c r="E64" s="1350" t="s">
        <v>2219</v>
      </c>
      <c r="F64" s="1225">
        <v>41029</v>
      </c>
      <c r="G64" s="1370">
        <v>1</v>
      </c>
      <c r="H64" s="1370"/>
      <c r="I64" s="1370"/>
      <c r="J64" s="1370"/>
      <c r="K64" s="1370">
        <v>1</v>
      </c>
      <c r="L64" s="1370">
        <v>172</v>
      </c>
      <c r="M64" s="1370">
        <v>73</v>
      </c>
      <c r="N64" s="1370">
        <v>213</v>
      </c>
      <c r="O64" s="1375">
        <v>731</v>
      </c>
      <c r="P64" s="1370"/>
      <c r="Q64" s="1353">
        <v>1</v>
      </c>
      <c r="R64" s="1353"/>
      <c r="S64" s="1353">
        <v>1</v>
      </c>
      <c r="T64" s="1353"/>
      <c r="U64" s="1353">
        <v>1</v>
      </c>
      <c r="V64" s="1370"/>
      <c r="W64" s="1370"/>
      <c r="X64" s="1370">
        <v>1</v>
      </c>
      <c r="Y64" s="1359">
        <v>1</v>
      </c>
      <c r="Z64" s="1359"/>
      <c r="AA64" s="1359">
        <v>1</v>
      </c>
      <c r="AB64" s="1359">
        <v>1</v>
      </c>
      <c r="AC64" s="1359" t="s">
        <v>2100</v>
      </c>
      <c r="AD64" s="1212" t="s">
        <v>3819</v>
      </c>
      <c r="AE64" s="1360">
        <v>1</v>
      </c>
      <c r="AF64" s="1353"/>
      <c r="AG64" s="1353">
        <v>1</v>
      </c>
      <c r="AH64" s="1353">
        <v>1</v>
      </c>
      <c r="AI64" s="1361" t="s">
        <v>2100</v>
      </c>
      <c r="AY64" s="1376" t="s">
        <v>2228</v>
      </c>
      <c r="BA64" s="1374"/>
    </row>
    <row r="65" spans="1:53" ht="21">
      <c r="A65" s="1153" t="s">
        <v>3680</v>
      </c>
      <c r="C65" s="1212" t="s">
        <v>3833</v>
      </c>
      <c r="D65" s="1349" t="s">
        <v>2229</v>
      </c>
      <c r="E65" s="1350" t="s">
        <v>2219</v>
      </c>
      <c r="F65" s="1225">
        <v>41029</v>
      </c>
      <c r="G65" s="1370">
        <v>1</v>
      </c>
      <c r="H65" s="1370"/>
      <c r="I65" s="1370"/>
      <c r="J65" s="1370"/>
      <c r="K65" s="1370">
        <v>1</v>
      </c>
      <c r="L65" s="1370">
        <v>170</v>
      </c>
      <c r="M65" s="1370">
        <v>71</v>
      </c>
      <c r="N65" s="1370">
        <v>210</v>
      </c>
      <c r="O65" s="1375">
        <v>579</v>
      </c>
      <c r="P65" s="1370"/>
      <c r="Q65" s="1353">
        <v>1</v>
      </c>
      <c r="R65" s="1353"/>
      <c r="S65" s="1353">
        <v>1</v>
      </c>
      <c r="T65" s="1353"/>
      <c r="U65" s="1353">
        <v>1</v>
      </c>
      <c r="V65" s="1370"/>
      <c r="W65" s="1370"/>
      <c r="X65" s="1370">
        <v>1</v>
      </c>
      <c r="Y65" s="1359">
        <v>1</v>
      </c>
      <c r="Z65" s="1359">
        <v>1</v>
      </c>
      <c r="AA65" s="1359"/>
      <c r="AB65" s="1359">
        <v>1</v>
      </c>
      <c r="AC65" s="1359" t="s">
        <v>2100</v>
      </c>
      <c r="AD65" s="1212" t="s">
        <v>3819</v>
      </c>
      <c r="AE65" s="1360">
        <v>1</v>
      </c>
      <c r="AF65" s="1353">
        <v>1</v>
      </c>
      <c r="AG65" s="1353"/>
      <c r="AH65" s="1353">
        <v>1</v>
      </c>
      <c r="AI65" s="1361" t="s">
        <v>2100</v>
      </c>
      <c r="AY65" s="1376" t="s">
        <v>2230</v>
      </c>
      <c r="BA65" s="1374"/>
    </row>
    <row r="66" spans="1:53" ht="21">
      <c r="A66" s="1153" t="s">
        <v>3680</v>
      </c>
      <c r="C66" s="1212" t="s">
        <v>3833</v>
      </c>
      <c r="D66" s="1349" t="s">
        <v>2231</v>
      </c>
      <c r="E66" s="1350" t="s">
        <v>2219</v>
      </c>
      <c r="F66" s="1225">
        <v>41029</v>
      </c>
      <c r="G66" s="1370">
        <v>1</v>
      </c>
      <c r="H66" s="1370"/>
      <c r="I66" s="1370"/>
      <c r="J66" s="1370"/>
      <c r="K66" s="1370">
        <v>1</v>
      </c>
      <c r="L66" s="1370">
        <v>171</v>
      </c>
      <c r="M66" s="1370">
        <v>72</v>
      </c>
      <c r="N66" s="1370">
        <v>215</v>
      </c>
      <c r="O66" s="1375">
        <v>743</v>
      </c>
      <c r="P66" s="1370"/>
      <c r="Q66" s="1353">
        <v>1</v>
      </c>
      <c r="R66" s="1353"/>
      <c r="S66" s="1353">
        <v>1</v>
      </c>
      <c r="T66" s="1353"/>
      <c r="U66" s="1353">
        <v>1</v>
      </c>
      <c r="V66" s="1370"/>
      <c r="W66" s="1370">
        <v>1</v>
      </c>
      <c r="X66" s="1370"/>
      <c r="Y66" s="1359">
        <v>1</v>
      </c>
      <c r="Z66" s="1359"/>
      <c r="AA66" s="1359">
        <v>1</v>
      </c>
      <c r="AB66" s="1359">
        <v>1</v>
      </c>
      <c r="AC66" s="1359" t="s">
        <v>2100</v>
      </c>
      <c r="AD66" s="1212" t="s">
        <v>3819</v>
      </c>
      <c r="AE66" s="1360">
        <v>1</v>
      </c>
      <c r="AF66" s="1353"/>
      <c r="AG66" s="1353">
        <v>1</v>
      </c>
      <c r="AH66" s="1353">
        <v>1</v>
      </c>
      <c r="AI66" s="1361" t="s">
        <v>2100</v>
      </c>
      <c r="AY66" s="1376" t="s">
        <v>2232</v>
      </c>
      <c r="BA66" s="1374"/>
    </row>
    <row r="67" spans="1:53" ht="21">
      <c r="A67" s="1153" t="s">
        <v>3680</v>
      </c>
      <c r="C67" s="1212" t="s">
        <v>3833</v>
      </c>
      <c r="D67" s="1349" t="s">
        <v>2233</v>
      </c>
      <c r="E67" s="1350" t="s">
        <v>2219</v>
      </c>
      <c r="F67" s="1225">
        <v>41029</v>
      </c>
      <c r="G67" s="1371"/>
      <c r="H67" s="1371">
        <v>1</v>
      </c>
      <c r="I67" s="1371"/>
      <c r="J67" s="1371"/>
      <c r="K67" s="1371">
        <v>1</v>
      </c>
      <c r="L67" s="1371">
        <v>166</v>
      </c>
      <c r="M67" s="1371">
        <v>70</v>
      </c>
      <c r="N67" s="1371">
        <v>210</v>
      </c>
      <c r="O67" s="1372">
        <v>532</v>
      </c>
      <c r="P67" s="1371"/>
      <c r="Q67" s="1351">
        <v>1</v>
      </c>
      <c r="R67" s="1351">
        <v>1</v>
      </c>
      <c r="S67" s="1353"/>
      <c r="T67" s="1351">
        <v>1</v>
      </c>
      <c r="U67" s="1351"/>
      <c r="V67" s="1371">
        <v>1</v>
      </c>
      <c r="W67" s="1371"/>
      <c r="X67" s="1371"/>
      <c r="Y67" s="1354">
        <v>1</v>
      </c>
      <c r="Z67" s="1354">
        <v>1</v>
      </c>
      <c r="AA67" s="1354"/>
      <c r="AB67" s="1354">
        <v>1</v>
      </c>
      <c r="AC67" s="1354" t="s">
        <v>2100</v>
      </c>
      <c r="AD67" s="1212" t="s">
        <v>3819</v>
      </c>
      <c r="AE67" s="1355">
        <v>1</v>
      </c>
      <c r="AF67" s="1351">
        <v>1</v>
      </c>
      <c r="AG67" s="1351"/>
      <c r="AH67" s="1351">
        <v>1</v>
      </c>
      <c r="AI67" s="1356" t="s">
        <v>2100</v>
      </c>
      <c r="AY67" s="1373" t="s">
        <v>2234</v>
      </c>
      <c r="BA67" s="1374"/>
    </row>
    <row r="68" spans="1:53" ht="21">
      <c r="A68" s="1153" t="s">
        <v>3680</v>
      </c>
      <c r="C68" s="1212" t="s">
        <v>3833</v>
      </c>
      <c r="D68" s="1349" t="s">
        <v>2235</v>
      </c>
      <c r="E68" s="1350" t="s">
        <v>2219</v>
      </c>
      <c r="F68" s="1225">
        <v>41029</v>
      </c>
      <c r="G68" s="1370"/>
      <c r="H68" s="1370">
        <v>1</v>
      </c>
      <c r="I68" s="1370">
        <v>1</v>
      </c>
      <c r="J68" s="1370"/>
      <c r="K68" s="1370"/>
      <c r="L68" s="1370">
        <v>103</v>
      </c>
      <c r="M68" s="1370">
        <v>50</v>
      </c>
      <c r="N68" s="1370">
        <v>121</v>
      </c>
      <c r="O68" s="1375">
        <v>135</v>
      </c>
      <c r="P68" s="1370"/>
      <c r="Q68" s="1353">
        <v>1</v>
      </c>
      <c r="R68" s="1353"/>
      <c r="S68" s="1353">
        <v>1</v>
      </c>
      <c r="T68" s="1353"/>
      <c r="U68" s="1353">
        <v>1</v>
      </c>
      <c r="V68" s="1370">
        <v>1</v>
      </c>
      <c r="W68" s="1370"/>
      <c r="X68" s="1370"/>
      <c r="Y68" s="1359">
        <v>1</v>
      </c>
      <c r="Z68" s="1359">
        <v>1</v>
      </c>
      <c r="AA68" s="1359"/>
      <c r="AB68" s="1359">
        <v>1</v>
      </c>
      <c r="AC68" s="1359" t="s">
        <v>2100</v>
      </c>
      <c r="AD68" s="1212" t="s">
        <v>3819</v>
      </c>
      <c r="AE68" s="1360">
        <v>1</v>
      </c>
      <c r="AF68" s="1353">
        <v>1</v>
      </c>
      <c r="AG68" s="1353"/>
      <c r="AH68" s="1353">
        <v>1</v>
      </c>
      <c r="AI68" s="1361" t="s">
        <v>2100</v>
      </c>
      <c r="AY68" s="1376" t="s">
        <v>2236</v>
      </c>
      <c r="BA68" s="1374"/>
    </row>
    <row r="69" spans="1:53" ht="21">
      <c r="A69" s="1153" t="s">
        <v>3680</v>
      </c>
      <c r="C69" s="1212" t="s">
        <v>3833</v>
      </c>
      <c r="D69" s="1349" t="s">
        <v>2237</v>
      </c>
      <c r="E69" s="1350" t="s">
        <v>2219</v>
      </c>
      <c r="F69" s="1225">
        <v>41029</v>
      </c>
      <c r="G69" s="1371"/>
      <c r="H69" s="1371">
        <v>1</v>
      </c>
      <c r="I69" s="1371"/>
      <c r="J69" s="1371"/>
      <c r="K69" s="1371">
        <v>1</v>
      </c>
      <c r="L69" s="1371">
        <v>125</v>
      </c>
      <c r="M69" s="1371">
        <v>71</v>
      </c>
      <c r="N69" s="1371">
        <v>195</v>
      </c>
      <c r="O69" s="1372">
        <v>504</v>
      </c>
      <c r="P69" s="1371"/>
      <c r="Q69" s="1351">
        <v>1</v>
      </c>
      <c r="R69" s="1351">
        <v>1</v>
      </c>
      <c r="S69" s="1353"/>
      <c r="T69" s="1351">
        <v>1</v>
      </c>
      <c r="U69" s="1351"/>
      <c r="V69" s="1371">
        <v>1</v>
      </c>
      <c r="W69" s="1371"/>
      <c r="X69" s="1371"/>
      <c r="Y69" s="1354">
        <v>1</v>
      </c>
      <c r="Z69" s="1354">
        <v>1</v>
      </c>
      <c r="AA69" s="1354"/>
      <c r="AB69" s="1354">
        <v>1</v>
      </c>
      <c r="AC69" s="1354" t="s">
        <v>2100</v>
      </c>
      <c r="AD69" s="1212" t="s">
        <v>3819</v>
      </c>
      <c r="AE69" s="1355">
        <v>1</v>
      </c>
      <c r="AF69" s="1351">
        <v>1</v>
      </c>
      <c r="AG69" s="1351"/>
      <c r="AH69" s="1351">
        <v>1</v>
      </c>
      <c r="AI69" s="1356" t="s">
        <v>2100</v>
      </c>
      <c r="AY69" s="1373" t="s">
        <v>2238</v>
      </c>
      <c r="BA69" s="1374"/>
    </row>
    <row r="70" spans="1:53" ht="21">
      <c r="A70" s="1153" t="s">
        <v>3680</v>
      </c>
      <c r="C70" s="1212" t="s">
        <v>3833</v>
      </c>
      <c r="D70" s="1349" t="s">
        <v>2239</v>
      </c>
      <c r="E70" s="1350" t="s">
        <v>2219</v>
      </c>
      <c r="F70" s="1225">
        <v>41029</v>
      </c>
      <c r="G70" s="1370"/>
      <c r="H70" s="1370">
        <v>1</v>
      </c>
      <c r="I70" s="1370">
        <v>1</v>
      </c>
      <c r="J70" s="1370"/>
      <c r="K70" s="1370"/>
      <c r="L70" s="1370">
        <v>84</v>
      </c>
      <c r="M70" s="1370">
        <v>48</v>
      </c>
      <c r="N70" s="1370">
        <v>111</v>
      </c>
      <c r="O70" s="1375">
        <v>125</v>
      </c>
      <c r="P70" s="1370"/>
      <c r="Q70" s="1353">
        <v>1</v>
      </c>
      <c r="R70" s="1353"/>
      <c r="S70" s="1353">
        <v>1</v>
      </c>
      <c r="T70" s="1353"/>
      <c r="U70" s="1353">
        <v>1</v>
      </c>
      <c r="V70" s="1370"/>
      <c r="W70" s="1370">
        <v>1</v>
      </c>
      <c r="X70" s="1370"/>
      <c r="Y70" s="1359">
        <v>1</v>
      </c>
      <c r="Z70" s="1359">
        <v>1</v>
      </c>
      <c r="AA70" s="1359"/>
      <c r="AB70" s="1359">
        <v>1</v>
      </c>
      <c r="AC70" s="1359" t="s">
        <v>2100</v>
      </c>
      <c r="AD70" s="1212" t="s">
        <v>3819</v>
      </c>
      <c r="AE70" s="1360">
        <v>1</v>
      </c>
      <c r="AF70" s="1353">
        <v>1</v>
      </c>
      <c r="AG70" s="1353"/>
      <c r="AH70" s="1353">
        <v>1</v>
      </c>
      <c r="AI70" s="1361" t="s">
        <v>2100</v>
      </c>
      <c r="AY70" s="1376"/>
      <c r="BA70" s="1374"/>
    </row>
    <row r="71" spans="1:53" ht="21">
      <c r="A71" s="1153" t="s">
        <v>3680</v>
      </c>
      <c r="C71" s="1212" t="s">
        <v>3833</v>
      </c>
      <c r="D71" s="1349" t="s">
        <v>2240</v>
      </c>
      <c r="E71" s="1350" t="s">
        <v>2219</v>
      </c>
      <c r="F71" s="1225">
        <v>41029</v>
      </c>
      <c r="G71" s="1370">
        <v>1</v>
      </c>
      <c r="H71" s="1370"/>
      <c r="I71" s="1370"/>
      <c r="J71" s="1370">
        <v>1</v>
      </c>
      <c r="K71" s="1370"/>
      <c r="L71" s="1370">
        <v>158</v>
      </c>
      <c r="M71" s="1370">
        <v>71</v>
      </c>
      <c r="N71" s="1370">
        <v>215</v>
      </c>
      <c r="O71" s="1375">
        <v>510</v>
      </c>
      <c r="P71" s="1370"/>
      <c r="Q71" s="1353">
        <v>1</v>
      </c>
      <c r="R71" s="1353"/>
      <c r="S71" s="1353">
        <v>1</v>
      </c>
      <c r="T71" s="1353"/>
      <c r="U71" s="1353">
        <v>1</v>
      </c>
      <c r="V71" s="1370"/>
      <c r="W71" s="1370">
        <v>1</v>
      </c>
      <c r="X71" s="1370"/>
      <c r="Y71" s="1359">
        <v>1</v>
      </c>
      <c r="Z71" s="1359">
        <v>1</v>
      </c>
      <c r="AA71" s="1359"/>
      <c r="AB71" s="1359">
        <v>1</v>
      </c>
      <c r="AC71" s="1359" t="s">
        <v>2100</v>
      </c>
      <c r="AD71" s="1212" t="s">
        <v>3819</v>
      </c>
      <c r="AE71" s="1360">
        <v>1</v>
      </c>
      <c r="AF71" s="1353">
        <v>1</v>
      </c>
      <c r="AG71" s="1353"/>
      <c r="AH71" s="1353">
        <v>1</v>
      </c>
      <c r="AI71" s="1361" t="s">
        <v>2100</v>
      </c>
      <c r="AY71" s="1376" t="s">
        <v>2241</v>
      </c>
      <c r="BA71" s="1374"/>
    </row>
    <row r="72" spans="1:53" ht="21">
      <c r="A72" s="1153" t="s">
        <v>3680</v>
      </c>
      <c r="C72" s="1212" t="s">
        <v>3833</v>
      </c>
      <c r="D72" s="1349" t="s">
        <v>2242</v>
      </c>
      <c r="E72" s="1350" t="s">
        <v>2219</v>
      </c>
      <c r="F72" s="1225">
        <v>41029</v>
      </c>
      <c r="G72" s="1370">
        <v>1</v>
      </c>
      <c r="H72" s="1370"/>
      <c r="I72" s="1370"/>
      <c r="J72" s="1370"/>
      <c r="K72" s="1370">
        <v>1</v>
      </c>
      <c r="L72" s="1370">
        <v>161</v>
      </c>
      <c r="M72" s="1370">
        <v>71</v>
      </c>
      <c r="N72" s="1370">
        <v>195</v>
      </c>
      <c r="O72" s="1375">
        <v>446</v>
      </c>
      <c r="P72" s="1370"/>
      <c r="Q72" s="1353">
        <v>1</v>
      </c>
      <c r="R72" s="1353"/>
      <c r="S72" s="1353">
        <v>1</v>
      </c>
      <c r="T72" s="1353"/>
      <c r="U72" s="1353">
        <v>1</v>
      </c>
      <c r="V72" s="1370"/>
      <c r="W72" s="1370">
        <v>1</v>
      </c>
      <c r="X72" s="1370"/>
      <c r="Y72" s="1359">
        <v>1</v>
      </c>
      <c r="Z72" s="1359"/>
      <c r="AA72" s="1359">
        <v>1</v>
      </c>
      <c r="AB72" s="1359">
        <v>1</v>
      </c>
      <c r="AC72" s="1359" t="s">
        <v>2100</v>
      </c>
      <c r="AD72" s="1212" t="s">
        <v>3819</v>
      </c>
      <c r="AE72" s="1360">
        <v>1</v>
      </c>
      <c r="AF72" s="1353"/>
      <c r="AG72" s="1353">
        <v>1</v>
      </c>
      <c r="AH72" s="1353">
        <v>1</v>
      </c>
      <c r="AI72" s="1361" t="s">
        <v>2100</v>
      </c>
      <c r="AY72" s="1376" t="s">
        <v>2243</v>
      </c>
      <c r="BA72" s="1374"/>
    </row>
    <row r="73" spans="1:53" ht="21">
      <c r="A73" s="1153" t="s">
        <v>3680</v>
      </c>
      <c r="C73" s="1212" t="s">
        <v>3833</v>
      </c>
      <c r="D73" s="1349" t="s">
        <v>2244</v>
      </c>
      <c r="E73" s="1350" t="s">
        <v>2219</v>
      </c>
      <c r="F73" s="1225">
        <v>41029</v>
      </c>
      <c r="G73" s="1371"/>
      <c r="H73" s="1371">
        <v>1</v>
      </c>
      <c r="I73" s="1371"/>
      <c r="J73" s="1371"/>
      <c r="K73" s="1371">
        <v>1</v>
      </c>
      <c r="L73" s="1371">
        <v>170</v>
      </c>
      <c r="M73" s="1371">
        <v>71</v>
      </c>
      <c r="N73" s="1371">
        <v>212</v>
      </c>
      <c r="O73" s="1372">
        <v>701</v>
      </c>
      <c r="P73" s="1371">
        <v>1</v>
      </c>
      <c r="Q73" s="1351"/>
      <c r="R73" s="1351"/>
      <c r="S73" s="1353">
        <v>1</v>
      </c>
      <c r="T73" s="1351"/>
      <c r="U73" s="1351">
        <v>1</v>
      </c>
      <c r="V73" s="1371"/>
      <c r="W73" s="1371"/>
      <c r="X73" s="1371">
        <v>1</v>
      </c>
      <c r="Y73" s="1354">
        <v>1</v>
      </c>
      <c r="Z73" s="1354"/>
      <c r="AA73" s="1354">
        <v>1</v>
      </c>
      <c r="AB73" s="1354">
        <v>1</v>
      </c>
      <c r="AC73" s="1354" t="s">
        <v>2100</v>
      </c>
      <c r="AD73" s="1212" t="s">
        <v>3819</v>
      </c>
      <c r="AE73" s="1355">
        <v>1</v>
      </c>
      <c r="AF73" s="1351"/>
      <c r="AG73" s="1351">
        <v>1</v>
      </c>
      <c r="AH73" s="1351">
        <v>1</v>
      </c>
      <c r="AI73" s="1356" t="s">
        <v>2100</v>
      </c>
      <c r="AY73" s="1373" t="s">
        <v>2245</v>
      </c>
      <c r="BA73" s="1374"/>
    </row>
    <row r="74" spans="1:53" ht="21">
      <c r="A74" s="1153" t="s">
        <v>3680</v>
      </c>
      <c r="C74" s="1212" t="s">
        <v>3833</v>
      </c>
      <c r="D74" s="1349" t="s">
        <v>2246</v>
      </c>
      <c r="E74" s="1350" t="s">
        <v>2219</v>
      </c>
      <c r="F74" s="1225">
        <v>41029</v>
      </c>
      <c r="G74" s="1370">
        <v>1</v>
      </c>
      <c r="H74" s="1370"/>
      <c r="I74" s="1370"/>
      <c r="J74" s="1370"/>
      <c r="K74" s="1370">
        <v>1</v>
      </c>
      <c r="L74" s="1370">
        <v>170</v>
      </c>
      <c r="M74" s="1370">
        <v>71</v>
      </c>
      <c r="N74" s="1370">
        <v>216</v>
      </c>
      <c r="O74" s="1375">
        <v>707</v>
      </c>
      <c r="P74" s="1370"/>
      <c r="Q74" s="1353">
        <v>1</v>
      </c>
      <c r="R74" s="1353"/>
      <c r="S74" s="1353">
        <v>1</v>
      </c>
      <c r="T74" s="1353"/>
      <c r="U74" s="1353">
        <v>1</v>
      </c>
      <c r="V74" s="1370"/>
      <c r="W74" s="1370"/>
      <c r="X74" s="1370">
        <v>1</v>
      </c>
      <c r="Y74" s="1359">
        <v>1</v>
      </c>
      <c r="Z74" s="1359">
        <v>1</v>
      </c>
      <c r="AA74" s="1359"/>
      <c r="AB74" s="1359">
        <v>1</v>
      </c>
      <c r="AC74" s="1359" t="s">
        <v>2100</v>
      </c>
      <c r="AD74" s="1212" t="s">
        <v>3819</v>
      </c>
      <c r="AE74" s="1360">
        <v>1</v>
      </c>
      <c r="AF74" s="1353">
        <v>1</v>
      </c>
      <c r="AG74" s="1353"/>
      <c r="AH74" s="1353">
        <v>1</v>
      </c>
      <c r="AI74" s="1361" t="s">
        <v>2100</v>
      </c>
      <c r="AY74" s="1376" t="s">
        <v>2247</v>
      </c>
      <c r="BA74" s="1374"/>
    </row>
    <row r="75" spans="1:53" ht="21">
      <c r="A75" s="1153" t="s">
        <v>3680</v>
      </c>
      <c r="C75" s="1212" t="s">
        <v>3833</v>
      </c>
      <c r="D75" s="1362" t="s">
        <v>2248</v>
      </c>
      <c r="E75" s="1363" t="s">
        <v>2219</v>
      </c>
      <c r="F75" s="1225">
        <v>41029</v>
      </c>
      <c r="G75" s="1364"/>
      <c r="H75" s="1364">
        <v>1</v>
      </c>
      <c r="I75" s="1364"/>
      <c r="J75" s="1364"/>
      <c r="K75" s="1364">
        <v>1</v>
      </c>
      <c r="L75" s="1364">
        <v>172</v>
      </c>
      <c r="M75" s="1364">
        <v>75</v>
      </c>
      <c r="N75" s="1364">
        <v>212</v>
      </c>
      <c r="O75" s="1365">
        <v>574</v>
      </c>
      <c r="P75" s="1364"/>
      <c r="Q75" s="1364">
        <v>1</v>
      </c>
      <c r="R75" s="1364"/>
      <c r="S75" s="1364">
        <v>1</v>
      </c>
      <c r="T75" s="1364"/>
      <c r="U75" s="1364">
        <v>1</v>
      </c>
      <c r="V75" s="1364"/>
      <c r="W75" s="1364">
        <v>1</v>
      </c>
      <c r="X75" s="1364"/>
      <c r="Y75" s="1364">
        <v>1</v>
      </c>
      <c r="Z75" s="1364">
        <v>1</v>
      </c>
      <c r="AA75" s="1364"/>
      <c r="AB75" s="1364">
        <v>1</v>
      </c>
      <c r="AC75" s="1364" t="s">
        <v>2100</v>
      </c>
      <c r="AD75" s="1212" t="s">
        <v>3819</v>
      </c>
      <c r="AE75" s="1366">
        <v>1</v>
      </c>
      <c r="AF75" s="1364">
        <v>1</v>
      </c>
      <c r="AG75" s="1364"/>
      <c r="AH75" s="1364">
        <v>1</v>
      </c>
      <c r="AI75" s="1367" t="s">
        <v>2100</v>
      </c>
      <c r="AY75" s="1366" t="s">
        <v>2249</v>
      </c>
      <c r="BA75" s="1368" t="s">
        <v>2250</v>
      </c>
    </row>
    <row r="76" spans="1:53" ht="21">
      <c r="A76" s="1153" t="s">
        <v>3680</v>
      </c>
      <c r="C76" s="1212" t="s">
        <v>3833</v>
      </c>
      <c r="D76" s="1349" t="s">
        <v>2251</v>
      </c>
      <c r="E76" s="1350" t="s">
        <v>2219</v>
      </c>
      <c r="F76" s="1225">
        <v>41029</v>
      </c>
      <c r="G76" s="1371"/>
      <c r="H76" s="1371">
        <v>1</v>
      </c>
      <c r="I76" s="1371"/>
      <c r="J76" s="1371"/>
      <c r="K76" s="1371">
        <v>1</v>
      </c>
      <c r="L76" s="1371">
        <v>164</v>
      </c>
      <c r="M76" s="1371">
        <v>70</v>
      </c>
      <c r="N76" s="1371">
        <v>208</v>
      </c>
      <c r="O76" s="1372">
        <v>490</v>
      </c>
      <c r="P76" s="1371"/>
      <c r="Q76" s="1351">
        <v>1</v>
      </c>
      <c r="R76" s="1351">
        <v>1</v>
      </c>
      <c r="S76" s="1351"/>
      <c r="T76" s="1351"/>
      <c r="U76" s="1351">
        <v>1</v>
      </c>
      <c r="V76" s="1371">
        <v>1</v>
      </c>
      <c r="W76" s="1371"/>
      <c r="X76" s="1371"/>
      <c r="Y76" s="1354">
        <v>1</v>
      </c>
      <c r="Z76" s="1354"/>
      <c r="AA76" s="1354">
        <v>1</v>
      </c>
      <c r="AB76" s="1354">
        <v>1</v>
      </c>
      <c r="AC76" s="1354" t="s">
        <v>2100</v>
      </c>
      <c r="AD76" s="1212" t="s">
        <v>3819</v>
      </c>
      <c r="AE76" s="1355">
        <v>1</v>
      </c>
      <c r="AF76" s="1351"/>
      <c r="AG76" s="1351">
        <v>1</v>
      </c>
      <c r="AH76" s="1351">
        <v>1</v>
      </c>
      <c r="AI76" s="1356" t="s">
        <v>2100</v>
      </c>
      <c r="AY76" s="1373" t="s">
        <v>2252</v>
      </c>
      <c r="BA76" s="1374"/>
    </row>
    <row r="77" spans="1:53" ht="21">
      <c r="A77" s="1153" t="s">
        <v>3680</v>
      </c>
      <c r="C77" s="1212" t="s">
        <v>3833</v>
      </c>
      <c r="D77" s="1349" t="s">
        <v>2253</v>
      </c>
      <c r="E77" s="1350" t="s">
        <v>2219</v>
      </c>
      <c r="F77" s="1225">
        <v>41029</v>
      </c>
      <c r="G77" s="1370">
        <v>1</v>
      </c>
      <c r="H77" s="1370"/>
      <c r="I77" s="1370"/>
      <c r="J77" s="1370"/>
      <c r="K77" s="1370">
        <v>1</v>
      </c>
      <c r="L77" s="1370">
        <v>172</v>
      </c>
      <c r="M77" s="1370">
        <v>71</v>
      </c>
      <c r="N77" s="1370">
        <v>216</v>
      </c>
      <c r="O77" s="1375">
        <v>746</v>
      </c>
      <c r="P77" s="1370"/>
      <c r="Q77" s="1353">
        <v>1</v>
      </c>
      <c r="R77" s="1353"/>
      <c r="S77" s="1353">
        <v>1</v>
      </c>
      <c r="T77" s="1353"/>
      <c r="U77" s="1353">
        <v>1</v>
      </c>
      <c r="V77" s="1370"/>
      <c r="W77" s="1370"/>
      <c r="X77" s="1370">
        <v>1</v>
      </c>
      <c r="Y77" s="1359">
        <v>1</v>
      </c>
      <c r="Z77" s="1359">
        <v>1</v>
      </c>
      <c r="AA77" s="1359"/>
      <c r="AB77" s="1359">
        <v>1</v>
      </c>
      <c r="AC77" s="1359" t="s">
        <v>2100</v>
      </c>
      <c r="AD77" s="1212" t="s">
        <v>3819</v>
      </c>
      <c r="AE77" s="1360">
        <v>1</v>
      </c>
      <c r="AF77" s="1353">
        <v>1</v>
      </c>
      <c r="AG77" s="1353"/>
      <c r="AH77" s="1353">
        <v>1</v>
      </c>
      <c r="AI77" s="1361" t="s">
        <v>2100</v>
      </c>
      <c r="AY77" s="1376" t="s">
        <v>2254</v>
      </c>
      <c r="BA77" s="1374"/>
    </row>
    <row r="78" spans="1:53" ht="21">
      <c r="A78" s="1153" t="s">
        <v>3680</v>
      </c>
      <c r="C78" s="1212" t="s">
        <v>3833</v>
      </c>
      <c r="D78" s="1349" t="s">
        <v>2255</v>
      </c>
      <c r="E78" s="1350" t="s">
        <v>2219</v>
      </c>
      <c r="F78" s="1225">
        <v>41029</v>
      </c>
      <c r="G78" s="1370">
        <v>1</v>
      </c>
      <c r="H78" s="1370"/>
      <c r="I78" s="1370"/>
      <c r="J78" s="1370"/>
      <c r="K78" s="1370">
        <v>1</v>
      </c>
      <c r="L78" s="1370">
        <v>162</v>
      </c>
      <c r="M78" s="1370">
        <v>69</v>
      </c>
      <c r="N78" s="1370">
        <v>206</v>
      </c>
      <c r="O78" s="1375">
        <v>466</v>
      </c>
      <c r="P78" s="1370"/>
      <c r="Q78" s="1353">
        <v>1</v>
      </c>
      <c r="R78" s="1353"/>
      <c r="S78" s="1353">
        <v>1</v>
      </c>
      <c r="T78" s="1353"/>
      <c r="U78" s="1353">
        <v>1</v>
      </c>
      <c r="V78" s="1370"/>
      <c r="W78" s="1370">
        <v>1</v>
      </c>
      <c r="X78" s="1370"/>
      <c r="Y78" s="1359">
        <v>1</v>
      </c>
      <c r="Z78" s="1359"/>
      <c r="AA78" s="1359">
        <v>1</v>
      </c>
      <c r="AB78" s="1359">
        <v>1</v>
      </c>
      <c r="AC78" s="1359" t="s">
        <v>2100</v>
      </c>
      <c r="AD78" s="1212" t="s">
        <v>3819</v>
      </c>
      <c r="AE78" s="1360">
        <v>1</v>
      </c>
      <c r="AF78" s="1353"/>
      <c r="AG78" s="1353">
        <v>1</v>
      </c>
      <c r="AH78" s="1353">
        <v>1</v>
      </c>
      <c r="AI78" s="1361" t="s">
        <v>2100</v>
      </c>
      <c r="AY78" s="1376" t="s">
        <v>2256</v>
      </c>
      <c r="BA78" s="1374"/>
    </row>
    <row r="79" spans="1:53" ht="21">
      <c r="A79" s="1153" t="s">
        <v>3680</v>
      </c>
      <c r="C79" s="1212" t="s">
        <v>3833</v>
      </c>
      <c r="D79" s="1362" t="s">
        <v>2257</v>
      </c>
      <c r="E79" s="1363" t="s">
        <v>2219</v>
      </c>
      <c r="F79" s="1225">
        <v>41029</v>
      </c>
      <c r="G79" s="1364">
        <v>1</v>
      </c>
      <c r="H79" s="1364"/>
      <c r="I79" s="1364"/>
      <c r="J79" s="1364"/>
      <c r="K79" s="1364">
        <v>1</v>
      </c>
      <c r="L79" s="1364">
        <v>173</v>
      </c>
      <c r="M79" s="1364">
        <v>74</v>
      </c>
      <c r="N79" s="1364">
        <v>216</v>
      </c>
      <c r="O79" s="1365">
        <v>638</v>
      </c>
      <c r="P79" s="1364"/>
      <c r="Q79" s="1364">
        <v>1</v>
      </c>
      <c r="R79" s="1364"/>
      <c r="S79" s="1364">
        <v>1</v>
      </c>
      <c r="T79" s="1364"/>
      <c r="U79" s="1364">
        <v>1</v>
      </c>
      <c r="V79" s="1364"/>
      <c r="W79" s="1364">
        <v>1</v>
      </c>
      <c r="X79" s="1364"/>
      <c r="Y79" s="1364">
        <v>1</v>
      </c>
      <c r="Z79" s="1364">
        <v>1</v>
      </c>
      <c r="AA79" s="1364"/>
      <c r="AB79" s="1364">
        <v>1</v>
      </c>
      <c r="AC79" s="1364" t="s">
        <v>2100</v>
      </c>
      <c r="AD79" s="1212" t="s">
        <v>3819</v>
      </c>
      <c r="AE79" s="1366">
        <v>1</v>
      </c>
      <c r="AF79" s="1364">
        <v>1</v>
      </c>
      <c r="AG79" s="1364"/>
      <c r="AH79" s="1364">
        <v>1</v>
      </c>
      <c r="AI79" s="1367" t="s">
        <v>2100</v>
      </c>
      <c r="AY79" s="1366" t="s">
        <v>1270</v>
      </c>
      <c r="BA79" s="1368" t="s">
        <v>2258</v>
      </c>
    </row>
    <row r="80" spans="1:53" ht="21">
      <c r="A80" s="1153" t="s">
        <v>3680</v>
      </c>
      <c r="C80" s="1212" t="s">
        <v>3833</v>
      </c>
      <c r="D80" s="1349" t="s">
        <v>2259</v>
      </c>
      <c r="E80" s="1350" t="s">
        <v>2260</v>
      </c>
      <c r="F80" s="1225">
        <v>41030</v>
      </c>
      <c r="G80" s="1370">
        <v>1</v>
      </c>
      <c r="H80" s="1370"/>
      <c r="I80" s="1370"/>
      <c r="J80" s="1370"/>
      <c r="K80" s="1370">
        <v>1</v>
      </c>
      <c r="L80" s="1370">
        <v>172</v>
      </c>
      <c r="M80" s="1370">
        <v>71</v>
      </c>
      <c r="N80" s="1370">
        <v>222</v>
      </c>
      <c r="O80" s="1375">
        <v>737</v>
      </c>
      <c r="P80" s="1370"/>
      <c r="Q80" s="1353">
        <v>1</v>
      </c>
      <c r="R80" s="1353"/>
      <c r="S80" s="1353">
        <v>1</v>
      </c>
      <c r="T80" s="1353"/>
      <c r="U80" s="1353">
        <v>1</v>
      </c>
      <c r="V80" s="1370"/>
      <c r="W80" s="1370"/>
      <c r="X80" s="1370">
        <v>1</v>
      </c>
      <c r="Y80" s="1359">
        <v>1</v>
      </c>
      <c r="Z80" s="1359"/>
      <c r="AA80" s="1359">
        <v>1</v>
      </c>
      <c r="AB80" s="1359">
        <v>1</v>
      </c>
      <c r="AC80" s="1359" t="s">
        <v>2100</v>
      </c>
      <c r="AD80" s="1212" t="s">
        <v>3819</v>
      </c>
      <c r="AE80" s="1360">
        <v>1</v>
      </c>
      <c r="AF80" s="1353"/>
      <c r="AG80" s="1353">
        <v>1</v>
      </c>
      <c r="AH80" s="1353">
        <v>1</v>
      </c>
      <c r="AI80" s="1361" t="s">
        <v>2100</v>
      </c>
      <c r="AY80" s="1376" t="s">
        <v>2261</v>
      </c>
      <c r="BA80" s="1374"/>
    </row>
    <row r="81" spans="1:53" ht="21">
      <c r="A81" s="1153" t="s">
        <v>3680</v>
      </c>
      <c r="C81" s="1212" t="s">
        <v>3833</v>
      </c>
      <c r="D81" s="1349" t="s">
        <v>2262</v>
      </c>
      <c r="E81" s="1350" t="s">
        <v>2260</v>
      </c>
      <c r="F81" s="1225">
        <v>41030</v>
      </c>
      <c r="G81" s="1370">
        <v>1</v>
      </c>
      <c r="H81" s="1370"/>
      <c r="I81" s="1370"/>
      <c r="J81" s="1370">
        <v>1</v>
      </c>
      <c r="K81" s="1370"/>
      <c r="L81" s="1370">
        <v>155</v>
      </c>
      <c r="M81" s="1370">
        <v>89</v>
      </c>
      <c r="N81" s="1370">
        <v>220</v>
      </c>
      <c r="O81" s="1375">
        <v>483</v>
      </c>
      <c r="P81" s="1370"/>
      <c r="Q81" s="1353">
        <v>1</v>
      </c>
      <c r="R81" s="1353"/>
      <c r="S81" s="1353">
        <v>1</v>
      </c>
      <c r="T81" s="1353"/>
      <c r="U81" s="1353">
        <v>1</v>
      </c>
      <c r="V81" s="1370"/>
      <c r="W81" s="1370"/>
      <c r="X81" s="1370">
        <v>1</v>
      </c>
      <c r="Y81" s="1359">
        <v>1</v>
      </c>
      <c r="Z81" s="1359">
        <v>1</v>
      </c>
      <c r="AA81" s="1359"/>
      <c r="AB81" s="1359">
        <v>1</v>
      </c>
      <c r="AC81" s="1359" t="s">
        <v>2100</v>
      </c>
      <c r="AD81" s="1212" t="s">
        <v>3819</v>
      </c>
      <c r="AE81" s="1360">
        <v>1</v>
      </c>
      <c r="AF81" s="1353">
        <v>1</v>
      </c>
      <c r="AG81" s="1353"/>
      <c r="AH81" s="1353">
        <v>1</v>
      </c>
      <c r="AI81" s="1361" t="s">
        <v>2100</v>
      </c>
      <c r="AY81" s="1376" t="s">
        <v>2263</v>
      </c>
      <c r="BA81" s="1374"/>
    </row>
    <row r="82" spans="1:53" ht="21">
      <c r="A82" s="1153" t="s">
        <v>3680</v>
      </c>
      <c r="C82" s="1212" t="s">
        <v>3833</v>
      </c>
      <c r="D82" s="1349" t="s">
        <v>2264</v>
      </c>
      <c r="E82" s="1350" t="s">
        <v>2260</v>
      </c>
      <c r="F82" s="1225">
        <v>41030</v>
      </c>
      <c r="G82" s="1370">
        <v>1</v>
      </c>
      <c r="H82" s="1370"/>
      <c r="I82" s="1370"/>
      <c r="J82" s="1370"/>
      <c r="K82" s="1370">
        <v>1</v>
      </c>
      <c r="L82" s="1370">
        <v>195</v>
      </c>
      <c r="M82" s="1370">
        <v>71</v>
      </c>
      <c r="N82" s="1370">
        <v>196</v>
      </c>
      <c r="O82" s="1375">
        <v>588</v>
      </c>
      <c r="P82" s="1370"/>
      <c r="Q82" s="1353">
        <v>1</v>
      </c>
      <c r="R82" s="1353"/>
      <c r="S82" s="1353">
        <v>1</v>
      </c>
      <c r="T82" s="1353"/>
      <c r="U82" s="1353">
        <v>1</v>
      </c>
      <c r="V82" s="1370"/>
      <c r="W82" s="1370">
        <v>1</v>
      </c>
      <c r="X82" s="1370"/>
      <c r="Y82" s="1359">
        <v>1</v>
      </c>
      <c r="Z82" s="1359"/>
      <c r="AA82" s="1359">
        <v>1</v>
      </c>
      <c r="AB82" s="1359">
        <v>1</v>
      </c>
      <c r="AC82" s="1359" t="s">
        <v>2100</v>
      </c>
      <c r="AD82" s="1212" t="s">
        <v>3819</v>
      </c>
      <c r="AE82" s="1360">
        <v>1</v>
      </c>
      <c r="AF82" s="1353"/>
      <c r="AG82" s="1353">
        <v>1</v>
      </c>
      <c r="AH82" s="1353">
        <v>1</v>
      </c>
      <c r="AI82" s="1361" t="s">
        <v>2100</v>
      </c>
      <c r="AY82" s="1376" t="s">
        <v>2265</v>
      </c>
      <c r="BA82" s="1374"/>
    </row>
    <row r="83" spans="1:53" ht="21">
      <c r="A83" s="1153" t="s">
        <v>3680</v>
      </c>
      <c r="C83" s="1212" t="s">
        <v>3833</v>
      </c>
      <c r="D83" s="1349" t="s">
        <v>2266</v>
      </c>
      <c r="E83" s="1350" t="s">
        <v>2260</v>
      </c>
      <c r="F83" s="1225">
        <v>41030</v>
      </c>
      <c r="G83" s="1370"/>
      <c r="H83" s="1370">
        <v>1</v>
      </c>
      <c r="I83" s="1370"/>
      <c r="J83" s="1370">
        <v>1</v>
      </c>
      <c r="K83" s="1370"/>
      <c r="L83" s="1370">
        <v>157</v>
      </c>
      <c r="M83" s="1370">
        <v>58</v>
      </c>
      <c r="N83" s="1370">
        <v>212</v>
      </c>
      <c r="O83" s="1375">
        <v>392</v>
      </c>
      <c r="P83" s="1370"/>
      <c r="Q83" s="1353">
        <v>1</v>
      </c>
      <c r="R83" s="1353"/>
      <c r="S83" s="1353">
        <v>1</v>
      </c>
      <c r="T83" s="1353"/>
      <c r="U83" s="1353">
        <v>1</v>
      </c>
      <c r="V83" s="1370"/>
      <c r="W83" s="1370">
        <v>1</v>
      </c>
      <c r="X83" s="1370"/>
      <c r="Y83" s="1359">
        <v>1</v>
      </c>
      <c r="Z83" s="1359">
        <v>1</v>
      </c>
      <c r="AA83" s="1359"/>
      <c r="AB83" s="1359">
        <v>1</v>
      </c>
      <c r="AC83" s="1359" t="s">
        <v>2100</v>
      </c>
      <c r="AD83" s="1212" t="s">
        <v>3819</v>
      </c>
      <c r="AE83" s="1360">
        <v>1</v>
      </c>
      <c r="AF83" s="1353">
        <v>1</v>
      </c>
      <c r="AG83" s="1353"/>
      <c r="AH83" s="1353">
        <v>1</v>
      </c>
      <c r="AI83" s="1361" t="s">
        <v>2100</v>
      </c>
      <c r="AY83" s="1376" t="s">
        <v>2267</v>
      </c>
      <c r="BA83" s="1374"/>
    </row>
    <row r="84" spans="1:53" ht="21">
      <c r="A84" s="1153" t="s">
        <v>3680</v>
      </c>
      <c r="C84" s="1212" t="s">
        <v>3833</v>
      </c>
      <c r="D84" s="1349" t="s">
        <v>2268</v>
      </c>
      <c r="E84" s="1350" t="s">
        <v>2260</v>
      </c>
      <c r="F84" s="1225">
        <v>41030</v>
      </c>
      <c r="G84" s="1370">
        <v>1</v>
      </c>
      <c r="H84" s="1370"/>
      <c r="I84" s="1370"/>
      <c r="J84" s="1370"/>
      <c r="K84" s="1370">
        <v>1</v>
      </c>
      <c r="L84" s="1370">
        <v>170</v>
      </c>
      <c r="M84" s="1370">
        <v>71</v>
      </c>
      <c r="N84" s="1370">
        <v>215</v>
      </c>
      <c r="O84" s="1375">
        <v>625</v>
      </c>
      <c r="P84" s="1370"/>
      <c r="Q84" s="1353">
        <v>1</v>
      </c>
      <c r="R84" s="1353"/>
      <c r="S84" s="1353">
        <v>1</v>
      </c>
      <c r="T84" s="1353"/>
      <c r="U84" s="1353">
        <v>1</v>
      </c>
      <c r="V84" s="1370"/>
      <c r="W84" s="1370">
        <v>1</v>
      </c>
      <c r="X84" s="1370"/>
      <c r="Y84" s="1359">
        <v>1</v>
      </c>
      <c r="Z84" s="1359"/>
      <c r="AA84" s="1359">
        <v>1</v>
      </c>
      <c r="AB84" s="1359">
        <v>1</v>
      </c>
      <c r="AC84" s="1359" t="s">
        <v>2100</v>
      </c>
      <c r="AD84" s="1212" t="s">
        <v>3819</v>
      </c>
      <c r="AE84" s="1360">
        <v>1</v>
      </c>
      <c r="AF84" s="1353"/>
      <c r="AG84" s="1353">
        <v>1</v>
      </c>
      <c r="AH84" s="1353">
        <v>1</v>
      </c>
      <c r="AI84" s="1361" t="s">
        <v>2100</v>
      </c>
      <c r="AY84" s="1376" t="s">
        <v>2269</v>
      </c>
      <c r="BA84" s="1374"/>
    </row>
    <row r="85" spans="1:53" ht="21">
      <c r="A85" s="1153" t="s">
        <v>3680</v>
      </c>
      <c r="C85" s="1212" t="s">
        <v>3833</v>
      </c>
      <c r="D85" s="1349" t="s">
        <v>2270</v>
      </c>
      <c r="E85" s="1350" t="s">
        <v>2260</v>
      </c>
      <c r="F85" s="1225">
        <v>41030</v>
      </c>
      <c r="G85" s="1370">
        <v>1</v>
      </c>
      <c r="H85" s="1370"/>
      <c r="I85" s="1370"/>
      <c r="J85" s="1370">
        <v>1</v>
      </c>
      <c r="K85" s="1370"/>
      <c r="L85" s="1370">
        <v>156</v>
      </c>
      <c r="M85" s="1370">
        <v>70</v>
      </c>
      <c r="N85" s="1370">
        <v>198</v>
      </c>
      <c r="O85" s="1375">
        <v>438</v>
      </c>
      <c r="P85" s="1370"/>
      <c r="Q85" s="1353">
        <v>1</v>
      </c>
      <c r="R85" s="1353"/>
      <c r="S85" s="1353">
        <v>1</v>
      </c>
      <c r="T85" s="1353"/>
      <c r="U85" s="1353">
        <v>1</v>
      </c>
      <c r="V85" s="1370"/>
      <c r="W85" s="1370">
        <v>1</v>
      </c>
      <c r="X85" s="1370"/>
      <c r="Y85" s="1359">
        <v>1</v>
      </c>
      <c r="Z85" s="1359">
        <v>1</v>
      </c>
      <c r="AA85" s="1359"/>
      <c r="AB85" s="1359">
        <v>1</v>
      </c>
      <c r="AC85" s="1359" t="s">
        <v>2100</v>
      </c>
      <c r="AD85" s="1212" t="s">
        <v>3819</v>
      </c>
      <c r="AE85" s="1360">
        <v>1</v>
      </c>
      <c r="AF85" s="1353">
        <v>1</v>
      </c>
      <c r="AG85" s="1353"/>
      <c r="AH85" s="1353">
        <v>1</v>
      </c>
      <c r="AI85" s="1361" t="s">
        <v>2100</v>
      </c>
      <c r="AY85" s="1376" t="s">
        <v>2271</v>
      </c>
      <c r="BA85" s="1374"/>
    </row>
    <row r="86" spans="1:53" ht="21">
      <c r="A86" s="1153" t="s">
        <v>3680</v>
      </c>
      <c r="C86" s="1212" t="s">
        <v>3833</v>
      </c>
      <c r="D86" s="1349" t="s">
        <v>2272</v>
      </c>
      <c r="E86" s="1350" t="s">
        <v>2260</v>
      </c>
      <c r="F86" s="1225">
        <v>41030</v>
      </c>
      <c r="G86" s="1371"/>
      <c r="H86" s="1371">
        <v>1</v>
      </c>
      <c r="I86" s="1371"/>
      <c r="J86" s="1371"/>
      <c r="K86" s="1371">
        <v>1</v>
      </c>
      <c r="L86" s="1371">
        <v>162</v>
      </c>
      <c r="M86" s="1371">
        <v>72</v>
      </c>
      <c r="N86" s="1371">
        <v>205</v>
      </c>
      <c r="O86" s="1372">
        <v>530</v>
      </c>
      <c r="P86" s="1371"/>
      <c r="Q86" s="1351">
        <v>1</v>
      </c>
      <c r="R86" s="1351">
        <v>1</v>
      </c>
      <c r="S86" s="1351"/>
      <c r="T86" s="1351"/>
      <c r="U86" s="1351">
        <v>1</v>
      </c>
      <c r="V86" s="1371"/>
      <c r="W86" s="1371">
        <v>1</v>
      </c>
      <c r="X86" s="1371"/>
      <c r="Y86" s="1354">
        <v>1</v>
      </c>
      <c r="Z86" s="1354"/>
      <c r="AA86" s="1354">
        <v>1</v>
      </c>
      <c r="AB86" s="1354">
        <v>1</v>
      </c>
      <c r="AC86" s="1354" t="s">
        <v>2100</v>
      </c>
      <c r="AD86" s="1212" t="s">
        <v>3819</v>
      </c>
      <c r="AE86" s="1355">
        <v>1</v>
      </c>
      <c r="AF86" s="1351"/>
      <c r="AG86" s="1351">
        <v>1</v>
      </c>
      <c r="AH86" s="1351">
        <v>1</v>
      </c>
      <c r="AI86" s="1356" t="s">
        <v>2100</v>
      </c>
      <c r="AY86" s="1373" t="s">
        <v>2273</v>
      </c>
      <c r="BA86" s="1374"/>
    </row>
    <row r="87" spans="1:53" ht="21">
      <c r="A87" s="1153" t="s">
        <v>3680</v>
      </c>
      <c r="C87" s="1212" t="s">
        <v>3833</v>
      </c>
      <c r="D87" s="1349" t="s">
        <v>2274</v>
      </c>
      <c r="E87" s="1350" t="s">
        <v>2260</v>
      </c>
      <c r="F87" s="1225">
        <v>41030</v>
      </c>
      <c r="G87" s="1370">
        <v>1</v>
      </c>
      <c r="H87" s="1370"/>
      <c r="I87" s="1370"/>
      <c r="J87" s="1370"/>
      <c r="K87" s="1370">
        <v>1</v>
      </c>
      <c r="L87" s="1370">
        <v>170</v>
      </c>
      <c r="M87" s="1370">
        <v>72</v>
      </c>
      <c r="N87" s="1370">
        <v>215</v>
      </c>
      <c r="O87" s="1375">
        <v>625</v>
      </c>
      <c r="P87" s="1370"/>
      <c r="Q87" s="1353">
        <v>1</v>
      </c>
      <c r="R87" s="1353"/>
      <c r="S87" s="1353">
        <v>1</v>
      </c>
      <c r="T87" s="1353"/>
      <c r="U87" s="1353">
        <v>1</v>
      </c>
      <c r="V87" s="1370"/>
      <c r="W87" s="1370"/>
      <c r="X87" s="1370">
        <v>1</v>
      </c>
      <c r="Y87" s="1359">
        <v>1</v>
      </c>
      <c r="Z87" s="1359"/>
      <c r="AA87" s="1359">
        <v>1</v>
      </c>
      <c r="AB87" s="1359">
        <v>1</v>
      </c>
      <c r="AC87" s="1359" t="s">
        <v>2100</v>
      </c>
      <c r="AD87" s="1212" t="s">
        <v>3819</v>
      </c>
      <c r="AE87" s="1360">
        <v>1</v>
      </c>
      <c r="AF87" s="1353"/>
      <c r="AG87" s="1353">
        <v>1</v>
      </c>
      <c r="AH87" s="1353">
        <v>1</v>
      </c>
      <c r="AI87" s="1361" t="s">
        <v>2100</v>
      </c>
      <c r="AY87" s="1376" t="s">
        <v>2275</v>
      </c>
      <c r="BA87" s="1374"/>
    </row>
    <row r="88" spans="1:53" ht="21">
      <c r="A88" s="1153" t="s">
        <v>3680</v>
      </c>
      <c r="C88" s="1212" t="s">
        <v>3833</v>
      </c>
      <c r="D88" s="1349" t="s">
        <v>2276</v>
      </c>
      <c r="E88" s="1350" t="s">
        <v>2260</v>
      </c>
      <c r="F88" s="1225">
        <v>41030</v>
      </c>
      <c r="G88" s="1370">
        <v>1</v>
      </c>
      <c r="H88" s="1370"/>
      <c r="I88" s="1370"/>
      <c r="J88" s="1370"/>
      <c r="K88" s="1370">
        <v>1</v>
      </c>
      <c r="L88" s="1370">
        <v>170</v>
      </c>
      <c r="M88" s="1370">
        <v>71</v>
      </c>
      <c r="N88" s="1370">
        <v>215</v>
      </c>
      <c r="O88" s="1375">
        <v>562</v>
      </c>
      <c r="P88" s="1370"/>
      <c r="Q88" s="1353">
        <v>1</v>
      </c>
      <c r="R88" s="1353"/>
      <c r="S88" s="1353">
        <v>1</v>
      </c>
      <c r="T88" s="1353"/>
      <c r="U88" s="1353">
        <v>1</v>
      </c>
      <c r="V88" s="1370"/>
      <c r="W88" s="1370">
        <v>1</v>
      </c>
      <c r="X88" s="1370"/>
      <c r="Y88" s="1359">
        <v>1</v>
      </c>
      <c r="Z88" s="1359"/>
      <c r="AA88" s="1359">
        <v>1</v>
      </c>
      <c r="AB88" s="1359">
        <v>1</v>
      </c>
      <c r="AC88" s="1359" t="s">
        <v>2100</v>
      </c>
      <c r="AD88" s="1212" t="s">
        <v>3819</v>
      </c>
      <c r="AE88" s="1360">
        <v>1</v>
      </c>
      <c r="AF88" s="1353"/>
      <c r="AG88" s="1353">
        <v>1</v>
      </c>
      <c r="AH88" s="1353">
        <v>1</v>
      </c>
      <c r="AI88" s="1361" t="s">
        <v>2100</v>
      </c>
      <c r="AY88" s="1376" t="s">
        <v>2277</v>
      </c>
      <c r="BA88" s="1374"/>
    </row>
    <row r="89" spans="1:53" ht="21">
      <c r="A89" s="1153" t="s">
        <v>3680</v>
      </c>
      <c r="C89" s="1212" t="s">
        <v>3833</v>
      </c>
      <c r="D89" s="1349" t="s">
        <v>2278</v>
      </c>
      <c r="E89" s="1350" t="s">
        <v>2260</v>
      </c>
      <c r="F89" s="1225">
        <v>41030</v>
      </c>
      <c r="G89" s="1370">
        <v>1</v>
      </c>
      <c r="H89" s="1370"/>
      <c r="I89" s="1370"/>
      <c r="J89" s="1370"/>
      <c r="K89" s="1370">
        <v>1</v>
      </c>
      <c r="L89" s="1370">
        <v>165</v>
      </c>
      <c r="M89" s="1370">
        <v>71</v>
      </c>
      <c r="N89" s="1370">
        <v>215</v>
      </c>
      <c r="O89" s="1375">
        <v>605</v>
      </c>
      <c r="P89" s="1370"/>
      <c r="Q89" s="1353">
        <v>1</v>
      </c>
      <c r="R89" s="1353"/>
      <c r="S89" s="1353">
        <v>1</v>
      </c>
      <c r="T89" s="1353"/>
      <c r="U89" s="1353">
        <v>1</v>
      </c>
      <c r="V89" s="1370"/>
      <c r="W89" s="1370"/>
      <c r="X89" s="1370">
        <v>1</v>
      </c>
      <c r="Y89" s="1359">
        <v>1</v>
      </c>
      <c r="Z89" s="1359"/>
      <c r="AA89" s="1359">
        <v>1</v>
      </c>
      <c r="AB89" s="1359">
        <v>1</v>
      </c>
      <c r="AC89" s="1359" t="s">
        <v>2100</v>
      </c>
      <c r="AD89" s="1212" t="s">
        <v>3819</v>
      </c>
      <c r="AE89" s="1360">
        <v>1</v>
      </c>
      <c r="AF89" s="1353"/>
      <c r="AG89" s="1353">
        <v>1</v>
      </c>
      <c r="AH89" s="1353">
        <v>1</v>
      </c>
      <c r="AI89" s="1361" t="s">
        <v>2100</v>
      </c>
      <c r="AY89" s="1376" t="s">
        <v>2279</v>
      </c>
      <c r="BA89" s="1374"/>
    </row>
    <row r="90" spans="1:53" ht="21">
      <c r="A90" s="1153" t="s">
        <v>3680</v>
      </c>
      <c r="C90" s="1212" t="s">
        <v>3833</v>
      </c>
      <c r="D90" s="1349" t="s">
        <v>2280</v>
      </c>
      <c r="E90" s="1350" t="s">
        <v>2260</v>
      </c>
      <c r="F90" s="1225">
        <v>41030</v>
      </c>
      <c r="G90" s="1370">
        <v>1</v>
      </c>
      <c r="H90" s="1370"/>
      <c r="I90" s="1370"/>
      <c r="J90" s="1370">
        <v>1</v>
      </c>
      <c r="K90" s="1370"/>
      <c r="L90" s="1370">
        <v>156</v>
      </c>
      <c r="M90" s="1370">
        <v>68</v>
      </c>
      <c r="N90" s="1370">
        <v>190</v>
      </c>
      <c r="O90" s="1375">
        <v>355</v>
      </c>
      <c r="P90" s="1370"/>
      <c r="Q90" s="1353">
        <v>1</v>
      </c>
      <c r="R90" s="1353"/>
      <c r="S90" s="1353">
        <v>1</v>
      </c>
      <c r="T90" s="1353"/>
      <c r="U90" s="1353">
        <v>1</v>
      </c>
      <c r="V90" s="1370"/>
      <c r="W90" s="1370">
        <v>1</v>
      </c>
      <c r="X90" s="1370"/>
      <c r="Y90" s="1359">
        <v>1</v>
      </c>
      <c r="Z90" s="1359">
        <v>1</v>
      </c>
      <c r="AA90" s="1359"/>
      <c r="AB90" s="1359">
        <v>1</v>
      </c>
      <c r="AC90" s="1359" t="s">
        <v>2100</v>
      </c>
      <c r="AD90" s="1212" t="s">
        <v>3819</v>
      </c>
      <c r="AE90" s="1360">
        <v>1</v>
      </c>
      <c r="AF90" s="1353">
        <v>1</v>
      </c>
      <c r="AG90" s="1353"/>
      <c r="AH90" s="1353">
        <v>1</v>
      </c>
      <c r="AI90" s="1361" t="s">
        <v>2100</v>
      </c>
      <c r="AY90" s="1376" t="s">
        <v>2281</v>
      </c>
      <c r="BA90" s="1374"/>
    </row>
    <row r="91" spans="1:53" ht="21">
      <c r="A91" s="1153" t="s">
        <v>3680</v>
      </c>
      <c r="C91" s="1212" t="s">
        <v>3833</v>
      </c>
      <c r="D91" s="1349" t="s">
        <v>2282</v>
      </c>
      <c r="E91" s="1350" t="s">
        <v>2260</v>
      </c>
      <c r="F91" s="1225">
        <v>41030</v>
      </c>
      <c r="G91" s="1370"/>
      <c r="H91" s="1370">
        <v>1</v>
      </c>
      <c r="I91" s="1370"/>
      <c r="J91" s="1370">
        <v>1</v>
      </c>
      <c r="K91" s="1370"/>
      <c r="L91" s="1370">
        <v>155</v>
      </c>
      <c r="M91" s="1370">
        <v>69</v>
      </c>
      <c r="N91" s="1370">
        <v>202</v>
      </c>
      <c r="O91" s="1375">
        <v>423</v>
      </c>
      <c r="P91" s="1370"/>
      <c r="Q91" s="1353">
        <v>1</v>
      </c>
      <c r="R91" s="1353"/>
      <c r="S91" s="1353">
        <v>1</v>
      </c>
      <c r="T91" s="1353"/>
      <c r="U91" s="1353">
        <v>1</v>
      </c>
      <c r="V91" s="1370"/>
      <c r="W91" s="1370">
        <v>1</v>
      </c>
      <c r="X91" s="1370"/>
      <c r="Y91" s="1359">
        <v>1</v>
      </c>
      <c r="Z91" s="1359">
        <v>1</v>
      </c>
      <c r="AA91" s="1359"/>
      <c r="AB91" s="1359">
        <v>1</v>
      </c>
      <c r="AC91" s="1359" t="s">
        <v>2100</v>
      </c>
      <c r="AD91" s="1212" t="s">
        <v>3819</v>
      </c>
      <c r="AE91" s="1360">
        <v>1</v>
      </c>
      <c r="AF91" s="1353">
        <v>1</v>
      </c>
      <c r="AG91" s="1353"/>
      <c r="AH91" s="1353">
        <v>1</v>
      </c>
      <c r="AI91" s="1361" t="s">
        <v>2100</v>
      </c>
      <c r="AY91" s="1376" t="s">
        <v>2283</v>
      </c>
      <c r="BA91" s="1374"/>
    </row>
    <row r="92" spans="1:53" ht="21">
      <c r="A92" s="1153" t="s">
        <v>3680</v>
      </c>
      <c r="C92" s="1212" t="s">
        <v>3833</v>
      </c>
      <c r="D92" s="1349" t="s">
        <v>2284</v>
      </c>
      <c r="E92" s="1350" t="s">
        <v>2260</v>
      </c>
      <c r="F92" s="1225">
        <v>41030</v>
      </c>
      <c r="G92" s="1370">
        <v>1</v>
      </c>
      <c r="H92" s="1370"/>
      <c r="I92" s="1370"/>
      <c r="J92" s="1370"/>
      <c r="K92" s="1370">
        <v>1</v>
      </c>
      <c r="L92" s="1370">
        <v>172</v>
      </c>
      <c r="M92" s="1370">
        <v>71</v>
      </c>
      <c r="N92" s="1370">
        <v>216</v>
      </c>
      <c r="O92" s="1375">
        <v>596</v>
      </c>
      <c r="P92" s="1370"/>
      <c r="Q92" s="1353">
        <v>1</v>
      </c>
      <c r="R92" s="1353"/>
      <c r="S92" s="1353">
        <v>1</v>
      </c>
      <c r="T92" s="1353"/>
      <c r="U92" s="1353">
        <v>1</v>
      </c>
      <c r="V92" s="1370"/>
      <c r="W92" s="1370"/>
      <c r="X92" s="1370">
        <v>1</v>
      </c>
      <c r="Y92" s="1359">
        <v>1</v>
      </c>
      <c r="Z92" s="1359">
        <v>1</v>
      </c>
      <c r="AA92" s="1359"/>
      <c r="AB92" s="1359">
        <v>1</v>
      </c>
      <c r="AC92" s="1359" t="s">
        <v>2100</v>
      </c>
      <c r="AD92" s="1212" t="s">
        <v>3819</v>
      </c>
      <c r="AE92" s="1360">
        <v>1</v>
      </c>
      <c r="AF92" s="1353">
        <v>1</v>
      </c>
      <c r="AG92" s="1353"/>
      <c r="AH92" s="1353">
        <v>1</v>
      </c>
      <c r="AI92" s="1361" t="s">
        <v>2100</v>
      </c>
      <c r="AY92" s="1376" t="s">
        <v>2285</v>
      </c>
      <c r="BA92" s="1374"/>
    </row>
    <row r="93" spans="1:53" ht="21">
      <c r="A93" s="1153" t="s">
        <v>3680</v>
      </c>
      <c r="C93" s="1212" t="s">
        <v>3833</v>
      </c>
      <c r="D93" s="1349" t="s">
        <v>2286</v>
      </c>
      <c r="E93" s="1350" t="s">
        <v>2260</v>
      </c>
      <c r="F93" s="1225">
        <v>41030</v>
      </c>
      <c r="G93" s="1370">
        <v>1</v>
      </c>
      <c r="H93" s="1370"/>
      <c r="I93" s="1370"/>
      <c r="J93" s="1370"/>
      <c r="K93" s="1370">
        <v>1</v>
      </c>
      <c r="L93" s="1370">
        <v>172</v>
      </c>
      <c r="M93" s="1370">
        <v>71</v>
      </c>
      <c r="N93" s="1370">
        <v>220</v>
      </c>
      <c r="O93" s="1375">
        <v>669</v>
      </c>
      <c r="P93" s="1370"/>
      <c r="Q93" s="1353">
        <v>1</v>
      </c>
      <c r="R93" s="1353"/>
      <c r="S93" s="1353">
        <v>1</v>
      </c>
      <c r="T93" s="1353"/>
      <c r="U93" s="1353">
        <v>1</v>
      </c>
      <c r="V93" s="1370"/>
      <c r="W93" s="1370"/>
      <c r="X93" s="1370">
        <v>1</v>
      </c>
      <c r="Y93" s="1359">
        <v>1</v>
      </c>
      <c r="Z93" s="1359"/>
      <c r="AA93" s="1359">
        <v>1</v>
      </c>
      <c r="AB93" s="1359">
        <v>1</v>
      </c>
      <c r="AC93" s="1359" t="s">
        <v>2100</v>
      </c>
      <c r="AD93" s="1212" t="s">
        <v>3819</v>
      </c>
      <c r="AE93" s="1360">
        <v>1</v>
      </c>
      <c r="AF93" s="1353"/>
      <c r="AG93" s="1353">
        <v>1</v>
      </c>
      <c r="AH93" s="1353">
        <v>1</v>
      </c>
      <c r="AI93" s="1361" t="s">
        <v>2100</v>
      </c>
      <c r="AY93" s="1376" t="s">
        <v>2287</v>
      </c>
      <c r="BA93" s="1374"/>
    </row>
    <row r="94" spans="1:53" ht="21">
      <c r="A94" s="1153" t="s">
        <v>3680</v>
      </c>
      <c r="C94" s="1212" t="s">
        <v>3833</v>
      </c>
      <c r="D94" s="1362" t="s">
        <v>2288</v>
      </c>
      <c r="E94" s="1363" t="s">
        <v>2260</v>
      </c>
      <c r="F94" s="1225">
        <v>41030</v>
      </c>
      <c r="G94" s="1377"/>
      <c r="H94" s="1377">
        <v>1</v>
      </c>
      <c r="I94" s="1377"/>
      <c r="J94" s="1377"/>
      <c r="K94" s="1377">
        <v>1</v>
      </c>
      <c r="L94" s="1377">
        <v>150</v>
      </c>
      <c r="M94" s="1377">
        <v>65</v>
      </c>
      <c r="N94" s="1377">
        <v>195</v>
      </c>
      <c r="O94" s="1378">
        <v>395</v>
      </c>
      <c r="P94" s="1377"/>
      <c r="Q94" s="1377">
        <v>1</v>
      </c>
      <c r="R94" s="1377">
        <v>1</v>
      </c>
      <c r="S94" s="1364"/>
      <c r="T94" s="1377">
        <v>1</v>
      </c>
      <c r="U94" s="1377"/>
      <c r="V94" s="1377">
        <v>1</v>
      </c>
      <c r="W94" s="1377"/>
      <c r="X94" s="1377"/>
      <c r="Y94" s="1377">
        <v>1</v>
      </c>
      <c r="Z94" s="1377">
        <v>1</v>
      </c>
      <c r="AA94" s="1377"/>
      <c r="AB94" s="1377">
        <v>1</v>
      </c>
      <c r="AC94" s="1377" t="s">
        <v>2100</v>
      </c>
      <c r="AD94" s="1212" t="s">
        <v>3819</v>
      </c>
      <c r="AE94" s="1379">
        <v>1</v>
      </c>
      <c r="AF94" s="1377">
        <v>1</v>
      </c>
      <c r="AG94" s="1377"/>
      <c r="AH94" s="1377">
        <v>1</v>
      </c>
      <c r="AI94" s="1380" t="s">
        <v>2100</v>
      </c>
      <c r="AY94" s="1379" t="s">
        <v>1367</v>
      </c>
      <c r="BA94" s="1368" t="s">
        <v>348</v>
      </c>
    </row>
    <row r="95" spans="1:53" ht="21">
      <c r="A95" s="1153" t="s">
        <v>3680</v>
      </c>
      <c r="C95" s="1212" t="s">
        <v>3833</v>
      </c>
      <c r="D95" s="1349" t="s">
        <v>2289</v>
      </c>
      <c r="E95" s="1350" t="s">
        <v>2260</v>
      </c>
      <c r="F95" s="1225">
        <v>41030</v>
      </c>
      <c r="G95" s="1370">
        <v>1</v>
      </c>
      <c r="H95" s="1370"/>
      <c r="I95" s="1370">
        <v>1</v>
      </c>
      <c r="J95" s="1370"/>
      <c r="K95" s="1370"/>
      <c r="L95" s="1370">
        <v>78</v>
      </c>
      <c r="M95" s="1370">
        <v>48</v>
      </c>
      <c r="N95" s="1370">
        <v>89</v>
      </c>
      <c r="O95" s="1375">
        <v>73</v>
      </c>
      <c r="P95" s="1370"/>
      <c r="Q95" s="1353">
        <v>1</v>
      </c>
      <c r="R95" s="1353"/>
      <c r="S95" s="1353">
        <v>1</v>
      </c>
      <c r="T95" s="1353"/>
      <c r="U95" s="1353">
        <v>1</v>
      </c>
      <c r="V95" s="1370"/>
      <c r="W95" s="1370">
        <v>1</v>
      </c>
      <c r="X95" s="1370"/>
      <c r="Y95" s="1359">
        <v>1</v>
      </c>
      <c r="Z95" s="1359">
        <v>1</v>
      </c>
      <c r="AA95" s="1359"/>
      <c r="AB95" s="1359">
        <v>1</v>
      </c>
      <c r="AC95" s="1359" t="s">
        <v>2100</v>
      </c>
      <c r="AD95" s="1212" t="s">
        <v>3819</v>
      </c>
      <c r="AE95" s="1360">
        <v>1</v>
      </c>
      <c r="AF95" s="1353">
        <v>1</v>
      </c>
      <c r="AG95" s="1353"/>
      <c r="AH95" s="1353">
        <v>1</v>
      </c>
      <c r="AI95" s="1361" t="s">
        <v>2100</v>
      </c>
      <c r="AY95" s="1376" t="s">
        <v>2290</v>
      </c>
      <c r="BA95" s="1374"/>
    </row>
    <row r="96" spans="1:53" ht="21">
      <c r="A96" s="1153" t="s">
        <v>3680</v>
      </c>
      <c r="C96" s="1212" t="s">
        <v>3833</v>
      </c>
      <c r="D96" s="1349" t="s">
        <v>2291</v>
      </c>
      <c r="E96" s="1350" t="s">
        <v>2292</v>
      </c>
      <c r="F96" s="1225">
        <v>41031</v>
      </c>
      <c r="G96" s="1371"/>
      <c r="H96" s="1371">
        <v>1</v>
      </c>
      <c r="I96" s="1371"/>
      <c r="J96" s="1371"/>
      <c r="K96" s="1371">
        <v>1</v>
      </c>
      <c r="L96" s="1371">
        <v>165</v>
      </c>
      <c r="M96" s="1371">
        <v>70</v>
      </c>
      <c r="N96" s="1371">
        <v>210</v>
      </c>
      <c r="O96" s="1372">
        <v>529</v>
      </c>
      <c r="P96" s="1371"/>
      <c r="Q96" s="1351">
        <v>1</v>
      </c>
      <c r="R96" s="1351">
        <v>1</v>
      </c>
      <c r="S96" s="1353"/>
      <c r="T96" s="1351">
        <v>1</v>
      </c>
      <c r="U96" s="1351"/>
      <c r="V96" s="1371"/>
      <c r="W96" s="1371">
        <v>1</v>
      </c>
      <c r="X96" s="1371"/>
      <c r="Y96" s="1354">
        <v>1</v>
      </c>
      <c r="Z96" s="1354">
        <v>1</v>
      </c>
      <c r="AA96" s="1354"/>
      <c r="AB96" s="1354">
        <v>1</v>
      </c>
      <c r="AC96" s="1354" t="s">
        <v>2100</v>
      </c>
      <c r="AD96" s="1212" t="s">
        <v>3819</v>
      </c>
      <c r="AE96" s="1355">
        <v>1</v>
      </c>
      <c r="AF96" s="1351">
        <v>1</v>
      </c>
      <c r="AG96" s="1351"/>
      <c r="AH96" s="1351">
        <v>1</v>
      </c>
      <c r="AI96" s="1356" t="s">
        <v>2100</v>
      </c>
      <c r="AY96" s="1373" t="s">
        <v>2293</v>
      </c>
      <c r="BA96" s="1374"/>
    </row>
    <row r="97" spans="1:53" ht="21">
      <c r="A97" s="1153" t="s">
        <v>3680</v>
      </c>
      <c r="C97" s="1212" t="s">
        <v>3833</v>
      </c>
      <c r="D97" s="1349" t="s">
        <v>2294</v>
      </c>
      <c r="E97" s="1350" t="s">
        <v>2292</v>
      </c>
      <c r="F97" s="1225">
        <v>41031</v>
      </c>
      <c r="G97" s="1370">
        <v>1</v>
      </c>
      <c r="H97" s="1370"/>
      <c r="I97" s="1370">
        <v>1</v>
      </c>
      <c r="J97" s="1370"/>
      <c r="K97" s="1370"/>
      <c r="L97" s="1370">
        <v>107</v>
      </c>
      <c r="M97" s="1370">
        <v>51</v>
      </c>
      <c r="N97" s="1370">
        <v>135</v>
      </c>
      <c r="O97" s="1375">
        <v>156</v>
      </c>
      <c r="P97" s="1370"/>
      <c r="Q97" s="1353">
        <v>1</v>
      </c>
      <c r="R97" s="1353"/>
      <c r="S97" s="1353">
        <v>1</v>
      </c>
      <c r="T97" s="1353"/>
      <c r="U97" s="1353">
        <v>1</v>
      </c>
      <c r="V97" s="1370"/>
      <c r="W97" s="1370">
        <v>1</v>
      </c>
      <c r="X97" s="1370"/>
      <c r="Y97" s="1359">
        <v>1</v>
      </c>
      <c r="Z97" s="1359">
        <v>1</v>
      </c>
      <c r="AA97" s="1359"/>
      <c r="AB97" s="1359">
        <v>1</v>
      </c>
      <c r="AC97" s="1359" t="s">
        <v>2100</v>
      </c>
      <c r="AD97" s="1212" t="s">
        <v>3819</v>
      </c>
      <c r="AE97" s="1360">
        <v>1</v>
      </c>
      <c r="AF97" s="1353">
        <v>1</v>
      </c>
      <c r="AG97" s="1353"/>
      <c r="AH97" s="1353">
        <v>1</v>
      </c>
      <c r="AI97" s="1361" t="s">
        <v>2100</v>
      </c>
      <c r="AY97" s="1376" t="s">
        <v>2295</v>
      </c>
      <c r="BA97" s="1374"/>
    </row>
    <row r="98" spans="1:53" ht="21">
      <c r="A98" s="1153" t="s">
        <v>3680</v>
      </c>
      <c r="C98" s="1212" t="s">
        <v>3833</v>
      </c>
      <c r="D98" s="1349" t="s">
        <v>2296</v>
      </c>
      <c r="E98" s="1350" t="s">
        <v>2292</v>
      </c>
      <c r="F98" s="1225">
        <v>41031</v>
      </c>
      <c r="G98" s="1370"/>
      <c r="H98" s="1370">
        <v>1</v>
      </c>
      <c r="I98" s="1370"/>
      <c r="J98" s="1370"/>
      <c r="K98" s="1370">
        <v>1</v>
      </c>
      <c r="L98" s="1370">
        <v>168</v>
      </c>
      <c r="M98" s="1370">
        <v>72</v>
      </c>
      <c r="N98" s="1370">
        <v>215</v>
      </c>
      <c r="O98" s="1375">
        <v>567</v>
      </c>
      <c r="P98" s="1370"/>
      <c r="Q98" s="1353">
        <v>1</v>
      </c>
      <c r="R98" s="1353"/>
      <c r="S98" s="1353">
        <v>1</v>
      </c>
      <c r="T98" s="1353"/>
      <c r="U98" s="1353">
        <v>1</v>
      </c>
      <c r="V98" s="1370"/>
      <c r="W98" s="1370">
        <v>1</v>
      </c>
      <c r="X98" s="1370"/>
      <c r="Y98" s="1359">
        <v>1</v>
      </c>
      <c r="Z98" s="1359"/>
      <c r="AA98" s="1359">
        <v>1</v>
      </c>
      <c r="AB98" s="1359">
        <v>1</v>
      </c>
      <c r="AC98" s="1359" t="s">
        <v>2100</v>
      </c>
      <c r="AD98" s="1212" t="s">
        <v>3819</v>
      </c>
      <c r="AE98" s="1360">
        <v>1</v>
      </c>
      <c r="AF98" s="1353"/>
      <c r="AG98" s="1353">
        <v>1</v>
      </c>
      <c r="AH98" s="1353">
        <v>1</v>
      </c>
      <c r="AI98" s="1361" t="s">
        <v>2100</v>
      </c>
      <c r="AY98" s="1376" t="s">
        <v>2297</v>
      </c>
      <c r="BA98" s="1374"/>
    </row>
    <row r="99" spans="1:53" ht="21">
      <c r="A99" s="1153" t="s">
        <v>3680</v>
      </c>
      <c r="C99" s="1212" t="s">
        <v>3833</v>
      </c>
      <c r="D99" s="1349" t="s">
        <v>2298</v>
      </c>
      <c r="E99" s="1350" t="s">
        <v>2292</v>
      </c>
      <c r="F99" s="1225">
        <v>41031</v>
      </c>
      <c r="G99" s="1370">
        <v>1</v>
      </c>
      <c r="H99" s="1370"/>
      <c r="I99" s="1370"/>
      <c r="J99" s="1370"/>
      <c r="K99" s="1370">
        <v>1</v>
      </c>
      <c r="L99" s="1370">
        <v>175</v>
      </c>
      <c r="M99" s="1370">
        <v>74</v>
      </c>
      <c r="N99" s="1370">
        <v>218</v>
      </c>
      <c r="O99" s="1375">
        <v>715</v>
      </c>
      <c r="P99" s="1370"/>
      <c r="Q99" s="1353">
        <v>1</v>
      </c>
      <c r="R99" s="1353"/>
      <c r="S99" s="1353">
        <v>1</v>
      </c>
      <c r="T99" s="1353"/>
      <c r="U99" s="1353">
        <v>1</v>
      </c>
      <c r="V99" s="1370"/>
      <c r="W99" s="1370"/>
      <c r="X99" s="1370">
        <v>1</v>
      </c>
      <c r="Y99" s="1359">
        <v>1</v>
      </c>
      <c r="Z99" s="1359">
        <v>1</v>
      </c>
      <c r="AA99" s="1359"/>
      <c r="AB99" s="1359">
        <v>1</v>
      </c>
      <c r="AC99" s="1359" t="s">
        <v>2100</v>
      </c>
      <c r="AD99" s="1212" t="s">
        <v>3819</v>
      </c>
      <c r="AE99" s="1360">
        <v>1</v>
      </c>
      <c r="AF99" s="1353">
        <v>1</v>
      </c>
      <c r="AG99" s="1353"/>
      <c r="AH99" s="1353">
        <v>1</v>
      </c>
      <c r="AI99" s="1361" t="s">
        <v>2100</v>
      </c>
      <c r="AY99" s="1376" t="s">
        <v>2299</v>
      </c>
      <c r="BA99" s="1374"/>
    </row>
    <row r="100" spans="1:53" ht="21">
      <c r="A100" s="1153" t="s">
        <v>3680</v>
      </c>
      <c r="C100" s="1212" t="s">
        <v>3833</v>
      </c>
      <c r="D100" s="1349" t="s">
        <v>2300</v>
      </c>
      <c r="E100" s="1350" t="s">
        <v>2292</v>
      </c>
      <c r="F100" s="1225">
        <v>41031</v>
      </c>
      <c r="G100" s="1371"/>
      <c r="H100" s="1371">
        <v>1</v>
      </c>
      <c r="I100" s="1371"/>
      <c r="J100" s="1371"/>
      <c r="K100" s="1371">
        <v>1</v>
      </c>
      <c r="L100" s="1371">
        <v>170</v>
      </c>
      <c r="M100" s="1371">
        <v>70</v>
      </c>
      <c r="N100" s="1371">
        <v>216</v>
      </c>
      <c r="O100" s="1372">
        <v>549</v>
      </c>
      <c r="P100" s="1371"/>
      <c r="Q100" s="1351">
        <v>1</v>
      </c>
      <c r="R100" s="1351">
        <v>1</v>
      </c>
      <c r="S100" s="1353"/>
      <c r="T100" s="1351">
        <v>1</v>
      </c>
      <c r="U100" s="1351"/>
      <c r="V100" s="1371"/>
      <c r="W100" s="1371">
        <v>1</v>
      </c>
      <c r="X100" s="1371"/>
      <c r="Y100" s="1354">
        <v>1</v>
      </c>
      <c r="Z100" s="1354"/>
      <c r="AA100" s="1354">
        <v>1</v>
      </c>
      <c r="AB100" s="1354">
        <v>1</v>
      </c>
      <c r="AC100" s="1354" t="s">
        <v>2100</v>
      </c>
      <c r="AD100" s="1212" t="s">
        <v>3819</v>
      </c>
      <c r="AE100" s="1355">
        <v>1</v>
      </c>
      <c r="AF100" s="1351"/>
      <c r="AG100" s="1351">
        <v>1</v>
      </c>
      <c r="AH100" s="1351">
        <v>1</v>
      </c>
      <c r="AI100" s="1356" t="s">
        <v>2100</v>
      </c>
      <c r="AY100" s="1373" t="s">
        <v>2301</v>
      </c>
      <c r="BA100" s="1374"/>
    </row>
    <row r="101" spans="1:53" ht="21">
      <c r="A101" s="1153" t="s">
        <v>3680</v>
      </c>
      <c r="C101" s="1212" t="s">
        <v>3833</v>
      </c>
      <c r="D101" s="1349" t="s">
        <v>2302</v>
      </c>
      <c r="E101" s="1350" t="s">
        <v>2292</v>
      </c>
      <c r="F101" s="1225">
        <v>41031</v>
      </c>
      <c r="G101" s="1370">
        <v>1</v>
      </c>
      <c r="H101" s="1370"/>
      <c r="I101" s="1370">
        <v>1</v>
      </c>
      <c r="J101" s="1370"/>
      <c r="K101" s="1370"/>
      <c r="L101" s="1370">
        <v>94</v>
      </c>
      <c r="M101" s="1370">
        <v>45</v>
      </c>
      <c r="N101" s="1370">
        <v>112</v>
      </c>
      <c r="O101" s="1375">
        <v>126</v>
      </c>
      <c r="P101" s="1370"/>
      <c r="Q101" s="1353">
        <v>1</v>
      </c>
      <c r="R101" s="1353"/>
      <c r="S101" s="1353">
        <v>1</v>
      </c>
      <c r="T101" s="1353"/>
      <c r="U101" s="1353">
        <v>1</v>
      </c>
      <c r="V101" s="1370"/>
      <c r="W101" s="1370">
        <v>1</v>
      </c>
      <c r="X101" s="1370"/>
      <c r="Y101" s="1359">
        <v>1</v>
      </c>
      <c r="Z101" s="1359">
        <v>1</v>
      </c>
      <c r="AA101" s="1359"/>
      <c r="AB101" s="1359">
        <v>1</v>
      </c>
      <c r="AC101" s="1359" t="s">
        <v>2100</v>
      </c>
      <c r="AD101" s="1212" t="s">
        <v>3819</v>
      </c>
      <c r="AE101" s="1360">
        <v>1</v>
      </c>
      <c r="AF101" s="1353">
        <v>1</v>
      </c>
      <c r="AG101" s="1353"/>
      <c r="AH101" s="1353">
        <v>1</v>
      </c>
      <c r="AI101" s="1361" t="s">
        <v>2100</v>
      </c>
      <c r="AY101" s="1376" t="s">
        <v>2303</v>
      </c>
      <c r="BA101" s="1374"/>
    </row>
    <row r="102" spans="1:53" ht="21">
      <c r="BA102" s="138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39997558519241921"/>
  </sheetPr>
  <dimension ref="A1:BJ1845"/>
  <sheetViews>
    <sheetView showGridLines="0" tabSelected="1" zoomScaleSheetLayoutView="30" workbookViewId="0">
      <pane ySplit="8" topLeftCell="A9" activePane="bottomLeft" state="frozen"/>
      <selection activeCell="R51" sqref="R51"/>
      <selection pane="bottomLeft" activeCell="C108" sqref="B9:C108"/>
    </sheetView>
  </sheetViews>
  <sheetFormatPr baseColWidth="10" defaultColWidth="8.83203125" defaultRowHeight="15" x14ac:dyDescent="0"/>
  <cols>
    <col min="1" max="1" width="8.83203125" style="235"/>
    <col min="2" max="2" width="13.83203125" style="235" customWidth="1"/>
    <col min="3" max="3" width="15.1640625" style="327" customWidth="1"/>
    <col min="4" max="4" width="12.83203125" style="235" customWidth="1"/>
    <col min="5" max="5" width="10" style="235" customWidth="1"/>
    <col min="6" max="6" width="12.33203125" style="235" customWidth="1"/>
    <col min="7" max="7" width="11.1640625" style="235" customWidth="1"/>
    <col min="8" max="8" width="8.5" style="235" customWidth="1"/>
    <col min="9" max="9" width="11.1640625" style="333" customWidth="1"/>
    <col min="10" max="10" width="10.33203125" style="235" customWidth="1"/>
    <col min="11" max="11" width="9.1640625" style="235" customWidth="1"/>
    <col min="12" max="12" width="8.6640625" style="235" customWidth="1"/>
    <col min="13" max="13" width="11.6640625" style="235" customWidth="1"/>
    <col min="14" max="14" width="10.1640625" style="235" customWidth="1"/>
    <col min="15" max="15" width="9.6640625" style="235" customWidth="1"/>
    <col min="16" max="16" width="9.1640625" style="235" customWidth="1"/>
    <col min="17" max="17" width="5.83203125" style="235" customWidth="1"/>
    <col min="18" max="18" width="9.1640625" style="235" customWidth="1"/>
    <col min="19" max="19" width="6.83203125" style="235" customWidth="1"/>
    <col min="20" max="21" width="9.1640625" style="235" customWidth="1"/>
    <col min="22" max="22" width="13.5" style="235" customWidth="1"/>
    <col min="23" max="27" width="9.1640625" style="335" customWidth="1"/>
    <col min="28" max="28" width="10.5" style="235" customWidth="1"/>
    <col min="29" max="30" width="9.1640625" style="235" customWidth="1"/>
    <col min="31" max="31" width="11" style="235" customWidth="1"/>
    <col min="32" max="32" width="12.1640625" style="235" customWidth="1"/>
    <col min="33" max="33" width="10.33203125" style="334" customWidth="1"/>
    <col min="34" max="34" width="12.5" style="334" customWidth="1"/>
    <col min="35" max="35" width="12.5" style="89" customWidth="1"/>
    <col min="36" max="36" width="15.1640625" style="49" customWidth="1"/>
    <col min="37" max="37" width="11.33203125" style="49" customWidth="1"/>
    <col min="38" max="38" width="12.5" style="49" customWidth="1"/>
    <col min="39" max="39" width="9" style="49" customWidth="1"/>
    <col min="40" max="41" width="10.5" style="49" customWidth="1"/>
    <col min="42" max="42" width="4.5" style="49" customWidth="1"/>
    <col min="43" max="46" width="14.5" style="59" customWidth="1"/>
    <col min="56" max="56" width="34.6640625" style="49" customWidth="1"/>
    <col min="57" max="57" width="42.5" style="235" customWidth="1"/>
    <col min="58" max="61" width="13.1640625" style="235" hidden="1" customWidth="1"/>
    <col min="62" max="62" width="58.1640625" style="235" customWidth="1"/>
    <col min="63" max="271" width="8.83203125" style="235"/>
    <col min="272" max="272" width="13.83203125" style="235" customWidth="1"/>
    <col min="273" max="273" width="15.1640625" style="235" customWidth="1"/>
    <col min="274" max="274" width="9.6640625" style="235" customWidth="1"/>
    <col min="275" max="275" width="10" style="235" customWidth="1"/>
    <col min="276" max="276" width="12.33203125" style="235" customWidth="1"/>
    <col min="277" max="277" width="11.1640625" style="235" customWidth="1"/>
    <col min="278" max="278" width="8.5" style="235" customWidth="1"/>
    <col min="279" max="279" width="11.1640625" style="235" customWidth="1"/>
    <col min="280" max="280" width="10.33203125" style="235" bestFit="1" customWidth="1"/>
    <col min="281" max="281" width="8.83203125" style="235"/>
    <col min="282" max="282" width="8.6640625" style="235" customWidth="1"/>
    <col min="283" max="283" width="11.6640625" style="235" customWidth="1"/>
    <col min="284" max="284" width="10.1640625" style="235" customWidth="1"/>
    <col min="285" max="285" width="9.6640625" style="235" customWidth="1"/>
    <col min="286" max="286" width="8.83203125" style="235"/>
    <col min="287" max="287" width="5.83203125" style="235" customWidth="1"/>
    <col min="288" max="288" width="8.83203125" style="235"/>
    <col min="289" max="289" width="6.83203125" style="235" customWidth="1"/>
    <col min="290" max="291" width="8.83203125" style="235"/>
    <col min="292" max="292" width="13.5" style="235" customWidth="1"/>
    <col min="293" max="297" width="9.1640625" style="235" customWidth="1"/>
    <col min="298" max="298" width="10.5" style="235" customWidth="1"/>
    <col min="299" max="300" width="8.83203125" style="235"/>
    <col min="301" max="301" width="11" style="235" customWidth="1"/>
    <col min="302" max="302" width="12.1640625" style="235" customWidth="1"/>
    <col min="303" max="303" width="10.33203125" style="235" customWidth="1"/>
    <col min="304" max="305" width="12.5" style="235" customWidth="1"/>
    <col min="306" max="306" width="15.1640625" style="235" bestFit="1" customWidth="1"/>
    <col min="307" max="307" width="11.33203125" style="235" customWidth="1"/>
    <col min="308" max="308" width="12.5" style="235" customWidth="1"/>
    <col min="309" max="309" width="9" style="235" customWidth="1"/>
    <col min="310" max="311" width="10.5" style="235" customWidth="1"/>
    <col min="312" max="312" width="34.6640625" style="235" customWidth="1"/>
    <col min="313" max="313" width="42.5" style="235" customWidth="1"/>
    <col min="314" max="317" width="0" style="235" hidden="1" customWidth="1"/>
    <col min="318" max="318" width="58.1640625" style="235" customWidth="1"/>
    <col min="319" max="527" width="8.83203125" style="235"/>
    <col min="528" max="528" width="13.83203125" style="235" customWidth="1"/>
    <col min="529" max="529" width="15.1640625" style="235" customWidth="1"/>
    <col min="530" max="530" width="9.6640625" style="235" customWidth="1"/>
    <col min="531" max="531" width="10" style="235" customWidth="1"/>
    <col min="532" max="532" width="12.33203125" style="235" customWidth="1"/>
    <col min="533" max="533" width="11.1640625" style="235" customWidth="1"/>
    <col min="534" max="534" width="8.5" style="235" customWidth="1"/>
    <col min="535" max="535" width="11.1640625" style="235" customWidth="1"/>
    <col min="536" max="536" width="10.33203125" style="235" bestFit="1" customWidth="1"/>
    <col min="537" max="537" width="8.83203125" style="235"/>
    <col min="538" max="538" width="8.6640625" style="235" customWidth="1"/>
    <col min="539" max="539" width="11.6640625" style="235" customWidth="1"/>
    <col min="540" max="540" width="10.1640625" style="235" customWidth="1"/>
    <col min="541" max="541" width="9.6640625" style="235" customWidth="1"/>
    <col min="542" max="542" width="8.83203125" style="235"/>
    <col min="543" max="543" width="5.83203125" style="235" customWidth="1"/>
    <col min="544" max="544" width="8.83203125" style="235"/>
    <col min="545" max="545" width="6.83203125" style="235" customWidth="1"/>
    <col min="546" max="547" width="8.83203125" style="235"/>
    <col min="548" max="548" width="13.5" style="235" customWidth="1"/>
    <col min="549" max="553" width="9.1640625" style="235" customWidth="1"/>
    <col min="554" max="554" width="10.5" style="235" customWidth="1"/>
    <col min="555" max="556" width="8.83203125" style="235"/>
    <col min="557" max="557" width="11" style="235" customWidth="1"/>
    <col min="558" max="558" width="12.1640625" style="235" customWidth="1"/>
    <col min="559" max="559" width="10.33203125" style="235" customWidth="1"/>
    <col min="560" max="561" width="12.5" style="235" customWidth="1"/>
    <col min="562" max="562" width="15.1640625" style="235" bestFit="1" customWidth="1"/>
    <col min="563" max="563" width="11.33203125" style="235" customWidth="1"/>
    <col min="564" max="564" width="12.5" style="235" customWidth="1"/>
    <col min="565" max="565" width="9" style="235" customWidth="1"/>
    <col min="566" max="567" width="10.5" style="235" customWidth="1"/>
    <col min="568" max="568" width="34.6640625" style="235" customWidth="1"/>
    <col min="569" max="569" width="42.5" style="235" customWidth="1"/>
    <col min="570" max="573" width="0" style="235" hidden="1" customWidth="1"/>
    <col min="574" max="574" width="58.1640625" style="235" customWidth="1"/>
    <col min="575" max="783" width="8.83203125" style="235"/>
    <col min="784" max="784" width="13.83203125" style="235" customWidth="1"/>
    <col min="785" max="785" width="15.1640625" style="235" customWidth="1"/>
    <col min="786" max="786" width="9.6640625" style="235" customWidth="1"/>
    <col min="787" max="787" width="10" style="235" customWidth="1"/>
    <col min="788" max="788" width="12.33203125" style="235" customWidth="1"/>
    <col min="789" max="789" width="11.1640625" style="235" customWidth="1"/>
    <col min="790" max="790" width="8.5" style="235" customWidth="1"/>
    <col min="791" max="791" width="11.1640625" style="235" customWidth="1"/>
    <col min="792" max="792" width="10.33203125" style="235" bestFit="1" customWidth="1"/>
    <col min="793" max="793" width="8.83203125" style="235"/>
    <col min="794" max="794" width="8.6640625" style="235" customWidth="1"/>
    <col min="795" max="795" width="11.6640625" style="235" customWidth="1"/>
    <col min="796" max="796" width="10.1640625" style="235" customWidth="1"/>
    <col min="797" max="797" width="9.6640625" style="235" customWidth="1"/>
    <col min="798" max="798" width="8.83203125" style="235"/>
    <col min="799" max="799" width="5.83203125" style="235" customWidth="1"/>
    <col min="800" max="800" width="8.83203125" style="235"/>
    <col min="801" max="801" width="6.83203125" style="235" customWidth="1"/>
    <col min="802" max="803" width="8.83203125" style="235"/>
    <col min="804" max="804" width="13.5" style="235" customWidth="1"/>
    <col min="805" max="809" width="9.1640625" style="235" customWidth="1"/>
    <col min="810" max="810" width="10.5" style="235" customWidth="1"/>
    <col min="811" max="812" width="8.83203125" style="235"/>
    <col min="813" max="813" width="11" style="235" customWidth="1"/>
    <col min="814" max="814" width="12.1640625" style="235" customWidth="1"/>
    <col min="815" max="815" width="10.33203125" style="235" customWidth="1"/>
    <col min="816" max="817" width="12.5" style="235" customWidth="1"/>
    <col min="818" max="818" width="15.1640625" style="235" bestFit="1" customWidth="1"/>
    <col min="819" max="819" width="11.33203125" style="235" customWidth="1"/>
    <col min="820" max="820" width="12.5" style="235" customWidth="1"/>
    <col min="821" max="821" width="9" style="235" customWidth="1"/>
    <col min="822" max="823" width="10.5" style="235" customWidth="1"/>
    <col min="824" max="824" width="34.6640625" style="235" customWidth="1"/>
    <col min="825" max="825" width="42.5" style="235" customWidth="1"/>
    <col min="826" max="829" width="0" style="235" hidden="1" customWidth="1"/>
    <col min="830" max="830" width="58.1640625" style="235" customWidth="1"/>
    <col min="831" max="1039" width="8.83203125" style="235"/>
    <col min="1040" max="1040" width="13.83203125" style="235" customWidth="1"/>
    <col min="1041" max="1041" width="15.1640625" style="235" customWidth="1"/>
    <col min="1042" max="1042" width="9.6640625" style="235" customWidth="1"/>
    <col min="1043" max="1043" width="10" style="235" customWidth="1"/>
    <col min="1044" max="1044" width="12.33203125" style="235" customWidth="1"/>
    <col min="1045" max="1045" width="11.1640625" style="235" customWidth="1"/>
    <col min="1046" max="1046" width="8.5" style="235" customWidth="1"/>
    <col min="1047" max="1047" width="11.1640625" style="235" customWidth="1"/>
    <col min="1048" max="1048" width="10.33203125" style="235" bestFit="1" customWidth="1"/>
    <col min="1049" max="1049" width="8.83203125" style="235"/>
    <col min="1050" max="1050" width="8.6640625" style="235" customWidth="1"/>
    <col min="1051" max="1051" width="11.6640625" style="235" customWidth="1"/>
    <col min="1052" max="1052" width="10.1640625" style="235" customWidth="1"/>
    <col min="1053" max="1053" width="9.6640625" style="235" customWidth="1"/>
    <col min="1054" max="1054" width="8.83203125" style="235"/>
    <col min="1055" max="1055" width="5.83203125" style="235" customWidth="1"/>
    <col min="1056" max="1056" width="8.83203125" style="235"/>
    <col min="1057" max="1057" width="6.83203125" style="235" customWidth="1"/>
    <col min="1058" max="1059" width="8.83203125" style="235"/>
    <col min="1060" max="1060" width="13.5" style="235" customWidth="1"/>
    <col min="1061" max="1065" width="9.1640625" style="235" customWidth="1"/>
    <col min="1066" max="1066" width="10.5" style="235" customWidth="1"/>
    <col min="1067" max="1068" width="8.83203125" style="235"/>
    <col min="1069" max="1069" width="11" style="235" customWidth="1"/>
    <col min="1070" max="1070" width="12.1640625" style="235" customWidth="1"/>
    <col min="1071" max="1071" width="10.33203125" style="235" customWidth="1"/>
    <col min="1072" max="1073" width="12.5" style="235" customWidth="1"/>
    <col min="1074" max="1074" width="15.1640625" style="235" bestFit="1" customWidth="1"/>
    <col min="1075" max="1075" width="11.33203125" style="235" customWidth="1"/>
    <col min="1076" max="1076" width="12.5" style="235" customWidth="1"/>
    <col min="1077" max="1077" width="9" style="235" customWidth="1"/>
    <col min="1078" max="1079" width="10.5" style="235" customWidth="1"/>
    <col min="1080" max="1080" width="34.6640625" style="235" customWidth="1"/>
    <col min="1081" max="1081" width="42.5" style="235" customWidth="1"/>
    <col min="1082" max="1085" width="0" style="235" hidden="1" customWidth="1"/>
    <col min="1086" max="1086" width="58.1640625" style="235" customWidth="1"/>
    <col min="1087" max="1295" width="8.83203125" style="235"/>
    <col min="1296" max="1296" width="13.83203125" style="235" customWidth="1"/>
    <col min="1297" max="1297" width="15.1640625" style="235" customWidth="1"/>
    <col min="1298" max="1298" width="9.6640625" style="235" customWidth="1"/>
    <col min="1299" max="1299" width="10" style="235" customWidth="1"/>
    <col min="1300" max="1300" width="12.33203125" style="235" customWidth="1"/>
    <col min="1301" max="1301" width="11.1640625" style="235" customWidth="1"/>
    <col min="1302" max="1302" width="8.5" style="235" customWidth="1"/>
    <col min="1303" max="1303" width="11.1640625" style="235" customWidth="1"/>
    <col min="1304" max="1304" width="10.33203125" style="235" bestFit="1" customWidth="1"/>
    <col min="1305" max="1305" width="8.83203125" style="235"/>
    <col min="1306" max="1306" width="8.6640625" style="235" customWidth="1"/>
    <col min="1307" max="1307" width="11.6640625" style="235" customWidth="1"/>
    <col min="1308" max="1308" width="10.1640625" style="235" customWidth="1"/>
    <col min="1309" max="1309" width="9.6640625" style="235" customWidth="1"/>
    <col min="1310" max="1310" width="8.83203125" style="235"/>
    <col min="1311" max="1311" width="5.83203125" style="235" customWidth="1"/>
    <col min="1312" max="1312" width="8.83203125" style="235"/>
    <col min="1313" max="1313" width="6.83203125" style="235" customWidth="1"/>
    <col min="1314" max="1315" width="8.83203125" style="235"/>
    <col min="1316" max="1316" width="13.5" style="235" customWidth="1"/>
    <col min="1317" max="1321" width="9.1640625" style="235" customWidth="1"/>
    <col min="1322" max="1322" width="10.5" style="235" customWidth="1"/>
    <col min="1323" max="1324" width="8.83203125" style="235"/>
    <col min="1325" max="1325" width="11" style="235" customWidth="1"/>
    <col min="1326" max="1326" width="12.1640625" style="235" customWidth="1"/>
    <col min="1327" max="1327" width="10.33203125" style="235" customWidth="1"/>
    <col min="1328" max="1329" width="12.5" style="235" customWidth="1"/>
    <col min="1330" max="1330" width="15.1640625" style="235" bestFit="1" customWidth="1"/>
    <col min="1331" max="1331" width="11.33203125" style="235" customWidth="1"/>
    <col min="1332" max="1332" width="12.5" style="235" customWidth="1"/>
    <col min="1333" max="1333" width="9" style="235" customWidth="1"/>
    <col min="1334" max="1335" width="10.5" style="235" customWidth="1"/>
    <col min="1336" max="1336" width="34.6640625" style="235" customWidth="1"/>
    <col min="1337" max="1337" width="42.5" style="235" customWidth="1"/>
    <col min="1338" max="1341" width="0" style="235" hidden="1" customWidth="1"/>
    <col min="1342" max="1342" width="58.1640625" style="235" customWidth="1"/>
    <col min="1343" max="1551" width="8.83203125" style="235"/>
    <col min="1552" max="1552" width="13.83203125" style="235" customWidth="1"/>
    <col min="1553" max="1553" width="15.1640625" style="235" customWidth="1"/>
    <col min="1554" max="1554" width="9.6640625" style="235" customWidth="1"/>
    <col min="1555" max="1555" width="10" style="235" customWidth="1"/>
    <col min="1556" max="1556" width="12.33203125" style="235" customWidth="1"/>
    <col min="1557" max="1557" width="11.1640625" style="235" customWidth="1"/>
    <col min="1558" max="1558" width="8.5" style="235" customWidth="1"/>
    <col min="1559" max="1559" width="11.1640625" style="235" customWidth="1"/>
    <col min="1560" max="1560" width="10.33203125" style="235" bestFit="1" customWidth="1"/>
    <col min="1561" max="1561" width="8.83203125" style="235"/>
    <col min="1562" max="1562" width="8.6640625" style="235" customWidth="1"/>
    <col min="1563" max="1563" width="11.6640625" style="235" customWidth="1"/>
    <col min="1564" max="1564" width="10.1640625" style="235" customWidth="1"/>
    <col min="1565" max="1565" width="9.6640625" style="235" customWidth="1"/>
    <col min="1566" max="1566" width="8.83203125" style="235"/>
    <col min="1567" max="1567" width="5.83203125" style="235" customWidth="1"/>
    <col min="1568" max="1568" width="8.83203125" style="235"/>
    <col min="1569" max="1569" width="6.83203125" style="235" customWidth="1"/>
    <col min="1570" max="1571" width="8.83203125" style="235"/>
    <col min="1572" max="1572" width="13.5" style="235" customWidth="1"/>
    <col min="1573" max="1577" width="9.1640625" style="235" customWidth="1"/>
    <col min="1578" max="1578" width="10.5" style="235" customWidth="1"/>
    <col min="1579" max="1580" width="8.83203125" style="235"/>
    <col min="1581" max="1581" width="11" style="235" customWidth="1"/>
    <col min="1582" max="1582" width="12.1640625" style="235" customWidth="1"/>
    <col min="1583" max="1583" width="10.33203125" style="235" customWidth="1"/>
    <col min="1584" max="1585" width="12.5" style="235" customWidth="1"/>
    <col min="1586" max="1586" width="15.1640625" style="235" bestFit="1" customWidth="1"/>
    <col min="1587" max="1587" width="11.33203125" style="235" customWidth="1"/>
    <col min="1588" max="1588" width="12.5" style="235" customWidth="1"/>
    <col min="1589" max="1589" width="9" style="235" customWidth="1"/>
    <col min="1590" max="1591" width="10.5" style="235" customWidth="1"/>
    <col min="1592" max="1592" width="34.6640625" style="235" customWidth="1"/>
    <col min="1593" max="1593" width="42.5" style="235" customWidth="1"/>
    <col min="1594" max="1597" width="0" style="235" hidden="1" customWidth="1"/>
    <col min="1598" max="1598" width="58.1640625" style="235" customWidth="1"/>
    <col min="1599" max="1807" width="8.83203125" style="235"/>
    <col min="1808" max="1808" width="13.83203125" style="235" customWidth="1"/>
    <col min="1809" max="1809" width="15.1640625" style="235" customWidth="1"/>
    <col min="1810" max="1810" width="9.6640625" style="235" customWidth="1"/>
    <col min="1811" max="1811" width="10" style="235" customWidth="1"/>
    <col min="1812" max="1812" width="12.33203125" style="235" customWidth="1"/>
    <col min="1813" max="1813" width="11.1640625" style="235" customWidth="1"/>
    <col min="1814" max="1814" width="8.5" style="235" customWidth="1"/>
    <col min="1815" max="1815" width="11.1640625" style="235" customWidth="1"/>
    <col min="1816" max="1816" width="10.33203125" style="235" bestFit="1" customWidth="1"/>
    <col min="1817" max="1817" width="8.83203125" style="235"/>
    <col min="1818" max="1818" width="8.6640625" style="235" customWidth="1"/>
    <col min="1819" max="1819" width="11.6640625" style="235" customWidth="1"/>
    <col min="1820" max="1820" width="10.1640625" style="235" customWidth="1"/>
    <col min="1821" max="1821" width="9.6640625" style="235" customWidth="1"/>
    <col min="1822" max="1822" width="8.83203125" style="235"/>
    <col min="1823" max="1823" width="5.83203125" style="235" customWidth="1"/>
    <col min="1824" max="1824" width="8.83203125" style="235"/>
    <col min="1825" max="1825" width="6.83203125" style="235" customWidth="1"/>
    <col min="1826" max="1827" width="8.83203125" style="235"/>
    <col min="1828" max="1828" width="13.5" style="235" customWidth="1"/>
    <col min="1829" max="1833" width="9.1640625" style="235" customWidth="1"/>
    <col min="1834" max="1834" width="10.5" style="235" customWidth="1"/>
    <col min="1835" max="1836" width="8.83203125" style="235"/>
    <col min="1837" max="1837" width="11" style="235" customWidth="1"/>
    <col min="1838" max="1838" width="12.1640625" style="235" customWidth="1"/>
    <col min="1839" max="1839" width="10.33203125" style="235" customWidth="1"/>
    <col min="1840" max="1841" width="12.5" style="235" customWidth="1"/>
    <col min="1842" max="1842" width="15.1640625" style="235" bestFit="1" customWidth="1"/>
    <col min="1843" max="1843" width="11.33203125" style="235" customWidth="1"/>
    <col min="1844" max="1844" width="12.5" style="235" customWidth="1"/>
    <col min="1845" max="1845" width="9" style="235" customWidth="1"/>
    <col min="1846" max="1847" width="10.5" style="235" customWidth="1"/>
    <col min="1848" max="1848" width="34.6640625" style="235" customWidth="1"/>
    <col min="1849" max="1849" width="42.5" style="235" customWidth="1"/>
    <col min="1850" max="1853" width="0" style="235" hidden="1" customWidth="1"/>
    <col min="1854" max="1854" width="58.1640625" style="235" customWidth="1"/>
    <col min="1855" max="2063" width="8.83203125" style="235"/>
    <col min="2064" max="2064" width="13.83203125" style="235" customWidth="1"/>
    <col min="2065" max="2065" width="15.1640625" style="235" customWidth="1"/>
    <col min="2066" max="2066" width="9.6640625" style="235" customWidth="1"/>
    <col min="2067" max="2067" width="10" style="235" customWidth="1"/>
    <col min="2068" max="2068" width="12.33203125" style="235" customWidth="1"/>
    <col min="2069" max="2069" width="11.1640625" style="235" customWidth="1"/>
    <col min="2070" max="2070" width="8.5" style="235" customWidth="1"/>
    <col min="2071" max="2071" width="11.1640625" style="235" customWidth="1"/>
    <col min="2072" max="2072" width="10.33203125" style="235" bestFit="1" customWidth="1"/>
    <col min="2073" max="2073" width="8.83203125" style="235"/>
    <col min="2074" max="2074" width="8.6640625" style="235" customWidth="1"/>
    <col min="2075" max="2075" width="11.6640625" style="235" customWidth="1"/>
    <col min="2076" max="2076" width="10.1640625" style="235" customWidth="1"/>
    <col min="2077" max="2077" width="9.6640625" style="235" customWidth="1"/>
    <col min="2078" max="2078" width="8.83203125" style="235"/>
    <col min="2079" max="2079" width="5.83203125" style="235" customWidth="1"/>
    <col min="2080" max="2080" width="8.83203125" style="235"/>
    <col min="2081" max="2081" width="6.83203125" style="235" customWidth="1"/>
    <col min="2082" max="2083" width="8.83203125" style="235"/>
    <col min="2084" max="2084" width="13.5" style="235" customWidth="1"/>
    <col min="2085" max="2089" width="9.1640625" style="235" customWidth="1"/>
    <col min="2090" max="2090" width="10.5" style="235" customWidth="1"/>
    <col min="2091" max="2092" width="8.83203125" style="235"/>
    <col min="2093" max="2093" width="11" style="235" customWidth="1"/>
    <col min="2094" max="2094" width="12.1640625" style="235" customWidth="1"/>
    <col min="2095" max="2095" width="10.33203125" style="235" customWidth="1"/>
    <col min="2096" max="2097" width="12.5" style="235" customWidth="1"/>
    <col min="2098" max="2098" width="15.1640625" style="235" bestFit="1" customWidth="1"/>
    <col min="2099" max="2099" width="11.33203125" style="235" customWidth="1"/>
    <col min="2100" max="2100" width="12.5" style="235" customWidth="1"/>
    <col min="2101" max="2101" width="9" style="235" customWidth="1"/>
    <col min="2102" max="2103" width="10.5" style="235" customWidth="1"/>
    <col min="2104" max="2104" width="34.6640625" style="235" customWidth="1"/>
    <col min="2105" max="2105" width="42.5" style="235" customWidth="1"/>
    <col min="2106" max="2109" width="0" style="235" hidden="1" customWidth="1"/>
    <col min="2110" max="2110" width="58.1640625" style="235" customWidth="1"/>
    <col min="2111" max="2319" width="8.83203125" style="235"/>
    <col min="2320" max="2320" width="13.83203125" style="235" customWidth="1"/>
    <col min="2321" max="2321" width="15.1640625" style="235" customWidth="1"/>
    <col min="2322" max="2322" width="9.6640625" style="235" customWidth="1"/>
    <col min="2323" max="2323" width="10" style="235" customWidth="1"/>
    <col min="2324" max="2324" width="12.33203125" style="235" customWidth="1"/>
    <col min="2325" max="2325" width="11.1640625" style="235" customWidth="1"/>
    <col min="2326" max="2326" width="8.5" style="235" customWidth="1"/>
    <col min="2327" max="2327" width="11.1640625" style="235" customWidth="1"/>
    <col min="2328" max="2328" width="10.33203125" style="235" bestFit="1" customWidth="1"/>
    <col min="2329" max="2329" width="8.83203125" style="235"/>
    <col min="2330" max="2330" width="8.6640625" style="235" customWidth="1"/>
    <col min="2331" max="2331" width="11.6640625" style="235" customWidth="1"/>
    <col min="2332" max="2332" width="10.1640625" style="235" customWidth="1"/>
    <col min="2333" max="2333" width="9.6640625" style="235" customWidth="1"/>
    <col min="2334" max="2334" width="8.83203125" style="235"/>
    <col min="2335" max="2335" width="5.83203125" style="235" customWidth="1"/>
    <col min="2336" max="2336" width="8.83203125" style="235"/>
    <col min="2337" max="2337" width="6.83203125" style="235" customWidth="1"/>
    <col min="2338" max="2339" width="8.83203125" style="235"/>
    <col min="2340" max="2340" width="13.5" style="235" customWidth="1"/>
    <col min="2341" max="2345" width="9.1640625" style="235" customWidth="1"/>
    <col min="2346" max="2346" width="10.5" style="235" customWidth="1"/>
    <col min="2347" max="2348" width="8.83203125" style="235"/>
    <col min="2349" max="2349" width="11" style="235" customWidth="1"/>
    <col min="2350" max="2350" width="12.1640625" style="235" customWidth="1"/>
    <col min="2351" max="2351" width="10.33203125" style="235" customWidth="1"/>
    <col min="2352" max="2353" width="12.5" style="235" customWidth="1"/>
    <col min="2354" max="2354" width="15.1640625" style="235" bestFit="1" customWidth="1"/>
    <col min="2355" max="2355" width="11.33203125" style="235" customWidth="1"/>
    <col min="2356" max="2356" width="12.5" style="235" customWidth="1"/>
    <col min="2357" max="2357" width="9" style="235" customWidth="1"/>
    <col min="2358" max="2359" width="10.5" style="235" customWidth="1"/>
    <col min="2360" max="2360" width="34.6640625" style="235" customWidth="1"/>
    <col min="2361" max="2361" width="42.5" style="235" customWidth="1"/>
    <col min="2362" max="2365" width="0" style="235" hidden="1" customWidth="1"/>
    <col min="2366" max="2366" width="58.1640625" style="235" customWidth="1"/>
    <col min="2367" max="2575" width="8.83203125" style="235"/>
    <col min="2576" max="2576" width="13.83203125" style="235" customWidth="1"/>
    <col min="2577" max="2577" width="15.1640625" style="235" customWidth="1"/>
    <col min="2578" max="2578" width="9.6640625" style="235" customWidth="1"/>
    <col min="2579" max="2579" width="10" style="235" customWidth="1"/>
    <col min="2580" max="2580" width="12.33203125" style="235" customWidth="1"/>
    <col min="2581" max="2581" width="11.1640625" style="235" customWidth="1"/>
    <col min="2582" max="2582" width="8.5" style="235" customWidth="1"/>
    <col min="2583" max="2583" width="11.1640625" style="235" customWidth="1"/>
    <col min="2584" max="2584" width="10.33203125" style="235" bestFit="1" customWidth="1"/>
    <col min="2585" max="2585" width="8.83203125" style="235"/>
    <col min="2586" max="2586" width="8.6640625" style="235" customWidth="1"/>
    <col min="2587" max="2587" width="11.6640625" style="235" customWidth="1"/>
    <col min="2588" max="2588" width="10.1640625" style="235" customWidth="1"/>
    <col min="2589" max="2589" width="9.6640625" style="235" customWidth="1"/>
    <col min="2590" max="2590" width="8.83203125" style="235"/>
    <col min="2591" max="2591" width="5.83203125" style="235" customWidth="1"/>
    <col min="2592" max="2592" width="8.83203125" style="235"/>
    <col min="2593" max="2593" width="6.83203125" style="235" customWidth="1"/>
    <col min="2594" max="2595" width="8.83203125" style="235"/>
    <col min="2596" max="2596" width="13.5" style="235" customWidth="1"/>
    <col min="2597" max="2601" width="9.1640625" style="235" customWidth="1"/>
    <col min="2602" max="2602" width="10.5" style="235" customWidth="1"/>
    <col min="2603" max="2604" width="8.83203125" style="235"/>
    <col min="2605" max="2605" width="11" style="235" customWidth="1"/>
    <col min="2606" max="2606" width="12.1640625" style="235" customWidth="1"/>
    <col min="2607" max="2607" width="10.33203125" style="235" customWidth="1"/>
    <col min="2608" max="2609" width="12.5" style="235" customWidth="1"/>
    <col min="2610" max="2610" width="15.1640625" style="235" bestFit="1" customWidth="1"/>
    <col min="2611" max="2611" width="11.33203125" style="235" customWidth="1"/>
    <col min="2612" max="2612" width="12.5" style="235" customWidth="1"/>
    <col min="2613" max="2613" width="9" style="235" customWidth="1"/>
    <col min="2614" max="2615" width="10.5" style="235" customWidth="1"/>
    <col min="2616" max="2616" width="34.6640625" style="235" customWidth="1"/>
    <col min="2617" max="2617" width="42.5" style="235" customWidth="1"/>
    <col min="2618" max="2621" width="0" style="235" hidden="1" customWidth="1"/>
    <col min="2622" max="2622" width="58.1640625" style="235" customWidth="1"/>
    <col min="2623" max="2831" width="8.83203125" style="235"/>
    <col min="2832" max="2832" width="13.83203125" style="235" customWidth="1"/>
    <col min="2833" max="2833" width="15.1640625" style="235" customWidth="1"/>
    <col min="2834" max="2834" width="9.6640625" style="235" customWidth="1"/>
    <col min="2835" max="2835" width="10" style="235" customWidth="1"/>
    <col min="2836" max="2836" width="12.33203125" style="235" customWidth="1"/>
    <col min="2837" max="2837" width="11.1640625" style="235" customWidth="1"/>
    <col min="2838" max="2838" width="8.5" style="235" customWidth="1"/>
    <col min="2839" max="2839" width="11.1640625" style="235" customWidth="1"/>
    <col min="2840" max="2840" width="10.33203125" style="235" bestFit="1" customWidth="1"/>
    <col min="2841" max="2841" width="8.83203125" style="235"/>
    <col min="2842" max="2842" width="8.6640625" style="235" customWidth="1"/>
    <col min="2843" max="2843" width="11.6640625" style="235" customWidth="1"/>
    <col min="2844" max="2844" width="10.1640625" style="235" customWidth="1"/>
    <col min="2845" max="2845" width="9.6640625" style="235" customWidth="1"/>
    <col min="2846" max="2846" width="8.83203125" style="235"/>
    <col min="2847" max="2847" width="5.83203125" style="235" customWidth="1"/>
    <col min="2848" max="2848" width="8.83203125" style="235"/>
    <col min="2849" max="2849" width="6.83203125" style="235" customWidth="1"/>
    <col min="2850" max="2851" width="8.83203125" style="235"/>
    <col min="2852" max="2852" width="13.5" style="235" customWidth="1"/>
    <col min="2853" max="2857" width="9.1640625" style="235" customWidth="1"/>
    <col min="2858" max="2858" width="10.5" style="235" customWidth="1"/>
    <col min="2859" max="2860" width="8.83203125" style="235"/>
    <col min="2861" max="2861" width="11" style="235" customWidth="1"/>
    <col min="2862" max="2862" width="12.1640625" style="235" customWidth="1"/>
    <col min="2863" max="2863" width="10.33203125" style="235" customWidth="1"/>
    <col min="2864" max="2865" width="12.5" style="235" customWidth="1"/>
    <col min="2866" max="2866" width="15.1640625" style="235" bestFit="1" customWidth="1"/>
    <col min="2867" max="2867" width="11.33203125" style="235" customWidth="1"/>
    <col min="2868" max="2868" width="12.5" style="235" customWidth="1"/>
    <col min="2869" max="2869" width="9" style="235" customWidth="1"/>
    <col min="2870" max="2871" width="10.5" style="235" customWidth="1"/>
    <col min="2872" max="2872" width="34.6640625" style="235" customWidth="1"/>
    <col min="2873" max="2873" width="42.5" style="235" customWidth="1"/>
    <col min="2874" max="2877" width="0" style="235" hidden="1" customWidth="1"/>
    <col min="2878" max="2878" width="58.1640625" style="235" customWidth="1"/>
    <col min="2879" max="3087" width="8.83203125" style="235"/>
    <col min="3088" max="3088" width="13.83203125" style="235" customWidth="1"/>
    <col min="3089" max="3089" width="15.1640625" style="235" customWidth="1"/>
    <col min="3090" max="3090" width="9.6640625" style="235" customWidth="1"/>
    <col min="3091" max="3091" width="10" style="235" customWidth="1"/>
    <col min="3092" max="3092" width="12.33203125" style="235" customWidth="1"/>
    <col min="3093" max="3093" width="11.1640625" style="235" customWidth="1"/>
    <col min="3094" max="3094" width="8.5" style="235" customWidth="1"/>
    <col min="3095" max="3095" width="11.1640625" style="235" customWidth="1"/>
    <col min="3096" max="3096" width="10.33203125" style="235" bestFit="1" customWidth="1"/>
    <col min="3097" max="3097" width="8.83203125" style="235"/>
    <col min="3098" max="3098" width="8.6640625" style="235" customWidth="1"/>
    <col min="3099" max="3099" width="11.6640625" style="235" customWidth="1"/>
    <col min="3100" max="3100" width="10.1640625" style="235" customWidth="1"/>
    <col min="3101" max="3101" width="9.6640625" style="235" customWidth="1"/>
    <col min="3102" max="3102" width="8.83203125" style="235"/>
    <col min="3103" max="3103" width="5.83203125" style="235" customWidth="1"/>
    <col min="3104" max="3104" width="8.83203125" style="235"/>
    <col min="3105" max="3105" width="6.83203125" style="235" customWidth="1"/>
    <col min="3106" max="3107" width="8.83203125" style="235"/>
    <col min="3108" max="3108" width="13.5" style="235" customWidth="1"/>
    <col min="3109" max="3113" width="9.1640625" style="235" customWidth="1"/>
    <col min="3114" max="3114" width="10.5" style="235" customWidth="1"/>
    <col min="3115" max="3116" width="8.83203125" style="235"/>
    <col min="3117" max="3117" width="11" style="235" customWidth="1"/>
    <col min="3118" max="3118" width="12.1640625" style="235" customWidth="1"/>
    <col min="3119" max="3119" width="10.33203125" style="235" customWidth="1"/>
    <col min="3120" max="3121" width="12.5" style="235" customWidth="1"/>
    <col min="3122" max="3122" width="15.1640625" style="235" bestFit="1" customWidth="1"/>
    <col min="3123" max="3123" width="11.33203125" style="235" customWidth="1"/>
    <col min="3124" max="3124" width="12.5" style="235" customWidth="1"/>
    <col min="3125" max="3125" width="9" style="235" customWidth="1"/>
    <col min="3126" max="3127" width="10.5" style="235" customWidth="1"/>
    <col min="3128" max="3128" width="34.6640625" style="235" customWidth="1"/>
    <col min="3129" max="3129" width="42.5" style="235" customWidth="1"/>
    <col min="3130" max="3133" width="0" style="235" hidden="1" customWidth="1"/>
    <col min="3134" max="3134" width="58.1640625" style="235" customWidth="1"/>
    <col min="3135" max="3343" width="8.83203125" style="235"/>
    <col min="3344" max="3344" width="13.83203125" style="235" customWidth="1"/>
    <col min="3345" max="3345" width="15.1640625" style="235" customWidth="1"/>
    <col min="3346" max="3346" width="9.6640625" style="235" customWidth="1"/>
    <col min="3347" max="3347" width="10" style="235" customWidth="1"/>
    <col min="3348" max="3348" width="12.33203125" style="235" customWidth="1"/>
    <col min="3349" max="3349" width="11.1640625" style="235" customWidth="1"/>
    <col min="3350" max="3350" width="8.5" style="235" customWidth="1"/>
    <col min="3351" max="3351" width="11.1640625" style="235" customWidth="1"/>
    <col min="3352" max="3352" width="10.33203125" style="235" bestFit="1" customWidth="1"/>
    <col min="3353" max="3353" width="8.83203125" style="235"/>
    <col min="3354" max="3354" width="8.6640625" style="235" customWidth="1"/>
    <col min="3355" max="3355" width="11.6640625" style="235" customWidth="1"/>
    <col min="3356" max="3356" width="10.1640625" style="235" customWidth="1"/>
    <col min="3357" max="3357" width="9.6640625" style="235" customWidth="1"/>
    <col min="3358" max="3358" width="8.83203125" style="235"/>
    <col min="3359" max="3359" width="5.83203125" style="235" customWidth="1"/>
    <col min="3360" max="3360" width="8.83203125" style="235"/>
    <col min="3361" max="3361" width="6.83203125" style="235" customWidth="1"/>
    <col min="3362" max="3363" width="8.83203125" style="235"/>
    <col min="3364" max="3364" width="13.5" style="235" customWidth="1"/>
    <col min="3365" max="3369" width="9.1640625" style="235" customWidth="1"/>
    <col min="3370" max="3370" width="10.5" style="235" customWidth="1"/>
    <col min="3371" max="3372" width="8.83203125" style="235"/>
    <col min="3373" max="3373" width="11" style="235" customWidth="1"/>
    <col min="3374" max="3374" width="12.1640625" style="235" customWidth="1"/>
    <col min="3375" max="3375" width="10.33203125" style="235" customWidth="1"/>
    <col min="3376" max="3377" width="12.5" style="235" customWidth="1"/>
    <col min="3378" max="3378" width="15.1640625" style="235" bestFit="1" customWidth="1"/>
    <col min="3379" max="3379" width="11.33203125" style="235" customWidth="1"/>
    <col min="3380" max="3380" width="12.5" style="235" customWidth="1"/>
    <col min="3381" max="3381" width="9" style="235" customWidth="1"/>
    <col min="3382" max="3383" width="10.5" style="235" customWidth="1"/>
    <col min="3384" max="3384" width="34.6640625" style="235" customWidth="1"/>
    <col min="3385" max="3385" width="42.5" style="235" customWidth="1"/>
    <col min="3386" max="3389" width="0" style="235" hidden="1" customWidth="1"/>
    <col min="3390" max="3390" width="58.1640625" style="235" customWidth="1"/>
    <col min="3391" max="3599" width="8.83203125" style="235"/>
    <col min="3600" max="3600" width="13.83203125" style="235" customWidth="1"/>
    <col min="3601" max="3601" width="15.1640625" style="235" customWidth="1"/>
    <col min="3602" max="3602" width="9.6640625" style="235" customWidth="1"/>
    <col min="3603" max="3603" width="10" style="235" customWidth="1"/>
    <col min="3604" max="3604" width="12.33203125" style="235" customWidth="1"/>
    <col min="3605" max="3605" width="11.1640625" style="235" customWidth="1"/>
    <col min="3606" max="3606" width="8.5" style="235" customWidth="1"/>
    <col min="3607" max="3607" width="11.1640625" style="235" customWidth="1"/>
    <col min="3608" max="3608" width="10.33203125" style="235" bestFit="1" customWidth="1"/>
    <col min="3609" max="3609" width="8.83203125" style="235"/>
    <col min="3610" max="3610" width="8.6640625" style="235" customWidth="1"/>
    <col min="3611" max="3611" width="11.6640625" style="235" customWidth="1"/>
    <col min="3612" max="3612" width="10.1640625" style="235" customWidth="1"/>
    <col min="3613" max="3613" width="9.6640625" style="235" customWidth="1"/>
    <col min="3614" max="3614" width="8.83203125" style="235"/>
    <col min="3615" max="3615" width="5.83203125" style="235" customWidth="1"/>
    <col min="3616" max="3616" width="8.83203125" style="235"/>
    <col min="3617" max="3617" width="6.83203125" style="235" customWidth="1"/>
    <col min="3618" max="3619" width="8.83203125" style="235"/>
    <col min="3620" max="3620" width="13.5" style="235" customWidth="1"/>
    <col min="3621" max="3625" width="9.1640625" style="235" customWidth="1"/>
    <col min="3626" max="3626" width="10.5" style="235" customWidth="1"/>
    <col min="3627" max="3628" width="8.83203125" style="235"/>
    <col min="3629" max="3629" width="11" style="235" customWidth="1"/>
    <col min="3630" max="3630" width="12.1640625" style="235" customWidth="1"/>
    <col min="3631" max="3631" width="10.33203125" style="235" customWidth="1"/>
    <col min="3632" max="3633" width="12.5" style="235" customWidth="1"/>
    <col min="3634" max="3634" width="15.1640625" style="235" bestFit="1" customWidth="1"/>
    <col min="3635" max="3635" width="11.33203125" style="235" customWidth="1"/>
    <col min="3636" max="3636" width="12.5" style="235" customWidth="1"/>
    <col min="3637" max="3637" width="9" style="235" customWidth="1"/>
    <col min="3638" max="3639" width="10.5" style="235" customWidth="1"/>
    <col min="3640" max="3640" width="34.6640625" style="235" customWidth="1"/>
    <col min="3641" max="3641" width="42.5" style="235" customWidth="1"/>
    <col min="3642" max="3645" width="0" style="235" hidden="1" customWidth="1"/>
    <col min="3646" max="3646" width="58.1640625" style="235" customWidth="1"/>
    <col min="3647" max="3855" width="8.83203125" style="235"/>
    <col min="3856" max="3856" width="13.83203125" style="235" customWidth="1"/>
    <col min="3857" max="3857" width="15.1640625" style="235" customWidth="1"/>
    <col min="3858" max="3858" width="9.6640625" style="235" customWidth="1"/>
    <col min="3859" max="3859" width="10" style="235" customWidth="1"/>
    <col min="3860" max="3860" width="12.33203125" style="235" customWidth="1"/>
    <col min="3861" max="3861" width="11.1640625" style="235" customWidth="1"/>
    <col min="3862" max="3862" width="8.5" style="235" customWidth="1"/>
    <col min="3863" max="3863" width="11.1640625" style="235" customWidth="1"/>
    <col min="3864" max="3864" width="10.33203125" style="235" bestFit="1" customWidth="1"/>
    <col min="3865" max="3865" width="8.83203125" style="235"/>
    <col min="3866" max="3866" width="8.6640625" style="235" customWidth="1"/>
    <col min="3867" max="3867" width="11.6640625" style="235" customWidth="1"/>
    <col min="3868" max="3868" width="10.1640625" style="235" customWidth="1"/>
    <col min="3869" max="3869" width="9.6640625" style="235" customWidth="1"/>
    <col min="3870" max="3870" width="8.83203125" style="235"/>
    <col min="3871" max="3871" width="5.83203125" style="235" customWidth="1"/>
    <col min="3872" max="3872" width="8.83203125" style="235"/>
    <col min="3873" max="3873" width="6.83203125" style="235" customWidth="1"/>
    <col min="3874" max="3875" width="8.83203125" style="235"/>
    <col min="3876" max="3876" width="13.5" style="235" customWidth="1"/>
    <col min="3877" max="3881" width="9.1640625" style="235" customWidth="1"/>
    <col min="3882" max="3882" width="10.5" style="235" customWidth="1"/>
    <col min="3883" max="3884" width="8.83203125" style="235"/>
    <col min="3885" max="3885" width="11" style="235" customWidth="1"/>
    <col min="3886" max="3886" width="12.1640625" style="235" customWidth="1"/>
    <col min="3887" max="3887" width="10.33203125" style="235" customWidth="1"/>
    <col min="3888" max="3889" width="12.5" style="235" customWidth="1"/>
    <col min="3890" max="3890" width="15.1640625" style="235" bestFit="1" customWidth="1"/>
    <col min="3891" max="3891" width="11.33203125" style="235" customWidth="1"/>
    <col min="3892" max="3892" width="12.5" style="235" customWidth="1"/>
    <col min="3893" max="3893" width="9" style="235" customWidth="1"/>
    <col min="3894" max="3895" width="10.5" style="235" customWidth="1"/>
    <col min="3896" max="3896" width="34.6640625" style="235" customWidth="1"/>
    <col min="3897" max="3897" width="42.5" style="235" customWidth="1"/>
    <col min="3898" max="3901" width="0" style="235" hidden="1" customWidth="1"/>
    <col min="3902" max="3902" width="58.1640625" style="235" customWidth="1"/>
    <col min="3903" max="4111" width="8.83203125" style="235"/>
    <col min="4112" max="4112" width="13.83203125" style="235" customWidth="1"/>
    <col min="4113" max="4113" width="15.1640625" style="235" customWidth="1"/>
    <col min="4114" max="4114" width="9.6640625" style="235" customWidth="1"/>
    <col min="4115" max="4115" width="10" style="235" customWidth="1"/>
    <col min="4116" max="4116" width="12.33203125" style="235" customWidth="1"/>
    <col min="4117" max="4117" width="11.1640625" style="235" customWidth="1"/>
    <col min="4118" max="4118" width="8.5" style="235" customWidth="1"/>
    <col min="4119" max="4119" width="11.1640625" style="235" customWidth="1"/>
    <col min="4120" max="4120" width="10.33203125" style="235" bestFit="1" customWidth="1"/>
    <col min="4121" max="4121" width="8.83203125" style="235"/>
    <col min="4122" max="4122" width="8.6640625" style="235" customWidth="1"/>
    <col min="4123" max="4123" width="11.6640625" style="235" customWidth="1"/>
    <col min="4124" max="4124" width="10.1640625" style="235" customWidth="1"/>
    <col min="4125" max="4125" width="9.6640625" style="235" customWidth="1"/>
    <col min="4126" max="4126" width="8.83203125" style="235"/>
    <col min="4127" max="4127" width="5.83203125" style="235" customWidth="1"/>
    <col min="4128" max="4128" width="8.83203125" style="235"/>
    <col min="4129" max="4129" width="6.83203125" style="235" customWidth="1"/>
    <col min="4130" max="4131" width="8.83203125" style="235"/>
    <col min="4132" max="4132" width="13.5" style="235" customWidth="1"/>
    <col min="4133" max="4137" width="9.1640625" style="235" customWidth="1"/>
    <col min="4138" max="4138" width="10.5" style="235" customWidth="1"/>
    <col min="4139" max="4140" width="8.83203125" style="235"/>
    <col min="4141" max="4141" width="11" style="235" customWidth="1"/>
    <col min="4142" max="4142" width="12.1640625" style="235" customWidth="1"/>
    <col min="4143" max="4143" width="10.33203125" style="235" customWidth="1"/>
    <col min="4144" max="4145" width="12.5" style="235" customWidth="1"/>
    <col min="4146" max="4146" width="15.1640625" style="235" bestFit="1" customWidth="1"/>
    <col min="4147" max="4147" width="11.33203125" style="235" customWidth="1"/>
    <col min="4148" max="4148" width="12.5" style="235" customWidth="1"/>
    <col min="4149" max="4149" width="9" style="235" customWidth="1"/>
    <col min="4150" max="4151" width="10.5" style="235" customWidth="1"/>
    <col min="4152" max="4152" width="34.6640625" style="235" customWidth="1"/>
    <col min="4153" max="4153" width="42.5" style="235" customWidth="1"/>
    <col min="4154" max="4157" width="0" style="235" hidden="1" customWidth="1"/>
    <col min="4158" max="4158" width="58.1640625" style="235" customWidth="1"/>
    <col min="4159" max="4367" width="8.83203125" style="235"/>
    <col min="4368" max="4368" width="13.83203125" style="235" customWidth="1"/>
    <col min="4369" max="4369" width="15.1640625" style="235" customWidth="1"/>
    <col min="4370" max="4370" width="9.6640625" style="235" customWidth="1"/>
    <col min="4371" max="4371" width="10" style="235" customWidth="1"/>
    <col min="4372" max="4372" width="12.33203125" style="235" customWidth="1"/>
    <col min="4373" max="4373" width="11.1640625" style="235" customWidth="1"/>
    <col min="4374" max="4374" width="8.5" style="235" customWidth="1"/>
    <col min="4375" max="4375" width="11.1640625" style="235" customWidth="1"/>
    <col min="4376" max="4376" width="10.33203125" style="235" bestFit="1" customWidth="1"/>
    <col min="4377" max="4377" width="8.83203125" style="235"/>
    <col min="4378" max="4378" width="8.6640625" style="235" customWidth="1"/>
    <col min="4379" max="4379" width="11.6640625" style="235" customWidth="1"/>
    <col min="4380" max="4380" width="10.1640625" style="235" customWidth="1"/>
    <col min="4381" max="4381" width="9.6640625" style="235" customWidth="1"/>
    <col min="4382" max="4382" width="8.83203125" style="235"/>
    <col min="4383" max="4383" width="5.83203125" style="235" customWidth="1"/>
    <col min="4384" max="4384" width="8.83203125" style="235"/>
    <col min="4385" max="4385" width="6.83203125" style="235" customWidth="1"/>
    <col min="4386" max="4387" width="8.83203125" style="235"/>
    <col min="4388" max="4388" width="13.5" style="235" customWidth="1"/>
    <col min="4389" max="4393" width="9.1640625" style="235" customWidth="1"/>
    <col min="4394" max="4394" width="10.5" style="235" customWidth="1"/>
    <col min="4395" max="4396" width="8.83203125" style="235"/>
    <col min="4397" max="4397" width="11" style="235" customWidth="1"/>
    <col min="4398" max="4398" width="12.1640625" style="235" customWidth="1"/>
    <col min="4399" max="4399" width="10.33203125" style="235" customWidth="1"/>
    <col min="4400" max="4401" width="12.5" style="235" customWidth="1"/>
    <col min="4402" max="4402" width="15.1640625" style="235" bestFit="1" customWidth="1"/>
    <col min="4403" max="4403" width="11.33203125" style="235" customWidth="1"/>
    <col min="4404" max="4404" width="12.5" style="235" customWidth="1"/>
    <col min="4405" max="4405" width="9" style="235" customWidth="1"/>
    <col min="4406" max="4407" width="10.5" style="235" customWidth="1"/>
    <col min="4408" max="4408" width="34.6640625" style="235" customWidth="1"/>
    <col min="4409" max="4409" width="42.5" style="235" customWidth="1"/>
    <col min="4410" max="4413" width="0" style="235" hidden="1" customWidth="1"/>
    <col min="4414" max="4414" width="58.1640625" style="235" customWidth="1"/>
    <col min="4415" max="4623" width="8.83203125" style="235"/>
    <col min="4624" max="4624" width="13.83203125" style="235" customWidth="1"/>
    <col min="4625" max="4625" width="15.1640625" style="235" customWidth="1"/>
    <col min="4626" max="4626" width="9.6640625" style="235" customWidth="1"/>
    <col min="4627" max="4627" width="10" style="235" customWidth="1"/>
    <col min="4628" max="4628" width="12.33203125" style="235" customWidth="1"/>
    <col min="4629" max="4629" width="11.1640625" style="235" customWidth="1"/>
    <col min="4630" max="4630" width="8.5" style="235" customWidth="1"/>
    <col min="4631" max="4631" width="11.1640625" style="235" customWidth="1"/>
    <col min="4632" max="4632" width="10.33203125" style="235" bestFit="1" customWidth="1"/>
    <col min="4633" max="4633" width="8.83203125" style="235"/>
    <col min="4634" max="4634" width="8.6640625" style="235" customWidth="1"/>
    <col min="4635" max="4635" width="11.6640625" style="235" customWidth="1"/>
    <col min="4636" max="4636" width="10.1640625" style="235" customWidth="1"/>
    <col min="4637" max="4637" width="9.6640625" style="235" customWidth="1"/>
    <col min="4638" max="4638" width="8.83203125" style="235"/>
    <col min="4639" max="4639" width="5.83203125" style="235" customWidth="1"/>
    <col min="4640" max="4640" width="8.83203125" style="235"/>
    <col min="4641" max="4641" width="6.83203125" style="235" customWidth="1"/>
    <col min="4642" max="4643" width="8.83203125" style="235"/>
    <col min="4644" max="4644" width="13.5" style="235" customWidth="1"/>
    <col min="4645" max="4649" width="9.1640625" style="235" customWidth="1"/>
    <col min="4650" max="4650" width="10.5" style="235" customWidth="1"/>
    <col min="4651" max="4652" width="8.83203125" style="235"/>
    <col min="4653" max="4653" width="11" style="235" customWidth="1"/>
    <col min="4654" max="4654" width="12.1640625" style="235" customWidth="1"/>
    <col min="4655" max="4655" width="10.33203125" style="235" customWidth="1"/>
    <col min="4656" max="4657" width="12.5" style="235" customWidth="1"/>
    <col min="4658" max="4658" width="15.1640625" style="235" bestFit="1" customWidth="1"/>
    <col min="4659" max="4659" width="11.33203125" style="235" customWidth="1"/>
    <col min="4660" max="4660" width="12.5" style="235" customWidth="1"/>
    <col min="4661" max="4661" width="9" style="235" customWidth="1"/>
    <col min="4662" max="4663" width="10.5" style="235" customWidth="1"/>
    <col min="4664" max="4664" width="34.6640625" style="235" customWidth="1"/>
    <col min="4665" max="4665" width="42.5" style="235" customWidth="1"/>
    <col min="4666" max="4669" width="0" style="235" hidden="1" customWidth="1"/>
    <col min="4670" max="4670" width="58.1640625" style="235" customWidth="1"/>
    <col min="4671" max="4879" width="8.83203125" style="235"/>
    <col min="4880" max="4880" width="13.83203125" style="235" customWidth="1"/>
    <col min="4881" max="4881" width="15.1640625" style="235" customWidth="1"/>
    <col min="4882" max="4882" width="9.6640625" style="235" customWidth="1"/>
    <col min="4883" max="4883" width="10" style="235" customWidth="1"/>
    <col min="4884" max="4884" width="12.33203125" style="235" customWidth="1"/>
    <col min="4885" max="4885" width="11.1640625" style="235" customWidth="1"/>
    <col min="4886" max="4886" width="8.5" style="235" customWidth="1"/>
    <col min="4887" max="4887" width="11.1640625" style="235" customWidth="1"/>
    <col min="4888" max="4888" width="10.33203125" style="235" bestFit="1" customWidth="1"/>
    <col min="4889" max="4889" width="8.83203125" style="235"/>
    <col min="4890" max="4890" width="8.6640625" style="235" customWidth="1"/>
    <col min="4891" max="4891" width="11.6640625" style="235" customWidth="1"/>
    <col min="4892" max="4892" width="10.1640625" style="235" customWidth="1"/>
    <col min="4893" max="4893" width="9.6640625" style="235" customWidth="1"/>
    <col min="4894" max="4894" width="8.83203125" style="235"/>
    <col min="4895" max="4895" width="5.83203125" style="235" customWidth="1"/>
    <col min="4896" max="4896" width="8.83203125" style="235"/>
    <col min="4897" max="4897" width="6.83203125" style="235" customWidth="1"/>
    <col min="4898" max="4899" width="8.83203125" style="235"/>
    <col min="4900" max="4900" width="13.5" style="235" customWidth="1"/>
    <col min="4901" max="4905" width="9.1640625" style="235" customWidth="1"/>
    <col min="4906" max="4906" width="10.5" style="235" customWidth="1"/>
    <col min="4907" max="4908" width="8.83203125" style="235"/>
    <col min="4909" max="4909" width="11" style="235" customWidth="1"/>
    <col min="4910" max="4910" width="12.1640625" style="235" customWidth="1"/>
    <col min="4911" max="4911" width="10.33203125" style="235" customWidth="1"/>
    <col min="4912" max="4913" width="12.5" style="235" customWidth="1"/>
    <col min="4914" max="4914" width="15.1640625" style="235" bestFit="1" customWidth="1"/>
    <col min="4915" max="4915" width="11.33203125" style="235" customWidth="1"/>
    <col min="4916" max="4916" width="12.5" style="235" customWidth="1"/>
    <col min="4917" max="4917" width="9" style="235" customWidth="1"/>
    <col min="4918" max="4919" width="10.5" style="235" customWidth="1"/>
    <col min="4920" max="4920" width="34.6640625" style="235" customWidth="1"/>
    <col min="4921" max="4921" width="42.5" style="235" customWidth="1"/>
    <col min="4922" max="4925" width="0" style="235" hidden="1" customWidth="1"/>
    <col min="4926" max="4926" width="58.1640625" style="235" customWidth="1"/>
    <col min="4927" max="5135" width="8.83203125" style="235"/>
    <col min="5136" max="5136" width="13.83203125" style="235" customWidth="1"/>
    <col min="5137" max="5137" width="15.1640625" style="235" customWidth="1"/>
    <col min="5138" max="5138" width="9.6640625" style="235" customWidth="1"/>
    <col min="5139" max="5139" width="10" style="235" customWidth="1"/>
    <col min="5140" max="5140" width="12.33203125" style="235" customWidth="1"/>
    <col min="5141" max="5141" width="11.1640625" style="235" customWidth="1"/>
    <col min="5142" max="5142" width="8.5" style="235" customWidth="1"/>
    <col min="5143" max="5143" width="11.1640625" style="235" customWidth="1"/>
    <col min="5144" max="5144" width="10.33203125" style="235" bestFit="1" customWidth="1"/>
    <col min="5145" max="5145" width="8.83203125" style="235"/>
    <col min="5146" max="5146" width="8.6640625" style="235" customWidth="1"/>
    <col min="5147" max="5147" width="11.6640625" style="235" customWidth="1"/>
    <col min="5148" max="5148" width="10.1640625" style="235" customWidth="1"/>
    <col min="5149" max="5149" width="9.6640625" style="235" customWidth="1"/>
    <col min="5150" max="5150" width="8.83203125" style="235"/>
    <col min="5151" max="5151" width="5.83203125" style="235" customWidth="1"/>
    <col min="5152" max="5152" width="8.83203125" style="235"/>
    <col min="5153" max="5153" width="6.83203125" style="235" customWidth="1"/>
    <col min="5154" max="5155" width="8.83203125" style="235"/>
    <col min="5156" max="5156" width="13.5" style="235" customWidth="1"/>
    <col min="5157" max="5161" width="9.1640625" style="235" customWidth="1"/>
    <col min="5162" max="5162" width="10.5" style="235" customWidth="1"/>
    <col min="5163" max="5164" width="8.83203125" style="235"/>
    <col min="5165" max="5165" width="11" style="235" customWidth="1"/>
    <col min="5166" max="5166" width="12.1640625" style="235" customWidth="1"/>
    <col min="5167" max="5167" width="10.33203125" style="235" customWidth="1"/>
    <col min="5168" max="5169" width="12.5" style="235" customWidth="1"/>
    <col min="5170" max="5170" width="15.1640625" style="235" bestFit="1" customWidth="1"/>
    <col min="5171" max="5171" width="11.33203125" style="235" customWidth="1"/>
    <col min="5172" max="5172" width="12.5" style="235" customWidth="1"/>
    <col min="5173" max="5173" width="9" style="235" customWidth="1"/>
    <col min="5174" max="5175" width="10.5" style="235" customWidth="1"/>
    <col min="5176" max="5176" width="34.6640625" style="235" customWidth="1"/>
    <col min="5177" max="5177" width="42.5" style="235" customWidth="1"/>
    <col min="5178" max="5181" width="0" style="235" hidden="1" customWidth="1"/>
    <col min="5182" max="5182" width="58.1640625" style="235" customWidth="1"/>
    <col min="5183" max="5391" width="8.83203125" style="235"/>
    <col min="5392" max="5392" width="13.83203125" style="235" customWidth="1"/>
    <col min="5393" max="5393" width="15.1640625" style="235" customWidth="1"/>
    <col min="5394" max="5394" width="9.6640625" style="235" customWidth="1"/>
    <col min="5395" max="5395" width="10" style="235" customWidth="1"/>
    <col min="5396" max="5396" width="12.33203125" style="235" customWidth="1"/>
    <col min="5397" max="5397" width="11.1640625" style="235" customWidth="1"/>
    <col min="5398" max="5398" width="8.5" style="235" customWidth="1"/>
    <col min="5399" max="5399" width="11.1640625" style="235" customWidth="1"/>
    <col min="5400" max="5400" width="10.33203125" style="235" bestFit="1" customWidth="1"/>
    <col min="5401" max="5401" width="8.83203125" style="235"/>
    <col min="5402" max="5402" width="8.6640625" style="235" customWidth="1"/>
    <col min="5403" max="5403" width="11.6640625" style="235" customWidth="1"/>
    <col min="5404" max="5404" width="10.1640625" style="235" customWidth="1"/>
    <col min="5405" max="5405" width="9.6640625" style="235" customWidth="1"/>
    <col min="5406" max="5406" width="8.83203125" style="235"/>
    <col min="5407" max="5407" width="5.83203125" style="235" customWidth="1"/>
    <col min="5408" max="5408" width="8.83203125" style="235"/>
    <col min="5409" max="5409" width="6.83203125" style="235" customWidth="1"/>
    <col min="5410" max="5411" width="8.83203125" style="235"/>
    <col min="5412" max="5412" width="13.5" style="235" customWidth="1"/>
    <col min="5413" max="5417" width="9.1640625" style="235" customWidth="1"/>
    <col min="5418" max="5418" width="10.5" style="235" customWidth="1"/>
    <col min="5419" max="5420" width="8.83203125" style="235"/>
    <col min="5421" max="5421" width="11" style="235" customWidth="1"/>
    <col min="5422" max="5422" width="12.1640625" style="235" customWidth="1"/>
    <col min="5423" max="5423" width="10.33203125" style="235" customWidth="1"/>
    <col min="5424" max="5425" width="12.5" style="235" customWidth="1"/>
    <col min="5426" max="5426" width="15.1640625" style="235" bestFit="1" customWidth="1"/>
    <col min="5427" max="5427" width="11.33203125" style="235" customWidth="1"/>
    <col min="5428" max="5428" width="12.5" style="235" customWidth="1"/>
    <col min="5429" max="5429" width="9" style="235" customWidth="1"/>
    <col min="5430" max="5431" width="10.5" style="235" customWidth="1"/>
    <col min="5432" max="5432" width="34.6640625" style="235" customWidth="1"/>
    <col min="5433" max="5433" width="42.5" style="235" customWidth="1"/>
    <col min="5434" max="5437" width="0" style="235" hidden="1" customWidth="1"/>
    <col min="5438" max="5438" width="58.1640625" style="235" customWidth="1"/>
    <col min="5439" max="5647" width="8.83203125" style="235"/>
    <col min="5648" max="5648" width="13.83203125" style="235" customWidth="1"/>
    <col min="5649" max="5649" width="15.1640625" style="235" customWidth="1"/>
    <col min="5650" max="5650" width="9.6640625" style="235" customWidth="1"/>
    <col min="5651" max="5651" width="10" style="235" customWidth="1"/>
    <col min="5652" max="5652" width="12.33203125" style="235" customWidth="1"/>
    <col min="5653" max="5653" width="11.1640625" style="235" customWidth="1"/>
    <col min="5654" max="5654" width="8.5" style="235" customWidth="1"/>
    <col min="5655" max="5655" width="11.1640625" style="235" customWidth="1"/>
    <col min="5656" max="5656" width="10.33203125" style="235" bestFit="1" customWidth="1"/>
    <col min="5657" max="5657" width="8.83203125" style="235"/>
    <col min="5658" max="5658" width="8.6640625" style="235" customWidth="1"/>
    <col min="5659" max="5659" width="11.6640625" style="235" customWidth="1"/>
    <col min="5660" max="5660" width="10.1640625" style="235" customWidth="1"/>
    <col min="5661" max="5661" width="9.6640625" style="235" customWidth="1"/>
    <col min="5662" max="5662" width="8.83203125" style="235"/>
    <col min="5663" max="5663" width="5.83203125" style="235" customWidth="1"/>
    <col min="5664" max="5664" width="8.83203125" style="235"/>
    <col min="5665" max="5665" width="6.83203125" style="235" customWidth="1"/>
    <col min="5666" max="5667" width="8.83203125" style="235"/>
    <col min="5668" max="5668" width="13.5" style="235" customWidth="1"/>
    <col min="5669" max="5673" width="9.1640625" style="235" customWidth="1"/>
    <col min="5674" max="5674" width="10.5" style="235" customWidth="1"/>
    <col min="5675" max="5676" width="8.83203125" style="235"/>
    <col min="5677" max="5677" width="11" style="235" customWidth="1"/>
    <col min="5678" max="5678" width="12.1640625" style="235" customWidth="1"/>
    <col min="5679" max="5679" width="10.33203125" style="235" customWidth="1"/>
    <col min="5680" max="5681" width="12.5" style="235" customWidth="1"/>
    <col min="5682" max="5682" width="15.1640625" style="235" bestFit="1" customWidth="1"/>
    <col min="5683" max="5683" width="11.33203125" style="235" customWidth="1"/>
    <col min="5684" max="5684" width="12.5" style="235" customWidth="1"/>
    <col min="5685" max="5685" width="9" style="235" customWidth="1"/>
    <col min="5686" max="5687" width="10.5" style="235" customWidth="1"/>
    <col min="5688" max="5688" width="34.6640625" style="235" customWidth="1"/>
    <col min="5689" max="5689" width="42.5" style="235" customWidth="1"/>
    <col min="5690" max="5693" width="0" style="235" hidden="1" customWidth="1"/>
    <col min="5694" max="5694" width="58.1640625" style="235" customWidth="1"/>
    <col min="5695" max="5903" width="8.83203125" style="235"/>
    <col min="5904" max="5904" width="13.83203125" style="235" customWidth="1"/>
    <col min="5905" max="5905" width="15.1640625" style="235" customWidth="1"/>
    <col min="5906" max="5906" width="9.6640625" style="235" customWidth="1"/>
    <col min="5907" max="5907" width="10" style="235" customWidth="1"/>
    <col min="5908" max="5908" width="12.33203125" style="235" customWidth="1"/>
    <col min="5909" max="5909" width="11.1640625" style="235" customWidth="1"/>
    <col min="5910" max="5910" width="8.5" style="235" customWidth="1"/>
    <col min="5911" max="5911" width="11.1640625" style="235" customWidth="1"/>
    <col min="5912" max="5912" width="10.33203125" style="235" bestFit="1" customWidth="1"/>
    <col min="5913" max="5913" width="8.83203125" style="235"/>
    <col min="5914" max="5914" width="8.6640625" style="235" customWidth="1"/>
    <col min="5915" max="5915" width="11.6640625" style="235" customWidth="1"/>
    <col min="5916" max="5916" width="10.1640625" style="235" customWidth="1"/>
    <col min="5917" max="5917" width="9.6640625" style="235" customWidth="1"/>
    <col min="5918" max="5918" width="8.83203125" style="235"/>
    <col min="5919" max="5919" width="5.83203125" style="235" customWidth="1"/>
    <col min="5920" max="5920" width="8.83203125" style="235"/>
    <col min="5921" max="5921" width="6.83203125" style="235" customWidth="1"/>
    <col min="5922" max="5923" width="8.83203125" style="235"/>
    <col min="5924" max="5924" width="13.5" style="235" customWidth="1"/>
    <col min="5925" max="5929" width="9.1640625" style="235" customWidth="1"/>
    <col min="5930" max="5930" width="10.5" style="235" customWidth="1"/>
    <col min="5931" max="5932" width="8.83203125" style="235"/>
    <col min="5933" max="5933" width="11" style="235" customWidth="1"/>
    <col min="5934" max="5934" width="12.1640625" style="235" customWidth="1"/>
    <col min="5935" max="5935" width="10.33203125" style="235" customWidth="1"/>
    <col min="5936" max="5937" width="12.5" style="235" customWidth="1"/>
    <col min="5938" max="5938" width="15.1640625" style="235" bestFit="1" customWidth="1"/>
    <col min="5939" max="5939" width="11.33203125" style="235" customWidth="1"/>
    <col min="5940" max="5940" width="12.5" style="235" customWidth="1"/>
    <col min="5941" max="5941" width="9" style="235" customWidth="1"/>
    <col min="5942" max="5943" width="10.5" style="235" customWidth="1"/>
    <col min="5944" max="5944" width="34.6640625" style="235" customWidth="1"/>
    <col min="5945" max="5945" width="42.5" style="235" customWidth="1"/>
    <col min="5946" max="5949" width="0" style="235" hidden="1" customWidth="1"/>
    <col min="5950" max="5950" width="58.1640625" style="235" customWidth="1"/>
    <col min="5951" max="6159" width="8.83203125" style="235"/>
    <col min="6160" max="6160" width="13.83203125" style="235" customWidth="1"/>
    <col min="6161" max="6161" width="15.1640625" style="235" customWidth="1"/>
    <col min="6162" max="6162" width="9.6640625" style="235" customWidth="1"/>
    <col min="6163" max="6163" width="10" style="235" customWidth="1"/>
    <col min="6164" max="6164" width="12.33203125" style="235" customWidth="1"/>
    <col min="6165" max="6165" width="11.1640625" style="235" customWidth="1"/>
    <col min="6166" max="6166" width="8.5" style="235" customWidth="1"/>
    <col min="6167" max="6167" width="11.1640625" style="235" customWidth="1"/>
    <col min="6168" max="6168" width="10.33203125" style="235" bestFit="1" customWidth="1"/>
    <col min="6169" max="6169" width="8.83203125" style="235"/>
    <col min="6170" max="6170" width="8.6640625" style="235" customWidth="1"/>
    <col min="6171" max="6171" width="11.6640625" style="235" customWidth="1"/>
    <col min="6172" max="6172" width="10.1640625" style="235" customWidth="1"/>
    <col min="6173" max="6173" width="9.6640625" style="235" customWidth="1"/>
    <col min="6174" max="6174" width="8.83203125" style="235"/>
    <col min="6175" max="6175" width="5.83203125" style="235" customWidth="1"/>
    <col min="6176" max="6176" width="8.83203125" style="235"/>
    <col min="6177" max="6177" width="6.83203125" style="235" customWidth="1"/>
    <col min="6178" max="6179" width="8.83203125" style="235"/>
    <col min="6180" max="6180" width="13.5" style="235" customWidth="1"/>
    <col min="6181" max="6185" width="9.1640625" style="235" customWidth="1"/>
    <col min="6186" max="6186" width="10.5" style="235" customWidth="1"/>
    <col min="6187" max="6188" width="8.83203125" style="235"/>
    <col min="6189" max="6189" width="11" style="235" customWidth="1"/>
    <col min="6190" max="6190" width="12.1640625" style="235" customWidth="1"/>
    <col min="6191" max="6191" width="10.33203125" style="235" customWidth="1"/>
    <col min="6192" max="6193" width="12.5" style="235" customWidth="1"/>
    <col min="6194" max="6194" width="15.1640625" style="235" bestFit="1" customWidth="1"/>
    <col min="6195" max="6195" width="11.33203125" style="235" customWidth="1"/>
    <col min="6196" max="6196" width="12.5" style="235" customWidth="1"/>
    <col min="6197" max="6197" width="9" style="235" customWidth="1"/>
    <col min="6198" max="6199" width="10.5" style="235" customWidth="1"/>
    <col min="6200" max="6200" width="34.6640625" style="235" customWidth="1"/>
    <col min="6201" max="6201" width="42.5" style="235" customWidth="1"/>
    <col min="6202" max="6205" width="0" style="235" hidden="1" customWidth="1"/>
    <col min="6206" max="6206" width="58.1640625" style="235" customWidth="1"/>
    <col min="6207" max="6415" width="8.83203125" style="235"/>
    <col min="6416" max="6416" width="13.83203125" style="235" customWidth="1"/>
    <col min="6417" max="6417" width="15.1640625" style="235" customWidth="1"/>
    <col min="6418" max="6418" width="9.6640625" style="235" customWidth="1"/>
    <col min="6419" max="6419" width="10" style="235" customWidth="1"/>
    <col min="6420" max="6420" width="12.33203125" style="235" customWidth="1"/>
    <col min="6421" max="6421" width="11.1640625" style="235" customWidth="1"/>
    <col min="6422" max="6422" width="8.5" style="235" customWidth="1"/>
    <col min="6423" max="6423" width="11.1640625" style="235" customWidth="1"/>
    <col min="6424" max="6424" width="10.33203125" style="235" bestFit="1" customWidth="1"/>
    <col min="6425" max="6425" width="8.83203125" style="235"/>
    <col min="6426" max="6426" width="8.6640625" style="235" customWidth="1"/>
    <col min="6427" max="6427" width="11.6640625" style="235" customWidth="1"/>
    <col min="6428" max="6428" width="10.1640625" style="235" customWidth="1"/>
    <col min="6429" max="6429" width="9.6640625" style="235" customWidth="1"/>
    <col min="6430" max="6430" width="8.83203125" style="235"/>
    <col min="6431" max="6431" width="5.83203125" style="235" customWidth="1"/>
    <col min="6432" max="6432" width="8.83203125" style="235"/>
    <col min="6433" max="6433" width="6.83203125" style="235" customWidth="1"/>
    <col min="6434" max="6435" width="8.83203125" style="235"/>
    <col min="6436" max="6436" width="13.5" style="235" customWidth="1"/>
    <col min="6437" max="6441" width="9.1640625" style="235" customWidth="1"/>
    <col min="6442" max="6442" width="10.5" style="235" customWidth="1"/>
    <col min="6443" max="6444" width="8.83203125" style="235"/>
    <col min="6445" max="6445" width="11" style="235" customWidth="1"/>
    <col min="6446" max="6446" width="12.1640625" style="235" customWidth="1"/>
    <col min="6447" max="6447" width="10.33203125" style="235" customWidth="1"/>
    <col min="6448" max="6449" width="12.5" style="235" customWidth="1"/>
    <col min="6450" max="6450" width="15.1640625" style="235" bestFit="1" customWidth="1"/>
    <col min="6451" max="6451" width="11.33203125" style="235" customWidth="1"/>
    <col min="6452" max="6452" width="12.5" style="235" customWidth="1"/>
    <col min="6453" max="6453" width="9" style="235" customWidth="1"/>
    <col min="6454" max="6455" width="10.5" style="235" customWidth="1"/>
    <col min="6456" max="6456" width="34.6640625" style="235" customWidth="1"/>
    <col min="6457" max="6457" width="42.5" style="235" customWidth="1"/>
    <col min="6458" max="6461" width="0" style="235" hidden="1" customWidth="1"/>
    <col min="6462" max="6462" width="58.1640625" style="235" customWidth="1"/>
    <col min="6463" max="6671" width="8.83203125" style="235"/>
    <col min="6672" max="6672" width="13.83203125" style="235" customWidth="1"/>
    <col min="6673" max="6673" width="15.1640625" style="235" customWidth="1"/>
    <col min="6674" max="6674" width="9.6640625" style="235" customWidth="1"/>
    <col min="6675" max="6675" width="10" style="235" customWidth="1"/>
    <col min="6676" max="6676" width="12.33203125" style="235" customWidth="1"/>
    <col min="6677" max="6677" width="11.1640625" style="235" customWidth="1"/>
    <col min="6678" max="6678" width="8.5" style="235" customWidth="1"/>
    <col min="6679" max="6679" width="11.1640625" style="235" customWidth="1"/>
    <col min="6680" max="6680" width="10.33203125" style="235" bestFit="1" customWidth="1"/>
    <col min="6681" max="6681" width="8.83203125" style="235"/>
    <col min="6682" max="6682" width="8.6640625" style="235" customWidth="1"/>
    <col min="6683" max="6683" width="11.6640625" style="235" customWidth="1"/>
    <col min="6684" max="6684" width="10.1640625" style="235" customWidth="1"/>
    <col min="6685" max="6685" width="9.6640625" style="235" customWidth="1"/>
    <col min="6686" max="6686" width="8.83203125" style="235"/>
    <col min="6687" max="6687" width="5.83203125" style="235" customWidth="1"/>
    <col min="6688" max="6688" width="8.83203125" style="235"/>
    <col min="6689" max="6689" width="6.83203125" style="235" customWidth="1"/>
    <col min="6690" max="6691" width="8.83203125" style="235"/>
    <col min="6692" max="6692" width="13.5" style="235" customWidth="1"/>
    <col min="6693" max="6697" width="9.1640625" style="235" customWidth="1"/>
    <col min="6698" max="6698" width="10.5" style="235" customWidth="1"/>
    <col min="6699" max="6700" width="8.83203125" style="235"/>
    <col min="6701" max="6701" width="11" style="235" customWidth="1"/>
    <col min="6702" max="6702" width="12.1640625" style="235" customWidth="1"/>
    <col min="6703" max="6703" width="10.33203125" style="235" customWidth="1"/>
    <col min="6704" max="6705" width="12.5" style="235" customWidth="1"/>
    <col min="6706" max="6706" width="15.1640625" style="235" bestFit="1" customWidth="1"/>
    <col min="6707" max="6707" width="11.33203125" style="235" customWidth="1"/>
    <col min="6708" max="6708" width="12.5" style="235" customWidth="1"/>
    <col min="6709" max="6709" width="9" style="235" customWidth="1"/>
    <col min="6710" max="6711" width="10.5" style="235" customWidth="1"/>
    <col min="6712" max="6712" width="34.6640625" style="235" customWidth="1"/>
    <col min="6713" max="6713" width="42.5" style="235" customWidth="1"/>
    <col min="6714" max="6717" width="0" style="235" hidden="1" customWidth="1"/>
    <col min="6718" max="6718" width="58.1640625" style="235" customWidth="1"/>
    <col min="6719" max="6927" width="8.83203125" style="235"/>
    <col min="6928" max="6928" width="13.83203125" style="235" customWidth="1"/>
    <col min="6929" max="6929" width="15.1640625" style="235" customWidth="1"/>
    <col min="6930" max="6930" width="9.6640625" style="235" customWidth="1"/>
    <col min="6931" max="6931" width="10" style="235" customWidth="1"/>
    <col min="6932" max="6932" width="12.33203125" style="235" customWidth="1"/>
    <col min="6933" max="6933" width="11.1640625" style="235" customWidth="1"/>
    <col min="6934" max="6934" width="8.5" style="235" customWidth="1"/>
    <col min="6935" max="6935" width="11.1640625" style="235" customWidth="1"/>
    <col min="6936" max="6936" width="10.33203125" style="235" bestFit="1" customWidth="1"/>
    <col min="6937" max="6937" width="8.83203125" style="235"/>
    <col min="6938" max="6938" width="8.6640625" style="235" customWidth="1"/>
    <col min="6939" max="6939" width="11.6640625" style="235" customWidth="1"/>
    <col min="6940" max="6940" width="10.1640625" style="235" customWidth="1"/>
    <col min="6941" max="6941" width="9.6640625" style="235" customWidth="1"/>
    <col min="6942" max="6942" width="8.83203125" style="235"/>
    <col min="6943" max="6943" width="5.83203125" style="235" customWidth="1"/>
    <col min="6944" max="6944" width="8.83203125" style="235"/>
    <col min="6945" max="6945" width="6.83203125" style="235" customWidth="1"/>
    <col min="6946" max="6947" width="8.83203125" style="235"/>
    <col min="6948" max="6948" width="13.5" style="235" customWidth="1"/>
    <col min="6949" max="6953" width="9.1640625" style="235" customWidth="1"/>
    <col min="6954" max="6954" width="10.5" style="235" customWidth="1"/>
    <col min="6955" max="6956" width="8.83203125" style="235"/>
    <col min="6957" max="6957" width="11" style="235" customWidth="1"/>
    <col min="6958" max="6958" width="12.1640625" style="235" customWidth="1"/>
    <col min="6959" max="6959" width="10.33203125" style="235" customWidth="1"/>
    <col min="6960" max="6961" width="12.5" style="235" customWidth="1"/>
    <col min="6962" max="6962" width="15.1640625" style="235" bestFit="1" customWidth="1"/>
    <col min="6963" max="6963" width="11.33203125" style="235" customWidth="1"/>
    <col min="6964" max="6964" width="12.5" style="235" customWidth="1"/>
    <col min="6965" max="6965" width="9" style="235" customWidth="1"/>
    <col min="6966" max="6967" width="10.5" style="235" customWidth="1"/>
    <col min="6968" max="6968" width="34.6640625" style="235" customWidth="1"/>
    <col min="6969" max="6969" width="42.5" style="235" customWidth="1"/>
    <col min="6970" max="6973" width="0" style="235" hidden="1" customWidth="1"/>
    <col min="6974" max="6974" width="58.1640625" style="235" customWidth="1"/>
    <col min="6975" max="7183" width="8.83203125" style="235"/>
    <col min="7184" max="7184" width="13.83203125" style="235" customWidth="1"/>
    <col min="7185" max="7185" width="15.1640625" style="235" customWidth="1"/>
    <col min="7186" max="7186" width="9.6640625" style="235" customWidth="1"/>
    <col min="7187" max="7187" width="10" style="235" customWidth="1"/>
    <col min="7188" max="7188" width="12.33203125" style="235" customWidth="1"/>
    <col min="7189" max="7189" width="11.1640625" style="235" customWidth="1"/>
    <col min="7190" max="7190" width="8.5" style="235" customWidth="1"/>
    <col min="7191" max="7191" width="11.1640625" style="235" customWidth="1"/>
    <col min="7192" max="7192" width="10.33203125" style="235" bestFit="1" customWidth="1"/>
    <col min="7193" max="7193" width="8.83203125" style="235"/>
    <col min="7194" max="7194" width="8.6640625" style="235" customWidth="1"/>
    <col min="7195" max="7195" width="11.6640625" style="235" customWidth="1"/>
    <col min="7196" max="7196" width="10.1640625" style="235" customWidth="1"/>
    <col min="7197" max="7197" width="9.6640625" style="235" customWidth="1"/>
    <col min="7198" max="7198" width="8.83203125" style="235"/>
    <col min="7199" max="7199" width="5.83203125" style="235" customWidth="1"/>
    <col min="7200" max="7200" width="8.83203125" style="235"/>
    <col min="7201" max="7201" width="6.83203125" style="235" customWidth="1"/>
    <col min="7202" max="7203" width="8.83203125" style="235"/>
    <col min="7204" max="7204" width="13.5" style="235" customWidth="1"/>
    <col min="7205" max="7209" width="9.1640625" style="235" customWidth="1"/>
    <col min="7210" max="7210" width="10.5" style="235" customWidth="1"/>
    <col min="7211" max="7212" width="8.83203125" style="235"/>
    <col min="7213" max="7213" width="11" style="235" customWidth="1"/>
    <col min="7214" max="7214" width="12.1640625" style="235" customWidth="1"/>
    <col min="7215" max="7215" width="10.33203125" style="235" customWidth="1"/>
    <col min="7216" max="7217" width="12.5" style="235" customWidth="1"/>
    <col min="7218" max="7218" width="15.1640625" style="235" bestFit="1" customWidth="1"/>
    <col min="7219" max="7219" width="11.33203125" style="235" customWidth="1"/>
    <col min="7220" max="7220" width="12.5" style="235" customWidth="1"/>
    <col min="7221" max="7221" width="9" style="235" customWidth="1"/>
    <col min="7222" max="7223" width="10.5" style="235" customWidth="1"/>
    <col min="7224" max="7224" width="34.6640625" style="235" customWidth="1"/>
    <col min="7225" max="7225" width="42.5" style="235" customWidth="1"/>
    <col min="7226" max="7229" width="0" style="235" hidden="1" customWidth="1"/>
    <col min="7230" max="7230" width="58.1640625" style="235" customWidth="1"/>
    <col min="7231" max="7439" width="8.83203125" style="235"/>
    <col min="7440" max="7440" width="13.83203125" style="235" customWidth="1"/>
    <col min="7441" max="7441" width="15.1640625" style="235" customWidth="1"/>
    <col min="7442" max="7442" width="9.6640625" style="235" customWidth="1"/>
    <col min="7443" max="7443" width="10" style="235" customWidth="1"/>
    <col min="7444" max="7444" width="12.33203125" style="235" customWidth="1"/>
    <col min="7445" max="7445" width="11.1640625" style="235" customWidth="1"/>
    <col min="7446" max="7446" width="8.5" style="235" customWidth="1"/>
    <col min="7447" max="7447" width="11.1640625" style="235" customWidth="1"/>
    <col min="7448" max="7448" width="10.33203125" style="235" bestFit="1" customWidth="1"/>
    <col min="7449" max="7449" width="8.83203125" style="235"/>
    <col min="7450" max="7450" width="8.6640625" style="235" customWidth="1"/>
    <col min="7451" max="7451" width="11.6640625" style="235" customWidth="1"/>
    <col min="7452" max="7452" width="10.1640625" style="235" customWidth="1"/>
    <col min="7453" max="7453" width="9.6640625" style="235" customWidth="1"/>
    <col min="7454" max="7454" width="8.83203125" style="235"/>
    <col min="7455" max="7455" width="5.83203125" style="235" customWidth="1"/>
    <col min="7456" max="7456" width="8.83203125" style="235"/>
    <col min="7457" max="7457" width="6.83203125" style="235" customWidth="1"/>
    <col min="7458" max="7459" width="8.83203125" style="235"/>
    <col min="7460" max="7460" width="13.5" style="235" customWidth="1"/>
    <col min="7461" max="7465" width="9.1640625" style="235" customWidth="1"/>
    <col min="7466" max="7466" width="10.5" style="235" customWidth="1"/>
    <col min="7467" max="7468" width="8.83203125" style="235"/>
    <col min="7469" max="7469" width="11" style="235" customWidth="1"/>
    <col min="7470" max="7470" width="12.1640625" style="235" customWidth="1"/>
    <col min="7471" max="7471" width="10.33203125" style="235" customWidth="1"/>
    <col min="7472" max="7473" width="12.5" style="235" customWidth="1"/>
    <col min="7474" max="7474" width="15.1640625" style="235" bestFit="1" customWidth="1"/>
    <col min="7475" max="7475" width="11.33203125" style="235" customWidth="1"/>
    <col min="7476" max="7476" width="12.5" style="235" customWidth="1"/>
    <col min="7477" max="7477" width="9" style="235" customWidth="1"/>
    <col min="7478" max="7479" width="10.5" style="235" customWidth="1"/>
    <col min="7480" max="7480" width="34.6640625" style="235" customWidth="1"/>
    <col min="7481" max="7481" width="42.5" style="235" customWidth="1"/>
    <col min="7482" max="7485" width="0" style="235" hidden="1" customWidth="1"/>
    <col min="7486" max="7486" width="58.1640625" style="235" customWidth="1"/>
    <col min="7487" max="7695" width="8.83203125" style="235"/>
    <col min="7696" max="7696" width="13.83203125" style="235" customWidth="1"/>
    <col min="7697" max="7697" width="15.1640625" style="235" customWidth="1"/>
    <col min="7698" max="7698" width="9.6640625" style="235" customWidth="1"/>
    <col min="7699" max="7699" width="10" style="235" customWidth="1"/>
    <col min="7700" max="7700" width="12.33203125" style="235" customWidth="1"/>
    <col min="7701" max="7701" width="11.1640625" style="235" customWidth="1"/>
    <col min="7702" max="7702" width="8.5" style="235" customWidth="1"/>
    <col min="7703" max="7703" width="11.1640625" style="235" customWidth="1"/>
    <col min="7704" max="7704" width="10.33203125" style="235" bestFit="1" customWidth="1"/>
    <col min="7705" max="7705" width="8.83203125" style="235"/>
    <col min="7706" max="7706" width="8.6640625" style="235" customWidth="1"/>
    <col min="7707" max="7707" width="11.6640625" style="235" customWidth="1"/>
    <col min="7708" max="7708" width="10.1640625" style="235" customWidth="1"/>
    <col min="7709" max="7709" width="9.6640625" style="235" customWidth="1"/>
    <col min="7710" max="7710" width="8.83203125" style="235"/>
    <col min="7711" max="7711" width="5.83203125" style="235" customWidth="1"/>
    <col min="7712" max="7712" width="8.83203125" style="235"/>
    <col min="7713" max="7713" width="6.83203125" style="235" customWidth="1"/>
    <col min="7714" max="7715" width="8.83203125" style="235"/>
    <col min="7716" max="7716" width="13.5" style="235" customWidth="1"/>
    <col min="7717" max="7721" width="9.1640625" style="235" customWidth="1"/>
    <col min="7722" max="7722" width="10.5" style="235" customWidth="1"/>
    <col min="7723" max="7724" width="8.83203125" style="235"/>
    <col min="7725" max="7725" width="11" style="235" customWidth="1"/>
    <col min="7726" max="7726" width="12.1640625" style="235" customWidth="1"/>
    <col min="7727" max="7727" width="10.33203125" style="235" customWidth="1"/>
    <col min="7728" max="7729" width="12.5" style="235" customWidth="1"/>
    <col min="7730" max="7730" width="15.1640625" style="235" bestFit="1" customWidth="1"/>
    <col min="7731" max="7731" width="11.33203125" style="235" customWidth="1"/>
    <col min="7732" max="7732" width="12.5" style="235" customWidth="1"/>
    <col min="7733" max="7733" width="9" style="235" customWidth="1"/>
    <col min="7734" max="7735" width="10.5" style="235" customWidth="1"/>
    <col min="7736" max="7736" width="34.6640625" style="235" customWidth="1"/>
    <col min="7737" max="7737" width="42.5" style="235" customWidth="1"/>
    <col min="7738" max="7741" width="0" style="235" hidden="1" customWidth="1"/>
    <col min="7742" max="7742" width="58.1640625" style="235" customWidth="1"/>
    <col min="7743" max="7951" width="8.83203125" style="235"/>
    <col min="7952" max="7952" width="13.83203125" style="235" customWidth="1"/>
    <col min="7953" max="7953" width="15.1640625" style="235" customWidth="1"/>
    <col min="7954" max="7954" width="9.6640625" style="235" customWidth="1"/>
    <col min="7955" max="7955" width="10" style="235" customWidth="1"/>
    <col min="7956" max="7956" width="12.33203125" style="235" customWidth="1"/>
    <col min="7957" max="7957" width="11.1640625" style="235" customWidth="1"/>
    <col min="7958" max="7958" width="8.5" style="235" customWidth="1"/>
    <col min="7959" max="7959" width="11.1640625" style="235" customWidth="1"/>
    <col min="7960" max="7960" width="10.33203125" style="235" bestFit="1" customWidth="1"/>
    <col min="7961" max="7961" width="8.83203125" style="235"/>
    <col min="7962" max="7962" width="8.6640625" style="235" customWidth="1"/>
    <col min="7963" max="7963" width="11.6640625" style="235" customWidth="1"/>
    <col min="7964" max="7964" width="10.1640625" style="235" customWidth="1"/>
    <col min="7965" max="7965" width="9.6640625" style="235" customWidth="1"/>
    <col min="7966" max="7966" width="8.83203125" style="235"/>
    <col min="7967" max="7967" width="5.83203125" style="235" customWidth="1"/>
    <col min="7968" max="7968" width="8.83203125" style="235"/>
    <col min="7969" max="7969" width="6.83203125" style="235" customWidth="1"/>
    <col min="7970" max="7971" width="8.83203125" style="235"/>
    <col min="7972" max="7972" width="13.5" style="235" customWidth="1"/>
    <col min="7973" max="7977" width="9.1640625" style="235" customWidth="1"/>
    <col min="7978" max="7978" width="10.5" style="235" customWidth="1"/>
    <col min="7979" max="7980" width="8.83203125" style="235"/>
    <col min="7981" max="7981" width="11" style="235" customWidth="1"/>
    <col min="7982" max="7982" width="12.1640625" style="235" customWidth="1"/>
    <col min="7983" max="7983" width="10.33203125" style="235" customWidth="1"/>
    <col min="7984" max="7985" width="12.5" style="235" customWidth="1"/>
    <col min="7986" max="7986" width="15.1640625" style="235" bestFit="1" customWidth="1"/>
    <col min="7987" max="7987" width="11.33203125" style="235" customWidth="1"/>
    <col min="7988" max="7988" width="12.5" style="235" customWidth="1"/>
    <col min="7989" max="7989" width="9" style="235" customWidth="1"/>
    <col min="7990" max="7991" width="10.5" style="235" customWidth="1"/>
    <col min="7992" max="7992" width="34.6640625" style="235" customWidth="1"/>
    <col min="7993" max="7993" width="42.5" style="235" customWidth="1"/>
    <col min="7994" max="7997" width="0" style="235" hidden="1" customWidth="1"/>
    <col min="7998" max="7998" width="58.1640625" style="235" customWidth="1"/>
    <col min="7999" max="8207" width="8.83203125" style="235"/>
    <col min="8208" max="8208" width="13.83203125" style="235" customWidth="1"/>
    <col min="8209" max="8209" width="15.1640625" style="235" customWidth="1"/>
    <col min="8210" max="8210" width="9.6640625" style="235" customWidth="1"/>
    <col min="8211" max="8211" width="10" style="235" customWidth="1"/>
    <col min="8212" max="8212" width="12.33203125" style="235" customWidth="1"/>
    <col min="8213" max="8213" width="11.1640625" style="235" customWidth="1"/>
    <col min="8214" max="8214" width="8.5" style="235" customWidth="1"/>
    <col min="8215" max="8215" width="11.1640625" style="235" customWidth="1"/>
    <col min="8216" max="8216" width="10.33203125" style="235" bestFit="1" customWidth="1"/>
    <col min="8217" max="8217" width="8.83203125" style="235"/>
    <col min="8218" max="8218" width="8.6640625" style="235" customWidth="1"/>
    <col min="8219" max="8219" width="11.6640625" style="235" customWidth="1"/>
    <col min="8220" max="8220" width="10.1640625" style="235" customWidth="1"/>
    <col min="8221" max="8221" width="9.6640625" style="235" customWidth="1"/>
    <col min="8222" max="8222" width="8.83203125" style="235"/>
    <col min="8223" max="8223" width="5.83203125" style="235" customWidth="1"/>
    <col min="8224" max="8224" width="8.83203125" style="235"/>
    <col min="8225" max="8225" width="6.83203125" style="235" customWidth="1"/>
    <col min="8226" max="8227" width="8.83203125" style="235"/>
    <col min="8228" max="8228" width="13.5" style="235" customWidth="1"/>
    <col min="8229" max="8233" width="9.1640625" style="235" customWidth="1"/>
    <col min="8234" max="8234" width="10.5" style="235" customWidth="1"/>
    <col min="8235" max="8236" width="8.83203125" style="235"/>
    <col min="8237" max="8237" width="11" style="235" customWidth="1"/>
    <col min="8238" max="8238" width="12.1640625" style="235" customWidth="1"/>
    <col min="8239" max="8239" width="10.33203125" style="235" customWidth="1"/>
    <col min="8240" max="8241" width="12.5" style="235" customWidth="1"/>
    <col min="8242" max="8242" width="15.1640625" style="235" bestFit="1" customWidth="1"/>
    <col min="8243" max="8243" width="11.33203125" style="235" customWidth="1"/>
    <col min="8244" max="8244" width="12.5" style="235" customWidth="1"/>
    <col min="8245" max="8245" width="9" style="235" customWidth="1"/>
    <col min="8246" max="8247" width="10.5" style="235" customWidth="1"/>
    <col min="8248" max="8248" width="34.6640625" style="235" customWidth="1"/>
    <col min="8249" max="8249" width="42.5" style="235" customWidth="1"/>
    <col min="8250" max="8253" width="0" style="235" hidden="1" customWidth="1"/>
    <col min="8254" max="8254" width="58.1640625" style="235" customWidth="1"/>
    <col min="8255" max="8463" width="8.83203125" style="235"/>
    <col min="8464" max="8464" width="13.83203125" style="235" customWidth="1"/>
    <col min="8465" max="8465" width="15.1640625" style="235" customWidth="1"/>
    <col min="8466" max="8466" width="9.6640625" style="235" customWidth="1"/>
    <col min="8467" max="8467" width="10" style="235" customWidth="1"/>
    <col min="8468" max="8468" width="12.33203125" style="235" customWidth="1"/>
    <col min="8469" max="8469" width="11.1640625" style="235" customWidth="1"/>
    <col min="8470" max="8470" width="8.5" style="235" customWidth="1"/>
    <col min="8471" max="8471" width="11.1640625" style="235" customWidth="1"/>
    <col min="8472" max="8472" width="10.33203125" style="235" bestFit="1" customWidth="1"/>
    <col min="8473" max="8473" width="8.83203125" style="235"/>
    <col min="8474" max="8474" width="8.6640625" style="235" customWidth="1"/>
    <col min="8475" max="8475" width="11.6640625" style="235" customWidth="1"/>
    <col min="8476" max="8476" width="10.1640625" style="235" customWidth="1"/>
    <col min="8477" max="8477" width="9.6640625" style="235" customWidth="1"/>
    <col min="8478" max="8478" width="8.83203125" style="235"/>
    <col min="8479" max="8479" width="5.83203125" style="235" customWidth="1"/>
    <col min="8480" max="8480" width="8.83203125" style="235"/>
    <col min="8481" max="8481" width="6.83203125" style="235" customWidth="1"/>
    <col min="8482" max="8483" width="8.83203125" style="235"/>
    <col min="8484" max="8484" width="13.5" style="235" customWidth="1"/>
    <col min="8485" max="8489" width="9.1640625" style="235" customWidth="1"/>
    <col min="8490" max="8490" width="10.5" style="235" customWidth="1"/>
    <col min="8491" max="8492" width="8.83203125" style="235"/>
    <col min="8493" max="8493" width="11" style="235" customWidth="1"/>
    <col min="8494" max="8494" width="12.1640625" style="235" customWidth="1"/>
    <col min="8495" max="8495" width="10.33203125" style="235" customWidth="1"/>
    <col min="8496" max="8497" width="12.5" style="235" customWidth="1"/>
    <col min="8498" max="8498" width="15.1640625" style="235" bestFit="1" customWidth="1"/>
    <col min="8499" max="8499" width="11.33203125" style="235" customWidth="1"/>
    <col min="8500" max="8500" width="12.5" style="235" customWidth="1"/>
    <col min="8501" max="8501" width="9" style="235" customWidth="1"/>
    <col min="8502" max="8503" width="10.5" style="235" customWidth="1"/>
    <col min="8504" max="8504" width="34.6640625" style="235" customWidth="1"/>
    <col min="8505" max="8505" width="42.5" style="235" customWidth="1"/>
    <col min="8506" max="8509" width="0" style="235" hidden="1" customWidth="1"/>
    <col min="8510" max="8510" width="58.1640625" style="235" customWidth="1"/>
    <col min="8511" max="8719" width="8.83203125" style="235"/>
    <col min="8720" max="8720" width="13.83203125" style="235" customWidth="1"/>
    <col min="8721" max="8721" width="15.1640625" style="235" customWidth="1"/>
    <col min="8722" max="8722" width="9.6640625" style="235" customWidth="1"/>
    <col min="8723" max="8723" width="10" style="235" customWidth="1"/>
    <col min="8724" max="8724" width="12.33203125" style="235" customWidth="1"/>
    <col min="8725" max="8725" width="11.1640625" style="235" customWidth="1"/>
    <col min="8726" max="8726" width="8.5" style="235" customWidth="1"/>
    <col min="8727" max="8727" width="11.1640625" style="235" customWidth="1"/>
    <col min="8728" max="8728" width="10.33203125" style="235" bestFit="1" customWidth="1"/>
    <col min="8729" max="8729" width="8.83203125" style="235"/>
    <col min="8730" max="8730" width="8.6640625" style="235" customWidth="1"/>
    <col min="8731" max="8731" width="11.6640625" style="235" customWidth="1"/>
    <col min="8732" max="8732" width="10.1640625" style="235" customWidth="1"/>
    <col min="8733" max="8733" width="9.6640625" style="235" customWidth="1"/>
    <col min="8734" max="8734" width="8.83203125" style="235"/>
    <col min="8735" max="8735" width="5.83203125" style="235" customWidth="1"/>
    <col min="8736" max="8736" width="8.83203125" style="235"/>
    <col min="8737" max="8737" width="6.83203125" style="235" customWidth="1"/>
    <col min="8738" max="8739" width="8.83203125" style="235"/>
    <col min="8740" max="8740" width="13.5" style="235" customWidth="1"/>
    <col min="8741" max="8745" width="9.1640625" style="235" customWidth="1"/>
    <col min="8746" max="8746" width="10.5" style="235" customWidth="1"/>
    <col min="8747" max="8748" width="8.83203125" style="235"/>
    <col min="8749" max="8749" width="11" style="235" customWidth="1"/>
    <col min="8750" max="8750" width="12.1640625" style="235" customWidth="1"/>
    <col min="8751" max="8751" width="10.33203125" style="235" customWidth="1"/>
    <col min="8752" max="8753" width="12.5" style="235" customWidth="1"/>
    <col min="8754" max="8754" width="15.1640625" style="235" bestFit="1" customWidth="1"/>
    <col min="8755" max="8755" width="11.33203125" style="235" customWidth="1"/>
    <col min="8756" max="8756" width="12.5" style="235" customWidth="1"/>
    <col min="8757" max="8757" width="9" style="235" customWidth="1"/>
    <col min="8758" max="8759" width="10.5" style="235" customWidth="1"/>
    <col min="8760" max="8760" width="34.6640625" style="235" customWidth="1"/>
    <col min="8761" max="8761" width="42.5" style="235" customWidth="1"/>
    <col min="8762" max="8765" width="0" style="235" hidden="1" customWidth="1"/>
    <col min="8766" max="8766" width="58.1640625" style="235" customWidth="1"/>
    <col min="8767" max="8975" width="8.83203125" style="235"/>
    <col min="8976" max="8976" width="13.83203125" style="235" customWidth="1"/>
    <col min="8977" max="8977" width="15.1640625" style="235" customWidth="1"/>
    <col min="8978" max="8978" width="9.6640625" style="235" customWidth="1"/>
    <col min="8979" max="8979" width="10" style="235" customWidth="1"/>
    <col min="8980" max="8980" width="12.33203125" style="235" customWidth="1"/>
    <col min="8981" max="8981" width="11.1640625" style="235" customWidth="1"/>
    <col min="8982" max="8982" width="8.5" style="235" customWidth="1"/>
    <col min="8983" max="8983" width="11.1640625" style="235" customWidth="1"/>
    <col min="8984" max="8984" width="10.33203125" style="235" bestFit="1" customWidth="1"/>
    <col min="8985" max="8985" width="8.83203125" style="235"/>
    <col min="8986" max="8986" width="8.6640625" style="235" customWidth="1"/>
    <col min="8987" max="8987" width="11.6640625" style="235" customWidth="1"/>
    <col min="8988" max="8988" width="10.1640625" style="235" customWidth="1"/>
    <col min="8989" max="8989" width="9.6640625" style="235" customWidth="1"/>
    <col min="8990" max="8990" width="8.83203125" style="235"/>
    <col min="8991" max="8991" width="5.83203125" style="235" customWidth="1"/>
    <col min="8992" max="8992" width="8.83203125" style="235"/>
    <col min="8993" max="8993" width="6.83203125" style="235" customWidth="1"/>
    <col min="8994" max="8995" width="8.83203125" style="235"/>
    <col min="8996" max="8996" width="13.5" style="235" customWidth="1"/>
    <col min="8997" max="9001" width="9.1640625" style="235" customWidth="1"/>
    <col min="9002" max="9002" width="10.5" style="235" customWidth="1"/>
    <col min="9003" max="9004" width="8.83203125" style="235"/>
    <col min="9005" max="9005" width="11" style="235" customWidth="1"/>
    <col min="9006" max="9006" width="12.1640625" style="235" customWidth="1"/>
    <col min="9007" max="9007" width="10.33203125" style="235" customWidth="1"/>
    <col min="9008" max="9009" width="12.5" style="235" customWidth="1"/>
    <col min="9010" max="9010" width="15.1640625" style="235" bestFit="1" customWidth="1"/>
    <col min="9011" max="9011" width="11.33203125" style="235" customWidth="1"/>
    <col min="9012" max="9012" width="12.5" style="235" customWidth="1"/>
    <col min="9013" max="9013" width="9" style="235" customWidth="1"/>
    <col min="9014" max="9015" width="10.5" style="235" customWidth="1"/>
    <col min="9016" max="9016" width="34.6640625" style="235" customWidth="1"/>
    <col min="9017" max="9017" width="42.5" style="235" customWidth="1"/>
    <col min="9018" max="9021" width="0" style="235" hidden="1" customWidth="1"/>
    <col min="9022" max="9022" width="58.1640625" style="235" customWidth="1"/>
    <col min="9023" max="9231" width="8.83203125" style="235"/>
    <col min="9232" max="9232" width="13.83203125" style="235" customWidth="1"/>
    <col min="9233" max="9233" width="15.1640625" style="235" customWidth="1"/>
    <col min="9234" max="9234" width="9.6640625" style="235" customWidth="1"/>
    <col min="9235" max="9235" width="10" style="235" customWidth="1"/>
    <col min="9236" max="9236" width="12.33203125" style="235" customWidth="1"/>
    <col min="9237" max="9237" width="11.1640625" style="235" customWidth="1"/>
    <col min="9238" max="9238" width="8.5" style="235" customWidth="1"/>
    <col min="9239" max="9239" width="11.1640625" style="235" customWidth="1"/>
    <col min="9240" max="9240" width="10.33203125" style="235" bestFit="1" customWidth="1"/>
    <col min="9241" max="9241" width="8.83203125" style="235"/>
    <col min="9242" max="9242" width="8.6640625" style="235" customWidth="1"/>
    <col min="9243" max="9243" width="11.6640625" style="235" customWidth="1"/>
    <col min="9244" max="9244" width="10.1640625" style="235" customWidth="1"/>
    <col min="9245" max="9245" width="9.6640625" style="235" customWidth="1"/>
    <col min="9246" max="9246" width="8.83203125" style="235"/>
    <col min="9247" max="9247" width="5.83203125" style="235" customWidth="1"/>
    <col min="9248" max="9248" width="8.83203125" style="235"/>
    <col min="9249" max="9249" width="6.83203125" style="235" customWidth="1"/>
    <col min="9250" max="9251" width="8.83203125" style="235"/>
    <col min="9252" max="9252" width="13.5" style="235" customWidth="1"/>
    <col min="9253" max="9257" width="9.1640625" style="235" customWidth="1"/>
    <col min="9258" max="9258" width="10.5" style="235" customWidth="1"/>
    <col min="9259" max="9260" width="8.83203125" style="235"/>
    <col min="9261" max="9261" width="11" style="235" customWidth="1"/>
    <col min="9262" max="9262" width="12.1640625" style="235" customWidth="1"/>
    <col min="9263" max="9263" width="10.33203125" style="235" customWidth="1"/>
    <col min="9264" max="9265" width="12.5" style="235" customWidth="1"/>
    <col min="9266" max="9266" width="15.1640625" style="235" bestFit="1" customWidth="1"/>
    <col min="9267" max="9267" width="11.33203125" style="235" customWidth="1"/>
    <col min="9268" max="9268" width="12.5" style="235" customWidth="1"/>
    <col min="9269" max="9269" width="9" style="235" customWidth="1"/>
    <col min="9270" max="9271" width="10.5" style="235" customWidth="1"/>
    <col min="9272" max="9272" width="34.6640625" style="235" customWidth="1"/>
    <col min="9273" max="9273" width="42.5" style="235" customWidth="1"/>
    <col min="9274" max="9277" width="0" style="235" hidden="1" customWidth="1"/>
    <col min="9278" max="9278" width="58.1640625" style="235" customWidth="1"/>
    <col min="9279" max="9487" width="8.83203125" style="235"/>
    <col min="9488" max="9488" width="13.83203125" style="235" customWidth="1"/>
    <col min="9489" max="9489" width="15.1640625" style="235" customWidth="1"/>
    <col min="9490" max="9490" width="9.6640625" style="235" customWidth="1"/>
    <col min="9491" max="9491" width="10" style="235" customWidth="1"/>
    <col min="9492" max="9492" width="12.33203125" style="235" customWidth="1"/>
    <col min="9493" max="9493" width="11.1640625" style="235" customWidth="1"/>
    <col min="9494" max="9494" width="8.5" style="235" customWidth="1"/>
    <col min="9495" max="9495" width="11.1640625" style="235" customWidth="1"/>
    <col min="9496" max="9496" width="10.33203125" style="235" bestFit="1" customWidth="1"/>
    <col min="9497" max="9497" width="8.83203125" style="235"/>
    <col min="9498" max="9498" width="8.6640625" style="235" customWidth="1"/>
    <col min="9499" max="9499" width="11.6640625" style="235" customWidth="1"/>
    <col min="9500" max="9500" width="10.1640625" style="235" customWidth="1"/>
    <col min="9501" max="9501" width="9.6640625" style="235" customWidth="1"/>
    <col min="9502" max="9502" width="8.83203125" style="235"/>
    <col min="9503" max="9503" width="5.83203125" style="235" customWidth="1"/>
    <col min="9504" max="9504" width="8.83203125" style="235"/>
    <col min="9505" max="9505" width="6.83203125" style="235" customWidth="1"/>
    <col min="9506" max="9507" width="8.83203125" style="235"/>
    <col min="9508" max="9508" width="13.5" style="235" customWidth="1"/>
    <col min="9509" max="9513" width="9.1640625" style="235" customWidth="1"/>
    <col min="9514" max="9514" width="10.5" style="235" customWidth="1"/>
    <col min="9515" max="9516" width="8.83203125" style="235"/>
    <col min="9517" max="9517" width="11" style="235" customWidth="1"/>
    <col min="9518" max="9518" width="12.1640625" style="235" customWidth="1"/>
    <col min="9519" max="9519" width="10.33203125" style="235" customWidth="1"/>
    <col min="9520" max="9521" width="12.5" style="235" customWidth="1"/>
    <col min="9522" max="9522" width="15.1640625" style="235" bestFit="1" customWidth="1"/>
    <col min="9523" max="9523" width="11.33203125" style="235" customWidth="1"/>
    <col min="9524" max="9524" width="12.5" style="235" customWidth="1"/>
    <col min="9525" max="9525" width="9" style="235" customWidth="1"/>
    <col min="9526" max="9527" width="10.5" style="235" customWidth="1"/>
    <col min="9528" max="9528" width="34.6640625" style="235" customWidth="1"/>
    <col min="9529" max="9529" width="42.5" style="235" customWidth="1"/>
    <col min="9530" max="9533" width="0" style="235" hidden="1" customWidth="1"/>
    <col min="9534" max="9534" width="58.1640625" style="235" customWidth="1"/>
    <col min="9535" max="9743" width="8.83203125" style="235"/>
    <col min="9744" max="9744" width="13.83203125" style="235" customWidth="1"/>
    <col min="9745" max="9745" width="15.1640625" style="235" customWidth="1"/>
    <col min="9746" max="9746" width="9.6640625" style="235" customWidth="1"/>
    <col min="9747" max="9747" width="10" style="235" customWidth="1"/>
    <col min="9748" max="9748" width="12.33203125" style="235" customWidth="1"/>
    <col min="9749" max="9749" width="11.1640625" style="235" customWidth="1"/>
    <col min="9750" max="9750" width="8.5" style="235" customWidth="1"/>
    <col min="9751" max="9751" width="11.1640625" style="235" customWidth="1"/>
    <col min="9752" max="9752" width="10.33203125" style="235" bestFit="1" customWidth="1"/>
    <col min="9753" max="9753" width="8.83203125" style="235"/>
    <col min="9754" max="9754" width="8.6640625" style="235" customWidth="1"/>
    <col min="9755" max="9755" width="11.6640625" style="235" customWidth="1"/>
    <col min="9756" max="9756" width="10.1640625" style="235" customWidth="1"/>
    <col min="9757" max="9757" width="9.6640625" style="235" customWidth="1"/>
    <col min="9758" max="9758" width="8.83203125" style="235"/>
    <col min="9759" max="9759" width="5.83203125" style="235" customWidth="1"/>
    <col min="9760" max="9760" width="8.83203125" style="235"/>
    <col min="9761" max="9761" width="6.83203125" style="235" customWidth="1"/>
    <col min="9762" max="9763" width="8.83203125" style="235"/>
    <col min="9764" max="9764" width="13.5" style="235" customWidth="1"/>
    <col min="9765" max="9769" width="9.1640625" style="235" customWidth="1"/>
    <col min="9770" max="9770" width="10.5" style="235" customWidth="1"/>
    <col min="9771" max="9772" width="8.83203125" style="235"/>
    <col min="9773" max="9773" width="11" style="235" customWidth="1"/>
    <col min="9774" max="9774" width="12.1640625" style="235" customWidth="1"/>
    <col min="9775" max="9775" width="10.33203125" style="235" customWidth="1"/>
    <col min="9776" max="9777" width="12.5" style="235" customWidth="1"/>
    <col min="9778" max="9778" width="15.1640625" style="235" bestFit="1" customWidth="1"/>
    <col min="9779" max="9779" width="11.33203125" style="235" customWidth="1"/>
    <col min="9780" max="9780" width="12.5" style="235" customWidth="1"/>
    <col min="9781" max="9781" width="9" style="235" customWidth="1"/>
    <col min="9782" max="9783" width="10.5" style="235" customWidth="1"/>
    <col min="9784" max="9784" width="34.6640625" style="235" customWidth="1"/>
    <col min="9785" max="9785" width="42.5" style="235" customWidth="1"/>
    <col min="9786" max="9789" width="0" style="235" hidden="1" customWidth="1"/>
    <col min="9790" max="9790" width="58.1640625" style="235" customWidth="1"/>
    <col min="9791" max="9999" width="8.83203125" style="235"/>
    <col min="10000" max="10000" width="13.83203125" style="235" customWidth="1"/>
    <col min="10001" max="10001" width="15.1640625" style="235" customWidth="1"/>
    <col min="10002" max="10002" width="9.6640625" style="235" customWidth="1"/>
    <col min="10003" max="10003" width="10" style="235" customWidth="1"/>
    <col min="10004" max="10004" width="12.33203125" style="235" customWidth="1"/>
    <col min="10005" max="10005" width="11.1640625" style="235" customWidth="1"/>
    <col min="10006" max="10006" width="8.5" style="235" customWidth="1"/>
    <col min="10007" max="10007" width="11.1640625" style="235" customWidth="1"/>
    <col min="10008" max="10008" width="10.33203125" style="235" bestFit="1" customWidth="1"/>
    <col min="10009" max="10009" width="8.83203125" style="235"/>
    <col min="10010" max="10010" width="8.6640625" style="235" customWidth="1"/>
    <col min="10011" max="10011" width="11.6640625" style="235" customWidth="1"/>
    <col min="10012" max="10012" width="10.1640625" style="235" customWidth="1"/>
    <col min="10013" max="10013" width="9.6640625" style="235" customWidth="1"/>
    <col min="10014" max="10014" width="8.83203125" style="235"/>
    <col min="10015" max="10015" width="5.83203125" style="235" customWidth="1"/>
    <col min="10016" max="10016" width="8.83203125" style="235"/>
    <col min="10017" max="10017" width="6.83203125" style="235" customWidth="1"/>
    <col min="10018" max="10019" width="8.83203125" style="235"/>
    <col min="10020" max="10020" width="13.5" style="235" customWidth="1"/>
    <col min="10021" max="10025" width="9.1640625" style="235" customWidth="1"/>
    <col min="10026" max="10026" width="10.5" style="235" customWidth="1"/>
    <col min="10027" max="10028" width="8.83203125" style="235"/>
    <col min="10029" max="10029" width="11" style="235" customWidth="1"/>
    <col min="10030" max="10030" width="12.1640625" style="235" customWidth="1"/>
    <col min="10031" max="10031" width="10.33203125" style="235" customWidth="1"/>
    <col min="10032" max="10033" width="12.5" style="235" customWidth="1"/>
    <col min="10034" max="10034" width="15.1640625" style="235" bestFit="1" customWidth="1"/>
    <col min="10035" max="10035" width="11.33203125" style="235" customWidth="1"/>
    <col min="10036" max="10036" width="12.5" style="235" customWidth="1"/>
    <col min="10037" max="10037" width="9" style="235" customWidth="1"/>
    <col min="10038" max="10039" width="10.5" style="235" customWidth="1"/>
    <col min="10040" max="10040" width="34.6640625" style="235" customWidth="1"/>
    <col min="10041" max="10041" width="42.5" style="235" customWidth="1"/>
    <col min="10042" max="10045" width="0" style="235" hidden="1" customWidth="1"/>
    <col min="10046" max="10046" width="58.1640625" style="235" customWidth="1"/>
    <col min="10047" max="10255" width="8.83203125" style="235"/>
    <col min="10256" max="10256" width="13.83203125" style="235" customWidth="1"/>
    <col min="10257" max="10257" width="15.1640625" style="235" customWidth="1"/>
    <col min="10258" max="10258" width="9.6640625" style="235" customWidth="1"/>
    <col min="10259" max="10259" width="10" style="235" customWidth="1"/>
    <col min="10260" max="10260" width="12.33203125" style="235" customWidth="1"/>
    <col min="10261" max="10261" width="11.1640625" style="235" customWidth="1"/>
    <col min="10262" max="10262" width="8.5" style="235" customWidth="1"/>
    <col min="10263" max="10263" width="11.1640625" style="235" customWidth="1"/>
    <col min="10264" max="10264" width="10.33203125" style="235" bestFit="1" customWidth="1"/>
    <col min="10265" max="10265" width="8.83203125" style="235"/>
    <col min="10266" max="10266" width="8.6640625" style="235" customWidth="1"/>
    <col min="10267" max="10267" width="11.6640625" style="235" customWidth="1"/>
    <col min="10268" max="10268" width="10.1640625" style="235" customWidth="1"/>
    <col min="10269" max="10269" width="9.6640625" style="235" customWidth="1"/>
    <col min="10270" max="10270" width="8.83203125" style="235"/>
    <col min="10271" max="10271" width="5.83203125" style="235" customWidth="1"/>
    <col min="10272" max="10272" width="8.83203125" style="235"/>
    <col min="10273" max="10273" width="6.83203125" style="235" customWidth="1"/>
    <col min="10274" max="10275" width="8.83203125" style="235"/>
    <col min="10276" max="10276" width="13.5" style="235" customWidth="1"/>
    <col min="10277" max="10281" width="9.1640625" style="235" customWidth="1"/>
    <col min="10282" max="10282" width="10.5" style="235" customWidth="1"/>
    <col min="10283" max="10284" width="8.83203125" style="235"/>
    <col min="10285" max="10285" width="11" style="235" customWidth="1"/>
    <col min="10286" max="10286" width="12.1640625" style="235" customWidth="1"/>
    <col min="10287" max="10287" width="10.33203125" style="235" customWidth="1"/>
    <col min="10288" max="10289" width="12.5" style="235" customWidth="1"/>
    <col min="10290" max="10290" width="15.1640625" style="235" bestFit="1" customWidth="1"/>
    <col min="10291" max="10291" width="11.33203125" style="235" customWidth="1"/>
    <col min="10292" max="10292" width="12.5" style="235" customWidth="1"/>
    <col min="10293" max="10293" width="9" style="235" customWidth="1"/>
    <col min="10294" max="10295" width="10.5" style="235" customWidth="1"/>
    <col min="10296" max="10296" width="34.6640625" style="235" customWidth="1"/>
    <col min="10297" max="10297" width="42.5" style="235" customWidth="1"/>
    <col min="10298" max="10301" width="0" style="235" hidden="1" customWidth="1"/>
    <col min="10302" max="10302" width="58.1640625" style="235" customWidth="1"/>
    <col min="10303" max="10511" width="8.83203125" style="235"/>
    <col min="10512" max="10512" width="13.83203125" style="235" customWidth="1"/>
    <col min="10513" max="10513" width="15.1640625" style="235" customWidth="1"/>
    <col min="10514" max="10514" width="9.6640625" style="235" customWidth="1"/>
    <col min="10515" max="10515" width="10" style="235" customWidth="1"/>
    <col min="10516" max="10516" width="12.33203125" style="235" customWidth="1"/>
    <col min="10517" max="10517" width="11.1640625" style="235" customWidth="1"/>
    <col min="10518" max="10518" width="8.5" style="235" customWidth="1"/>
    <col min="10519" max="10519" width="11.1640625" style="235" customWidth="1"/>
    <col min="10520" max="10520" width="10.33203125" style="235" bestFit="1" customWidth="1"/>
    <col min="10521" max="10521" width="8.83203125" style="235"/>
    <col min="10522" max="10522" width="8.6640625" style="235" customWidth="1"/>
    <col min="10523" max="10523" width="11.6640625" style="235" customWidth="1"/>
    <col min="10524" max="10524" width="10.1640625" style="235" customWidth="1"/>
    <col min="10525" max="10525" width="9.6640625" style="235" customWidth="1"/>
    <col min="10526" max="10526" width="8.83203125" style="235"/>
    <col min="10527" max="10527" width="5.83203125" style="235" customWidth="1"/>
    <col min="10528" max="10528" width="8.83203125" style="235"/>
    <col min="10529" max="10529" width="6.83203125" style="235" customWidth="1"/>
    <col min="10530" max="10531" width="8.83203125" style="235"/>
    <col min="10532" max="10532" width="13.5" style="235" customWidth="1"/>
    <col min="10533" max="10537" width="9.1640625" style="235" customWidth="1"/>
    <col min="10538" max="10538" width="10.5" style="235" customWidth="1"/>
    <col min="10539" max="10540" width="8.83203125" style="235"/>
    <col min="10541" max="10541" width="11" style="235" customWidth="1"/>
    <col min="10542" max="10542" width="12.1640625" style="235" customWidth="1"/>
    <col min="10543" max="10543" width="10.33203125" style="235" customWidth="1"/>
    <col min="10544" max="10545" width="12.5" style="235" customWidth="1"/>
    <col min="10546" max="10546" width="15.1640625" style="235" bestFit="1" customWidth="1"/>
    <col min="10547" max="10547" width="11.33203125" style="235" customWidth="1"/>
    <col min="10548" max="10548" width="12.5" style="235" customWidth="1"/>
    <col min="10549" max="10549" width="9" style="235" customWidth="1"/>
    <col min="10550" max="10551" width="10.5" style="235" customWidth="1"/>
    <col min="10552" max="10552" width="34.6640625" style="235" customWidth="1"/>
    <col min="10553" max="10553" width="42.5" style="235" customWidth="1"/>
    <col min="10554" max="10557" width="0" style="235" hidden="1" customWidth="1"/>
    <col min="10558" max="10558" width="58.1640625" style="235" customWidth="1"/>
    <col min="10559" max="10767" width="8.83203125" style="235"/>
    <col min="10768" max="10768" width="13.83203125" style="235" customWidth="1"/>
    <col min="10769" max="10769" width="15.1640625" style="235" customWidth="1"/>
    <col min="10770" max="10770" width="9.6640625" style="235" customWidth="1"/>
    <col min="10771" max="10771" width="10" style="235" customWidth="1"/>
    <col min="10772" max="10772" width="12.33203125" style="235" customWidth="1"/>
    <col min="10773" max="10773" width="11.1640625" style="235" customWidth="1"/>
    <col min="10774" max="10774" width="8.5" style="235" customWidth="1"/>
    <col min="10775" max="10775" width="11.1640625" style="235" customWidth="1"/>
    <col min="10776" max="10776" width="10.33203125" style="235" bestFit="1" customWidth="1"/>
    <col min="10777" max="10777" width="8.83203125" style="235"/>
    <col min="10778" max="10778" width="8.6640625" style="235" customWidth="1"/>
    <col min="10779" max="10779" width="11.6640625" style="235" customWidth="1"/>
    <col min="10780" max="10780" width="10.1640625" style="235" customWidth="1"/>
    <col min="10781" max="10781" width="9.6640625" style="235" customWidth="1"/>
    <col min="10782" max="10782" width="8.83203125" style="235"/>
    <col min="10783" max="10783" width="5.83203125" style="235" customWidth="1"/>
    <col min="10784" max="10784" width="8.83203125" style="235"/>
    <col min="10785" max="10785" width="6.83203125" style="235" customWidth="1"/>
    <col min="10786" max="10787" width="8.83203125" style="235"/>
    <col min="10788" max="10788" width="13.5" style="235" customWidth="1"/>
    <col min="10789" max="10793" width="9.1640625" style="235" customWidth="1"/>
    <col min="10794" max="10794" width="10.5" style="235" customWidth="1"/>
    <col min="10795" max="10796" width="8.83203125" style="235"/>
    <col min="10797" max="10797" width="11" style="235" customWidth="1"/>
    <col min="10798" max="10798" width="12.1640625" style="235" customWidth="1"/>
    <col min="10799" max="10799" width="10.33203125" style="235" customWidth="1"/>
    <col min="10800" max="10801" width="12.5" style="235" customWidth="1"/>
    <col min="10802" max="10802" width="15.1640625" style="235" bestFit="1" customWidth="1"/>
    <col min="10803" max="10803" width="11.33203125" style="235" customWidth="1"/>
    <col min="10804" max="10804" width="12.5" style="235" customWidth="1"/>
    <col min="10805" max="10805" width="9" style="235" customWidth="1"/>
    <col min="10806" max="10807" width="10.5" style="235" customWidth="1"/>
    <col min="10808" max="10808" width="34.6640625" style="235" customWidth="1"/>
    <col min="10809" max="10809" width="42.5" style="235" customWidth="1"/>
    <col min="10810" max="10813" width="0" style="235" hidden="1" customWidth="1"/>
    <col min="10814" max="10814" width="58.1640625" style="235" customWidth="1"/>
    <col min="10815" max="11023" width="8.83203125" style="235"/>
    <col min="11024" max="11024" width="13.83203125" style="235" customWidth="1"/>
    <col min="11025" max="11025" width="15.1640625" style="235" customWidth="1"/>
    <col min="11026" max="11026" width="9.6640625" style="235" customWidth="1"/>
    <col min="11027" max="11027" width="10" style="235" customWidth="1"/>
    <col min="11028" max="11028" width="12.33203125" style="235" customWidth="1"/>
    <col min="11029" max="11029" width="11.1640625" style="235" customWidth="1"/>
    <col min="11030" max="11030" width="8.5" style="235" customWidth="1"/>
    <col min="11031" max="11031" width="11.1640625" style="235" customWidth="1"/>
    <col min="11032" max="11032" width="10.33203125" style="235" bestFit="1" customWidth="1"/>
    <col min="11033" max="11033" width="8.83203125" style="235"/>
    <col min="11034" max="11034" width="8.6640625" style="235" customWidth="1"/>
    <col min="11035" max="11035" width="11.6640625" style="235" customWidth="1"/>
    <col min="11036" max="11036" width="10.1640625" style="235" customWidth="1"/>
    <col min="11037" max="11037" width="9.6640625" style="235" customWidth="1"/>
    <col min="11038" max="11038" width="8.83203125" style="235"/>
    <col min="11039" max="11039" width="5.83203125" style="235" customWidth="1"/>
    <col min="11040" max="11040" width="8.83203125" style="235"/>
    <col min="11041" max="11041" width="6.83203125" style="235" customWidth="1"/>
    <col min="11042" max="11043" width="8.83203125" style="235"/>
    <col min="11044" max="11044" width="13.5" style="235" customWidth="1"/>
    <col min="11045" max="11049" width="9.1640625" style="235" customWidth="1"/>
    <col min="11050" max="11050" width="10.5" style="235" customWidth="1"/>
    <col min="11051" max="11052" width="8.83203125" style="235"/>
    <col min="11053" max="11053" width="11" style="235" customWidth="1"/>
    <col min="11054" max="11054" width="12.1640625" style="235" customWidth="1"/>
    <col min="11055" max="11055" width="10.33203125" style="235" customWidth="1"/>
    <col min="11056" max="11057" width="12.5" style="235" customWidth="1"/>
    <col min="11058" max="11058" width="15.1640625" style="235" bestFit="1" customWidth="1"/>
    <col min="11059" max="11059" width="11.33203125" style="235" customWidth="1"/>
    <col min="11060" max="11060" width="12.5" style="235" customWidth="1"/>
    <col min="11061" max="11061" width="9" style="235" customWidth="1"/>
    <col min="11062" max="11063" width="10.5" style="235" customWidth="1"/>
    <col min="11064" max="11064" width="34.6640625" style="235" customWidth="1"/>
    <col min="11065" max="11065" width="42.5" style="235" customWidth="1"/>
    <col min="11066" max="11069" width="0" style="235" hidden="1" customWidth="1"/>
    <col min="11070" max="11070" width="58.1640625" style="235" customWidth="1"/>
    <col min="11071" max="11279" width="8.83203125" style="235"/>
    <col min="11280" max="11280" width="13.83203125" style="235" customWidth="1"/>
    <col min="11281" max="11281" width="15.1640625" style="235" customWidth="1"/>
    <col min="11282" max="11282" width="9.6640625" style="235" customWidth="1"/>
    <col min="11283" max="11283" width="10" style="235" customWidth="1"/>
    <col min="11284" max="11284" width="12.33203125" style="235" customWidth="1"/>
    <col min="11285" max="11285" width="11.1640625" style="235" customWidth="1"/>
    <col min="11286" max="11286" width="8.5" style="235" customWidth="1"/>
    <col min="11287" max="11287" width="11.1640625" style="235" customWidth="1"/>
    <col min="11288" max="11288" width="10.33203125" style="235" bestFit="1" customWidth="1"/>
    <col min="11289" max="11289" width="8.83203125" style="235"/>
    <col min="11290" max="11290" width="8.6640625" style="235" customWidth="1"/>
    <col min="11291" max="11291" width="11.6640625" style="235" customWidth="1"/>
    <col min="11292" max="11292" width="10.1640625" style="235" customWidth="1"/>
    <col min="11293" max="11293" width="9.6640625" style="235" customWidth="1"/>
    <col min="11294" max="11294" width="8.83203125" style="235"/>
    <col min="11295" max="11295" width="5.83203125" style="235" customWidth="1"/>
    <col min="11296" max="11296" width="8.83203125" style="235"/>
    <col min="11297" max="11297" width="6.83203125" style="235" customWidth="1"/>
    <col min="11298" max="11299" width="8.83203125" style="235"/>
    <col min="11300" max="11300" width="13.5" style="235" customWidth="1"/>
    <col min="11301" max="11305" width="9.1640625" style="235" customWidth="1"/>
    <col min="11306" max="11306" width="10.5" style="235" customWidth="1"/>
    <col min="11307" max="11308" width="8.83203125" style="235"/>
    <col min="11309" max="11309" width="11" style="235" customWidth="1"/>
    <col min="11310" max="11310" width="12.1640625" style="235" customWidth="1"/>
    <col min="11311" max="11311" width="10.33203125" style="235" customWidth="1"/>
    <col min="11312" max="11313" width="12.5" style="235" customWidth="1"/>
    <col min="11314" max="11314" width="15.1640625" style="235" bestFit="1" customWidth="1"/>
    <col min="11315" max="11315" width="11.33203125" style="235" customWidth="1"/>
    <col min="11316" max="11316" width="12.5" style="235" customWidth="1"/>
    <col min="11317" max="11317" width="9" style="235" customWidth="1"/>
    <col min="11318" max="11319" width="10.5" style="235" customWidth="1"/>
    <col min="11320" max="11320" width="34.6640625" style="235" customWidth="1"/>
    <col min="11321" max="11321" width="42.5" style="235" customWidth="1"/>
    <col min="11322" max="11325" width="0" style="235" hidden="1" customWidth="1"/>
    <col min="11326" max="11326" width="58.1640625" style="235" customWidth="1"/>
    <col min="11327" max="11535" width="8.83203125" style="235"/>
    <col min="11536" max="11536" width="13.83203125" style="235" customWidth="1"/>
    <col min="11537" max="11537" width="15.1640625" style="235" customWidth="1"/>
    <col min="11538" max="11538" width="9.6640625" style="235" customWidth="1"/>
    <col min="11539" max="11539" width="10" style="235" customWidth="1"/>
    <col min="11540" max="11540" width="12.33203125" style="235" customWidth="1"/>
    <col min="11541" max="11541" width="11.1640625" style="235" customWidth="1"/>
    <col min="11542" max="11542" width="8.5" style="235" customWidth="1"/>
    <col min="11543" max="11543" width="11.1640625" style="235" customWidth="1"/>
    <col min="11544" max="11544" width="10.33203125" style="235" bestFit="1" customWidth="1"/>
    <col min="11545" max="11545" width="8.83203125" style="235"/>
    <col min="11546" max="11546" width="8.6640625" style="235" customWidth="1"/>
    <col min="11547" max="11547" width="11.6640625" style="235" customWidth="1"/>
    <col min="11548" max="11548" width="10.1640625" style="235" customWidth="1"/>
    <col min="11549" max="11549" width="9.6640625" style="235" customWidth="1"/>
    <col min="11550" max="11550" width="8.83203125" style="235"/>
    <col min="11551" max="11551" width="5.83203125" style="235" customWidth="1"/>
    <col min="11552" max="11552" width="8.83203125" style="235"/>
    <col min="11553" max="11553" width="6.83203125" style="235" customWidth="1"/>
    <col min="11554" max="11555" width="8.83203125" style="235"/>
    <col min="11556" max="11556" width="13.5" style="235" customWidth="1"/>
    <col min="11557" max="11561" width="9.1640625" style="235" customWidth="1"/>
    <col min="11562" max="11562" width="10.5" style="235" customWidth="1"/>
    <col min="11563" max="11564" width="8.83203125" style="235"/>
    <col min="11565" max="11565" width="11" style="235" customWidth="1"/>
    <col min="11566" max="11566" width="12.1640625" style="235" customWidth="1"/>
    <col min="11567" max="11567" width="10.33203125" style="235" customWidth="1"/>
    <col min="11568" max="11569" width="12.5" style="235" customWidth="1"/>
    <col min="11570" max="11570" width="15.1640625" style="235" bestFit="1" customWidth="1"/>
    <col min="11571" max="11571" width="11.33203125" style="235" customWidth="1"/>
    <col min="11572" max="11572" width="12.5" style="235" customWidth="1"/>
    <col min="11573" max="11573" width="9" style="235" customWidth="1"/>
    <col min="11574" max="11575" width="10.5" style="235" customWidth="1"/>
    <col min="11576" max="11576" width="34.6640625" style="235" customWidth="1"/>
    <col min="11577" max="11577" width="42.5" style="235" customWidth="1"/>
    <col min="11578" max="11581" width="0" style="235" hidden="1" customWidth="1"/>
    <col min="11582" max="11582" width="58.1640625" style="235" customWidth="1"/>
    <col min="11583" max="11791" width="8.83203125" style="235"/>
    <col min="11792" max="11792" width="13.83203125" style="235" customWidth="1"/>
    <col min="11793" max="11793" width="15.1640625" style="235" customWidth="1"/>
    <col min="11794" max="11794" width="9.6640625" style="235" customWidth="1"/>
    <col min="11795" max="11795" width="10" style="235" customWidth="1"/>
    <col min="11796" max="11796" width="12.33203125" style="235" customWidth="1"/>
    <col min="11797" max="11797" width="11.1640625" style="235" customWidth="1"/>
    <col min="11798" max="11798" width="8.5" style="235" customWidth="1"/>
    <col min="11799" max="11799" width="11.1640625" style="235" customWidth="1"/>
    <col min="11800" max="11800" width="10.33203125" style="235" bestFit="1" customWidth="1"/>
    <col min="11801" max="11801" width="8.83203125" style="235"/>
    <col min="11802" max="11802" width="8.6640625" style="235" customWidth="1"/>
    <col min="11803" max="11803" width="11.6640625" style="235" customWidth="1"/>
    <col min="11804" max="11804" width="10.1640625" style="235" customWidth="1"/>
    <col min="11805" max="11805" width="9.6640625" style="235" customWidth="1"/>
    <col min="11806" max="11806" width="8.83203125" style="235"/>
    <col min="11807" max="11807" width="5.83203125" style="235" customWidth="1"/>
    <col min="11808" max="11808" width="8.83203125" style="235"/>
    <col min="11809" max="11809" width="6.83203125" style="235" customWidth="1"/>
    <col min="11810" max="11811" width="8.83203125" style="235"/>
    <col min="11812" max="11812" width="13.5" style="235" customWidth="1"/>
    <col min="11813" max="11817" width="9.1640625" style="235" customWidth="1"/>
    <col min="11818" max="11818" width="10.5" style="235" customWidth="1"/>
    <col min="11819" max="11820" width="8.83203125" style="235"/>
    <col min="11821" max="11821" width="11" style="235" customWidth="1"/>
    <col min="11822" max="11822" width="12.1640625" style="235" customWidth="1"/>
    <col min="11823" max="11823" width="10.33203125" style="235" customWidth="1"/>
    <col min="11824" max="11825" width="12.5" style="235" customWidth="1"/>
    <col min="11826" max="11826" width="15.1640625" style="235" bestFit="1" customWidth="1"/>
    <col min="11827" max="11827" width="11.33203125" style="235" customWidth="1"/>
    <col min="11828" max="11828" width="12.5" style="235" customWidth="1"/>
    <col min="11829" max="11829" width="9" style="235" customWidth="1"/>
    <col min="11830" max="11831" width="10.5" style="235" customWidth="1"/>
    <col min="11832" max="11832" width="34.6640625" style="235" customWidth="1"/>
    <col min="11833" max="11833" width="42.5" style="235" customWidth="1"/>
    <col min="11834" max="11837" width="0" style="235" hidden="1" customWidth="1"/>
    <col min="11838" max="11838" width="58.1640625" style="235" customWidth="1"/>
    <col min="11839" max="12047" width="8.83203125" style="235"/>
    <col min="12048" max="12048" width="13.83203125" style="235" customWidth="1"/>
    <col min="12049" max="12049" width="15.1640625" style="235" customWidth="1"/>
    <col min="12050" max="12050" width="9.6640625" style="235" customWidth="1"/>
    <col min="12051" max="12051" width="10" style="235" customWidth="1"/>
    <col min="12052" max="12052" width="12.33203125" style="235" customWidth="1"/>
    <col min="12053" max="12053" width="11.1640625" style="235" customWidth="1"/>
    <col min="12054" max="12054" width="8.5" style="235" customWidth="1"/>
    <col min="12055" max="12055" width="11.1640625" style="235" customWidth="1"/>
    <col min="12056" max="12056" width="10.33203125" style="235" bestFit="1" customWidth="1"/>
    <col min="12057" max="12057" width="8.83203125" style="235"/>
    <col min="12058" max="12058" width="8.6640625" style="235" customWidth="1"/>
    <col min="12059" max="12059" width="11.6640625" style="235" customWidth="1"/>
    <col min="12060" max="12060" width="10.1640625" style="235" customWidth="1"/>
    <col min="12061" max="12061" width="9.6640625" style="235" customWidth="1"/>
    <col min="12062" max="12062" width="8.83203125" style="235"/>
    <col min="12063" max="12063" width="5.83203125" style="235" customWidth="1"/>
    <col min="12064" max="12064" width="8.83203125" style="235"/>
    <col min="12065" max="12065" width="6.83203125" style="235" customWidth="1"/>
    <col min="12066" max="12067" width="8.83203125" style="235"/>
    <col min="12068" max="12068" width="13.5" style="235" customWidth="1"/>
    <col min="12069" max="12073" width="9.1640625" style="235" customWidth="1"/>
    <col min="12074" max="12074" width="10.5" style="235" customWidth="1"/>
    <col min="12075" max="12076" width="8.83203125" style="235"/>
    <col min="12077" max="12077" width="11" style="235" customWidth="1"/>
    <col min="12078" max="12078" width="12.1640625" style="235" customWidth="1"/>
    <col min="12079" max="12079" width="10.33203125" style="235" customWidth="1"/>
    <col min="12080" max="12081" width="12.5" style="235" customWidth="1"/>
    <col min="12082" max="12082" width="15.1640625" style="235" bestFit="1" customWidth="1"/>
    <col min="12083" max="12083" width="11.33203125" style="235" customWidth="1"/>
    <col min="12084" max="12084" width="12.5" style="235" customWidth="1"/>
    <col min="12085" max="12085" width="9" style="235" customWidth="1"/>
    <col min="12086" max="12087" width="10.5" style="235" customWidth="1"/>
    <col min="12088" max="12088" width="34.6640625" style="235" customWidth="1"/>
    <col min="12089" max="12089" width="42.5" style="235" customWidth="1"/>
    <col min="12090" max="12093" width="0" style="235" hidden="1" customWidth="1"/>
    <col min="12094" max="12094" width="58.1640625" style="235" customWidth="1"/>
    <col min="12095" max="12303" width="8.83203125" style="235"/>
    <col min="12304" max="12304" width="13.83203125" style="235" customWidth="1"/>
    <col min="12305" max="12305" width="15.1640625" style="235" customWidth="1"/>
    <col min="12306" max="12306" width="9.6640625" style="235" customWidth="1"/>
    <col min="12307" max="12307" width="10" style="235" customWidth="1"/>
    <col min="12308" max="12308" width="12.33203125" style="235" customWidth="1"/>
    <col min="12309" max="12309" width="11.1640625" style="235" customWidth="1"/>
    <col min="12310" max="12310" width="8.5" style="235" customWidth="1"/>
    <col min="12311" max="12311" width="11.1640625" style="235" customWidth="1"/>
    <col min="12312" max="12312" width="10.33203125" style="235" bestFit="1" customWidth="1"/>
    <col min="12313" max="12313" width="8.83203125" style="235"/>
    <col min="12314" max="12314" width="8.6640625" style="235" customWidth="1"/>
    <col min="12315" max="12315" width="11.6640625" style="235" customWidth="1"/>
    <col min="12316" max="12316" width="10.1640625" style="235" customWidth="1"/>
    <col min="12317" max="12317" width="9.6640625" style="235" customWidth="1"/>
    <col min="12318" max="12318" width="8.83203125" style="235"/>
    <col min="12319" max="12319" width="5.83203125" style="235" customWidth="1"/>
    <col min="12320" max="12320" width="8.83203125" style="235"/>
    <col min="12321" max="12321" width="6.83203125" style="235" customWidth="1"/>
    <col min="12322" max="12323" width="8.83203125" style="235"/>
    <col min="12324" max="12324" width="13.5" style="235" customWidth="1"/>
    <col min="12325" max="12329" width="9.1640625" style="235" customWidth="1"/>
    <col min="12330" max="12330" width="10.5" style="235" customWidth="1"/>
    <col min="12331" max="12332" width="8.83203125" style="235"/>
    <col min="12333" max="12333" width="11" style="235" customWidth="1"/>
    <col min="12334" max="12334" width="12.1640625" style="235" customWidth="1"/>
    <col min="12335" max="12335" width="10.33203125" style="235" customWidth="1"/>
    <col min="12336" max="12337" width="12.5" style="235" customWidth="1"/>
    <col min="12338" max="12338" width="15.1640625" style="235" bestFit="1" customWidth="1"/>
    <col min="12339" max="12339" width="11.33203125" style="235" customWidth="1"/>
    <col min="12340" max="12340" width="12.5" style="235" customWidth="1"/>
    <col min="12341" max="12341" width="9" style="235" customWidth="1"/>
    <col min="12342" max="12343" width="10.5" style="235" customWidth="1"/>
    <col min="12344" max="12344" width="34.6640625" style="235" customWidth="1"/>
    <col min="12345" max="12345" width="42.5" style="235" customWidth="1"/>
    <col min="12346" max="12349" width="0" style="235" hidden="1" customWidth="1"/>
    <col min="12350" max="12350" width="58.1640625" style="235" customWidth="1"/>
    <col min="12351" max="12559" width="8.83203125" style="235"/>
    <col min="12560" max="12560" width="13.83203125" style="235" customWidth="1"/>
    <col min="12561" max="12561" width="15.1640625" style="235" customWidth="1"/>
    <col min="12562" max="12562" width="9.6640625" style="235" customWidth="1"/>
    <col min="12563" max="12563" width="10" style="235" customWidth="1"/>
    <col min="12564" max="12564" width="12.33203125" style="235" customWidth="1"/>
    <col min="12565" max="12565" width="11.1640625" style="235" customWidth="1"/>
    <col min="12566" max="12566" width="8.5" style="235" customWidth="1"/>
    <col min="12567" max="12567" width="11.1640625" style="235" customWidth="1"/>
    <col min="12568" max="12568" width="10.33203125" style="235" bestFit="1" customWidth="1"/>
    <col min="12569" max="12569" width="8.83203125" style="235"/>
    <col min="12570" max="12570" width="8.6640625" style="235" customWidth="1"/>
    <col min="12571" max="12571" width="11.6640625" style="235" customWidth="1"/>
    <col min="12572" max="12572" width="10.1640625" style="235" customWidth="1"/>
    <col min="12573" max="12573" width="9.6640625" style="235" customWidth="1"/>
    <col min="12574" max="12574" width="8.83203125" style="235"/>
    <col min="12575" max="12575" width="5.83203125" style="235" customWidth="1"/>
    <col min="12576" max="12576" width="8.83203125" style="235"/>
    <col min="12577" max="12577" width="6.83203125" style="235" customWidth="1"/>
    <col min="12578" max="12579" width="8.83203125" style="235"/>
    <col min="12580" max="12580" width="13.5" style="235" customWidth="1"/>
    <col min="12581" max="12585" width="9.1640625" style="235" customWidth="1"/>
    <col min="12586" max="12586" width="10.5" style="235" customWidth="1"/>
    <col min="12587" max="12588" width="8.83203125" style="235"/>
    <col min="12589" max="12589" width="11" style="235" customWidth="1"/>
    <col min="12590" max="12590" width="12.1640625" style="235" customWidth="1"/>
    <col min="12591" max="12591" width="10.33203125" style="235" customWidth="1"/>
    <col min="12592" max="12593" width="12.5" style="235" customWidth="1"/>
    <col min="12594" max="12594" width="15.1640625" style="235" bestFit="1" customWidth="1"/>
    <col min="12595" max="12595" width="11.33203125" style="235" customWidth="1"/>
    <col min="12596" max="12596" width="12.5" style="235" customWidth="1"/>
    <col min="12597" max="12597" width="9" style="235" customWidth="1"/>
    <col min="12598" max="12599" width="10.5" style="235" customWidth="1"/>
    <col min="12600" max="12600" width="34.6640625" style="235" customWidth="1"/>
    <col min="12601" max="12601" width="42.5" style="235" customWidth="1"/>
    <col min="12602" max="12605" width="0" style="235" hidden="1" customWidth="1"/>
    <col min="12606" max="12606" width="58.1640625" style="235" customWidth="1"/>
    <col min="12607" max="12815" width="8.83203125" style="235"/>
    <col min="12816" max="12816" width="13.83203125" style="235" customWidth="1"/>
    <col min="12817" max="12817" width="15.1640625" style="235" customWidth="1"/>
    <col min="12818" max="12818" width="9.6640625" style="235" customWidth="1"/>
    <col min="12819" max="12819" width="10" style="235" customWidth="1"/>
    <col min="12820" max="12820" width="12.33203125" style="235" customWidth="1"/>
    <col min="12821" max="12821" width="11.1640625" style="235" customWidth="1"/>
    <col min="12822" max="12822" width="8.5" style="235" customWidth="1"/>
    <col min="12823" max="12823" width="11.1640625" style="235" customWidth="1"/>
    <col min="12824" max="12824" width="10.33203125" style="235" bestFit="1" customWidth="1"/>
    <col min="12825" max="12825" width="8.83203125" style="235"/>
    <col min="12826" max="12826" width="8.6640625" style="235" customWidth="1"/>
    <col min="12827" max="12827" width="11.6640625" style="235" customWidth="1"/>
    <col min="12828" max="12828" width="10.1640625" style="235" customWidth="1"/>
    <col min="12829" max="12829" width="9.6640625" style="235" customWidth="1"/>
    <col min="12830" max="12830" width="8.83203125" style="235"/>
    <col min="12831" max="12831" width="5.83203125" style="235" customWidth="1"/>
    <col min="12832" max="12832" width="8.83203125" style="235"/>
    <col min="12833" max="12833" width="6.83203125" style="235" customWidth="1"/>
    <col min="12834" max="12835" width="8.83203125" style="235"/>
    <col min="12836" max="12836" width="13.5" style="235" customWidth="1"/>
    <col min="12837" max="12841" width="9.1640625" style="235" customWidth="1"/>
    <col min="12842" max="12842" width="10.5" style="235" customWidth="1"/>
    <col min="12843" max="12844" width="8.83203125" style="235"/>
    <col min="12845" max="12845" width="11" style="235" customWidth="1"/>
    <col min="12846" max="12846" width="12.1640625" style="235" customWidth="1"/>
    <col min="12847" max="12847" width="10.33203125" style="235" customWidth="1"/>
    <col min="12848" max="12849" width="12.5" style="235" customWidth="1"/>
    <col min="12850" max="12850" width="15.1640625" style="235" bestFit="1" customWidth="1"/>
    <col min="12851" max="12851" width="11.33203125" style="235" customWidth="1"/>
    <col min="12852" max="12852" width="12.5" style="235" customWidth="1"/>
    <col min="12853" max="12853" width="9" style="235" customWidth="1"/>
    <col min="12854" max="12855" width="10.5" style="235" customWidth="1"/>
    <col min="12856" max="12856" width="34.6640625" style="235" customWidth="1"/>
    <col min="12857" max="12857" width="42.5" style="235" customWidth="1"/>
    <col min="12858" max="12861" width="0" style="235" hidden="1" customWidth="1"/>
    <col min="12862" max="12862" width="58.1640625" style="235" customWidth="1"/>
    <col min="12863" max="13071" width="8.83203125" style="235"/>
    <col min="13072" max="13072" width="13.83203125" style="235" customWidth="1"/>
    <col min="13073" max="13073" width="15.1640625" style="235" customWidth="1"/>
    <col min="13074" max="13074" width="9.6640625" style="235" customWidth="1"/>
    <col min="13075" max="13075" width="10" style="235" customWidth="1"/>
    <col min="13076" max="13076" width="12.33203125" style="235" customWidth="1"/>
    <col min="13077" max="13077" width="11.1640625" style="235" customWidth="1"/>
    <col min="13078" max="13078" width="8.5" style="235" customWidth="1"/>
    <col min="13079" max="13079" width="11.1640625" style="235" customWidth="1"/>
    <col min="13080" max="13080" width="10.33203125" style="235" bestFit="1" customWidth="1"/>
    <col min="13081" max="13081" width="8.83203125" style="235"/>
    <col min="13082" max="13082" width="8.6640625" style="235" customWidth="1"/>
    <col min="13083" max="13083" width="11.6640625" style="235" customWidth="1"/>
    <col min="13084" max="13084" width="10.1640625" style="235" customWidth="1"/>
    <col min="13085" max="13085" width="9.6640625" style="235" customWidth="1"/>
    <col min="13086" max="13086" width="8.83203125" style="235"/>
    <col min="13087" max="13087" width="5.83203125" style="235" customWidth="1"/>
    <col min="13088" max="13088" width="8.83203125" style="235"/>
    <col min="13089" max="13089" width="6.83203125" style="235" customWidth="1"/>
    <col min="13090" max="13091" width="8.83203125" style="235"/>
    <col min="13092" max="13092" width="13.5" style="235" customWidth="1"/>
    <col min="13093" max="13097" width="9.1640625" style="235" customWidth="1"/>
    <col min="13098" max="13098" width="10.5" style="235" customWidth="1"/>
    <col min="13099" max="13100" width="8.83203125" style="235"/>
    <col min="13101" max="13101" width="11" style="235" customWidth="1"/>
    <col min="13102" max="13102" width="12.1640625" style="235" customWidth="1"/>
    <col min="13103" max="13103" width="10.33203125" style="235" customWidth="1"/>
    <col min="13104" max="13105" width="12.5" style="235" customWidth="1"/>
    <col min="13106" max="13106" width="15.1640625" style="235" bestFit="1" customWidth="1"/>
    <col min="13107" max="13107" width="11.33203125" style="235" customWidth="1"/>
    <col min="13108" max="13108" width="12.5" style="235" customWidth="1"/>
    <col min="13109" max="13109" width="9" style="235" customWidth="1"/>
    <col min="13110" max="13111" width="10.5" style="235" customWidth="1"/>
    <col min="13112" max="13112" width="34.6640625" style="235" customWidth="1"/>
    <col min="13113" max="13113" width="42.5" style="235" customWidth="1"/>
    <col min="13114" max="13117" width="0" style="235" hidden="1" customWidth="1"/>
    <col min="13118" max="13118" width="58.1640625" style="235" customWidth="1"/>
    <col min="13119" max="13327" width="8.83203125" style="235"/>
    <col min="13328" max="13328" width="13.83203125" style="235" customWidth="1"/>
    <col min="13329" max="13329" width="15.1640625" style="235" customWidth="1"/>
    <col min="13330" max="13330" width="9.6640625" style="235" customWidth="1"/>
    <col min="13331" max="13331" width="10" style="235" customWidth="1"/>
    <col min="13332" max="13332" width="12.33203125" style="235" customWidth="1"/>
    <col min="13333" max="13333" width="11.1640625" style="235" customWidth="1"/>
    <col min="13334" max="13334" width="8.5" style="235" customWidth="1"/>
    <col min="13335" max="13335" width="11.1640625" style="235" customWidth="1"/>
    <col min="13336" max="13336" width="10.33203125" style="235" bestFit="1" customWidth="1"/>
    <col min="13337" max="13337" width="8.83203125" style="235"/>
    <col min="13338" max="13338" width="8.6640625" style="235" customWidth="1"/>
    <col min="13339" max="13339" width="11.6640625" style="235" customWidth="1"/>
    <col min="13340" max="13340" width="10.1640625" style="235" customWidth="1"/>
    <col min="13341" max="13341" width="9.6640625" style="235" customWidth="1"/>
    <col min="13342" max="13342" width="8.83203125" style="235"/>
    <col min="13343" max="13343" width="5.83203125" style="235" customWidth="1"/>
    <col min="13344" max="13344" width="8.83203125" style="235"/>
    <col min="13345" max="13345" width="6.83203125" style="235" customWidth="1"/>
    <col min="13346" max="13347" width="8.83203125" style="235"/>
    <col min="13348" max="13348" width="13.5" style="235" customWidth="1"/>
    <col min="13349" max="13353" width="9.1640625" style="235" customWidth="1"/>
    <col min="13354" max="13354" width="10.5" style="235" customWidth="1"/>
    <col min="13355" max="13356" width="8.83203125" style="235"/>
    <col min="13357" max="13357" width="11" style="235" customWidth="1"/>
    <col min="13358" max="13358" width="12.1640625" style="235" customWidth="1"/>
    <col min="13359" max="13359" width="10.33203125" style="235" customWidth="1"/>
    <col min="13360" max="13361" width="12.5" style="235" customWidth="1"/>
    <col min="13362" max="13362" width="15.1640625" style="235" bestFit="1" customWidth="1"/>
    <col min="13363" max="13363" width="11.33203125" style="235" customWidth="1"/>
    <col min="13364" max="13364" width="12.5" style="235" customWidth="1"/>
    <col min="13365" max="13365" width="9" style="235" customWidth="1"/>
    <col min="13366" max="13367" width="10.5" style="235" customWidth="1"/>
    <col min="13368" max="13368" width="34.6640625" style="235" customWidth="1"/>
    <col min="13369" max="13369" width="42.5" style="235" customWidth="1"/>
    <col min="13370" max="13373" width="0" style="235" hidden="1" customWidth="1"/>
    <col min="13374" max="13374" width="58.1640625" style="235" customWidth="1"/>
    <col min="13375" max="13583" width="8.83203125" style="235"/>
    <col min="13584" max="13584" width="13.83203125" style="235" customWidth="1"/>
    <col min="13585" max="13585" width="15.1640625" style="235" customWidth="1"/>
    <col min="13586" max="13586" width="9.6640625" style="235" customWidth="1"/>
    <col min="13587" max="13587" width="10" style="235" customWidth="1"/>
    <col min="13588" max="13588" width="12.33203125" style="235" customWidth="1"/>
    <col min="13589" max="13589" width="11.1640625" style="235" customWidth="1"/>
    <col min="13590" max="13590" width="8.5" style="235" customWidth="1"/>
    <col min="13591" max="13591" width="11.1640625" style="235" customWidth="1"/>
    <col min="13592" max="13592" width="10.33203125" style="235" bestFit="1" customWidth="1"/>
    <col min="13593" max="13593" width="8.83203125" style="235"/>
    <col min="13594" max="13594" width="8.6640625" style="235" customWidth="1"/>
    <col min="13595" max="13595" width="11.6640625" style="235" customWidth="1"/>
    <col min="13596" max="13596" width="10.1640625" style="235" customWidth="1"/>
    <col min="13597" max="13597" width="9.6640625" style="235" customWidth="1"/>
    <col min="13598" max="13598" width="8.83203125" style="235"/>
    <col min="13599" max="13599" width="5.83203125" style="235" customWidth="1"/>
    <col min="13600" max="13600" width="8.83203125" style="235"/>
    <col min="13601" max="13601" width="6.83203125" style="235" customWidth="1"/>
    <col min="13602" max="13603" width="8.83203125" style="235"/>
    <col min="13604" max="13604" width="13.5" style="235" customWidth="1"/>
    <col min="13605" max="13609" width="9.1640625" style="235" customWidth="1"/>
    <col min="13610" max="13610" width="10.5" style="235" customWidth="1"/>
    <col min="13611" max="13612" width="8.83203125" style="235"/>
    <col min="13613" max="13613" width="11" style="235" customWidth="1"/>
    <col min="13614" max="13614" width="12.1640625" style="235" customWidth="1"/>
    <col min="13615" max="13615" width="10.33203125" style="235" customWidth="1"/>
    <col min="13616" max="13617" width="12.5" style="235" customWidth="1"/>
    <col min="13618" max="13618" width="15.1640625" style="235" bestFit="1" customWidth="1"/>
    <col min="13619" max="13619" width="11.33203125" style="235" customWidth="1"/>
    <col min="13620" max="13620" width="12.5" style="235" customWidth="1"/>
    <col min="13621" max="13621" width="9" style="235" customWidth="1"/>
    <col min="13622" max="13623" width="10.5" style="235" customWidth="1"/>
    <col min="13624" max="13624" width="34.6640625" style="235" customWidth="1"/>
    <col min="13625" max="13625" width="42.5" style="235" customWidth="1"/>
    <col min="13626" max="13629" width="0" style="235" hidden="1" customWidth="1"/>
    <col min="13630" max="13630" width="58.1640625" style="235" customWidth="1"/>
    <col min="13631" max="13839" width="8.83203125" style="235"/>
    <col min="13840" max="13840" width="13.83203125" style="235" customWidth="1"/>
    <col min="13841" max="13841" width="15.1640625" style="235" customWidth="1"/>
    <col min="13842" max="13842" width="9.6640625" style="235" customWidth="1"/>
    <col min="13843" max="13843" width="10" style="235" customWidth="1"/>
    <col min="13844" max="13844" width="12.33203125" style="235" customWidth="1"/>
    <col min="13845" max="13845" width="11.1640625" style="235" customWidth="1"/>
    <col min="13846" max="13846" width="8.5" style="235" customWidth="1"/>
    <col min="13847" max="13847" width="11.1640625" style="235" customWidth="1"/>
    <col min="13848" max="13848" width="10.33203125" style="235" bestFit="1" customWidth="1"/>
    <col min="13849" max="13849" width="8.83203125" style="235"/>
    <col min="13850" max="13850" width="8.6640625" style="235" customWidth="1"/>
    <col min="13851" max="13851" width="11.6640625" style="235" customWidth="1"/>
    <col min="13852" max="13852" width="10.1640625" style="235" customWidth="1"/>
    <col min="13853" max="13853" width="9.6640625" style="235" customWidth="1"/>
    <col min="13854" max="13854" width="8.83203125" style="235"/>
    <col min="13855" max="13855" width="5.83203125" style="235" customWidth="1"/>
    <col min="13856" max="13856" width="8.83203125" style="235"/>
    <col min="13857" max="13857" width="6.83203125" style="235" customWidth="1"/>
    <col min="13858" max="13859" width="8.83203125" style="235"/>
    <col min="13860" max="13860" width="13.5" style="235" customWidth="1"/>
    <col min="13861" max="13865" width="9.1640625" style="235" customWidth="1"/>
    <col min="13866" max="13866" width="10.5" style="235" customWidth="1"/>
    <col min="13867" max="13868" width="8.83203125" style="235"/>
    <col min="13869" max="13869" width="11" style="235" customWidth="1"/>
    <col min="13870" max="13870" width="12.1640625" style="235" customWidth="1"/>
    <col min="13871" max="13871" width="10.33203125" style="235" customWidth="1"/>
    <col min="13872" max="13873" width="12.5" style="235" customWidth="1"/>
    <col min="13874" max="13874" width="15.1640625" style="235" bestFit="1" customWidth="1"/>
    <col min="13875" max="13875" width="11.33203125" style="235" customWidth="1"/>
    <col min="13876" max="13876" width="12.5" style="235" customWidth="1"/>
    <col min="13877" max="13877" width="9" style="235" customWidth="1"/>
    <col min="13878" max="13879" width="10.5" style="235" customWidth="1"/>
    <col min="13880" max="13880" width="34.6640625" style="235" customWidth="1"/>
    <col min="13881" max="13881" width="42.5" style="235" customWidth="1"/>
    <col min="13882" max="13885" width="0" style="235" hidden="1" customWidth="1"/>
    <col min="13886" max="13886" width="58.1640625" style="235" customWidth="1"/>
    <col min="13887" max="14095" width="8.83203125" style="235"/>
    <col min="14096" max="14096" width="13.83203125" style="235" customWidth="1"/>
    <col min="14097" max="14097" width="15.1640625" style="235" customWidth="1"/>
    <col min="14098" max="14098" width="9.6640625" style="235" customWidth="1"/>
    <col min="14099" max="14099" width="10" style="235" customWidth="1"/>
    <col min="14100" max="14100" width="12.33203125" style="235" customWidth="1"/>
    <col min="14101" max="14101" width="11.1640625" style="235" customWidth="1"/>
    <col min="14102" max="14102" width="8.5" style="235" customWidth="1"/>
    <col min="14103" max="14103" width="11.1640625" style="235" customWidth="1"/>
    <col min="14104" max="14104" width="10.33203125" style="235" bestFit="1" customWidth="1"/>
    <col min="14105" max="14105" width="8.83203125" style="235"/>
    <col min="14106" max="14106" width="8.6640625" style="235" customWidth="1"/>
    <col min="14107" max="14107" width="11.6640625" style="235" customWidth="1"/>
    <col min="14108" max="14108" width="10.1640625" style="235" customWidth="1"/>
    <col min="14109" max="14109" width="9.6640625" style="235" customWidth="1"/>
    <col min="14110" max="14110" width="8.83203125" style="235"/>
    <col min="14111" max="14111" width="5.83203125" style="235" customWidth="1"/>
    <col min="14112" max="14112" width="8.83203125" style="235"/>
    <col min="14113" max="14113" width="6.83203125" style="235" customWidth="1"/>
    <col min="14114" max="14115" width="8.83203125" style="235"/>
    <col min="14116" max="14116" width="13.5" style="235" customWidth="1"/>
    <col min="14117" max="14121" width="9.1640625" style="235" customWidth="1"/>
    <col min="14122" max="14122" width="10.5" style="235" customWidth="1"/>
    <col min="14123" max="14124" width="8.83203125" style="235"/>
    <col min="14125" max="14125" width="11" style="235" customWidth="1"/>
    <col min="14126" max="14126" width="12.1640625" style="235" customWidth="1"/>
    <col min="14127" max="14127" width="10.33203125" style="235" customWidth="1"/>
    <col min="14128" max="14129" width="12.5" style="235" customWidth="1"/>
    <col min="14130" max="14130" width="15.1640625" style="235" bestFit="1" customWidth="1"/>
    <col min="14131" max="14131" width="11.33203125" style="235" customWidth="1"/>
    <col min="14132" max="14132" width="12.5" style="235" customWidth="1"/>
    <col min="14133" max="14133" width="9" style="235" customWidth="1"/>
    <col min="14134" max="14135" width="10.5" style="235" customWidth="1"/>
    <col min="14136" max="14136" width="34.6640625" style="235" customWidth="1"/>
    <col min="14137" max="14137" width="42.5" style="235" customWidth="1"/>
    <col min="14138" max="14141" width="0" style="235" hidden="1" customWidth="1"/>
    <col min="14142" max="14142" width="58.1640625" style="235" customWidth="1"/>
    <col min="14143" max="14351" width="8.83203125" style="235"/>
    <col min="14352" max="14352" width="13.83203125" style="235" customWidth="1"/>
    <col min="14353" max="14353" width="15.1640625" style="235" customWidth="1"/>
    <col min="14354" max="14354" width="9.6640625" style="235" customWidth="1"/>
    <col min="14355" max="14355" width="10" style="235" customWidth="1"/>
    <col min="14356" max="14356" width="12.33203125" style="235" customWidth="1"/>
    <col min="14357" max="14357" width="11.1640625" style="235" customWidth="1"/>
    <col min="14358" max="14358" width="8.5" style="235" customWidth="1"/>
    <col min="14359" max="14359" width="11.1640625" style="235" customWidth="1"/>
    <col min="14360" max="14360" width="10.33203125" style="235" bestFit="1" customWidth="1"/>
    <col min="14361" max="14361" width="8.83203125" style="235"/>
    <col min="14362" max="14362" width="8.6640625" style="235" customWidth="1"/>
    <col min="14363" max="14363" width="11.6640625" style="235" customWidth="1"/>
    <col min="14364" max="14364" width="10.1640625" style="235" customWidth="1"/>
    <col min="14365" max="14365" width="9.6640625" style="235" customWidth="1"/>
    <col min="14366" max="14366" width="8.83203125" style="235"/>
    <col min="14367" max="14367" width="5.83203125" style="235" customWidth="1"/>
    <col min="14368" max="14368" width="8.83203125" style="235"/>
    <col min="14369" max="14369" width="6.83203125" style="235" customWidth="1"/>
    <col min="14370" max="14371" width="8.83203125" style="235"/>
    <col min="14372" max="14372" width="13.5" style="235" customWidth="1"/>
    <col min="14373" max="14377" width="9.1640625" style="235" customWidth="1"/>
    <col min="14378" max="14378" width="10.5" style="235" customWidth="1"/>
    <col min="14379" max="14380" width="8.83203125" style="235"/>
    <col min="14381" max="14381" width="11" style="235" customWidth="1"/>
    <col min="14382" max="14382" width="12.1640625" style="235" customWidth="1"/>
    <col min="14383" max="14383" width="10.33203125" style="235" customWidth="1"/>
    <col min="14384" max="14385" width="12.5" style="235" customWidth="1"/>
    <col min="14386" max="14386" width="15.1640625" style="235" bestFit="1" customWidth="1"/>
    <col min="14387" max="14387" width="11.33203125" style="235" customWidth="1"/>
    <col min="14388" max="14388" width="12.5" style="235" customWidth="1"/>
    <col min="14389" max="14389" width="9" style="235" customWidth="1"/>
    <col min="14390" max="14391" width="10.5" style="235" customWidth="1"/>
    <col min="14392" max="14392" width="34.6640625" style="235" customWidth="1"/>
    <col min="14393" max="14393" width="42.5" style="235" customWidth="1"/>
    <col min="14394" max="14397" width="0" style="235" hidden="1" customWidth="1"/>
    <col min="14398" max="14398" width="58.1640625" style="235" customWidth="1"/>
    <col min="14399" max="14607" width="8.83203125" style="235"/>
    <col min="14608" max="14608" width="13.83203125" style="235" customWidth="1"/>
    <col min="14609" max="14609" width="15.1640625" style="235" customWidth="1"/>
    <col min="14610" max="14610" width="9.6640625" style="235" customWidth="1"/>
    <col min="14611" max="14611" width="10" style="235" customWidth="1"/>
    <col min="14612" max="14612" width="12.33203125" style="235" customWidth="1"/>
    <col min="14613" max="14613" width="11.1640625" style="235" customWidth="1"/>
    <col min="14614" max="14614" width="8.5" style="235" customWidth="1"/>
    <col min="14615" max="14615" width="11.1640625" style="235" customWidth="1"/>
    <col min="14616" max="14616" width="10.33203125" style="235" bestFit="1" customWidth="1"/>
    <col min="14617" max="14617" width="8.83203125" style="235"/>
    <col min="14618" max="14618" width="8.6640625" style="235" customWidth="1"/>
    <col min="14619" max="14619" width="11.6640625" style="235" customWidth="1"/>
    <col min="14620" max="14620" width="10.1640625" style="235" customWidth="1"/>
    <col min="14621" max="14621" width="9.6640625" style="235" customWidth="1"/>
    <col min="14622" max="14622" width="8.83203125" style="235"/>
    <col min="14623" max="14623" width="5.83203125" style="235" customWidth="1"/>
    <col min="14624" max="14624" width="8.83203125" style="235"/>
    <col min="14625" max="14625" width="6.83203125" style="235" customWidth="1"/>
    <col min="14626" max="14627" width="8.83203125" style="235"/>
    <col min="14628" max="14628" width="13.5" style="235" customWidth="1"/>
    <col min="14629" max="14633" width="9.1640625" style="235" customWidth="1"/>
    <col min="14634" max="14634" width="10.5" style="235" customWidth="1"/>
    <col min="14635" max="14636" width="8.83203125" style="235"/>
    <col min="14637" max="14637" width="11" style="235" customWidth="1"/>
    <col min="14638" max="14638" width="12.1640625" style="235" customWidth="1"/>
    <col min="14639" max="14639" width="10.33203125" style="235" customWidth="1"/>
    <col min="14640" max="14641" width="12.5" style="235" customWidth="1"/>
    <col min="14642" max="14642" width="15.1640625" style="235" bestFit="1" customWidth="1"/>
    <col min="14643" max="14643" width="11.33203125" style="235" customWidth="1"/>
    <col min="14644" max="14644" width="12.5" style="235" customWidth="1"/>
    <col min="14645" max="14645" width="9" style="235" customWidth="1"/>
    <col min="14646" max="14647" width="10.5" style="235" customWidth="1"/>
    <col min="14648" max="14648" width="34.6640625" style="235" customWidth="1"/>
    <col min="14649" max="14649" width="42.5" style="235" customWidth="1"/>
    <col min="14650" max="14653" width="0" style="235" hidden="1" customWidth="1"/>
    <col min="14654" max="14654" width="58.1640625" style="235" customWidth="1"/>
    <col min="14655" max="14863" width="8.83203125" style="235"/>
    <col min="14864" max="14864" width="13.83203125" style="235" customWidth="1"/>
    <col min="14865" max="14865" width="15.1640625" style="235" customWidth="1"/>
    <col min="14866" max="14866" width="9.6640625" style="235" customWidth="1"/>
    <col min="14867" max="14867" width="10" style="235" customWidth="1"/>
    <col min="14868" max="14868" width="12.33203125" style="235" customWidth="1"/>
    <col min="14869" max="14869" width="11.1640625" style="235" customWidth="1"/>
    <col min="14870" max="14870" width="8.5" style="235" customWidth="1"/>
    <col min="14871" max="14871" width="11.1640625" style="235" customWidth="1"/>
    <col min="14872" max="14872" width="10.33203125" style="235" bestFit="1" customWidth="1"/>
    <col min="14873" max="14873" width="8.83203125" style="235"/>
    <col min="14874" max="14874" width="8.6640625" style="235" customWidth="1"/>
    <col min="14875" max="14875" width="11.6640625" style="235" customWidth="1"/>
    <col min="14876" max="14876" width="10.1640625" style="235" customWidth="1"/>
    <col min="14877" max="14877" width="9.6640625" style="235" customWidth="1"/>
    <col min="14878" max="14878" width="8.83203125" style="235"/>
    <col min="14879" max="14879" width="5.83203125" style="235" customWidth="1"/>
    <col min="14880" max="14880" width="8.83203125" style="235"/>
    <col min="14881" max="14881" width="6.83203125" style="235" customWidth="1"/>
    <col min="14882" max="14883" width="8.83203125" style="235"/>
    <col min="14884" max="14884" width="13.5" style="235" customWidth="1"/>
    <col min="14885" max="14889" width="9.1640625" style="235" customWidth="1"/>
    <col min="14890" max="14890" width="10.5" style="235" customWidth="1"/>
    <col min="14891" max="14892" width="8.83203125" style="235"/>
    <col min="14893" max="14893" width="11" style="235" customWidth="1"/>
    <col min="14894" max="14894" width="12.1640625" style="235" customWidth="1"/>
    <col min="14895" max="14895" width="10.33203125" style="235" customWidth="1"/>
    <col min="14896" max="14897" width="12.5" style="235" customWidth="1"/>
    <col min="14898" max="14898" width="15.1640625" style="235" bestFit="1" customWidth="1"/>
    <col min="14899" max="14899" width="11.33203125" style="235" customWidth="1"/>
    <col min="14900" max="14900" width="12.5" style="235" customWidth="1"/>
    <col min="14901" max="14901" width="9" style="235" customWidth="1"/>
    <col min="14902" max="14903" width="10.5" style="235" customWidth="1"/>
    <col min="14904" max="14904" width="34.6640625" style="235" customWidth="1"/>
    <col min="14905" max="14905" width="42.5" style="235" customWidth="1"/>
    <col min="14906" max="14909" width="0" style="235" hidden="1" customWidth="1"/>
    <col min="14910" max="14910" width="58.1640625" style="235" customWidth="1"/>
    <col min="14911" max="15119" width="8.83203125" style="235"/>
    <col min="15120" max="15120" width="13.83203125" style="235" customWidth="1"/>
    <col min="15121" max="15121" width="15.1640625" style="235" customWidth="1"/>
    <col min="15122" max="15122" width="9.6640625" style="235" customWidth="1"/>
    <col min="15123" max="15123" width="10" style="235" customWidth="1"/>
    <col min="15124" max="15124" width="12.33203125" style="235" customWidth="1"/>
    <col min="15125" max="15125" width="11.1640625" style="235" customWidth="1"/>
    <col min="15126" max="15126" width="8.5" style="235" customWidth="1"/>
    <col min="15127" max="15127" width="11.1640625" style="235" customWidth="1"/>
    <col min="15128" max="15128" width="10.33203125" style="235" bestFit="1" customWidth="1"/>
    <col min="15129" max="15129" width="8.83203125" style="235"/>
    <col min="15130" max="15130" width="8.6640625" style="235" customWidth="1"/>
    <col min="15131" max="15131" width="11.6640625" style="235" customWidth="1"/>
    <col min="15132" max="15132" width="10.1640625" style="235" customWidth="1"/>
    <col min="15133" max="15133" width="9.6640625" style="235" customWidth="1"/>
    <col min="15134" max="15134" width="8.83203125" style="235"/>
    <col min="15135" max="15135" width="5.83203125" style="235" customWidth="1"/>
    <col min="15136" max="15136" width="8.83203125" style="235"/>
    <col min="15137" max="15137" width="6.83203125" style="235" customWidth="1"/>
    <col min="15138" max="15139" width="8.83203125" style="235"/>
    <col min="15140" max="15140" width="13.5" style="235" customWidth="1"/>
    <col min="15141" max="15145" width="9.1640625" style="235" customWidth="1"/>
    <col min="15146" max="15146" width="10.5" style="235" customWidth="1"/>
    <col min="15147" max="15148" width="8.83203125" style="235"/>
    <col min="15149" max="15149" width="11" style="235" customWidth="1"/>
    <col min="15150" max="15150" width="12.1640625" style="235" customWidth="1"/>
    <col min="15151" max="15151" width="10.33203125" style="235" customWidth="1"/>
    <col min="15152" max="15153" width="12.5" style="235" customWidth="1"/>
    <col min="15154" max="15154" width="15.1640625" style="235" bestFit="1" customWidth="1"/>
    <col min="15155" max="15155" width="11.33203125" style="235" customWidth="1"/>
    <col min="15156" max="15156" width="12.5" style="235" customWidth="1"/>
    <col min="15157" max="15157" width="9" style="235" customWidth="1"/>
    <col min="15158" max="15159" width="10.5" style="235" customWidth="1"/>
    <col min="15160" max="15160" width="34.6640625" style="235" customWidth="1"/>
    <col min="15161" max="15161" width="42.5" style="235" customWidth="1"/>
    <col min="15162" max="15165" width="0" style="235" hidden="1" customWidth="1"/>
    <col min="15166" max="15166" width="58.1640625" style="235" customWidth="1"/>
    <col min="15167" max="15375" width="8.83203125" style="235"/>
    <col min="15376" max="15376" width="13.83203125" style="235" customWidth="1"/>
    <col min="15377" max="15377" width="15.1640625" style="235" customWidth="1"/>
    <col min="15378" max="15378" width="9.6640625" style="235" customWidth="1"/>
    <col min="15379" max="15379" width="10" style="235" customWidth="1"/>
    <col min="15380" max="15380" width="12.33203125" style="235" customWidth="1"/>
    <col min="15381" max="15381" width="11.1640625" style="235" customWidth="1"/>
    <col min="15382" max="15382" width="8.5" style="235" customWidth="1"/>
    <col min="15383" max="15383" width="11.1640625" style="235" customWidth="1"/>
    <col min="15384" max="15384" width="10.33203125" style="235" bestFit="1" customWidth="1"/>
    <col min="15385" max="15385" width="8.83203125" style="235"/>
    <col min="15386" max="15386" width="8.6640625" style="235" customWidth="1"/>
    <col min="15387" max="15387" width="11.6640625" style="235" customWidth="1"/>
    <col min="15388" max="15388" width="10.1640625" style="235" customWidth="1"/>
    <col min="15389" max="15389" width="9.6640625" style="235" customWidth="1"/>
    <col min="15390" max="15390" width="8.83203125" style="235"/>
    <col min="15391" max="15391" width="5.83203125" style="235" customWidth="1"/>
    <col min="15392" max="15392" width="8.83203125" style="235"/>
    <col min="15393" max="15393" width="6.83203125" style="235" customWidth="1"/>
    <col min="15394" max="15395" width="8.83203125" style="235"/>
    <col min="15396" max="15396" width="13.5" style="235" customWidth="1"/>
    <col min="15397" max="15401" width="9.1640625" style="235" customWidth="1"/>
    <col min="15402" max="15402" width="10.5" style="235" customWidth="1"/>
    <col min="15403" max="15404" width="8.83203125" style="235"/>
    <col min="15405" max="15405" width="11" style="235" customWidth="1"/>
    <col min="15406" max="15406" width="12.1640625" style="235" customWidth="1"/>
    <col min="15407" max="15407" width="10.33203125" style="235" customWidth="1"/>
    <col min="15408" max="15409" width="12.5" style="235" customWidth="1"/>
    <col min="15410" max="15410" width="15.1640625" style="235" bestFit="1" customWidth="1"/>
    <col min="15411" max="15411" width="11.33203125" style="235" customWidth="1"/>
    <col min="15412" max="15412" width="12.5" style="235" customWidth="1"/>
    <col min="15413" max="15413" width="9" style="235" customWidth="1"/>
    <col min="15414" max="15415" width="10.5" style="235" customWidth="1"/>
    <col min="15416" max="15416" width="34.6640625" style="235" customWidth="1"/>
    <col min="15417" max="15417" width="42.5" style="235" customWidth="1"/>
    <col min="15418" max="15421" width="0" style="235" hidden="1" customWidth="1"/>
    <col min="15422" max="15422" width="58.1640625" style="235" customWidth="1"/>
    <col min="15423" max="15631" width="8.83203125" style="235"/>
    <col min="15632" max="15632" width="13.83203125" style="235" customWidth="1"/>
    <col min="15633" max="15633" width="15.1640625" style="235" customWidth="1"/>
    <col min="15634" max="15634" width="9.6640625" style="235" customWidth="1"/>
    <col min="15635" max="15635" width="10" style="235" customWidth="1"/>
    <col min="15636" max="15636" width="12.33203125" style="235" customWidth="1"/>
    <col min="15637" max="15637" width="11.1640625" style="235" customWidth="1"/>
    <col min="15638" max="15638" width="8.5" style="235" customWidth="1"/>
    <col min="15639" max="15639" width="11.1640625" style="235" customWidth="1"/>
    <col min="15640" max="15640" width="10.33203125" style="235" bestFit="1" customWidth="1"/>
    <col min="15641" max="15641" width="8.83203125" style="235"/>
    <col min="15642" max="15642" width="8.6640625" style="235" customWidth="1"/>
    <col min="15643" max="15643" width="11.6640625" style="235" customWidth="1"/>
    <col min="15644" max="15644" width="10.1640625" style="235" customWidth="1"/>
    <col min="15645" max="15645" width="9.6640625" style="235" customWidth="1"/>
    <col min="15646" max="15646" width="8.83203125" style="235"/>
    <col min="15647" max="15647" width="5.83203125" style="235" customWidth="1"/>
    <col min="15648" max="15648" width="8.83203125" style="235"/>
    <col min="15649" max="15649" width="6.83203125" style="235" customWidth="1"/>
    <col min="15650" max="15651" width="8.83203125" style="235"/>
    <col min="15652" max="15652" width="13.5" style="235" customWidth="1"/>
    <col min="15653" max="15657" width="9.1640625" style="235" customWidth="1"/>
    <col min="15658" max="15658" width="10.5" style="235" customWidth="1"/>
    <col min="15659" max="15660" width="8.83203125" style="235"/>
    <col min="15661" max="15661" width="11" style="235" customWidth="1"/>
    <col min="15662" max="15662" width="12.1640625" style="235" customWidth="1"/>
    <col min="15663" max="15663" width="10.33203125" style="235" customWidth="1"/>
    <col min="15664" max="15665" width="12.5" style="235" customWidth="1"/>
    <col min="15666" max="15666" width="15.1640625" style="235" bestFit="1" customWidth="1"/>
    <col min="15667" max="15667" width="11.33203125" style="235" customWidth="1"/>
    <col min="15668" max="15668" width="12.5" style="235" customWidth="1"/>
    <col min="15669" max="15669" width="9" style="235" customWidth="1"/>
    <col min="15670" max="15671" width="10.5" style="235" customWidth="1"/>
    <col min="15672" max="15672" width="34.6640625" style="235" customWidth="1"/>
    <col min="15673" max="15673" width="42.5" style="235" customWidth="1"/>
    <col min="15674" max="15677" width="0" style="235" hidden="1" customWidth="1"/>
    <col min="15678" max="15678" width="58.1640625" style="235" customWidth="1"/>
    <col min="15679" max="15887" width="8.83203125" style="235"/>
    <col min="15888" max="15888" width="13.83203125" style="235" customWidth="1"/>
    <col min="15889" max="15889" width="15.1640625" style="235" customWidth="1"/>
    <col min="15890" max="15890" width="9.6640625" style="235" customWidth="1"/>
    <col min="15891" max="15891" width="10" style="235" customWidth="1"/>
    <col min="15892" max="15892" width="12.33203125" style="235" customWidth="1"/>
    <col min="15893" max="15893" width="11.1640625" style="235" customWidth="1"/>
    <col min="15894" max="15894" width="8.5" style="235" customWidth="1"/>
    <col min="15895" max="15895" width="11.1640625" style="235" customWidth="1"/>
    <col min="15896" max="15896" width="10.33203125" style="235" bestFit="1" customWidth="1"/>
    <col min="15897" max="15897" width="8.83203125" style="235"/>
    <col min="15898" max="15898" width="8.6640625" style="235" customWidth="1"/>
    <col min="15899" max="15899" width="11.6640625" style="235" customWidth="1"/>
    <col min="15900" max="15900" width="10.1640625" style="235" customWidth="1"/>
    <col min="15901" max="15901" width="9.6640625" style="235" customWidth="1"/>
    <col min="15902" max="15902" width="8.83203125" style="235"/>
    <col min="15903" max="15903" width="5.83203125" style="235" customWidth="1"/>
    <col min="15904" max="15904" width="8.83203125" style="235"/>
    <col min="15905" max="15905" width="6.83203125" style="235" customWidth="1"/>
    <col min="15906" max="15907" width="8.83203125" style="235"/>
    <col min="15908" max="15908" width="13.5" style="235" customWidth="1"/>
    <col min="15909" max="15913" width="9.1640625" style="235" customWidth="1"/>
    <col min="15914" max="15914" width="10.5" style="235" customWidth="1"/>
    <col min="15915" max="15916" width="8.83203125" style="235"/>
    <col min="15917" max="15917" width="11" style="235" customWidth="1"/>
    <col min="15918" max="15918" width="12.1640625" style="235" customWidth="1"/>
    <col min="15919" max="15919" width="10.33203125" style="235" customWidth="1"/>
    <col min="15920" max="15921" width="12.5" style="235" customWidth="1"/>
    <col min="15922" max="15922" width="15.1640625" style="235" bestFit="1" customWidth="1"/>
    <col min="15923" max="15923" width="11.33203125" style="235" customWidth="1"/>
    <col min="15924" max="15924" width="12.5" style="235" customWidth="1"/>
    <col min="15925" max="15925" width="9" style="235" customWidth="1"/>
    <col min="15926" max="15927" width="10.5" style="235" customWidth="1"/>
    <col min="15928" max="15928" width="34.6640625" style="235" customWidth="1"/>
    <col min="15929" max="15929" width="42.5" style="235" customWidth="1"/>
    <col min="15930" max="15933" width="0" style="235" hidden="1" customWidth="1"/>
    <col min="15934" max="15934" width="58.1640625" style="235" customWidth="1"/>
    <col min="15935" max="16143" width="8.83203125" style="235"/>
    <col min="16144" max="16144" width="13.83203125" style="235" customWidth="1"/>
    <col min="16145" max="16145" width="15.1640625" style="235" customWidth="1"/>
    <col min="16146" max="16146" width="9.6640625" style="235" customWidth="1"/>
    <col min="16147" max="16147" width="10" style="235" customWidth="1"/>
    <col min="16148" max="16148" width="12.33203125" style="235" customWidth="1"/>
    <col min="16149" max="16149" width="11.1640625" style="235" customWidth="1"/>
    <col min="16150" max="16150" width="8.5" style="235" customWidth="1"/>
    <col min="16151" max="16151" width="11.1640625" style="235" customWidth="1"/>
    <col min="16152" max="16152" width="10.33203125" style="235" bestFit="1" customWidth="1"/>
    <col min="16153" max="16153" width="8.83203125" style="235"/>
    <col min="16154" max="16154" width="8.6640625" style="235" customWidth="1"/>
    <col min="16155" max="16155" width="11.6640625" style="235" customWidth="1"/>
    <col min="16156" max="16156" width="10.1640625" style="235" customWidth="1"/>
    <col min="16157" max="16157" width="9.6640625" style="235" customWidth="1"/>
    <col min="16158" max="16158" width="8.83203125" style="235"/>
    <col min="16159" max="16159" width="5.83203125" style="235" customWidth="1"/>
    <col min="16160" max="16160" width="8.83203125" style="235"/>
    <col min="16161" max="16161" width="6.83203125" style="235" customWidth="1"/>
    <col min="16162" max="16163" width="8.83203125" style="235"/>
    <col min="16164" max="16164" width="13.5" style="235" customWidth="1"/>
    <col min="16165" max="16169" width="9.1640625" style="235" customWidth="1"/>
    <col min="16170" max="16170" width="10.5" style="235" customWidth="1"/>
    <col min="16171" max="16172" width="8.83203125" style="235"/>
    <col min="16173" max="16173" width="11" style="235" customWidth="1"/>
    <col min="16174" max="16174" width="12.1640625" style="235" customWidth="1"/>
    <col min="16175" max="16175" width="10.33203125" style="235" customWidth="1"/>
    <col min="16176" max="16177" width="12.5" style="235" customWidth="1"/>
    <col min="16178" max="16178" width="15.1640625" style="235" bestFit="1" customWidth="1"/>
    <col min="16179" max="16179" width="11.33203125" style="235" customWidth="1"/>
    <col min="16180" max="16180" width="12.5" style="235" customWidth="1"/>
    <col min="16181" max="16181" width="9" style="235" customWidth="1"/>
    <col min="16182" max="16183" width="10.5" style="235" customWidth="1"/>
    <col min="16184" max="16184" width="34.6640625" style="235" customWidth="1"/>
    <col min="16185" max="16185" width="42.5" style="235" customWidth="1"/>
    <col min="16186" max="16189" width="0" style="235" hidden="1" customWidth="1"/>
    <col min="16190" max="16190" width="58.1640625" style="235" customWidth="1"/>
    <col min="16191" max="16379" width="8.83203125" style="235"/>
    <col min="16380" max="16384" width="8.83203125" style="235" customWidth="1"/>
  </cols>
  <sheetData>
    <row r="1" spans="1:62" ht="22" thickBot="1">
      <c r="B1" s="1065" t="s">
        <v>2304</v>
      </c>
      <c r="C1" s="1066"/>
      <c r="D1" s="1066"/>
      <c r="E1" s="1066"/>
      <c r="F1" s="1066"/>
      <c r="G1" s="1066"/>
      <c r="H1" s="1067"/>
      <c r="I1" s="236"/>
      <c r="J1" s="237"/>
      <c r="K1" s="139"/>
      <c r="L1" s="139"/>
      <c r="M1" s="139"/>
      <c r="N1" s="237"/>
      <c r="O1" s="237"/>
      <c r="P1" s="238"/>
      <c r="Q1" s="49"/>
      <c r="R1" s="49"/>
      <c r="S1" s="49"/>
      <c r="T1" s="49"/>
      <c r="U1" s="49"/>
      <c r="V1" s="49"/>
      <c r="W1" s="239"/>
      <c r="X1" s="239"/>
      <c r="Y1" s="239"/>
      <c r="Z1" s="239"/>
      <c r="AA1" s="239"/>
      <c r="AB1" s="49"/>
      <c r="AC1" s="49"/>
      <c r="AD1" s="49"/>
      <c r="AE1" s="49"/>
      <c r="AF1" s="49"/>
      <c r="AG1" s="49"/>
      <c r="AH1" s="49"/>
      <c r="AI1" s="49"/>
      <c r="AQ1" s="50"/>
      <c r="AR1" s="50"/>
      <c r="AS1" s="50"/>
      <c r="AT1" s="50"/>
      <c r="BE1" s="49"/>
      <c r="BF1" s="49"/>
      <c r="BG1" s="49"/>
      <c r="BH1" s="49"/>
      <c r="BI1" s="49"/>
      <c r="BJ1" s="115"/>
    </row>
    <row r="2" spans="1:62" ht="22" thickBot="1">
      <c r="B2" s="1066" t="s">
        <v>1442</v>
      </c>
      <c r="C2" s="1066"/>
      <c r="D2" s="1066"/>
      <c r="E2" s="1066"/>
      <c r="F2" s="1066"/>
      <c r="G2" s="132"/>
      <c r="H2" s="132"/>
      <c r="I2" s="236"/>
      <c r="J2" s="237"/>
      <c r="K2" s="139"/>
      <c r="L2" s="139"/>
      <c r="M2" s="139"/>
      <c r="N2" s="237"/>
      <c r="O2" s="237"/>
      <c r="P2" s="238"/>
      <c r="Q2" s="49"/>
      <c r="R2" s="49"/>
      <c r="S2" s="49"/>
      <c r="T2" s="49"/>
      <c r="U2" s="49"/>
      <c r="V2" s="49"/>
      <c r="W2" s="240"/>
      <c r="X2" s="240"/>
      <c r="Y2" s="240"/>
      <c r="Z2" s="240"/>
      <c r="AA2" s="240"/>
      <c r="AB2" s="49"/>
      <c r="AC2" s="49"/>
      <c r="AD2" s="49"/>
      <c r="AE2" s="49"/>
      <c r="AF2" s="49"/>
      <c r="AG2" s="49"/>
      <c r="AH2" s="49"/>
      <c r="AI2" s="49"/>
      <c r="AQ2" s="50"/>
      <c r="AR2" s="50"/>
      <c r="AS2" s="50"/>
      <c r="AT2" s="50"/>
      <c r="BE2" s="49"/>
      <c r="BF2" s="49"/>
      <c r="BG2" s="49"/>
      <c r="BH2" s="49"/>
      <c r="BI2" s="49"/>
      <c r="BJ2" s="49"/>
    </row>
    <row r="3" spans="1:62" s="140" customFormat="1" ht="22" thickBot="1">
      <c r="B3" s="131" t="s">
        <v>1</v>
      </c>
      <c r="C3" s="1022" t="s">
        <v>2</v>
      </c>
      <c r="D3" s="1022"/>
      <c r="E3" s="1022"/>
      <c r="F3" s="131"/>
      <c r="G3" s="131"/>
      <c r="H3" s="131"/>
      <c r="I3" s="241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242"/>
      <c r="X3" s="242"/>
      <c r="Y3" s="242"/>
      <c r="Z3" s="242"/>
      <c r="AA3" s="242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50"/>
      <c r="AR3" s="50"/>
      <c r="AS3" s="50"/>
      <c r="AT3" s="50"/>
      <c r="AU3"/>
      <c r="AV3"/>
      <c r="AW3"/>
      <c r="AX3"/>
      <c r="AY3"/>
      <c r="AZ3"/>
      <c r="BA3"/>
      <c r="BB3"/>
      <c r="BC3"/>
      <c r="BD3" s="139"/>
      <c r="BE3" s="139"/>
      <c r="BF3" s="139"/>
      <c r="BG3" s="139"/>
      <c r="BH3" s="139"/>
      <c r="BI3" s="139"/>
      <c r="BJ3" s="139"/>
    </row>
    <row r="4" spans="1:62" s="140" customFormat="1" ht="22" thickBot="1">
      <c r="B4" s="131" t="s">
        <v>3</v>
      </c>
      <c r="C4" s="1068" t="s">
        <v>2305</v>
      </c>
      <c r="D4" s="1068"/>
      <c r="E4" s="1068"/>
      <c r="F4" s="131"/>
      <c r="G4" s="131"/>
      <c r="H4" s="243"/>
      <c r="I4" s="241"/>
      <c r="J4" s="244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242"/>
      <c r="X4" s="242"/>
      <c r="Y4" s="242"/>
      <c r="Z4" s="242"/>
      <c r="AA4" s="242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50"/>
      <c r="AR4" s="50"/>
      <c r="AS4" s="50"/>
      <c r="AT4" s="50"/>
      <c r="AU4"/>
      <c r="AV4"/>
      <c r="AW4"/>
      <c r="AX4"/>
      <c r="AY4"/>
      <c r="AZ4"/>
      <c r="BA4"/>
      <c r="BB4"/>
      <c r="BC4"/>
      <c r="BD4" s="139"/>
      <c r="BE4" s="139"/>
      <c r="BF4" s="139"/>
      <c r="BG4" s="139"/>
      <c r="BH4" s="139"/>
      <c r="BI4" s="139"/>
      <c r="BJ4" s="139"/>
    </row>
    <row r="5" spans="1:62" s="140" customFormat="1" ht="22" thickBot="1">
      <c r="B5" s="133" t="s">
        <v>1682</v>
      </c>
      <c r="C5" s="1069" t="s">
        <v>2306</v>
      </c>
      <c r="D5" s="1069"/>
      <c r="E5" s="1070" t="s">
        <v>2307</v>
      </c>
      <c r="F5" s="1070"/>
      <c r="G5" s="133"/>
      <c r="H5" s="133"/>
      <c r="I5" s="245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246"/>
      <c r="X5" s="246"/>
      <c r="Y5" s="246"/>
      <c r="Z5" s="246"/>
      <c r="AA5" s="246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50"/>
      <c r="AR5" s="50"/>
      <c r="AS5" s="50"/>
      <c r="AT5" s="50"/>
      <c r="AU5"/>
      <c r="AV5"/>
      <c r="AW5"/>
      <c r="AX5"/>
      <c r="AY5"/>
      <c r="AZ5"/>
      <c r="BA5"/>
      <c r="BB5"/>
      <c r="BC5"/>
      <c r="BD5" s="139"/>
      <c r="BE5" s="139"/>
      <c r="BF5" s="139"/>
      <c r="BG5" s="139"/>
      <c r="BH5" s="139"/>
      <c r="BI5" s="139"/>
      <c r="BJ5" s="139"/>
    </row>
    <row r="6" spans="1:62" ht="18" thickBot="1">
      <c r="B6" s="247"/>
      <c r="C6" s="248"/>
      <c r="D6" s="247"/>
      <c r="E6" s="247"/>
      <c r="F6" s="247"/>
      <c r="G6" s="247"/>
      <c r="H6" s="247"/>
      <c r="I6" s="249"/>
      <c r="J6" s="247"/>
      <c r="K6" s="247"/>
      <c r="L6" s="247"/>
      <c r="M6" s="247"/>
      <c r="N6" s="247"/>
      <c r="O6" s="247"/>
      <c r="P6" s="250"/>
      <c r="Q6" s="250"/>
      <c r="R6" s="250"/>
      <c r="S6" s="250"/>
      <c r="T6" s="250"/>
      <c r="U6" s="250"/>
      <c r="V6" s="251" t="s">
        <v>11</v>
      </c>
      <c r="W6" s="1047" t="s">
        <v>1086</v>
      </c>
      <c r="X6" s="1048"/>
      <c r="Y6" s="1048"/>
      <c r="Z6" s="1048"/>
      <c r="AA6" s="1049"/>
      <c r="AB6" s="1050" t="s">
        <v>1893</v>
      </c>
      <c r="AC6" s="1051"/>
      <c r="AD6" s="1051"/>
      <c r="AE6" s="1051"/>
      <c r="AF6" s="1052"/>
      <c r="AG6" s="252"/>
      <c r="AH6" s="253"/>
      <c r="AI6" s="51"/>
      <c r="AJ6" s="51"/>
      <c r="AK6" s="254"/>
      <c r="AL6" s="254"/>
      <c r="AM6" s="254"/>
      <c r="AN6" s="254"/>
      <c r="AO6" s="254"/>
      <c r="AP6" s="51"/>
      <c r="AQ6" s="51"/>
      <c r="AR6" s="51"/>
      <c r="AS6" s="51"/>
      <c r="AT6" s="254"/>
      <c r="AU6" s="1053"/>
      <c r="AV6" s="1054"/>
      <c r="AW6" s="1054"/>
      <c r="AX6" s="1054"/>
      <c r="AY6" s="1054"/>
      <c r="AZ6" s="1054"/>
      <c r="BA6" s="1054"/>
      <c r="BB6" s="1054"/>
      <c r="BC6" s="1054"/>
      <c r="BD6" s="254"/>
      <c r="BE6" s="255"/>
      <c r="BF6" s="1055" t="s">
        <v>9</v>
      </c>
      <c r="BG6" s="1056"/>
      <c r="BH6" s="1056"/>
      <c r="BI6" s="1056"/>
    </row>
    <row r="7" spans="1:62" s="256" customFormat="1" ht="18" thickBot="1">
      <c r="B7" s="257" t="s">
        <v>11</v>
      </c>
      <c r="C7" s="258" t="s">
        <v>12</v>
      </c>
      <c r="D7" s="1057" t="s">
        <v>13</v>
      </c>
      <c r="E7" s="1057"/>
      <c r="F7" s="1057" t="s">
        <v>14</v>
      </c>
      <c r="G7" s="1057"/>
      <c r="H7" s="1057"/>
      <c r="I7" s="259" t="s">
        <v>16</v>
      </c>
      <c r="J7" s="1057" t="s">
        <v>20</v>
      </c>
      <c r="K7" s="1057"/>
      <c r="L7" s="1057"/>
      <c r="M7" s="257" t="s">
        <v>15</v>
      </c>
      <c r="N7" s="257" t="s">
        <v>71</v>
      </c>
      <c r="O7" s="257" t="s">
        <v>72</v>
      </c>
      <c r="P7" s="1058" t="s">
        <v>17</v>
      </c>
      <c r="Q7" s="1058"/>
      <c r="R7" s="1058" t="s">
        <v>18</v>
      </c>
      <c r="S7" s="1058"/>
      <c r="T7" s="1058" t="s">
        <v>19</v>
      </c>
      <c r="U7" s="1058"/>
      <c r="V7" s="260"/>
      <c r="W7" s="261" t="s">
        <v>73</v>
      </c>
      <c r="X7" s="1063" t="s">
        <v>36</v>
      </c>
      <c r="Y7" s="1064"/>
      <c r="Z7" s="1063" t="s">
        <v>37</v>
      </c>
      <c r="AA7" s="1064"/>
      <c r="AB7" s="262" t="s">
        <v>73</v>
      </c>
      <c r="AC7" s="1058" t="s">
        <v>36</v>
      </c>
      <c r="AD7" s="1058"/>
      <c r="AE7" s="1058" t="s">
        <v>37</v>
      </c>
      <c r="AF7" s="1058"/>
      <c r="AG7" s="263"/>
      <c r="AH7" s="264"/>
      <c r="AI7" s="264"/>
      <c r="AJ7" s="264"/>
      <c r="AK7" s="264"/>
      <c r="AL7" s="1044" t="s">
        <v>1444</v>
      </c>
      <c r="AM7" s="1045"/>
      <c r="AN7" s="1044" t="s">
        <v>1445</v>
      </c>
      <c r="AO7" s="1046"/>
      <c r="AP7" s="265"/>
      <c r="AQ7" s="1059" t="s">
        <v>206</v>
      </c>
      <c r="AR7" s="1059"/>
      <c r="AS7" s="1059"/>
      <c r="AT7" s="1059"/>
      <c r="AU7" s="1059"/>
      <c r="AV7" s="1059"/>
      <c r="AW7" s="1059"/>
      <c r="AX7" s="1059"/>
      <c r="AY7" s="1059"/>
      <c r="AZ7" s="1059"/>
      <c r="BA7" s="1059"/>
      <c r="BB7" s="1059"/>
      <c r="BC7" s="1060"/>
      <c r="BD7" s="1061" t="s">
        <v>1683</v>
      </c>
      <c r="BE7" s="266"/>
      <c r="BF7" s="267" t="s">
        <v>21</v>
      </c>
      <c r="BG7" s="267" t="s">
        <v>74</v>
      </c>
      <c r="BH7" s="267" t="s">
        <v>22</v>
      </c>
      <c r="BI7" s="268" t="s">
        <v>23</v>
      </c>
    </row>
    <row r="8" spans="1:62" s="256" customFormat="1" ht="18" thickBot="1">
      <c r="B8" s="269"/>
      <c r="C8" s="269"/>
      <c r="D8" s="257" t="s">
        <v>26</v>
      </c>
      <c r="E8" s="257" t="s">
        <v>27</v>
      </c>
      <c r="F8" s="257" t="s">
        <v>75</v>
      </c>
      <c r="G8" s="257" t="s">
        <v>76</v>
      </c>
      <c r="H8" s="257" t="s">
        <v>29</v>
      </c>
      <c r="I8" s="259" t="s">
        <v>31</v>
      </c>
      <c r="J8" s="257" t="s">
        <v>34</v>
      </c>
      <c r="K8" s="257" t="s">
        <v>77</v>
      </c>
      <c r="L8" s="257" t="s">
        <v>35</v>
      </c>
      <c r="M8" s="257" t="s">
        <v>30</v>
      </c>
      <c r="N8" s="257" t="s">
        <v>30</v>
      </c>
      <c r="O8" s="257" t="s">
        <v>30</v>
      </c>
      <c r="P8" s="264" t="s">
        <v>32</v>
      </c>
      <c r="Q8" s="264" t="s">
        <v>33</v>
      </c>
      <c r="R8" s="264" t="s">
        <v>32</v>
      </c>
      <c r="S8" s="264" t="s">
        <v>33</v>
      </c>
      <c r="T8" s="264" t="s">
        <v>32</v>
      </c>
      <c r="U8" s="264" t="s">
        <v>33</v>
      </c>
      <c r="V8" s="260"/>
      <c r="W8" s="261" t="s">
        <v>1088</v>
      </c>
      <c r="X8" s="261" t="s">
        <v>1088</v>
      </c>
      <c r="Y8" s="261" t="s">
        <v>78</v>
      </c>
      <c r="Z8" s="261" t="s">
        <v>1088</v>
      </c>
      <c r="AA8" s="261" t="s">
        <v>1447</v>
      </c>
      <c r="AB8" s="267" t="s">
        <v>1088</v>
      </c>
      <c r="AC8" s="270" t="s">
        <v>1088</v>
      </c>
      <c r="AD8" s="270" t="s">
        <v>78</v>
      </c>
      <c r="AE8" s="270" t="s">
        <v>1088</v>
      </c>
      <c r="AF8" s="265" t="s">
        <v>1447</v>
      </c>
      <c r="AG8" s="271" t="s">
        <v>1448</v>
      </c>
      <c r="AH8" s="272" t="s">
        <v>1202</v>
      </c>
      <c r="AI8" s="273" t="s">
        <v>1449</v>
      </c>
      <c r="AJ8" s="274" t="s">
        <v>1450</v>
      </c>
      <c r="AK8" s="274" t="s">
        <v>1451</v>
      </c>
      <c r="AL8" s="275" t="s">
        <v>1453</v>
      </c>
      <c r="AM8" s="275" t="s">
        <v>1454</v>
      </c>
      <c r="AN8" s="274" t="s">
        <v>1455</v>
      </c>
      <c r="AO8" s="274" t="s">
        <v>70</v>
      </c>
      <c r="AP8" s="274"/>
      <c r="AQ8" s="52" t="s">
        <v>79</v>
      </c>
      <c r="AR8" s="52" t="s">
        <v>80</v>
      </c>
      <c r="AS8" s="52" t="s">
        <v>81</v>
      </c>
      <c r="AT8" s="54" t="s">
        <v>82</v>
      </c>
      <c r="AU8" s="55" t="s">
        <v>83</v>
      </c>
      <c r="AV8" s="54" t="s">
        <v>82</v>
      </c>
      <c r="AW8" s="54" t="s">
        <v>84</v>
      </c>
      <c r="AX8" s="54" t="s">
        <v>85</v>
      </c>
      <c r="AY8" s="54" t="s">
        <v>86</v>
      </c>
      <c r="AZ8" s="56" t="s">
        <v>87</v>
      </c>
      <c r="BA8" s="54" t="s">
        <v>88</v>
      </c>
      <c r="BB8" s="57" t="s">
        <v>89</v>
      </c>
      <c r="BC8" s="55" t="s">
        <v>90</v>
      </c>
      <c r="BD8" s="1062"/>
      <c r="BE8" s="274" t="s">
        <v>321</v>
      </c>
      <c r="BF8" s="264" t="s">
        <v>497</v>
      </c>
      <c r="BG8" s="264" t="s">
        <v>498</v>
      </c>
      <c r="BH8" s="264"/>
      <c r="BI8" s="263"/>
    </row>
    <row r="9" spans="1:62" s="276" customFormat="1" ht="29.25" customHeight="1">
      <c r="A9" s="276" t="s">
        <v>2308</v>
      </c>
      <c r="B9" s="277" t="s">
        <v>2309</v>
      </c>
      <c r="C9" s="278" t="s">
        <v>2310</v>
      </c>
      <c r="D9" s="277">
        <v>1</v>
      </c>
      <c r="E9" s="277"/>
      <c r="F9" s="277"/>
      <c r="G9" s="277">
        <v>1</v>
      </c>
      <c r="H9" s="277"/>
      <c r="I9" s="279">
        <v>262</v>
      </c>
      <c r="J9" s="277"/>
      <c r="K9" s="277">
        <v>1</v>
      </c>
      <c r="L9" s="277"/>
      <c r="M9" s="280">
        <v>141</v>
      </c>
      <c r="N9" s="277">
        <v>65</v>
      </c>
      <c r="O9" s="277">
        <v>165</v>
      </c>
      <c r="P9" s="281"/>
      <c r="Q9" s="281">
        <v>1</v>
      </c>
      <c r="R9" s="281"/>
      <c r="S9" s="281">
        <v>1</v>
      </c>
      <c r="T9" s="281"/>
      <c r="U9" s="281">
        <v>1</v>
      </c>
      <c r="V9" s="277" t="s">
        <v>2309</v>
      </c>
      <c r="W9" s="282">
        <v>1</v>
      </c>
      <c r="X9" s="282">
        <v>1</v>
      </c>
      <c r="Y9" s="282"/>
      <c r="Z9" s="282">
        <v>1</v>
      </c>
      <c r="AA9" s="282"/>
      <c r="AB9" s="283">
        <v>1</v>
      </c>
      <c r="AC9" s="281">
        <v>1</v>
      </c>
      <c r="AD9" s="281"/>
      <c r="AE9" s="281">
        <v>1</v>
      </c>
      <c r="AF9" s="284"/>
      <c r="AG9" s="284">
        <v>6</v>
      </c>
      <c r="AH9" s="284"/>
      <c r="AI9" s="281">
        <v>2</v>
      </c>
      <c r="AJ9" s="283">
        <v>2</v>
      </c>
      <c r="AK9" s="283">
        <v>3</v>
      </c>
      <c r="AL9" s="283"/>
      <c r="AM9" s="283"/>
      <c r="AN9" s="283"/>
      <c r="AO9" s="283"/>
      <c r="AP9" s="285"/>
      <c r="AQ9" s="114"/>
      <c r="AR9" s="114"/>
      <c r="AS9" s="114">
        <v>1</v>
      </c>
      <c r="AT9" s="65">
        <v>55.5</v>
      </c>
      <c r="AU9" s="64">
        <v>202</v>
      </c>
      <c r="AV9" s="65">
        <v>55.5</v>
      </c>
      <c r="AW9" s="65">
        <v>46</v>
      </c>
      <c r="AX9" s="65">
        <v>78</v>
      </c>
      <c r="AY9" s="65">
        <v>163</v>
      </c>
      <c r="AZ9" s="68">
        <v>44</v>
      </c>
      <c r="BA9" s="80">
        <v>96.5</v>
      </c>
      <c r="BB9" s="67">
        <v>58</v>
      </c>
      <c r="BC9" s="129">
        <v>667</v>
      </c>
      <c r="BD9" s="286" t="s">
        <v>2311</v>
      </c>
      <c r="BE9" s="283"/>
      <c r="BF9" s="281"/>
      <c r="BG9" s="281"/>
      <c r="BH9" s="281"/>
      <c r="BI9" s="284"/>
    </row>
    <row r="10" spans="1:62" s="276" customFormat="1" ht="29.25" customHeight="1">
      <c r="A10" s="276" t="s">
        <v>2312</v>
      </c>
      <c r="B10" s="277" t="s">
        <v>2313</v>
      </c>
      <c r="C10" s="278" t="s">
        <v>2310</v>
      </c>
      <c r="D10" s="277">
        <v>1</v>
      </c>
      <c r="E10" s="277"/>
      <c r="F10" s="277"/>
      <c r="G10" s="277">
        <v>1</v>
      </c>
      <c r="H10" s="277"/>
      <c r="I10" s="279">
        <v>263</v>
      </c>
      <c r="J10" s="277"/>
      <c r="K10" s="277">
        <v>1</v>
      </c>
      <c r="L10" s="277"/>
      <c r="M10" s="280">
        <v>135</v>
      </c>
      <c r="N10" s="277">
        <v>63</v>
      </c>
      <c r="O10" s="277">
        <v>165</v>
      </c>
      <c r="P10" s="281"/>
      <c r="Q10" s="281">
        <v>1</v>
      </c>
      <c r="R10" s="281"/>
      <c r="S10" s="281">
        <v>1</v>
      </c>
      <c r="T10" s="281"/>
      <c r="U10" s="281">
        <v>1</v>
      </c>
      <c r="V10" s="277" t="s">
        <v>2313</v>
      </c>
      <c r="W10" s="282">
        <v>1</v>
      </c>
      <c r="X10" s="282">
        <v>1</v>
      </c>
      <c r="Y10" s="282"/>
      <c r="Z10" s="282">
        <v>1</v>
      </c>
      <c r="AA10" s="282"/>
      <c r="AB10" s="283">
        <v>1</v>
      </c>
      <c r="AC10" s="281">
        <v>1</v>
      </c>
      <c r="AD10" s="281"/>
      <c r="AE10" s="281">
        <v>1</v>
      </c>
      <c r="AF10" s="284"/>
      <c r="AG10" s="284">
        <v>4</v>
      </c>
      <c r="AH10" s="284"/>
      <c r="AI10" s="281">
        <v>2</v>
      </c>
      <c r="AJ10" s="283">
        <v>2</v>
      </c>
      <c r="AK10" s="283">
        <v>3</v>
      </c>
      <c r="AL10" s="283"/>
      <c r="AM10" s="283"/>
      <c r="AN10" s="283"/>
      <c r="AO10" s="283"/>
      <c r="AP10" s="285"/>
      <c r="AQ10" s="114"/>
      <c r="AR10" s="114">
        <v>1</v>
      </c>
      <c r="AS10" s="114"/>
      <c r="AT10" s="66">
        <v>2849.5</v>
      </c>
      <c r="AU10" s="64">
        <v>516</v>
      </c>
      <c r="AV10" s="66">
        <v>2849.5</v>
      </c>
      <c r="AW10" s="65">
        <v>61</v>
      </c>
      <c r="AX10" s="65">
        <v>58.5</v>
      </c>
      <c r="AY10" s="65">
        <v>82</v>
      </c>
      <c r="AZ10" s="68">
        <v>41</v>
      </c>
      <c r="BA10" s="80">
        <v>59</v>
      </c>
      <c r="BB10" s="67">
        <v>55</v>
      </c>
      <c r="BC10" s="129">
        <v>395.5</v>
      </c>
      <c r="BD10" s="283" t="s">
        <v>2314</v>
      </c>
      <c r="BE10" s="283"/>
      <c r="BF10" s="281"/>
      <c r="BG10" s="281"/>
      <c r="BH10" s="281"/>
      <c r="BI10" s="284"/>
    </row>
    <row r="11" spans="1:62" s="276" customFormat="1" ht="29.25" customHeight="1">
      <c r="A11" s="276" t="s">
        <v>2315</v>
      </c>
      <c r="B11" s="277" t="s">
        <v>2316</v>
      </c>
      <c r="C11" s="278" t="s">
        <v>2310</v>
      </c>
      <c r="D11" s="277">
        <v>1</v>
      </c>
      <c r="E11" s="277"/>
      <c r="F11" s="277"/>
      <c r="G11" s="277">
        <v>1</v>
      </c>
      <c r="H11" s="277"/>
      <c r="I11" s="279">
        <v>281</v>
      </c>
      <c r="J11" s="277"/>
      <c r="K11" s="277">
        <v>1</v>
      </c>
      <c r="L11" s="277"/>
      <c r="M11" s="280">
        <v>145</v>
      </c>
      <c r="N11" s="277">
        <v>66</v>
      </c>
      <c r="O11" s="277">
        <v>165</v>
      </c>
      <c r="P11" s="281"/>
      <c r="Q11" s="281">
        <v>1</v>
      </c>
      <c r="R11" s="281"/>
      <c r="S11" s="281">
        <v>1</v>
      </c>
      <c r="T11" s="281"/>
      <c r="U11" s="281">
        <v>1</v>
      </c>
      <c r="V11" s="277" t="s">
        <v>2316</v>
      </c>
      <c r="W11" s="282">
        <v>1</v>
      </c>
      <c r="X11" s="282">
        <v>1</v>
      </c>
      <c r="Y11" s="282"/>
      <c r="Z11" s="282">
        <v>1</v>
      </c>
      <c r="AA11" s="282"/>
      <c r="AB11" s="283">
        <v>1</v>
      </c>
      <c r="AC11" s="281">
        <v>1</v>
      </c>
      <c r="AD11" s="281"/>
      <c r="AE11" s="281">
        <v>1</v>
      </c>
      <c r="AF11" s="284"/>
      <c r="AG11" s="284">
        <v>1</v>
      </c>
      <c r="AH11" s="284"/>
      <c r="AI11" s="281">
        <v>2</v>
      </c>
      <c r="AJ11" s="283">
        <v>2</v>
      </c>
      <c r="AK11" s="283">
        <v>3</v>
      </c>
      <c r="AL11" s="283"/>
      <c r="AM11" s="283"/>
      <c r="AN11" s="283"/>
      <c r="AO11" s="283"/>
      <c r="AP11" s="285"/>
      <c r="AQ11" s="114"/>
      <c r="AR11" s="114">
        <v>1</v>
      </c>
      <c r="AS11" s="114"/>
      <c r="AT11" s="66">
        <v>8444</v>
      </c>
      <c r="AU11" s="64">
        <v>661</v>
      </c>
      <c r="AV11" s="66">
        <v>8444</v>
      </c>
      <c r="AW11" s="65">
        <v>81</v>
      </c>
      <c r="AX11" s="65">
        <v>53</v>
      </c>
      <c r="AY11" s="65">
        <v>91</v>
      </c>
      <c r="AZ11" s="68">
        <v>48.5</v>
      </c>
      <c r="BA11" s="80">
        <v>91</v>
      </c>
      <c r="BB11" s="67">
        <v>51.5</v>
      </c>
      <c r="BC11" s="129">
        <v>558</v>
      </c>
      <c r="BD11" s="283" t="s">
        <v>2317</v>
      </c>
      <c r="BE11" s="283"/>
      <c r="BF11" s="281"/>
      <c r="BG11" s="281"/>
      <c r="BH11" s="281"/>
      <c r="BI11" s="284"/>
    </row>
    <row r="12" spans="1:62" s="276" customFormat="1" ht="29.25" customHeight="1">
      <c r="A12" s="276" t="s">
        <v>2318</v>
      </c>
      <c r="B12" s="277" t="s">
        <v>2319</v>
      </c>
      <c r="C12" s="278" t="s">
        <v>2310</v>
      </c>
      <c r="D12" s="277"/>
      <c r="E12" s="277">
        <v>1</v>
      </c>
      <c r="F12" s="277"/>
      <c r="G12" s="277">
        <v>1</v>
      </c>
      <c r="H12" s="277"/>
      <c r="I12" s="279">
        <v>227</v>
      </c>
      <c r="J12" s="277"/>
      <c r="K12" s="277">
        <v>1</v>
      </c>
      <c r="L12" s="277"/>
      <c r="M12" s="280">
        <v>141</v>
      </c>
      <c r="N12" s="277">
        <v>65</v>
      </c>
      <c r="O12" s="277">
        <v>165</v>
      </c>
      <c r="P12" s="281"/>
      <c r="Q12" s="281">
        <v>1</v>
      </c>
      <c r="R12" s="281"/>
      <c r="S12" s="281">
        <v>1</v>
      </c>
      <c r="T12" s="281"/>
      <c r="U12" s="281">
        <v>1</v>
      </c>
      <c r="V12" s="277" t="s">
        <v>2319</v>
      </c>
      <c r="W12" s="282">
        <v>1</v>
      </c>
      <c r="X12" s="282">
        <v>1</v>
      </c>
      <c r="Y12" s="282"/>
      <c r="Z12" s="282">
        <v>1</v>
      </c>
      <c r="AA12" s="282"/>
      <c r="AB12" s="283">
        <v>1</v>
      </c>
      <c r="AC12" s="281">
        <v>1</v>
      </c>
      <c r="AD12" s="281"/>
      <c r="AE12" s="281">
        <v>1</v>
      </c>
      <c r="AF12" s="284"/>
      <c r="AG12" s="284">
        <v>5</v>
      </c>
      <c r="AH12" s="284"/>
      <c r="AI12" s="281">
        <v>2</v>
      </c>
      <c r="AJ12" s="283">
        <v>2</v>
      </c>
      <c r="AK12" s="283">
        <v>3</v>
      </c>
      <c r="AL12" s="283"/>
      <c r="AM12" s="283"/>
      <c r="AN12" s="283"/>
      <c r="AO12" s="283"/>
      <c r="AP12" s="285"/>
      <c r="AQ12" s="114"/>
      <c r="AR12" s="114"/>
      <c r="AS12" s="114">
        <v>1</v>
      </c>
      <c r="AT12" s="65">
        <v>448</v>
      </c>
      <c r="AU12" s="64">
        <v>111</v>
      </c>
      <c r="AV12" s="65">
        <v>448</v>
      </c>
      <c r="AW12" s="65">
        <v>48</v>
      </c>
      <c r="AX12" s="65">
        <v>56</v>
      </c>
      <c r="AY12" s="65">
        <v>87.5</v>
      </c>
      <c r="AZ12" s="68">
        <v>22</v>
      </c>
      <c r="BA12" s="80">
        <v>50.5</v>
      </c>
      <c r="BB12" s="67">
        <v>60.5</v>
      </c>
      <c r="BC12" s="129">
        <v>315.5</v>
      </c>
      <c r="BD12" s="283" t="s">
        <v>2320</v>
      </c>
      <c r="BE12" s="283"/>
      <c r="BF12" s="281"/>
      <c r="BG12" s="281"/>
      <c r="BH12" s="281"/>
      <c r="BI12" s="284"/>
    </row>
    <row r="13" spans="1:62" s="276" customFormat="1" ht="29.25" customHeight="1">
      <c r="A13" s="276" t="s">
        <v>2321</v>
      </c>
      <c r="B13" s="277" t="s">
        <v>2322</v>
      </c>
      <c r="C13" s="278" t="s">
        <v>2310</v>
      </c>
      <c r="D13" s="277">
        <v>1</v>
      </c>
      <c r="E13" s="277"/>
      <c r="F13" s="277"/>
      <c r="G13" s="277">
        <v>1</v>
      </c>
      <c r="H13" s="277"/>
      <c r="I13" s="279">
        <v>275</v>
      </c>
      <c r="J13" s="277"/>
      <c r="K13" s="277">
        <v>1</v>
      </c>
      <c r="L13" s="277"/>
      <c r="M13" s="280">
        <v>142</v>
      </c>
      <c r="N13" s="277">
        <v>66</v>
      </c>
      <c r="O13" s="277">
        <v>163</v>
      </c>
      <c r="P13" s="281"/>
      <c r="Q13" s="281">
        <v>1</v>
      </c>
      <c r="R13" s="281"/>
      <c r="S13" s="281">
        <v>1</v>
      </c>
      <c r="T13" s="281"/>
      <c r="U13" s="281">
        <v>1</v>
      </c>
      <c r="V13" s="277" t="s">
        <v>2322</v>
      </c>
      <c r="W13" s="282">
        <v>1</v>
      </c>
      <c r="X13" s="282">
        <v>1</v>
      </c>
      <c r="Y13" s="282"/>
      <c r="Z13" s="282">
        <v>1</v>
      </c>
      <c r="AA13" s="282"/>
      <c r="AB13" s="283">
        <v>1</v>
      </c>
      <c r="AC13" s="281">
        <v>1</v>
      </c>
      <c r="AD13" s="281"/>
      <c r="AE13" s="281">
        <v>1</v>
      </c>
      <c r="AF13" s="284"/>
      <c r="AG13" s="284">
        <v>1</v>
      </c>
      <c r="AH13" s="284"/>
      <c r="AI13" s="281">
        <v>2</v>
      </c>
      <c r="AJ13" s="283">
        <v>2</v>
      </c>
      <c r="AK13" s="283">
        <v>3</v>
      </c>
      <c r="AL13" s="283"/>
      <c r="AM13" s="283"/>
      <c r="AN13" s="283"/>
      <c r="AO13" s="283"/>
      <c r="AP13" s="285"/>
      <c r="AQ13" s="114"/>
      <c r="AR13" s="114"/>
      <c r="AS13" s="114">
        <v>1</v>
      </c>
      <c r="AT13" s="65">
        <v>72</v>
      </c>
      <c r="AU13" s="64">
        <v>82</v>
      </c>
      <c r="AV13" s="65">
        <v>72</v>
      </c>
      <c r="AW13" s="65">
        <v>43.5</v>
      </c>
      <c r="AX13" s="65">
        <v>52.5</v>
      </c>
      <c r="AY13" s="65">
        <v>130</v>
      </c>
      <c r="AZ13" s="68">
        <v>46</v>
      </c>
      <c r="BA13" s="80">
        <v>58</v>
      </c>
      <c r="BB13" s="67">
        <v>54</v>
      </c>
      <c r="BC13" s="129">
        <v>487.5</v>
      </c>
      <c r="BD13" s="287" t="s">
        <v>2323</v>
      </c>
      <c r="BE13" s="283"/>
      <c r="BF13" s="281"/>
      <c r="BG13" s="281"/>
      <c r="BH13" s="281"/>
      <c r="BI13" s="284"/>
    </row>
    <row r="14" spans="1:62" s="276" customFormat="1" ht="29.25" customHeight="1">
      <c r="A14" s="276" t="s">
        <v>2324</v>
      </c>
      <c r="B14" s="277" t="s">
        <v>2325</v>
      </c>
      <c r="C14" s="278" t="s">
        <v>2310</v>
      </c>
      <c r="D14" s="277"/>
      <c r="E14" s="277">
        <v>1</v>
      </c>
      <c r="F14" s="277"/>
      <c r="G14" s="277">
        <v>1</v>
      </c>
      <c r="H14" s="277"/>
      <c r="I14" s="279">
        <v>264</v>
      </c>
      <c r="J14" s="277"/>
      <c r="K14" s="277">
        <v>1</v>
      </c>
      <c r="L14" s="277"/>
      <c r="M14" s="280">
        <v>138</v>
      </c>
      <c r="N14" s="277">
        <v>61</v>
      </c>
      <c r="O14" s="277">
        <v>162</v>
      </c>
      <c r="P14" s="281"/>
      <c r="Q14" s="281">
        <v>1</v>
      </c>
      <c r="R14" s="281"/>
      <c r="S14" s="281">
        <v>1</v>
      </c>
      <c r="T14" s="281"/>
      <c r="U14" s="281">
        <v>1</v>
      </c>
      <c r="V14" s="277" t="s">
        <v>2325</v>
      </c>
      <c r="W14" s="282">
        <v>1</v>
      </c>
      <c r="X14" s="282"/>
      <c r="Y14" s="282">
        <v>1</v>
      </c>
      <c r="Z14" s="282">
        <v>1</v>
      </c>
      <c r="AA14" s="282"/>
      <c r="AB14" s="283">
        <v>1</v>
      </c>
      <c r="AC14" s="281"/>
      <c r="AD14" s="281">
        <v>1</v>
      </c>
      <c r="AE14" s="281">
        <v>1</v>
      </c>
      <c r="AF14" s="284"/>
      <c r="AG14" s="284">
        <v>2</v>
      </c>
      <c r="AH14" s="284"/>
      <c r="AI14" s="281">
        <v>2</v>
      </c>
      <c r="AJ14" s="283">
        <v>2</v>
      </c>
      <c r="AK14" s="283">
        <v>3</v>
      </c>
      <c r="AL14" s="283"/>
      <c r="AM14" s="283"/>
      <c r="AN14" s="283"/>
      <c r="AO14" s="283"/>
      <c r="AP14" s="285"/>
      <c r="AQ14" s="114"/>
      <c r="AR14" s="114">
        <v>1</v>
      </c>
      <c r="AS14" s="114"/>
      <c r="AT14" s="66">
        <v>2294</v>
      </c>
      <c r="AU14" s="64">
        <v>326.5</v>
      </c>
      <c r="AV14" s="66">
        <v>2294</v>
      </c>
      <c r="AW14" s="65">
        <v>59.5</v>
      </c>
      <c r="AX14" s="65">
        <v>66</v>
      </c>
      <c r="AY14" s="65">
        <v>93</v>
      </c>
      <c r="AZ14" s="68">
        <v>45</v>
      </c>
      <c r="BA14" s="80">
        <v>518.5</v>
      </c>
      <c r="BB14" s="67">
        <v>100</v>
      </c>
      <c r="BC14" s="129">
        <v>296.5</v>
      </c>
      <c r="BD14" s="283" t="s">
        <v>2326</v>
      </c>
      <c r="BE14" s="283"/>
      <c r="BF14" s="281"/>
      <c r="BG14" s="281"/>
      <c r="BH14" s="281"/>
      <c r="BI14" s="284"/>
    </row>
    <row r="15" spans="1:62" s="276" customFormat="1" ht="29.25" customHeight="1">
      <c r="A15" s="276" t="s">
        <v>2327</v>
      </c>
      <c r="B15" s="277" t="s">
        <v>2328</v>
      </c>
      <c r="C15" s="278" t="s">
        <v>2310</v>
      </c>
      <c r="D15" s="277">
        <v>1</v>
      </c>
      <c r="E15" s="277"/>
      <c r="F15" s="277"/>
      <c r="G15" s="277"/>
      <c r="H15" s="277">
        <v>1</v>
      </c>
      <c r="I15" s="279">
        <v>823</v>
      </c>
      <c r="J15" s="277"/>
      <c r="K15" s="277"/>
      <c r="L15" s="277">
        <v>1</v>
      </c>
      <c r="M15" s="277">
        <v>172</v>
      </c>
      <c r="N15" s="277">
        <v>72</v>
      </c>
      <c r="O15" s="277">
        <v>235</v>
      </c>
      <c r="P15" s="281"/>
      <c r="Q15" s="281">
        <v>1</v>
      </c>
      <c r="R15" s="281"/>
      <c r="S15" s="281">
        <v>1</v>
      </c>
      <c r="T15" s="281"/>
      <c r="U15" s="281">
        <v>1</v>
      </c>
      <c r="V15" s="277" t="s">
        <v>2328</v>
      </c>
      <c r="W15" s="282">
        <v>1</v>
      </c>
      <c r="X15" s="282"/>
      <c r="Y15" s="282">
        <v>1</v>
      </c>
      <c r="Z15" s="282">
        <v>1</v>
      </c>
      <c r="AA15" s="282"/>
      <c r="AB15" s="283">
        <v>1</v>
      </c>
      <c r="AC15" s="281"/>
      <c r="AD15" s="281">
        <v>1</v>
      </c>
      <c r="AE15" s="281">
        <v>1</v>
      </c>
      <c r="AF15" s="284"/>
      <c r="AG15" s="284">
        <v>2</v>
      </c>
      <c r="AH15" s="284"/>
      <c r="AI15" s="281">
        <v>2</v>
      </c>
      <c r="AJ15" s="283">
        <v>2</v>
      </c>
      <c r="AK15" s="283">
        <v>3</v>
      </c>
      <c r="AL15" s="283"/>
      <c r="AM15" s="283"/>
      <c r="AN15" s="283"/>
      <c r="AO15" s="283"/>
      <c r="AP15" s="285"/>
      <c r="AQ15" s="114"/>
      <c r="AR15" s="114">
        <v>1</v>
      </c>
      <c r="AS15" s="114"/>
      <c r="AT15" s="66">
        <v>2177</v>
      </c>
      <c r="AU15" s="64">
        <v>470.5</v>
      </c>
      <c r="AV15" s="66">
        <v>2177</v>
      </c>
      <c r="AW15" s="65">
        <v>53</v>
      </c>
      <c r="AX15" s="65">
        <v>96</v>
      </c>
      <c r="AY15" s="65">
        <v>122.5</v>
      </c>
      <c r="AZ15" s="68">
        <v>61</v>
      </c>
      <c r="BA15" s="80">
        <v>800</v>
      </c>
      <c r="BB15" s="67">
        <v>169</v>
      </c>
      <c r="BC15" s="130">
        <v>3073.5</v>
      </c>
      <c r="BD15" s="283" t="s">
        <v>2329</v>
      </c>
      <c r="BE15" s="283"/>
      <c r="BF15" s="281"/>
      <c r="BG15" s="281"/>
      <c r="BH15" s="281"/>
      <c r="BI15" s="284"/>
    </row>
    <row r="16" spans="1:62" s="276" customFormat="1" ht="29.25" customHeight="1">
      <c r="A16" s="276" t="s">
        <v>2330</v>
      </c>
      <c r="B16" s="277" t="s">
        <v>2331</v>
      </c>
      <c r="C16" s="278" t="s">
        <v>2310</v>
      </c>
      <c r="D16" s="277">
        <v>1</v>
      </c>
      <c r="E16" s="277"/>
      <c r="F16" s="277"/>
      <c r="G16" s="277">
        <v>1</v>
      </c>
      <c r="H16" s="277"/>
      <c r="I16" s="279">
        <v>261</v>
      </c>
      <c r="J16" s="277"/>
      <c r="K16" s="277">
        <v>1</v>
      </c>
      <c r="L16" s="277"/>
      <c r="M16" s="280">
        <v>130</v>
      </c>
      <c r="N16" s="277">
        <v>67</v>
      </c>
      <c r="O16" s="277">
        <v>167</v>
      </c>
      <c r="P16" s="281"/>
      <c r="Q16" s="281">
        <v>1</v>
      </c>
      <c r="R16" s="281"/>
      <c r="S16" s="281">
        <v>1</v>
      </c>
      <c r="T16" s="281"/>
      <c r="U16" s="281">
        <v>1</v>
      </c>
      <c r="V16" s="277" t="s">
        <v>2331</v>
      </c>
      <c r="W16" s="282">
        <v>1</v>
      </c>
      <c r="X16" s="282">
        <v>1</v>
      </c>
      <c r="Y16" s="282"/>
      <c r="Z16" s="282">
        <v>1</v>
      </c>
      <c r="AA16" s="282"/>
      <c r="AB16" s="283">
        <v>1</v>
      </c>
      <c r="AC16" s="281">
        <v>1</v>
      </c>
      <c r="AD16" s="281"/>
      <c r="AE16" s="281">
        <v>1</v>
      </c>
      <c r="AF16" s="284"/>
      <c r="AG16" s="281">
        <v>1</v>
      </c>
      <c r="AH16" s="284"/>
      <c r="AI16" s="281">
        <v>2</v>
      </c>
      <c r="AJ16" s="283">
        <v>2</v>
      </c>
      <c r="AK16" s="283">
        <v>3</v>
      </c>
      <c r="AL16" s="283"/>
      <c r="AM16" s="283"/>
      <c r="AN16" s="283"/>
      <c r="AO16" s="283"/>
      <c r="AP16" s="285"/>
      <c r="AQ16" s="114"/>
      <c r="AR16" s="114"/>
      <c r="AS16" s="114">
        <v>1</v>
      </c>
      <c r="AT16" s="65">
        <v>66</v>
      </c>
      <c r="AU16" s="64">
        <v>101.5</v>
      </c>
      <c r="AV16" s="65">
        <v>66</v>
      </c>
      <c r="AW16" s="65">
        <v>45</v>
      </c>
      <c r="AX16" s="65">
        <v>68</v>
      </c>
      <c r="AY16" s="65">
        <v>134</v>
      </c>
      <c r="AZ16" s="68">
        <v>61.5</v>
      </c>
      <c r="BA16" s="80">
        <v>122</v>
      </c>
      <c r="BB16" s="67">
        <v>63.5</v>
      </c>
      <c r="BC16" s="129">
        <v>425</v>
      </c>
      <c r="BD16" s="283" t="s">
        <v>2332</v>
      </c>
      <c r="BE16" s="283"/>
      <c r="BF16" s="281"/>
      <c r="BG16" s="281"/>
      <c r="BH16" s="281"/>
      <c r="BI16" s="284"/>
    </row>
    <row r="17" spans="1:61" s="276" customFormat="1" ht="29.25" customHeight="1">
      <c r="A17" s="276" t="s">
        <v>2333</v>
      </c>
      <c r="B17" s="277" t="s">
        <v>2334</v>
      </c>
      <c r="C17" s="278" t="s">
        <v>2310</v>
      </c>
      <c r="D17" s="277"/>
      <c r="E17" s="277">
        <v>1</v>
      </c>
      <c r="F17" s="277"/>
      <c r="G17" s="277">
        <v>1</v>
      </c>
      <c r="H17" s="277"/>
      <c r="I17" s="279">
        <v>206</v>
      </c>
      <c r="J17" s="277"/>
      <c r="K17" s="277">
        <v>1</v>
      </c>
      <c r="L17" s="277"/>
      <c r="M17" s="280">
        <v>130</v>
      </c>
      <c r="N17" s="277">
        <v>65</v>
      </c>
      <c r="O17" s="277">
        <v>160</v>
      </c>
      <c r="P17" s="281"/>
      <c r="Q17" s="281">
        <v>1</v>
      </c>
      <c r="R17" s="281"/>
      <c r="S17" s="281">
        <v>1</v>
      </c>
      <c r="T17" s="281"/>
      <c r="U17" s="281">
        <v>1</v>
      </c>
      <c r="V17" s="277" t="s">
        <v>2334</v>
      </c>
      <c r="W17" s="282">
        <v>1</v>
      </c>
      <c r="X17" s="282">
        <v>1</v>
      </c>
      <c r="Y17" s="282"/>
      <c r="Z17" s="282">
        <v>1</v>
      </c>
      <c r="AA17" s="282"/>
      <c r="AB17" s="283">
        <v>1</v>
      </c>
      <c r="AC17" s="281">
        <v>1</v>
      </c>
      <c r="AD17" s="281"/>
      <c r="AE17" s="281">
        <v>1</v>
      </c>
      <c r="AF17" s="284"/>
      <c r="AG17" s="281">
        <v>4</v>
      </c>
      <c r="AH17" s="284"/>
      <c r="AI17" s="281">
        <v>2</v>
      </c>
      <c r="AJ17" s="283">
        <v>2</v>
      </c>
      <c r="AK17" s="283">
        <v>3</v>
      </c>
      <c r="AL17" s="283"/>
      <c r="AM17" s="283"/>
      <c r="AN17" s="283"/>
      <c r="AO17" s="283"/>
      <c r="AP17" s="285"/>
      <c r="AQ17" s="114"/>
      <c r="AR17" s="114">
        <v>1</v>
      </c>
      <c r="AS17" s="114"/>
      <c r="AT17" s="66">
        <v>6584</v>
      </c>
      <c r="AU17" s="70">
        <v>1663</v>
      </c>
      <c r="AV17" s="66">
        <v>6584</v>
      </c>
      <c r="AW17" s="65">
        <v>77</v>
      </c>
      <c r="AX17" s="65">
        <v>69</v>
      </c>
      <c r="AY17" s="65">
        <v>101</v>
      </c>
      <c r="AZ17" s="68">
        <v>40</v>
      </c>
      <c r="BA17" s="80">
        <v>93</v>
      </c>
      <c r="BB17" s="67">
        <v>63</v>
      </c>
      <c r="BC17" s="129">
        <v>2086</v>
      </c>
      <c r="BD17" s="283" t="s">
        <v>2335</v>
      </c>
      <c r="BE17" s="283"/>
      <c r="BF17" s="281"/>
      <c r="BG17" s="281"/>
      <c r="BH17" s="281"/>
      <c r="BI17" s="284"/>
    </row>
    <row r="18" spans="1:61" s="276" customFormat="1" ht="29.25" customHeight="1">
      <c r="A18" s="276" t="s">
        <v>2336</v>
      </c>
      <c r="B18" s="277" t="s">
        <v>2337</v>
      </c>
      <c r="C18" s="278" t="s">
        <v>2310</v>
      </c>
      <c r="D18" s="277">
        <v>1</v>
      </c>
      <c r="E18" s="277"/>
      <c r="F18" s="277"/>
      <c r="G18" s="277">
        <v>1</v>
      </c>
      <c r="H18" s="277"/>
      <c r="I18" s="279">
        <v>258</v>
      </c>
      <c r="J18" s="277"/>
      <c r="K18" s="277">
        <v>1</v>
      </c>
      <c r="L18" s="277"/>
      <c r="M18" s="280">
        <v>143</v>
      </c>
      <c r="N18" s="277">
        <v>63</v>
      </c>
      <c r="O18" s="277">
        <v>180</v>
      </c>
      <c r="P18" s="281"/>
      <c r="Q18" s="281">
        <v>1</v>
      </c>
      <c r="R18" s="281"/>
      <c r="S18" s="281">
        <v>1</v>
      </c>
      <c r="T18" s="281"/>
      <c r="U18" s="281">
        <v>1</v>
      </c>
      <c r="V18" s="277" t="s">
        <v>2337</v>
      </c>
      <c r="W18" s="282">
        <v>1</v>
      </c>
      <c r="X18" s="282"/>
      <c r="Y18" s="282">
        <v>1</v>
      </c>
      <c r="Z18" s="282">
        <v>1</v>
      </c>
      <c r="AA18" s="282"/>
      <c r="AB18" s="283">
        <v>1</v>
      </c>
      <c r="AC18" s="281"/>
      <c r="AD18" s="281">
        <v>1</v>
      </c>
      <c r="AE18" s="281">
        <v>1</v>
      </c>
      <c r="AF18" s="284"/>
      <c r="AG18" s="281">
        <v>8</v>
      </c>
      <c r="AH18" s="284"/>
      <c r="AI18" s="281">
        <v>2</v>
      </c>
      <c r="AJ18" s="283">
        <v>2</v>
      </c>
      <c r="AK18" s="283">
        <v>3</v>
      </c>
      <c r="AL18" s="283"/>
      <c r="AM18" s="283"/>
      <c r="AN18" s="283"/>
      <c r="AO18" s="283"/>
      <c r="AP18" s="285"/>
      <c r="AQ18" s="114"/>
      <c r="AR18" s="114"/>
      <c r="AS18" s="114">
        <v>1</v>
      </c>
      <c r="AT18" s="65">
        <v>70</v>
      </c>
      <c r="AU18" s="64">
        <v>91.5</v>
      </c>
      <c r="AV18" s="65">
        <v>70</v>
      </c>
      <c r="AW18" s="65">
        <v>51.5</v>
      </c>
      <c r="AX18" s="65">
        <v>47</v>
      </c>
      <c r="AY18" s="65">
        <v>80</v>
      </c>
      <c r="AZ18" s="68">
        <v>30</v>
      </c>
      <c r="BA18" s="80">
        <v>68</v>
      </c>
      <c r="BB18" s="67">
        <v>57</v>
      </c>
      <c r="BC18" s="129">
        <v>492</v>
      </c>
      <c r="BD18" s="283" t="s">
        <v>2338</v>
      </c>
      <c r="BE18" s="283"/>
      <c r="BF18" s="281"/>
      <c r="BG18" s="281"/>
      <c r="BH18" s="281"/>
      <c r="BI18" s="284"/>
    </row>
    <row r="19" spans="1:61" s="276" customFormat="1" ht="29.25" customHeight="1">
      <c r="A19" s="276" t="s">
        <v>2339</v>
      </c>
      <c r="B19" s="277" t="s">
        <v>2340</v>
      </c>
      <c r="C19" s="278" t="s">
        <v>2310</v>
      </c>
      <c r="D19" s="277">
        <v>1</v>
      </c>
      <c r="E19" s="277"/>
      <c r="F19" s="277"/>
      <c r="G19" s="277">
        <v>1</v>
      </c>
      <c r="H19" s="277"/>
      <c r="I19" s="279">
        <v>600</v>
      </c>
      <c r="J19" s="277"/>
      <c r="K19" s="277"/>
      <c r="L19" s="277">
        <v>1</v>
      </c>
      <c r="M19" s="280">
        <v>150</v>
      </c>
      <c r="N19" s="277">
        <v>75</v>
      </c>
      <c r="O19" s="277">
        <v>195</v>
      </c>
      <c r="P19" s="281"/>
      <c r="Q19" s="281">
        <v>1</v>
      </c>
      <c r="R19" s="281"/>
      <c r="S19" s="281">
        <v>1</v>
      </c>
      <c r="T19" s="281"/>
      <c r="U19" s="281">
        <v>1</v>
      </c>
      <c r="V19" s="277" t="s">
        <v>2340</v>
      </c>
      <c r="W19" s="282">
        <v>1</v>
      </c>
      <c r="X19" s="282">
        <v>1</v>
      </c>
      <c r="Y19" s="282"/>
      <c r="Z19" s="282">
        <v>1</v>
      </c>
      <c r="AA19" s="282"/>
      <c r="AB19" s="283">
        <v>1</v>
      </c>
      <c r="AC19" s="281">
        <v>1</v>
      </c>
      <c r="AD19" s="281"/>
      <c r="AE19" s="281">
        <v>1</v>
      </c>
      <c r="AF19" s="284"/>
      <c r="AG19" s="281">
        <v>5</v>
      </c>
      <c r="AH19" s="284"/>
      <c r="AI19" s="281">
        <v>2</v>
      </c>
      <c r="AJ19" s="283">
        <v>2</v>
      </c>
      <c r="AK19" s="283">
        <v>3</v>
      </c>
      <c r="AL19" s="283"/>
      <c r="AM19" s="283"/>
      <c r="AN19" s="283"/>
      <c r="AO19" s="283"/>
      <c r="AP19" s="285"/>
      <c r="AQ19" s="114">
        <v>1</v>
      </c>
      <c r="AR19" s="114"/>
      <c r="AS19" s="114"/>
      <c r="AT19" s="69">
        <v>19182</v>
      </c>
      <c r="AU19" s="70">
        <v>6380</v>
      </c>
      <c r="AV19" s="69">
        <v>19182</v>
      </c>
      <c r="AW19" s="65">
        <v>174.5</v>
      </c>
      <c r="AX19" s="65">
        <v>147</v>
      </c>
      <c r="AY19" s="65">
        <v>780.5</v>
      </c>
      <c r="AZ19" s="68">
        <v>78</v>
      </c>
      <c r="BA19" s="80">
        <v>801</v>
      </c>
      <c r="BB19" s="67">
        <v>100.5</v>
      </c>
      <c r="BC19" s="130">
        <v>9942.5</v>
      </c>
      <c r="BD19" s="283" t="s">
        <v>2341</v>
      </c>
      <c r="BE19" s="283"/>
      <c r="BF19" s="281"/>
      <c r="BG19" s="281"/>
      <c r="BH19" s="281"/>
      <c r="BI19" s="284"/>
    </row>
    <row r="20" spans="1:61" s="276" customFormat="1" ht="29.25" customHeight="1">
      <c r="A20" s="276" t="s">
        <v>2342</v>
      </c>
      <c r="B20" s="277" t="s">
        <v>2343</v>
      </c>
      <c r="C20" s="278" t="s">
        <v>2310</v>
      </c>
      <c r="D20" s="277"/>
      <c r="E20" s="277">
        <v>1</v>
      </c>
      <c r="F20" s="277"/>
      <c r="G20" s="277">
        <v>1</v>
      </c>
      <c r="H20" s="277"/>
      <c r="I20" s="279">
        <v>296</v>
      </c>
      <c r="J20" s="277"/>
      <c r="K20" s="277">
        <v>1</v>
      </c>
      <c r="L20" s="277"/>
      <c r="M20" s="280">
        <v>145</v>
      </c>
      <c r="N20" s="277">
        <v>68</v>
      </c>
      <c r="O20" s="277">
        <v>172</v>
      </c>
      <c r="P20" s="281"/>
      <c r="Q20" s="281">
        <v>1</v>
      </c>
      <c r="R20" s="281"/>
      <c r="S20" s="281">
        <v>1</v>
      </c>
      <c r="T20" s="281"/>
      <c r="U20" s="281">
        <v>1</v>
      </c>
      <c r="V20" s="277" t="s">
        <v>2343</v>
      </c>
      <c r="W20" s="282">
        <v>1</v>
      </c>
      <c r="X20" s="282"/>
      <c r="Y20" s="282">
        <v>1</v>
      </c>
      <c r="Z20" s="282">
        <v>1</v>
      </c>
      <c r="AA20" s="282"/>
      <c r="AB20" s="283">
        <v>1</v>
      </c>
      <c r="AC20" s="281"/>
      <c r="AD20" s="281">
        <v>1</v>
      </c>
      <c r="AE20" s="281">
        <v>1</v>
      </c>
      <c r="AF20" s="284"/>
      <c r="AG20" s="281"/>
      <c r="AH20" s="284"/>
      <c r="AI20" s="281">
        <v>2</v>
      </c>
      <c r="AJ20" s="283">
        <v>2</v>
      </c>
      <c r="AK20" s="283">
        <v>3</v>
      </c>
      <c r="AL20" s="283"/>
      <c r="AM20" s="283"/>
      <c r="AN20" s="283"/>
      <c r="AO20" s="283"/>
      <c r="AP20" s="285"/>
      <c r="AQ20" s="114"/>
      <c r="AR20" s="114"/>
      <c r="AS20" s="114">
        <v>1</v>
      </c>
      <c r="AT20" s="65">
        <v>964.5</v>
      </c>
      <c r="AU20" s="64">
        <v>173</v>
      </c>
      <c r="AV20" s="65">
        <v>964.5</v>
      </c>
      <c r="AW20" s="65">
        <v>49</v>
      </c>
      <c r="AX20" s="65">
        <v>51</v>
      </c>
      <c r="AY20" s="65">
        <v>96</v>
      </c>
      <c r="AZ20" s="68">
        <v>53</v>
      </c>
      <c r="BA20" s="80">
        <v>120.5</v>
      </c>
      <c r="BB20" s="67">
        <v>60</v>
      </c>
      <c r="BC20" s="129">
        <v>381</v>
      </c>
      <c r="BD20" s="283" t="s">
        <v>2344</v>
      </c>
      <c r="BE20" s="283"/>
      <c r="BF20" s="281"/>
      <c r="BG20" s="281"/>
      <c r="BH20" s="281"/>
      <c r="BI20" s="284"/>
    </row>
    <row r="21" spans="1:61" s="276" customFormat="1" ht="29.25" customHeight="1">
      <c r="A21" s="276" t="s">
        <v>2345</v>
      </c>
      <c r="B21" s="277" t="s">
        <v>2346</v>
      </c>
      <c r="C21" s="278" t="s">
        <v>2310</v>
      </c>
      <c r="D21" s="277">
        <v>1</v>
      </c>
      <c r="E21" s="277"/>
      <c r="F21" s="277"/>
      <c r="G21" s="277">
        <v>1</v>
      </c>
      <c r="H21" s="277"/>
      <c r="I21" s="279">
        <v>286</v>
      </c>
      <c r="J21" s="277"/>
      <c r="K21" s="277">
        <v>1</v>
      </c>
      <c r="L21" s="277"/>
      <c r="M21" s="280">
        <v>145</v>
      </c>
      <c r="N21" s="277">
        <v>65</v>
      </c>
      <c r="O21" s="277">
        <v>168</v>
      </c>
      <c r="P21" s="281"/>
      <c r="Q21" s="281">
        <v>1</v>
      </c>
      <c r="R21" s="281"/>
      <c r="S21" s="281">
        <v>1</v>
      </c>
      <c r="T21" s="281"/>
      <c r="U21" s="281">
        <v>1</v>
      </c>
      <c r="V21" s="277" t="s">
        <v>2346</v>
      </c>
      <c r="W21" s="282">
        <v>1</v>
      </c>
      <c r="X21" s="282"/>
      <c r="Y21" s="282">
        <v>1</v>
      </c>
      <c r="Z21" s="282">
        <v>1</v>
      </c>
      <c r="AA21" s="282"/>
      <c r="AB21" s="283">
        <v>1</v>
      </c>
      <c r="AC21" s="281"/>
      <c r="AD21" s="281">
        <v>1</v>
      </c>
      <c r="AE21" s="281">
        <v>1</v>
      </c>
      <c r="AF21" s="284"/>
      <c r="AG21" s="281">
        <v>6</v>
      </c>
      <c r="AH21" s="284"/>
      <c r="AI21" s="281">
        <v>2</v>
      </c>
      <c r="AJ21" s="283">
        <v>2</v>
      </c>
      <c r="AK21" s="283">
        <v>3</v>
      </c>
      <c r="AL21" s="283"/>
      <c r="AM21" s="283"/>
      <c r="AN21" s="283"/>
      <c r="AO21" s="283"/>
      <c r="AP21" s="285"/>
      <c r="AQ21" s="114"/>
      <c r="AR21" s="114">
        <v>1</v>
      </c>
      <c r="AS21" s="114"/>
      <c r="AT21" s="66">
        <v>8209</v>
      </c>
      <c r="AU21" s="64">
        <v>686</v>
      </c>
      <c r="AV21" s="66">
        <v>8209</v>
      </c>
      <c r="AW21" s="65">
        <v>79</v>
      </c>
      <c r="AX21" s="65">
        <v>61</v>
      </c>
      <c r="AY21" s="65">
        <v>94</v>
      </c>
      <c r="AZ21" s="68">
        <v>54.5</v>
      </c>
      <c r="BA21" s="80">
        <v>98</v>
      </c>
      <c r="BB21" s="67">
        <v>56</v>
      </c>
      <c r="BC21" s="129">
        <v>708</v>
      </c>
      <c r="BD21" s="287" t="s">
        <v>2347</v>
      </c>
      <c r="BE21" s="283"/>
      <c r="BF21" s="281"/>
      <c r="BG21" s="281"/>
      <c r="BH21" s="281"/>
      <c r="BI21" s="284"/>
    </row>
    <row r="22" spans="1:61" s="276" customFormat="1" ht="29.25" customHeight="1">
      <c r="A22" s="276" t="s">
        <v>2348</v>
      </c>
      <c r="B22" s="277" t="s">
        <v>2349</v>
      </c>
      <c r="C22" s="278" t="s">
        <v>2310</v>
      </c>
      <c r="D22" s="277">
        <v>1</v>
      </c>
      <c r="E22" s="277"/>
      <c r="F22" s="277"/>
      <c r="G22" s="277">
        <v>1</v>
      </c>
      <c r="H22" s="277"/>
      <c r="I22" s="279">
        <v>251</v>
      </c>
      <c r="J22" s="277"/>
      <c r="K22" s="277">
        <v>1</v>
      </c>
      <c r="L22" s="277"/>
      <c r="M22" s="280">
        <v>137</v>
      </c>
      <c r="N22" s="277">
        <v>65</v>
      </c>
      <c r="O22" s="277">
        <v>168</v>
      </c>
      <c r="P22" s="281"/>
      <c r="Q22" s="281">
        <v>1</v>
      </c>
      <c r="R22" s="281"/>
      <c r="S22" s="281">
        <v>1</v>
      </c>
      <c r="T22" s="281"/>
      <c r="U22" s="281">
        <v>1</v>
      </c>
      <c r="V22" s="277" t="s">
        <v>2349</v>
      </c>
      <c r="W22" s="282">
        <v>1</v>
      </c>
      <c r="X22" s="282">
        <v>1</v>
      </c>
      <c r="Y22" s="282"/>
      <c r="Z22" s="282">
        <v>1</v>
      </c>
      <c r="AA22" s="282"/>
      <c r="AB22" s="283">
        <v>1</v>
      </c>
      <c r="AC22" s="281">
        <v>1</v>
      </c>
      <c r="AD22" s="281"/>
      <c r="AE22" s="281">
        <v>1</v>
      </c>
      <c r="AF22" s="284"/>
      <c r="AG22" s="281"/>
      <c r="AH22" s="284"/>
      <c r="AI22" s="281">
        <v>2</v>
      </c>
      <c r="AJ22" s="283">
        <v>2</v>
      </c>
      <c r="AK22" s="283">
        <v>3</v>
      </c>
      <c r="AL22" s="283"/>
      <c r="AM22" s="283"/>
      <c r="AN22" s="283"/>
      <c r="AO22" s="283"/>
      <c r="AP22" s="285"/>
      <c r="AQ22" s="114"/>
      <c r="AR22" s="114"/>
      <c r="AS22" s="114">
        <v>1</v>
      </c>
      <c r="AT22" s="65">
        <v>89</v>
      </c>
      <c r="AU22" s="64">
        <v>85.5</v>
      </c>
      <c r="AV22" s="65">
        <v>89</v>
      </c>
      <c r="AW22" s="65">
        <v>43</v>
      </c>
      <c r="AX22" s="65">
        <v>67</v>
      </c>
      <c r="AY22" s="65">
        <v>87</v>
      </c>
      <c r="AZ22" s="68">
        <v>39</v>
      </c>
      <c r="BA22" s="80">
        <v>90</v>
      </c>
      <c r="BB22" s="67">
        <v>66</v>
      </c>
      <c r="BC22" s="129">
        <v>811</v>
      </c>
      <c r="BD22" s="283" t="s">
        <v>2350</v>
      </c>
      <c r="BE22" s="283"/>
      <c r="BF22" s="281"/>
      <c r="BG22" s="281"/>
      <c r="BH22" s="281"/>
      <c r="BI22" s="284"/>
    </row>
    <row r="23" spans="1:61" s="276" customFormat="1" ht="29.25" customHeight="1">
      <c r="A23" s="276" t="s">
        <v>2351</v>
      </c>
      <c r="B23" s="277" t="s">
        <v>2352</v>
      </c>
      <c r="C23" s="278" t="s">
        <v>2310</v>
      </c>
      <c r="D23" s="277">
        <v>1</v>
      </c>
      <c r="E23" s="277"/>
      <c r="F23" s="277"/>
      <c r="G23" s="277">
        <v>1</v>
      </c>
      <c r="H23" s="277"/>
      <c r="I23" s="279">
        <v>262</v>
      </c>
      <c r="J23" s="277"/>
      <c r="K23" s="277">
        <v>1</v>
      </c>
      <c r="L23" s="277"/>
      <c r="M23" s="280">
        <v>140</v>
      </c>
      <c r="N23" s="277">
        <v>65</v>
      </c>
      <c r="O23" s="277">
        <v>170</v>
      </c>
      <c r="P23" s="281"/>
      <c r="Q23" s="281">
        <v>1</v>
      </c>
      <c r="R23" s="281"/>
      <c r="S23" s="281">
        <v>1</v>
      </c>
      <c r="T23" s="281"/>
      <c r="U23" s="281">
        <v>1</v>
      </c>
      <c r="V23" s="277" t="s">
        <v>2352</v>
      </c>
      <c r="W23" s="282">
        <v>1</v>
      </c>
      <c r="X23" s="282"/>
      <c r="Y23" s="282">
        <v>1</v>
      </c>
      <c r="Z23" s="282">
        <v>1</v>
      </c>
      <c r="AA23" s="282"/>
      <c r="AB23" s="283">
        <v>1</v>
      </c>
      <c r="AC23" s="281"/>
      <c r="AD23" s="281">
        <v>1</v>
      </c>
      <c r="AE23" s="281">
        <v>1</v>
      </c>
      <c r="AF23" s="284"/>
      <c r="AG23" s="281">
        <v>1</v>
      </c>
      <c r="AH23" s="284"/>
      <c r="AI23" s="281">
        <v>2</v>
      </c>
      <c r="AJ23" s="283">
        <v>2</v>
      </c>
      <c r="AK23" s="283">
        <v>3</v>
      </c>
      <c r="AL23" s="283"/>
      <c r="AM23" s="283"/>
      <c r="AN23" s="283"/>
      <c r="AO23" s="283"/>
      <c r="AP23" s="285"/>
      <c r="AQ23" s="114"/>
      <c r="AR23" s="114"/>
      <c r="AS23" s="114">
        <v>1</v>
      </c>
      <c r="AT23" s="65">
        <v>223.5</v>
      </c>
      <c r="AU23" s="64">
        <v>95</v>
      </c>
      <c r="AV23" s="65">
        <v>223.5</v>
      </c>
      <c r="AW23" s="65">
        <v>46.5</v>
      </c>
      <c r="AX23" s="65">
        <v>69</v>
      </c>
      <c r="AY23" s="65">
        <v>88</v>
      </c>
      <c r="AZ23" s="68">
        <v>32</v>
      </c>
      <c r="BA23" s="80">
        <v>67</v>
      </c>
      <c r="BB23" s="67">
        <v>63</v>
      </c>
      <c r="BC23" s="129">
        <v>525</v>
      </c>
      <c r="BD23" s="283" t="s">
        <v>2353</v>
      </c>
      <c r="BE23" s="283"/>
      <c r="BF23" s="281"/>
      <c r="BG23" s="281"/>
      <c r="BH23" s="281"/>
      <c r="BI23" s="284"/>
    </row>
    <row r="24" spans="1:61" s="256" customFormat="1" ht="29.25" customHeight="1">
      <c r="A24" s="276" t="s">
        <v>2354</v>
      </c>
      <c r="B24" s="288" t="s">
        <v>2355</v>
      </c>
      <c r="C24" s="289" t="s">
        <v>2310</v>
      </c>
      <c r="D24" s="288"/>
      <c r="E24" s="288">
        <v>1</v>
      </c>
      <c r="F24" s="288"/>
      <c r="G24" s="288"/>
      <c r="H24" s="288">
        <v>1</v>
      </c>
      <c r="I24" s="290">
        <v>638</v>
      </c>
      <c r="J24" s="288"/>
      <c r="K24" s="288">
        <v>1</v>
      </c>
      <c r="L24" s="288"/>
      <c r="M24" s="288">
        <v>158</v>
      </c>
      <c r="N24" s="288">
        <v>72</v>
      </c>
      <c r="O24" s="288">
        <v>216</v>
      </c>
      <c r="P24" s="275"/>
      <c r="Q24" s="275">
        <v>1</v>
      </c>
      <c r="R24" s="275">
        <v>1</v>
      </c>
      <c r="S24" s="275"/>
      <c r="T24" s="275"/>
      <c r="U24" s="275">
        <v>1</v>
      </c>
      <c r="V24" s="288" t="s">
        <v>2355</v>
      </c>
      <c r="W24" s="261">
        <v>1</v>
      </c>
      <c r="X24" s="261"/>
      <c r="Y24" s="261">
        <v>1</v>
      </c>
      <c r="Z24" s="261">
        <v>1</v>
      </c>
      <c r="AA24" s="261"/>
      <c r="AB24" s="291">
        <v>1</v>
      </c>
      <c r="AC24" s="275"/>
      <c r="AD24" s="275">
        <v>1</v>
      </c>
      <c r="AE24" s="275">
        <v>1</v>
      </c>
      <c r="AF24" s="271"/>
      <c r="AG24" s="275">
        <v>3</v>
      </c>
      <c r="AH24" s="271"/>
      <c r="AI24" s="275">
        <v>2</v>
      </c>
      <c r="AJ24" s="291">
        <v>2</v>
      </c>
      <c r="AK24" s="291">
        <v>3</v>
      </c>
      <c r="AL24" s="291"/>
      <c r="AM24" s="291"/>
      <c r="AN24" s="291"/>
      <c r="AO24" s="291"/>
      <c r="AP24" s="292"/>
      <c r="AQ24" s="114"/>
      <c r="AR24" s="114">
        <v>1</v>
      </c>
      <c r="AS24" s="114"/>
      <c r="AT24" s="66">
        <v>7592</v>
      </c>
      <c r="AU24" s="64">
        <v>672.5</v>
      </c>
      <c r="AV24" s="66">
        <v>7592</v>
      </c>
      <c r="AW24" s="65">
        <v>60.5</v>
      </c>
      <c r="AX24" s="65">
        <v>174</v>
      </c>
      <c r="AY24" s="65">
        <v>392.5</v>
      </c>
      <c r="AZ24" s="68">
        <v>54</v>
      </c>
      <c r="BA24" s="80">
        <v>552</v>
      </c>
      <c r="BB24" s="67">
        <v>90</v>
      </c>
      <c r="BC24" s="129">
        <v>1612</v>
      </c>
      <c r="BD24" s="291" t="s">
        <v>2356</v>
      </c>
      <c r="BE24" s="291"/>
      <c r="BF24" s="275"/>
      <c r="BG24" s="275"/>
      <c r="BH24" s="275"/>
      <c r="BI24" s="271"/>
    </row>
    <row r="25" spans="1:61" s="276" customFormat="1" ht="29.25" customHeight="1">
      <c r="A25" s="276" t="s">
        <v>2357</v>
      </c>
      <c r="B25" s="277" t="s">
        <v>2358</v>
      </c>
      <c r="C25" s="278" t="s">
        <v>2310</v>
      </c>
      <c r="D25" s="277">
        <v>1</v>
      </c>
      <c r="E25" s="277"/>
      <c r="F25" s="277"/>
      <c r="G25" s="277">
        <v>1</v>
      </c>
      <c r="H25" s="277"/>
      <c r="I25" s="293">
        <v>256</v>
      </c>
      <c r="J25" s="277"/>
      <c r="K25" s="277">
        <v>1</v>
      </c>
      <c r="L25" s="277"/>
      <c r="M25" s="280">
        <v>135</v>
      </c>
      <c r="N25" s="277">
        <v>68</v>
      </c>
      <c r="O25" s="277">
        <v>180</v>
      </c>
      <c r="P25" s="281"/>
      <c r="Q25" s="281">
        <v>1</v>
      </c>
      <c r="R25" s="281"/>
      <c r="S25" s="281">
        <v>1</v>
      </c>
      <c r="T25" s="281"/>
      <c r="U25" s="281">
        <v>1</v>
      </c>
      <c r="V25" s="277" t="s">
        <v>2358</v>
      </c>
      <c r="W25" s="282">
        <v>1</v>
      </c>
      <c r="X25" s="282"/>
      <c r="Y25" s="282">
        <v>1</v>
      </c>
      <c r="Z25" s="282">
        <v>1</v>
      </c>
      <c r="AA25" s="282"/>
      <c r="AB25" s="283">
        <v>1</v>
      </c>
      <c r="AC25" s="281"/>
      <c r="AD25" s="281">
        <v>1</v>
      </c>
      <c r="AE25" s="281">
        <v>1</v>
      </c>
      <c r="AF25" s="284"/>
      <c r="AG25" s="281">
        <v>6</v>
      </c>
      <c r="AH25" s="284"/>
      <c r="AI25" s="281">
        <v>2</v>
      </c>
      <c r="AJ25" s="283">
        <v>2</v>
      </c>
      <c r="AK25" s="283">
        <v>3</v>
      </c>
      <c r="AL25" s="283"/>
      <c r="AM25" s="283"/>
      <c r="AN25" s="283"/>
      <c r="AO25" s="283"/>
      <c r="AP25" s="285"/>
      <c r="AQ25" s="114"/>
      <c r="AR25" s="114"/>
      <c r="AS25" s="114">
        <v>1</v>
      </c>
      <c r="AT25" s="65">
        <v>57.5</v>
      </c>
      <c r="AU25" s="64">
        <v>72</v>
      </c>
      <c r="AV25" s="65">
        <v>57.5</v>
      </c>
      <c r="AW25" s="65">
        <v>48</v>
      </c>
      <c r="AX25" s="65">
        <v>79</v>
      </c>
      <c r="AY25" s="65">
        <v>92</v>
      </c>
      <c r="AZ25" s="68">
        <v>48</v>
      </c>
      <c r="BA25" s="80">
        <v>89</v>
      </c>
      <c r="BB25" s="67">
        <v>60</v>
      </c>
      <c r="BC25" s="129">
        <v>341</v>
      </c>
      <c r="BD25" s="283" t="s">
        <v>2359</v>
      </c>
      <c r="BE25" s="283"/>
      <c r="BF25" s="281"/>
      <c r="BG25" s="281"/>
      <c r="BH25" s="281"/>
      <c r="BI25" s="284"/>
    </row>
    <row r="26" spans="1:61" s="276" customFormat="1" ht="29.25" customHeight="1">
      <c r="A26" s="276" t="s">
        <v>2360</v>
      </c>
      <c r="B26" s="277" t="s">
        <v>2361</v>
      </c>
      <c r="C26" s="278" t="s">
        <v>2310</v>
      </c>
      <c r="D26" s="277">
        <v>1</v>
      </c>
      <c r="E26" s="277"/>
      <c r="F26" s="277"/>
      <c r="G26" s="277">
        <v>1</v>
      </c>
      <c r="H26" s="277"/>
      <c r="I26" s="293">
        <v>221</v>
      </c>
      <c r="J26" s="277"/>
      <c r="K26" s="277">
        <v>1</v>
      </c>
      <c r="L26" s="277"/>
      <c r="M26" s="277">
        <v>133</v>
      </c>
      <c r="N26" s="277">
        <v>62</v>
      </c>
      <c r="O26" s="277">
        <v>172</v>
      </c>
      <c r="P26" s="281"/>
      <c r="Q26" s="281">
        <v>1</v>
      </c>
      <c r="R26" s="281"/>
      <c r="S26" s="281">
        <v>1</v>
      </c>
      <c r="T26" s="281"/>
      <c r="U26" s="281">
        <v>1</v>
      </c>
      <c r="V26" s="277" t="s">
        <v>2361</v>
      </c>
      <c r="W26" s="282">
        <v>1</v>
      </c>
      <c r="X26" s="282"/>
      <c r="Y26" s="282">
        <v>1</v>
      </c>
      <c r="Z26" s="282">
        <v>1</v>
      </c>
      <c r="AA26" s="282"/>
      <c r="AB26" s="283">
        <v>1</v>
      </c>
      <c r="AC26" s="281"/>
      <c r="AD26" s="281">
        <v>1</v>
      </c>
      <c r="AE26" s="281">
        <v>1</v>
      </c>
      <c r="AF26" s="284"/>
      <c r="AG26" s="281">
        <v>7</v>
      </c>
      <c r="AH26" s="284"/>
      <c r="AI26" s="281">
        <v>2</v>
      </c>
      <c r="AJ26" s="283">
        <v>2</v>
      </c>
      <c r="AK26" s="283">
        <v>3</v>
      </c>
      <c r="AL26" s="283"/>
      <c r="AM26" s="283"/>
      <c r="AN26" s="283"/>
      <c r="AO26" s="283"/>
      <c r="AP26" s="285"/>
      <c r="AQ26" s="114"/>
      <c r="AR26" s="114"/>
      <c r="AS26" s="114">
        <v>1</v>
      </c>
      <c r="AT26" s="65">
        <v>77</v>
      </c>
      <c r="AU26" s="64">
        <v>75</v>
      </c>
      <c r="AV26" s="65">
        <v>77</v>
      </c>
      <c r="AW26" s="65">
        <v>50</v>
      </c>
      <c r="AX26" s="65">
        <v>89</v>
      </c>
      <c r="AY26" s="65">
        <v>115</v>
      </c>
      <c r="AZ26" s="68">
        <v>45.5</v>
      </c>
      <c r="BA26" s="80">
        <v>85.5</v>
      </c>
      <c r="BB26" s="67">
        <v>59</v>
      </c>
      <c r="BC26" s="129">
        <v>529</v>
      </c>
      <c r="BD26" s="283" t="s">
        <v>2362</v>
      </c>
      <c r="BE26" s="283"/>
      <c r="BF26" s="281"/>
      <c r="BG26" s="281"/>
      <c r="BH26" s="281"/>
      <c r="BI26" s="284"/>
    </row>
    <row r="27" spans="1:61" s="276" customFormat="1" ht="29.25" customHeight="1">
      <c r="A27" s="276" t="s">
        <v>2363</v>
      </c>
      <c r="B27" s="277" t="s">
        <v>2364</v>
      </c>
      <c r="C27" s="278" t="s">
        <v>2310</v>
      </c>
      <c r="D27" s="277"/>
      <c r="E27" s="277">
        <v>1</v>
      </c>
      <c r="F27" s="277"/>
      <c r="G27" s="277">
        <v>1</v>
      </c>
      <c r="H27" s="277"/>
      <c r="I27" s="293">
        <v>228</v>
      </c>
      <c r="J27" s="277"/>
      <c r="K27" s="277">
        <v>1</v>
      </c>
      <c r="L27" s="277"/>
      <c r="M27" s="277">
        <v>144</v>
      </c>
      <c r="N27" s="277">
        <v>65</v>
      </c>
      <c r="O27" s="277">
        <v>162</v>
      </c>
      <c r="P27" s="281"/>
      <c r="Q27" s="281">
        <v>1</v>
      </c>
      <c r="R27" s="281"/>
      <c r="S27" s="281">
        <v>1</v>
      </c>
      <c r="T27" s="281"/>
      <c r="U27" s="281">
        <v>1</v>
      </c>
      <c r="V27" s="277" t="s">
        <v>2364</v>
      </c>
      <c r="W27" s="282">
        <v>1</v>
      </c>
      <c r="X27" s="282"/>
      <c r="Y27" s="282">
        <v>1</v>
      </c>
      <c r="Z27" s="282">
        <v>1</v>
      </c>
      <c r="AA27" s="282"/>
      <c r="AB27" s="283">
        <v>1</v>
      </c>
      <c r="AC27" s="281"/>
      <c r="AD27" s="281">
        <v>1</v>
      </c>
      <c r="AE27" s="281">
        <v>1</v>
      </c>
      <c r="AF27" s="284"/>
      <c r="AG27" s="281">
        <v>1</v>
      </c>
      <c r="AH27" s="284"/>
      <c r="AI27" s="281">
        <v>2</v>
      </c>
      <c r="AJ27" s="283">
        <v>2</v>
      </c>
      <c r="AK27" s="283">
        <v>3</v>
      </c>
      <c r="AL27" s="283"/>
      <c r="AM27" s="283"/>
      <c r="AN27" s="283"/>
      <c r="AO27" s="283"/>
      <c r="AP27" s="285"/>
      <c r="AQ27" s="114"/>
      <c r="AR27" s="114">
        <v>1</v>
      </c>
      <c r="AS27" s="114"/>
      <c r="AT27" s="66">
        <v>3774</v>
      </c>
      <c r="AU27" s="64">
        <v>469</v>
      </c>
      <c r="AV27" s="66">
        <v>3774</v>
      </c>
      <c r="AW27" s="65">
        <v>62</v>
      </c>
      <c r="AX27" s="65">
        <v>55</v>
      </c>
      <c r="AY27" s="65">
        <v>103</v>
      </c>
      <c r="AZ27" s="68">
        <v>60.5</v>
      </c>
      <c r="BA27" s="80">
        <v>89</v>
      </c>
      <c r="BB27" s="67">
        <v>57</v>
      </c>
      <c r="BC27" s="129">
        <v>1056</v>
      </c>
      <c r="BD27" s="283" t="s">
        <v>2365</v>
      </c>
      <c r="BE27" s="283"/>
      <c r="BF27" s="281"/>
      <c r="BG27" s="281"/>
      <c r="BH27" s="281"/>
      <c r="BI27" s="284"/>
    </row>
    <row r="28" spans="1:61" s="276" customFormat="1" ht="29.25" customHeight="1">
      <c r="A28" s="276" t="s">
        <v>2366</v>
      </c>
      <c r="B28" s="277" t="s">
        <v>2367</v>
      </c>
      <c r="C28" s="278" t="s">
        <v>2368</v>
      </c>
      <c r="D28" s="277"/>
      <c r="E28" s="277">
        <v>1</v>
      </c>
      <c r="F28" s="277"/>
      <c r="G28" s="277">
        <v>1</v>
      </c>
      <c r="H28" s="277"/>
      <c r="I28" s="293">
        <v>320</v>
      </c>
      <c r="J28" s="277"/>
      <c r="K28" s="277">
        <v>1</v>
      </c>
      <c r="L28" s="277"/>
      <c r="M28" s="277">
        <v>141</v>
      </c>
      <c r="N28" s="277">
        <v>62</v>
      </c>
      <c r="O28" s="277">
        <v>172</v>
      </c>
      <c r="P28" s="281"/>
      <c r="Q28" s="281">
        <v>1</v>
      </c>
      <c r="R28" s="281"/>
      <c r="S28" s="281">
        <v>1</v>
      </c>
      <c r="T28" s="281"/>
      <c r="U28" s="281">
        <v>1</v>
      </c>
      <c r="V28" s="277" t="s">
        <v>2367</v>
      </c>
      <c r="W28" s="282">
        <v>1</v>
      </c>
      <c r="X28" s="282"/>
      <c r="Y28" s="282">
        <v>1</v>
      </c>
      <c r="Z28" s="282">
        <v>1</v>
      </c>
      <c r="AA28" s="282"/>
      <c r="AB28" s="283">
        <v>1</v>
      </c>
      <c r="AC28" s="281"/>
      <c r="AD28" s="281">
        <v>1</v>
      </c>
      <c r="AE28" s="281">
        <v>1</v>
      </c>
      <c r="AF28" s="284"/>
      <c r="AG28" s="281">
        <v>2</v>
      </c>
      <c r="AH28" s="284"/>
      <c r="AI28" s="281">
        <v>2</v>
      </c>
      <c r="AJ28" s="283">
        <v>2</v>
      </c>
      <c r="AK28" s="283">
        <v>3</v>
      </c>
      <c r="AL28" s="283"/>
      <c r="AM28" s="283"/>
      <c r="AN28" s="283"/>
      <c r="AO28" s="283"/>
      <c r="AP28" s="285"/>
      <c r="AQ28" s="114"/>
      <c r="AR28" s="114"/>
      <c r="AS28" s="114">
        <v>1</v>
      </c>
      <c r="AT28" s="65">
        <v>96</v>
      </c>
      <c r="AU28" s="64">
        <v>84</v>
      </c>
      <c r="AV28" s="65">
        <v>96</v>
      </c>
      <c r="AW28" s="65">
        <v>49</v>
      </c>
      <c r="AX28" s="65">
        <v>54.5</v>
      </c>
      <c r="AY28" s="65">
        <v>82</v>
      </c>
      <c r="AZ28" s="68">
        <v>44.5</v>
      </c>
      <c r="BA28" s="80">
        <v>66</v>
      </c>
      <c r="BB28" s="67">
        <v>67.5</v>
      </c>
      <c r="BC28" s="129">
        <v>569</v>
      </c>
      <c r="BD28" s="283" t="s">
        <v>2369</v>
      </c>
      <c r="BE28" s="283"/>
      <c r="BF28" s="281"/>
      <c r="BG28" s="281"/>
      <c r="BH28" s="281"/>
      <c r="BI28" s="284"/>
    </row>
    <row r="29" spans="1:61" s="276" customFormat="1" ht="29.25" customHeight="1">
      <c r="A29" s="276" t="s">
        <v>2370</v>
      </c>
      <c r="B29" s="277" t="s">
        <v>2371</v>
      </c>
      <c r="C29" s="278" t="s">
        <v>2368</v>
      </c>
      <c r="D29" s="287"/>
      <c r="E29" s="277">
        <v>1</v>
      </c>
      <c r="F29" s="277"/>
      <c r="G29" s="277">
        <v>1</v>
      </c>
      <c r="H29" s="277"/>
      <c r="I29" s="293">
        <v>324</v>
      </c>
      <c r="J29" s="277"/>
      <c r="K29" s="277">
        <v>1</v>
      </c>
      <c r="L29" s="277"/>
      <c r="M29" s="277">
        <v>145</v>
      </c>
      <c r="N29" s="277">
        <v>65</v>
      </c>
      <c r="O29" s="277">
        <v>175</v>
      </c>
      <c r="P29" s="281"/>
      <c r="Q29" s="281">
        <v>1</v>
      </c>
      <c r="R29" s="281"/>
      <c r="S29" s="281">
        <v>1</v>
      </c>
      <c r="T29" s="281"/>
      <c r="U29" s="281">
        <v>1</v>
      </c>
      <c r="V29" s="277" t="s">
        <v>2371</v>
      </c>
      <c r="W29" s="282">
        <v>1</v>
      </c>
      <c r="X29" s="282">
        <v>1</v>
      </c>
      <c r="Y29" s="282"/>
      <c r="Z29" s="282">
        <v>1</v>
      </c>
      <c r="AA29" s="282"/>
      <c r="AB29" s="283">
        <v>1</v>
      </c>
      <c r="AC29" s="281">
        <v>1</v>
      </c>
      <c r="AD29" s="281"/>
      <c r="AE29" s="281">
        <v>1</v>
      </c>
      <c r="AF29" s="284"/>
      <c r="AG29" s="281">
        <v>1</v>
      </c>
      <c r="AH29" s="284"/>
      <c r="AI29" s="281">
        <v>2</v>
      </c>
      <c r="AJ29" s="283">
        <v>2</v>
      </c>
      <c r="AK29" s="283">
        <v>3</v>
      </c>
      <c r="AL29" s="283"/>
      <c r="AM29" s="283"/>
      <c r="AN29" s="283"/>
      <c r="AO29" s="283"/>
      <c r="AP29" s="285"/>
      <c r="AQ29" s="114"/>
      <c r="AR29" s="114"/>
      <c r="AS29" s="114">
        <v>1</v>
      </c>
      <c r="AT29" s="65">
        <v>66.5</v>
      </c>
      <c r="AU29" s="64">
        <v>67</v>
      </c>
      <c r="AV29" s="65">
        <v>66.5</v>
      </c>
      <c r="AW29" s="65">
        <v>39</v>
      </c>
      <c r="AX29" s="65">
        <v>66</v>
      </c>
      <c r="AY29" s="65">
        <v>99</v>
      </c>
      <c r="AZ29" s="68">
        <v>45.5</v>
      </c>
      <c r="BA29" s="80">
        <v>53</v>
      </c>
      <c r="BB29" s="67">
        <v>47</v>
      </c>
      <c r="BC29" s="129">
        <v>268.5</v>
      </c>
      <c r="BD29" s="283" t="s">
        <v>2372</v>
      </c>
      <c r="BE29" s="283"/>
      <c r="BF29" s="281"/>
      <c r="BG29" s="281"/>
      <c r="BH29" s="281"/>
      <c r="BI29" s="284"/>
    </row>
    <row r="30" spans="1:61" s="276" customFormat="1" ht="29.25" customHeight="1">
      <c r="A30" s="276" t="s">
        <v>2373</v>
      </c>
      <c r="B30" s="277" t="s">
        <v>2374</v>
      </c>
      <c r="C30" s="278" t="s">
        <v>2368</v>
      </c>
      <c r="D30" s="277">
        <v>1</v>
      </c>
      <c r="E30" s="277"/>
      <c r="F30" s="277"/>
      <c r="G30" s="277"/>
      <c r="H30" s="277">
        <v>1</v>
      </c>
      <c r="I30" s="293">
        <v>774</v>
      </c>
      <c r="J30" s="277"/>
      <c r="K30" s="277"/>
      <c r="L30" s="277">
        <v>1</v>
      </c>
      <c r="M30" s="277">
        <v>166</v>
      </c>
      <c r="N30" s="277">
        <v>76</v>
      </c>
      <c r="O30" s="277">
        <v>220</v>
      </c>
      <c r="P30" s="281"/>
      <c r="Q30" s="281">
        <v>1</v>
      </c>
      <c r="R30" s="281"/>
      <c r="S30" s="281">
        <v>1</v>
      </c>
      <c r="T30" s="281"/>
      <c r="U30" s="281">
        <v>1</v>
      </c>
      <c r="V30" s="277" t="s">
        <v>2374</v>
      </c>
      <c r="W30" s="282">
        <v>1</v>
      </c>
      <c r="X30" s="282"/>
      <c r="Y30" s="282">
        <v>1</v>
      </c>
      <c r="Z30" s="282">
        <v>1</v>
      </c>
      <c r="AA30" s="282"/>
      <c r="AB30" s="283">
        <v>1</v>
      </c>
      <c r="AC30" s="281"/>
      <c r="AD30" s="281">
        <v>1</v>
      </c>
      <c r="AE30" s="281">
        <v>1</v>
      </c>
      <c r="AF30" s="284"/>
      <c r="AG30" s="281">
        <v>2</v>
      </c>
      <c r="AH30" s="284"/>
      <c r="AI30" s="281">
        <v>2</v>
      </c>
      <c r="AJ30" s="283">
        <v>2</v>
      </c>
      <c r="AK30" s="283">
        <v>3</v>
      </c>
      <c r="AL30" s="283"/>
      <c r="AM30" s="283"/>
      <c r="AN30" s="283"/>
      <c r="AO30" s="283"/>
      <c r="AP30" s="285"/>
      <c r="AQ30" s="114">
        <v>1</v>
      </c>
      <c r="AR30" s="114"/>
      <c r="AS30" s="114"/>
      <c r="AT30" s="69">
        <v>12139</v>
      </c>
      <c r="AU30" s="70">
        <v>3057</v>
      </c>
      <c r="AV30" s="69">
        <v>12139</v>
      </c>
      <c r="AW30" s="66">
        <v>319</v>
      </c>
      <c r="AX30" s="65">
        <v>698.5</v>
      </c>
      <c r="AY30" s="65">
        <v>153</v>
      </c>
      <c r="AZ30" s="68">
        <v>402</v>
      </c>
      <c r="BA30" s="80">
        <v>292.5</v>
      </c>
      <c r="BB30" s="67">
        <v>177.5</v>
      </c>
      <c r="BC30" s="129">
        <v>2775.5</v>
      </c>
      <c r="BD30" s="283" t="s">
        <v>2375</v>
      </c>
      <c r="BE30" s="283"/>
      <c r="BF30" s="281"/>
      <c r="BG30" s="281"/>
      <c r="BH30" s="281"/>
      <c r="BI30" s="284"/>
    </row>
    <row r="31" spans="1:61" s="276" customFormat="1" ht="29.25" customHeight="1">
      <c r="A31" s="276" t="s">
        <v>2376</v>
      </c>
      <c r="B31" s="277" t="s">
        <v>2377</v>
      </c>
      <c r="C31" s="278" t="s">
        <v>2368</v>
      </c>
      <c r="D31" s="277">
        <v>1</v>
      </c>
      <c r="E31" s="277"/>
      <c r="F31" s="277"/>
      <c r="G31" s="277"/>
      <c r="H31" s="277">
        <v>1</v>
      </c>
      <c r="I31" s="293">
        <v>741</v>
      </c>
      <c r="J31" s="277"/>
      <c r="K31" s="277"/>
      <c r="L31" s="277">
        <v>1</v>
      </c>
      <c r="M31" s="277">
        <v>174</v>
      </c>
      <c r="N31" s="277">
        <v>73</v>
      </c>
      <c r="O31" s="277">
        <v>225</v>
      </c>
      <c r="P31" s="281"/>
      <c r="Q31" s="281">
        <v>1</v>
      </c>
      <c r="R31" s="281"/>
      <c r="S31" s="281">
        <v>1</v>
      </c>
      <c r="T31" s="281"/>
      <c r="U31" s="281">
        <v>1</v>
      </c>
      <c r="V31" s="277" t="s">
        <v>2377</v>
      </c>
      <c r="W31" s="282">
        <v>1</v>
      </c>
      <c r="X31" s="282">
        <v>1</v>
      </c>
      <c r="Y31" s="282"/>
      <c r="Z31" s="282">
        <v>1</v>
      </c>
      <c r="AA31" s="282"/>
      <c r="AB31" s="283">
        <v>1</v>
      </c>
      <c r="AC31" s="281">
        <v>1</v>
      </c>
      <c r="AD31" s="281"/>
      <c r="AE31" s="281">
        <v>1</v>
      </c>
      <c r="AF31" s="284"/>
      <c r="AG31" s="281">
        <v>6</v>
      </c>
      <c r="AH31" s="284"/>
      <c r="AI31" s="281">
        <v>2</v>
      </c>
      <c r="AJ31" s="283">
        <v>2</v>
      </c>
      <c r="AK31" s="283">
        <v>3</v>
      </c>
      <c r="AL31" s="283"/>
      <c r="AM31" s="283"/>
      <c r="AN31" s="283"/>
      <c r="AO31" s="283"/>
      <c r="AP31" s="285"/>
      <c r="AQ31" s="114">
        <v>1</v>
      </c>
      <c r="AR31" s="114"/>
      <c r="AS31" s="114"/>
      <c r="AT31" s="69">
        <v>27126.5</v>
      </c>
      <c r="AU31" s="101">
        <v>18267.5</v>
      </c>
      <c r="AV31" s="69">
        <v>27126.5</v>
      </c>
      <c r="AW31" s="65">
        <v>176</v>
      </c>
      <c r="AX31" s="65">
        <v>299</v>
      </c>
      <c r="AY31" s="65">
        <v>875</v>
      </c>
      <c r="AZ31" s="68">
        <v>91</v>
      </c>
      <c r="BA31" s="81">
        <v>1033</v>
      </c>
      <c r="BB31" s="67">
        <v>97</v>
      </c>
      <c r="BC31" s="130">
        <v>3342</v>
      </c>
      <c r="BD31" s="283" t="s">
        <v>2378</v>
      </c>
      <c r="BE31" s="283"/>
      <c r="BF31" s="281"/>
      <c r="BG31" s="281"/>
      <c r="BH31" s="281"/>
      <c r="BI31" s="284"/>
    </row>
    <row r="32" spans="1:61" s="276" customFormat="1" ht="29.25" customHeight="1">
      <c r="A32" s="276" t="s">
        <v>2379</v>
      </c>
      <c r="B32" s="277" t="s">
        <v>2380</v>
      </c>
      <c r="C32" s="278" t="s">
        <v>2368</v>
      </c>
      <c r="D32" s="277">
        <v>1</v>
      </c>
      <c r="E32" s="277"/>
      <c r="F32" s="277"/>
      <c r="G32" s="277"/>
      <c r="H32" s="277">
        <v>1</v>
      </c>
      <c r="I32" s="293">
        <v>811</v>
      </c>
      <c r="J32" s="277"/>
      <c r="K32" s="277"/>
      <c r="L32" s="277">
        <v>1</v>
      </c>
      <c r="M32" s="277">
        <v>176</v>
      </c>
      <c r="N32" s="277">
        <v>71</v>
      </c>
      <c r="O32" s="277">
        <v>230</v>
      </c>
      <c r="P32" s="281"/>
      <c r="Q32" s="281">
        <v>1</v>
      </c>
      <c r="R32" s="281"/>
      <c r="S32" s="281">
        <v>1</v>
      </c>
      <c r="T32" s="281"/>
      <c r="U32" s="281">
        <v>1</v>
      </c>
      <c r="V32" s="277" t="s">
        <v>2380</v>
      </c>
      <c r="W32" s="282">
        <v>1</v>
      </c>
      <c r="X32" s="282"/>
      <c r="Y32" s="282">
        <v>1</v>
      </c>
      <c r="Z32" s="282">
        <v>1</v>
      </c>
      <c r="AA32" s="282"/>
      <c r="AB32" s="283">
        <v>1</v>
      </c>
      <c r="AC32" s="281"/>
      <c r="AD32" s="281">
        <v>1</v>
      </c>
      <c r="AE32" s="281">
        <v>1</v>
      </c>
      <c r="AF32" s="284"/>
      <c r="AG32" s="281"/>
      <c r="AH32" s="284"/>
      <c r="AI32" s="281">
        <v>2</v>
      </c>
      <c r="AJ32" s="283">
        <v>2</v>
      </c>
      <c r="AK32" s="283">
        <v>3</v>
      </c>
      <c r="AL32" s="283"/>
      <c r="AM32" s="283"/>
      <c r="AN32" s="283"/>
      <c r="AO32" s="283"/>
      <c r="AP32" s="285"/>
      <c r="AQ32" s="114"/>
      <c r="AR32" s="114">
        <v>1</v>
      </c>
      <c r="AS32" s="114"/>
      <c r="AT32" s="66">
        <v>8351</v>
      </c>
      <c r="AU32" s="70">
        <v>2309</v>
      </c>
      <c r="AV32" s="66">
        <v>8351</v>
      </c>
      <c r="AW32" s="65">
        <v>132</v>
      </c>
      <c r="AX32" s="65">
        <v>118</v>
      </c>
      <c r="AY32" s="65">
        <v>145</v>
      </c>
      <c r="AZ32" s="68">
        <v>54</v>
      </c>
      <c r="BA32" s="80">
        <v>395</v>
      </c>
      <c r="BB32" s="67">
        <v>281.5</v>
      </c>
      <c r="BC32" s="129">
        <v>2752</v>
      </c>
      <c r="BD32" s="283" t="s">
        <v>2381</v>
      </c>
      <c r="BE32" s="283"/>
      <c r="BF32" s="281"/>
      <c r="BG32" s="281"/>
      <c r="BH32" s="281"/>
      <c r="BI32" s="284"/>
    </row>
    <row r="33" spans="1:61" s="276" customFormat="1" ht="29.25" customHeight="1">
      <c r="A33" s="276" t="s">
        <v>2382</v>
      </c>
      <c r="B33" s="277" t="s">
        <v>2383</v>
      </c>
      <c r="C33" s="278" t="s">
        <v>2368</v>
      </c>
      <c r="D33" s="277">
        <v>1</v>
      </c>
      <c r="E33" s="277"/>
      <c r="F33" s="277"/>
      <c r="G33" s="277">
        <v>1</v>
      </c>
      <c r="H33" s="277"/>
      <c r="I33" s="293">
        <v>217</v>
      </c>
      <c r="J33" s="277"/>
      <c r="K33" s="277">
        <v>1</v>
      </c>
      <c r="L33" s="277"/>
      <c r="M33" s="277">
        <v>135</v>
      </c>
      <c r="N33" s="277">
        <v>65</v>
      </c>
      <c r="O33" s="277">
        <v>155</v>
      </c>
      <c r="P33" s="281"/>
      <c r="Q33" s="281">
        <v>1</v>
      </c>
      <c r="R33" s="281"/>
      <c r="S33" s="281">
        <v>1</v>
      </c>
      <c r="T33" s="281"/>
      <c r="U33" s="281">
        <v>1</v>
      </c>
      <c r="V33" s="277" t="s">
        <v>2383</v>
      </c>
      <c r="W33" s="282">
        <v>1</v>
      </c>
      <c r="X33" s="282"/>
      <c r="Y33" s="282">
        <v>1</v>
      </c>
      <c r="Z33" s="282">
        <v>1</v>
      </c>
      <c r="AA33" s="282"/>
      <c r="AB33" s="283">
        <v>1</v>
      </c>
      <c r="AC33" s="281"/>
      <c r="AD33" s="281">
        <v>1</v>
      </c>
      <c r="AE33" s="281">
        <v>1</v>
      </c>
      <c r="AF33" s="284"/>
      <c r="AG33" s="281">
        <v>3</v>
      </c>
      <c r="AH33" s="284"/>
      <c r="AI33" s="281">
        <v>2</v>
      </c>
      <c r="AJ33" s="283">
        <v>2</v>
      </c>
      <c r="AK33" s="283">
        <v>3</v>
      </c>
      <c r="AL33" s="283"/>
      <c r="AM33" s="283"/>
      <c r="AN33" s="283"/>
      <c r="AO33" s="283"/>
      <c r="AP33" s="285"/>
      <c r="AQ33" s="114"/>
      <c r="AR33" s="114"/>
      <c r="AS33" s="114">
        <v>1</v>
      </c>
      <c r="AT33" s="65">
        <v>45.5</v>
      </c>
      <c r="AU33" s="64">
        <v>71.5</v>
      </c>
      <c r="AV33" s="65">
        <v>45.5</v>
      </c>
      <c r="AW33" s="65">
        <v>45</v>
      </c>
      <c r="AX33" s="65">
        <v>70</v>
      </c>
      <c r="AY33" s="65">
        <v>96</v>
      </c>
      <c r="AZ33" s="68">
        <v>53</v>
      </c>
      <c r="BA33" s="80">
        <v>81</v>
      </c>
      <c r="BB33" s="67">
        <v>70.5</v>
      </c>
      <c r="BC33" s="129">
        <v>449.5</v>
      </c>
      <c r="BD33" s="283" t="s">
        <v>2384</v>
      </c>
      <c r="BE33" s="283"/>
      <c r="BF33" s="281"/>
      <c r="BG33" s="281"/>
      <c r="BH33" s="281"/>
      <c r="BI33" s="284"/>
    </row>
    <row r="34" spans="1:61" s="276" customFormat="1" ht="29.25" customHeight="1">
      <c r="A34" s="276" t="s">
        <v>2385</v>
      </c>
      <c r="B34" s="277" t="s">
        <v>2386</v>
      </c>
      <c r="C34" s="278" t="s">
        <v>2368</v>
      </c>
      <c r="D34" s="277">
        <v>1</v>
      </c>
      <c r="E34" s="277"/>
      <c r="F34" s="277"/>
      <c r="G34" s="277">
        <v>1</v>
      </c>
      <c r="H34" s="277"/>
      <c r="I34" s="293">
        <v>305</v>
      </c>
      <c r="J34" s="277"/>
      <c r="K34" s="277">
        <v>1</v>
      </c>
      <c r="L34" s="277"/>
      <c r="M34" s="277">
        <v>141</v>
      </c>
      <c r="N34" s="277">
        <v>71</v>
      </c>
      <c r="O34" s="277">
        <v>175</v>
      </c>
      <c r="P34" s="281"/>
      <c r="Q34" s="281">
        <v>1</v>
      </c>
      <c r="R34" s="281"/>
      <c r="S34" s="281">
        <v>1</v>
      </c>
      <c r="T34" s="281"/>
      <c r="U34" s="281">
        <v>1</v>
      </c>
      <c r="V34" s="277" t="s">
        <v>2386</v>
      </c>
      <c r="W34" s="282">
        <v>1</v>
      </c>
      <c r="X34" s="282"/>
      <c r="Y34" s="282">
        <v>1</v>
      </c>
      <c r="Z34" s="282">
        <v>1</v>
      </c>
      <c r="AA34" s="282"/>
      <c r="AB34" s="283">
        <v>1</v>
      </c>
      <c r="AC34" s="281"/>
      <c r="AD34" s="281">
        <v>1</v>
      </c>
      <c r="AE34" s="281">
        <v>1</v>
      </c>
      <c r="AF34" s="284"/>
      <c r="AG34" s="284">
        <v>4</v>
      </c>
      <c r="AH34" s="284"/>
      <c r="AI34" s="281">
        <v>2</v>
      </c>
      <c r="AJ34" s="283">
        <v>2</v>
      </c>
      <c r="AK34" s="283">
        <v>3</v>
      </c>
      <c r="AL34" s="283"/>
      <c r="AM34" s="283"/>
      <c r="AN34" s="283"/>
      <c r="AO34" s="283"/>
      <c r="AP34" s="285"/>
      <c r="AQ34" s="114"/>
      <c r="AR34" s="114"/>
      <c r="AS34" s="114">
        <v>1</v>
      </c>
      <c r="AT34" s="65">
        <v>54.5</v>
      </c>
      <c r="AU34" s="64">
        <v>87.5</v>
      </c>
      <c r="AV34" s="65">
        <v>54.5</v>
      </c>
      <c r="AW34" s="65">
        <v>43</v>
      </c>
      <c r="AX34" s="65">
        <v>65</v>
      </c>
      <c r="AY34" s="65">
        <v>82.5</v>
      </c>
      <c r="AZ34" s="68">
        <v>41</v>
      </c>
      <c r="BA34" s="80">
        <v>85.5</v>
      </c>
      <c r="BB34" s="67">
        <v>59</v>
      </c>
      <c r="BC34" s="129">
        <v>409.5</v>
      </c>
      <c r="BD34" s="283" t="s">
        <v>2387</v>
      </c>
      <c r="BE34" s="283"/>
      <c r="BF34" s="281"/>
      <c r="BG34" s="281"/>
      <c r="BH34" s="281"/>
      <c r="BI34" s="284"/>
    </row>
    <row r="35" spans="1:61" s="276" customFormat="1" ht="29.25" customHeight="1">
      <c r="A35" s="276" t="s">
        <v>2388</v>
      </c>
      <c r="B35" s="277" t="s">
        <v>2389</v>
      </c>
      <c r="C35" s="278" t="s">
        <v>2368</v>
      </c>
      <c r="D35" s="277">
        <v>1</v>
      </c>
      <c r="E35" s="277"/>
      <c r="F35" s="277"/>
      <c r="G35" s="277"/>
      <c r="H35" s="277">
        <v>1</v>
      </c>
      <c r="I35" s="293">
        <v>581</v>
      </c>
      <c r="J35" s="277"/>
      <c r="K35" s="277">
        <v>1</v>
      </c>
      <c r="L35" s="277"/>
      <c r="M35" s="277">
        <v>166</v>
      </c>
      <c r="N35" s="277">
        <v>71</v>
      </c>
      <c r="O35" s="277">
        <v>220</v>
      </c>
      <c r="P35" s="281"/>
      <c r="Q35" s="281">
        <v>1</v>
      </c>
      <c r="R35" s="281"/>
      <c r="S35" s="281">
        <v>1</v>
      </c>
      <c r="T35" s="281"/>
      <c r="U35" s="281">
        <v>1</v>
      </c>
      <c r="V35" s="277" t="s">
        <v>2389</v>
      </c>
      <c r="W35" s="282">
        <v>1</v>
      </c>
      <c r="X35" s="282"/>
      <c r="Y35" s="282">
        <v>1</v>
      </c>
      <c r="Z35" s="282">
        <v>1</v>
      </c>
      <c r="AA35" s="282"/>
      <c r="AB35" s="283">
        <v>1</v>
      </c>
      <c r="AC35" s="281"/>
      <c r="AD35" s="281">
        <v>1</v>
      </c>
      <c r="AE35" s="281">
        <v>1</v>
      </c>
      <c r="AF35" s="284"/>
      <c r="AG35" s="284">
        <v>15</v>
      </c>
      <c r="AH35" s="284"/>
      <c r="AI35" s="281">
        <v>2</v>
      </c>
      <c r="AJ35" s="283">
        <v>2</v>
      </c>
      <c r="AK35" s="283">
        <v>3</v>
      </c>
      <c r="AL35" s="283"/>
      <c r="AM35" s="283"/>
      <c r="AN35" s="283"/>
      <c r="AO35" s="283"/>
      <c r="AP35" s="285"/>
      <c r="AQ35" s="114"/>
      <c r="AR35" s="114">
        <v>1</v>
      </c>
      <c r="AS35" s="114"/>
      <c r="AT35" s="66">
        <v>4441</v>
      </c>
      <c r="AU35" s="64">
        <v>382.5</v>
      </c>
      <c r="AV35" s="66">
        <v>4441</v>
      </c>
      <c r="AW35" s="65">
        <v>52.5</v>
      </c>
      <c r="AX35" s="65">
        <v>49</v>
      </c>
      <c r="AY35" s="65">
        <v>92</v>
      </c>
      <c r="AZ35" s="68">
        <v>48</v>
      </c>
      <c r="BA35" s="80">
        <v>86</v>
      </c>
      <c r="BB35" s="67">
        <v>68</v>
      </c>
      <c r="BC35" s="129">
        <v>591.5</v>
      </c>
      <c r="BD35" s="283" t="s">
        <v>2390</v>
      </c>
      <c r="BE35" s="283"/>
      <c r="BF35" s="281"/>
      <c r="BG35" s="281"/>
      <c r="BH35" s="281"/>
      <c r="BI35" s="284"/>
    </row>
    <row r="36" spans="1:61" s="276" customFormat="1" ht="29.25" customHeight="1">
      <c r="A36" s="276" t="s">
        <v>2391</v>
      </c>
      <c r="B36" s="277" t="s">
        <v>2392</v>
      </c>
      <c r="C36" s="278" t="s">
        <v>2368</v>
      </c>
      <c r="D36" s="277">
        <v>1</v>
      </c>
      <c r="E36" s="277"/>
      <c r="F36" s="277"/>
      <c r="G36" s="277">
        <v>1</v>
      </c>
      <c r="H36" s="277"/>
      <c r="I36" s="293">
        <v>195</v>
      </c>
      <c r="J36" s="277"/>
      <c r="K36" s="277">
        <v>1</v>
      </c>
      <c r="L36" s="277"/>
      <c r="M36" s="277">
        <v>136</v>
      </c>
      <c r="N36" s="277">
        <v>55</v>
      </c>
      <c r="O36" s="277">
        <v>158</v>
      </c>
      <c r="P36" s="281"/>
      <c r="Q36" s="281">
        <v>1</v>
      </c>
      <c r="R36" s="281"/>
      <c r="S36" s="281">
        <v>1</v>
      </c>
      <c r="T36" s="281"/>
      <c r="U36" s="281">
        <v>1</v>
      </c>
      <c r="V36" s="277" t="s">
        <v>2392</v>
      </c>
      <c r="W36" s="282">
        <v>1</v>
      </c>
      <c r="X36" s="282"/>
      <c r="Y36" s="282">
        <v>1</v>
      </c>
      <c r="Z36" s="282">
        <v>1</v>
      </c>
      <c r="AA36" s="282"/>
      <c r="AB36" s="283">
        <v>1</v>
      </c>
      <c r="AC36" s="281"/>
      <c r="AD36" s="281">
        <v>1</v>
      </c>
      <c r="AE36" s="281">
        <v>1</v>
      </c>
      <c r="AF36" s="284"/>
      <c r="AG36" s="284">
        <v>3</v>
      </c>
      <c r="AH36" s="284"/>
      <c r="AI36" s="281">
        <v>2</v>
      </c>
      <c r="AJ36" s="283">
        <v>2</v>
      </c>
      <c r="AK36" s="283">
        <v>3</v>
      </c>
      <c r="AL36" s="283"/>
      <c r="AM36" s="283"/>
      <c r="AN36" s="283"/>
      <c r="AO36" s="283"/>
      <c r="AP36" s="285"/>
      <c r="AQ36" s="114"/>
      <c r="AR36" s="114"/>
      <c r="AS36" s="114">
        <v>1</v>
      </c>
      <c r="AT36" s="65">
        <v>61</v>
      </c>
      <c r="AU36" s="64">
        <v>80.5</v>
      </c>
      <c r="AV36" s="65">
        <v>61</v>
      </c>
      <c r="AW36" s="65">
        <v>58.5</v>
      </c>
      <c r="AX36" s="65">
        <v>61</v>
      </c>
      <c r="AY36" s="65">
        <v>99</v>
      </c>
      <c r="AZ36" s="68">
        <v>50</v>
      </c>
      <c r="BA36" s="80">
        <v>112</v>
      </c>
      <c r="BB36" s="67">
        <v>79.5</v>
      </c>
      <c r="BC36" s="129">
        <v>355</v>
      </c>
      <c r="BD36" s="283" t="s">
        <v>2393</v>
      </c>
      <c r="BE36" s="283"/>
      <c r="BF36" s="281"/>
      <c r="BG36" s="281"/>
      <c r="BH36" s="281"/>
      <c r="BI36" s="284"/>
    </row>
    <row r="37" spans="1:61" s="276" customFormat="1" ht="29.25" customHeight="1">
      <c r="A37" s="276" t="s">
        <v>2394</v>
      </c>
      <c r="B37" s="277" t="s">
        <v>2395</v>
      </c>
      <c r="C37" s="278" t="s">
        <v>2368</v>
      </c>
      <c r="D37" s="277">
        <v>1</v>
      </c>
      <c r="E37" s="277"/>
      <c r="F37" s="277"/>
      <c r="G37" s="277">
        <v>1</v>
      </c>
      <c r="H37" s="277"/>
      <c r="I37" s="293">
        <v>319</v>
      </c>
      <c r="J37" s="277"/>
      <c r="K37" s="277">
        <v>1</v>
      </c>
      <c r="L37" s="277"/>
      <c r="M37" s="277">
        <v>145</v>
      </c>
      <c r="N37" s="277">
        <v>68</v>
      </c>
      <c r="O37" s="277">
        <v>185</v>
      </c>
      <c r="P37" s="281"/>
      <c r="Q37" s="281">
        <v>1</v>
      </c>
      <c r="R37" s="281"/>
      <c r="S37" s="281">
        <v>1</v>
      </c>
      <c r="T37" s="281"/>
      <c r="U37" s="281">
        <v>1</v>
      </c>
      <c r="V37" s="277" t="s">
        <v>2395</v>
      </c>
      <c r="W37" s="282">
        <v>1</v>
      </c>
      <c r="X37" s="282">
        <v>1</v>
      </c>
      <c r="Y37" s="282"/>
      <c r="Z37" s="282">
        <v>1</v>
      </c>
      <c r="AA37" s="282"/>
      <c r="AB37" s="283">
        <v>1</v>
      </c>
      <c r="AC37" s="281">
        <v>1</v>
      </c>
      <c r="AD37" s="281"/>
      <c r="AE37" s="281">
        <v>1</v>
      </c>
      <c r="AF37" s="284"/>
      <c r="AG37" s="284">
        <v>7</v>
      </c>
      <c r="AH37" s="284"/>
      <c r="AI37" s="281">
        <v>2</v>
      </c>
      <c r="AJ37" s="283">
        <v>2</v>
      </c>
      <c r="AK37" s="283">
        <v>3</v>
      </c>
      <c r="AL37" s="283"/>
      <c r="AM37" s="283"/>
      <c r="AN37" s="283"/>
      <c r="AO37" s="283"/>
      <c r="AP37" s="285"/>
      <c r="AQ37" s="114"/>
      <c r="AR37" s="114">
        <v>1</v>
      </c>
      <c r="AS37" s="114"/>
      <c r="AT37" s="66">
        <v>1425</v>
      </c>
      <c r="AU37" s="64">
        <v>223</v>
      </c>
      <c r="AV37" s="66">
        <v>1425</v>
      </c>
      <c r="AW37" s="65">
        <v>40</v>
      </c>
      <c r="AX37" s="65">
        <v>62</v>
      </c>
      <c r="AY37" s="65">
        <v>90.5</v>
      </c>
      <c r="AZ37" s="68">
        <v>43</v>
      </c>
      <c r="BA37" s="80">
        <v>155</v>
      </c>
      <c r="BB37" s="67">
        <v>59</v>
      </c>
      <c r="BC37" s="129">
        <v>908</v>
      </c>
      <c r="BD37" s="283" t="s">
        <v>2396</v>
      </c>
      <c r="BE37" s="283"/>
      <c r="BF37" s="281"/>
      <c r="BG37" s="281"/>
      <c r="BH37" s="281"/>
      <c r="BI37" s="284"/>
    </row>
    <row r="38" spans="1:61" s="276" customFormat="1" ht="29.25" customHeight="1">
      <c r="A38" s="276" t="s">
        <v>2397</v>
      </c>
      <c r="B38" s="277" t="s">
        <v>2398</v>
      </c>
      <c r="C38" s="278" t="s">
        <v>2368</v>
      </c>
      <c r="D38" s="277">
        <v>1</v>
      </c>
      <c r="E38" s="277"/>
      <c r="F38" s="277"/>
      <c r="G38" s="277"/>
      <c r="H38" s="277">
        <v>1</v>
      </c>
      <c r="I38" s="293">
        <v>770</v>
      </c>
      <c r="J38" s="277"/>
      <c r="K38" s="277"/>
      <c r="L38" s="277">
        <v>1</v>
      </c>
      <c r="M38" s="277">
        <v>172</v>
      </c>
      <c r="N38" s="277">
        <v>72</v>
      </c>
      <c r="O38" s="277">
        <v>225</v>
      </c>
      <c r="P38" s="281"/>
      <c r="Q38" s="281">
        <v>1</v>
      </c>
      <c r="R38" s="281"/>
      <c r="S38" s="281">
        <v>1</v>
      </c>
      <c r="T38" s="281"/>
      <c r="U38" s="281">
        <v>1</v>
      </c>
      <c r="V38" s="277" t="s">
        <v>2398</v>
      </c>
      <c r="W38" s="282">
        <v>1</v>
      </c>
      <c r="X38" s="282"/>
      <c r="Y38" s="282">
        <v>1</v>
      </c>
      <c r="Z38" s="282">
        <v>1</v>
      </c>
      <c r="AA38" s="282"/>
      <c r="AB38" s="283">
        <v>1</v>
      </c>
      <c r="AC38" s="281"/>
      <c r="AD38" s="281">
        <v>1</v>
      </c>
      <c r="AE38" s="281">
        <v>1</v>
      </c>
      <c r="AF38" s="284"/>
      <c r="AG38" s="284">
        <v>6</v>
      </c>
      <c r="AH38" s="284"/>
      <c r="AI38" s="281">
        <v>2</v>
      </c>
      <c r="AJ38" s="283">
        <v>2</v>
      </c>
      <c r="AK38" s="283">
        <v>3</v>
      </c>
      <c r="AL38" s="283"/>
      <c r="AM38" s="283"/>
      <c r="AN38" s="283"/>
      <c r="AO38" s="283"/>
      <c r="AP38" s="285"/>
      <c r="AQ38" s="114"/>
      <c r="AR38" s="114">
        <v>1</v>
      </c>
      <c r="AS38" s="114"/>
      <c r="AT38" s="66">
        <v>1344</v>
      </c>
      <c r="AU38" s="64">
        <v>349</v>
      </c>
      <c r="AV38" s="66">
        <v>1344</v>
      </c>
      <c r="AW38" s="65">
        <v>57.5</v>
      </c>
      <c r="AX38" s="65">
        <v>57</v>
      </c>
      <c r="AY38" s="65">
        <v>94</v>
      </c>
      <c r="AZ38" s="68">
        <v>52</v>
      </c>
      <c r="BA38" s="80">
        <v>638</v>
      </c>
      <c r="BB38" s="67">
        <v>98</v>
      </c>
      <c r="BC38" s="129">
        <v>1674</v>
      </c>
      <c r="BD38" s="283" t="s">
        <v>2399</v>
      </c>
      <c r="BE38" s="283"/>
      <c r="BF38" s="281"/>
      <c r="BG38" s="281"/>
      <c r="BH38" s="281"/>
      <c r="BI38" s="284"/>
    </row>
    <row r="39" spans="1:61" s="276" customFormat="1" ht="29.25" customHeight="1">
      <c r="A39" s="276" t="s">
        <v>2400</v>
      </c>
      <c r="B39" s="277" t="s">
        <v>2401</v>
      </c>
      <c r="C39" s="278" t="s">
        <v>2368</v>
      </c>
      <c r="D39" s="277">
        <v>1</v>
      </c>
      <c r="E39" s="277"/>
      <c r="F39" s="277"/>
      <c r="G39" s="277"/>
      <c r="H39" s="277">
        <v>1</v>
      </c>
      <c r="I39" s="293">
        <v>812</v>
      </c>
      <c r="J39" s="277"/>
      <c r="K39" s="277"/>
      <c r="L39" s="277">
        <v>1</v>
      </c>
      <c r="M39" s="277">
        <v>175</v>
      </c>
      <c r="N39" s="277">
        <v>71</v>
      </c>
      <c r="O39" s="277">
        <v>228</v>
      </c>
      <c r="P39" s="281"/>
      <c r="Q39" s="281">
        <v>1</v>
      </c>
      <c r="R39" s="281"/>
      <c r="S39" s="281">
        <v>1</v>
      </c>
      <c r="T39" s="281"/>
      <c r="U39" s="281">
        <v>1</v>
      </c>
      <c r="V39" s="277" t="s">
        <v>2401</v>
      </c>
      <c r="W39" s="282">
        <v>1</v>
      </c>
      <c r="X39" s="282">
        <v>1</v>
      </c>
      <c r="Y39" s="282"/>
      <c r="Z39" s="282">
        <v>1</v>
      </c>
      <c r="AA39" s="282"/>
      <c r="AB39" s="283">
        <v>1</v>
      </c>
      <c r="AC39" s="281">
        <v>1</v>
      </c>
      <c r="AD39" s="281"/>
      <c r="AE39" s="281">
        <v>1</v>
      </c>
      <c r="AF39" s="284"/>
      <c r="AG39" s="284">
        <v>3</v>
      </c>
      <c r="AH39" s="284"/>
      <c r="AI39" s="281">
        <v>2</v>
      </c>
      <c r="AJ39" s="283">
        <v>2</v>
      </c>
      <c r="AK39" s="283">
        <v>3</v>
      </c>
      <c r="AL39" s="283"/>
      <c r="AM39" s="283"/>
      <c r="AN39" s="283"/>
      <c r="AO39" s="283"/>
      <c r="AP39" s="285"/>
      <c r="AQ39" s="114"/>
      <c r="AR39" s="114"/>
      <c r="AS39" s="114">
        <v>1</v>
      </c>
      <c r="AT39" s="65">
        <v>62.5</v>
      </c>
      <c r="AU39" s="64">
        <v>69.5</v>
      </c>
      <c r="AV39" s="65">
        <v>62.5</v>
      </c>
      <c r="AW39" s="65">
        <v>55</v>
      </c>
      <c r="AX39" s="65">
        <v>48.5</v>
      </c>
      <c r="AY39" s="65">
        <v>90.5</v>
      </c>
      <c r="AZ39" s="68">
        <v>41</v>
      </c>
      <c r="BA39" s="80">
        <v>161</v>
      </c>
      <c r="BB39" s="67">
        <v>63</v>
      </c>
      <c r="BC39" s="129">
        <v>1310</v>
      </c>
      <c r="BD39" s="283" t="s">
        <v>2402</v>
      </c>
      <c r="BE39" s="283" t="s">
        <v>2403</v>
      </c>
      <c r="BF39" s="281"/>
      <c r="BG39" s="281"/>
      <c r="BH39" s="281"/>
      <c r="BI39" s="284"/>
    </row>
    <row r="40" spans="1:61" s="276" customFormat="1" ht="29.25" customHeight="1">
      <c r="A40" s="276" t="s">
        <v>2404</v>
      </c>
      <c r="B40" s="277" t="s">
        <v>2405</v>
      </c>
      <c r="C40" s="278" t="s">
        <v>2368</v>
      </c>
      <c r="D40" s="277"/>
      <c r="E40" s="277">
        <v>1</v>
      </c>
      <c r="F40" s="277"/>
      <c r="G40" s="277">
        <v>1</v>
      </c>
      <c r="H40" s="277"/>
      <c r="I40" s="293">
        <v>197</v>
      </c>
      <c r="J40" s="277"/>
      <c r="K40" s="277">
        <v>1</v>
      </c>
      <c r="L40" s="277"/>
      <c r="M40" s="277">
        <v>134</v>
      </c>
      <c r="N40" s="277">
        <v>51</v>
      </c>
      <c r="O40" s="277">
        <v>153</v>
      </c>
      <c r="P40" s="281"/>
      <c r="Q40" s="281">
        <v>1</v>
      </c>
      <c r="R40" s="281"/>
      <c r="S40" s="281">
        <v>1</v>
      </c>
      <c r="T40" s="281"/>
      <c r="U40" s="281">
        <v>1</v>
      </c>
      <c r="V40" s="277" t="s">
        <v>2405</v>
      </c>
      <c r="W40" s="282">
        <v>1</v>
      </c>
      <c r="X40" s="282">
        <v>1</v>
      </c>
      <c r="Y40" s="282"/>
      <c r="Z40" s="282">
        <v>1</v>
      </c>
      <c r="AA40" s="282"/>
      <c r="AB40" s="283">
        <v>1</v>
      </c>
      <c r="AC40" s="281">
        <v>1</v>
      </c>
      <c r="AD40" s="281"/>
      <c r="AE40" s="281">
        <v>1</v>
      </c>
      <c r="AF40" s="284"/>
      <c r="AG40" s="284">
        <v>1</v>
      </c>
      <c r="AH40" s="284"/>
      <c r="AI40" s="281">
        <v>2</v>
      </c>
      <c r="AJ40" s="283">
        <v>2</v>
      </c>
      <c r="AK40" s="283">
        <v>3</v>
      </c>
      <c r="AL40" s="283"/>
      <c r="AM40" s="283"/>
      <c r="AN40" s="283"/>
      <c r="AO40" s="283"/>
      <c r="AP40" s="285"/>
      <c r="AQ40" s="114"/>
      <c r="AR40" s="114"/>
      <c r="AS40" s="114">
        <v>1</v>
      </c>
      <c r="AT40" s="65">
        <v>59.5</v>
      </c>
      <c r="AU40" s="64">
        <v>73</v>
      </c>
      <c r="AV40" s="65">
        <v>59.5</v>
      </c>
      <c r="AW40" s="65">
        <v>65</v>
      </c>
      <c r="AX40" s="65">
        <v>55</v>
      </c>
      <c r="AY40" s="65">
        <v>93</v>
      </c>
      <c r="AZ40" s="68">
        <v>33.5</v>
      </c>
      <c r="BA40" s="80">
        <v>129</v>
      </c>
      <c r="BB40" s="67">
        <v>69.5</v>
      </c>
      <c r="BC40" s="129">
        <v>307</v>
      </c>
      <c r="BD40" s="283" t="s">
        <v>2406</v>
      </c>
      <c r="BE40" s="283"/>
      <c r="BF40" s="281"/>
      <c r="BG40" s="281"/>
      <c r="BH40" s="281"/>
      <c r="BI40" s="284"/>
    </row>
    <row r="41" spans="1:61" s="276" customFormat="1" ht="29.25" customHeight="1">
      <c r="A41" s="276" t="s">
        <v>2407</v>
      </c>
      <c r="B41" s="277" t="s">
        <v>2408</v>
      </c>
      <c r="C41" s="278" t="s">
        <v>2368</v>
      </c>
      <c r="D41" s="277"/>
      <c r="E41" s="277">
        <v>1</v>
      </c>
      <c r="F41" s="277"/>
      <c r="G41" s="277">
        <v>1</v>
      </c>
      <c r="H41" s="277"/>
      <c r="I41" s="293">
        <v>264</v>
      </c>
      <c r="J41" s="277"/>
      <c r="K41" s="277">
        <v>1</v>
      </c>
      <c r="L41" s="277"/>
      <c r="M41" s="277">
        <v>145</v>
      </c>
      <c r="N41" s="277">
        <v>62</v>
      </c>
      <c r="O41" s="277">
        <v>172</v>
      </c>
      <c r="P41" s="281"/>
      <c r="Q41" s="281">
        <v>1</v>
      </c>
      <c r="R41" s="281"/>
      <c r="S41" s="281">
        <v>1</v>
      </c>
      <c r="T41" s="281"/>
      <c r="U41" s="281">
        <v>1</v>
      </c>
      <c r="V41" s="277" t="s">
        <v>2408</v>
      </c>
      <c r="W41" s="282">
        <v>1</v>
      </c>
      <c r="X41" s="282"/>
      <c r="Y41" s="282">
        <v>1</v>
      </c>
      <c r="Z41" s="282">
        <v>1</v>
      </c>
      <c r="AA41" s="282"/>
      <c r="AB41" s="283">
        <v>1</v>
      </c>
      <c r="AC41" s="281"/>
      <c r="AD41" s="281">
        <v>1</v>
      </c>
      <c r="AE41" s="281">
        <v>1</v>
      </c>
      <c r="AF41" s="284"/>
      <c r="AG41" s="284">
        <v>4</v>
      </c>
      <c r="AH41" s="284"/>
      <c r="AI41" s="281">
        <v>2</v>
      </c>
      <c r="AJ41" s="283">
        <v>2</v>
      </c>
      <c r="AK41" s="283">
        <v>3</v>
      </c>
      <c r="AL41" s="283"/>
      <c r="AM41" s="283"/>
      <c r="AN41" s="283"/>
      <c r="AO41" s="283"/>
      <c r="AP41" s="285"/>
      <c r="AQ41" s="114"/>
      <c r="AR41" s="114"/>
      <c r="AS41" s="114">
        <v>1</v>
      </c>
      <c r="AT41" s="65">
        <v>84</v>
      </c>
      <c r="AU41" s="64">
        <v>69</v>
      </c>
      <c r="AV41" s="65">
        <v>84</v>
      </c>
      <c r="AW41" s="65">
        <v>53</v>
      </c>
      <c r="AX41" s="65">
        <v>57</v>
      </c>
      <c r="AY41" s="65">
        <v>100</v>
      </c>
      <c r="AZ41" s="68">
        <v>46</v>
      </c>
      <c r="BA41" s="80">
        <v>73.5</v>
      </c>
      <c r="BB41" s="67">
        <v>69</v>
      </c>
      <c r="BC41" s="129">
        <v>798.5</v>
      </c>
      <c r="BD41" s="283" t="s">
        <v>2409</v>
      </c>
      <c r="BE41" s="283"/>
      <c r="BF41" s="281"/>
      <c r="BG41" s="281"/>
      <c r="BH41" s="281"/>
      <c r="BI41" s="284"/>
    </row>
    <row r="42" spans="1:61" s="276" customFormat="1" ht="29.25" customHeight="1">
      <c r="A42" s="276" t="s">
        <v>2410</v>
      </c>
      <c r="B42" s="277" t="s">
        <v>2411</v>
      </c>
      <c r="C42" s="278" t="s">
        <v>2368</v>
      </c>
      <c r="D42" s="277">
        <v>1</v>
      </c>
      <c r="E42" s="277"/>
      <c r="F42" s="277"/>
      <c r="G42" s="277"/>
      <c r="H42" s="277">
        <v>1</v>
      </c>
      <c r="I42" s="293">
        <v>531</v>
      </c>
      <c r="J42" s="277"/>
      <c r="K42" s="277">
        <v>1</v>
      </c>
      <c r="L42" s="277"/>
      <c r="M42" s="277">
        <v>155</v>
      </c>
      <c r="N42" s="277">
        <v>71</v>
      </c>
      <c r="O42" s="277">
        <v>195</v>
      </c>
      <c r="P42" s="281"/>
      <c r="Q42" s="281">
        <v>1</v>
      </c>
      <c r="R42" s="281"/>
      <c r="S42" s="281">
        <v>1</v>
      </c>
      <c r="T42" s="281"/>
      <c r="U42" s="281">
        <v>1</v>
      </c>
      <c r="V42" s="277" t="s">
        <v>2411</v>
      </c>
      <c r="W42" s="282">
        <v>1</v>
      </c>
      <c r="X42" s="282">
        <v>1</v>
      </c>
      <c r="Y42" s="282"/>
      <c r="Z42" s="282">
        <v>1</v>
      </c>
      <c r="AA42" s="282"/>
      <c r="AB42" s="283">
        <v>1</v>
      </c>
      <c r="AC42" s="281">
        <v>1</v>
      </c>
      <c r="AD42" s="281"/>
      <c r="AE42" s="281">
        <v>1</v>
      </c>
      <c r="AF42" s="284"/>
      <c r="AG42" s="284">
        <v>9</v>
      </c>
      <c r="AH42" s="284"/>
      <c r="AI42" s="281">
        <v>2</v>
      </c>
      <c r="AJ42" s="283">
        <v>2</v>
      </c>
      <c r="AK42" s="283">
        <v>3</v>
      </c>
      <c r="AL42" s="283"/>
      <c r="AM42" s="283"/>
      <c r="AN42" s="283"/>
      <c r="AO42" s="283"/>
      <c r="AP42" s="285"/>
      <c r="AQ42" s="114"/>
      <c r="AR42" s="114"/>
      <c r="AS42" s="114">
        <v>1</v>
      </c>
      <c r="AT42" s="65">
        <v>146.5</v>
      </c>
      <c r="AU42" s="64">
        <v>99</v>
      </c>
      <c r="AV42" s="65">
        <v>146.5</v>
      </c>
      <c r="AW42" s="65">
        <v>72</v>
      </c>
      <c r="AX42" s="65">
        <v>86.5</v>
      </c>
      <c r="AY42" s="65">
        <v>269.5</v>
      </c>
      <c r="AZ42" s="68">
        <v>66</v>
      </c>
      <c r="BA42" s="80">
        <v>363</v>
      </c>
      <c r="BB42" s="67">
        <v>83</v>
      </c>
      <c r="BC42" s="130">
        <v>4908.5</v>
      </c>
      <c r="BD42" s="283" t="s">
        <v>2412</v>
      </c>
      <c r="BE42" s="283"/>
      <c r="BF42" s="281"/>
      <c r="BG42" s="281"/>
      <c r="BH42" s="281"/>
      <c r="BI42" s="284"/>
    </row>
    <row r="43" spans="1:61" s="276" customFormat="1" ht="29.25" customHeight="1">
      <c r="A43" s="276" t="s">
        <v>2413</v>
      </c>
      <c r="B43" s="277" t="s">
        <v>2414</v>
      </c>
      <c r="C43" s="278" t="s">
        <v>2368</v>
      </c>
      <c r="D43" s="277">
        <v>1</v>
      </c>
      <c r="E43" s="277"/>
      <c r="F43" s="277"/>
      <c r="G43" s="277">
        <v>1</v>
      </c>
      <c r="H43" s="277"/>
      <c r="I43" s="293">
        <v>331</v>
      </c>
      <c r="J43" s="277"/>
      <c r="K43" s="277">
        <v>1</v>
      </c>
      <c r="L43" s="277"/>
      <c r="M43" s="277">
        <v>150</v>
      </c>
      <c r="N43" s="277">
        <v>68</v>
      </c>
      <c r="O43" s="277">
        <v>182</v>
      </c>
      <c r="P43" s="281"/>
      <c r="Q43" s="281">
        <v>1</v>
      </c>
      <c r="R43" s="281"/>
      <c r="S43" s="281">
        <v>1</v>
      </c>
      <c r="T43" s="281"/>
      <c r="U43" s="281">
        <v>1</v>
      </c>
      <c r="V43" s="277" t="s">
        <v>2414</v>
      </c>
      <c r="W43" s="282">
        <v>1</v>
      </c>
      <c r="X43" s="282"/>
      <c r="Y43" s="282">
        <v>1</v>
      </c>
      <c r="Z43" s="282">
        <v>1</v>
      </c>
      <c r="AA43" s="282"/>
      <c r="AB43" s="283">
        <v>1</v>
      </c>
      <c r="AC43" s="281"/>
      <c r="AD43" s="281">
        <v>1</v>
      </c>
      <c r="AE43" s="281">
        <v>1</v>
      </c>
      <c r="AF43" s="284"/>
      <c r="AG43" s="284">
        <v>6</v>
      </c>
      <c r="AH43" s="284"/>
      <c r="AI43" s="281">
        <v>2</v>
      </c>
      <c r="AJ43" s="283">
        <v>2</v>
      </c>
      <c r="AK43" s="283">
        <v>3</v>
      </c>
      <c r="AL43" s="283"/>
      <c r="AM43" s="283"/>
      <c r="AN43" s="283"/>
      <c r="AO43" s="283"/>
      <c r="AP43" s="285"/>
      <c r="AQ43" s="114"/>
      <c r="AR43" s="114"/>
      <c r="AS43" s="114">
        <v>1</v>
      </c>
      <c r="AT43" s="65">
        <v>62</v>
      </c>
      <c r="AU43" s="64">
        <v>96</v>
      </c>
      <c r="AV43" s="65">
        <v>62</v>
      </c>
      <c r="AW43" s="65">
        <v>49</v>
      </c>
      <c r="AX43" s="65">
        <v>80</v>
      </c>
      <c r="AY43" s="65">
        <v>101</v>
      </c>
      <c r="AZ43" s="68">
        <v>38</v>
      </c>
      <c r="BA43" s="80">
        <v>119</v>
      </c>
      <c r="BB43" s="67">
        <v>49</v>
      </c>
      <c r="BC43" s="129">
        <v>666.5</v>
      </c>
      <c r="BD43" s="283" t="s">
        <v>2415</v>
      </c>
      <c r="BE43" s="283"/>
      <c r="BF43" s="281"/>
      <c r="BG43" s="281"/>
      <c r="BH43" s="281"/>
      <c r="BI43" s="284"/>
    </row>
    <row r="44" spans="1:61" s="276" customFormat="1" ht="29.25" customHeight="1">
      <c r="A44" s="276" t="s">
        <v>2416</v>
      </c>
      <c r="B44" s="277" t="s">
        <v>2417</v>
      </c>
      <c r="C44" s="278" t="s">
        <v>2368</v>
      </c>
      <c r="D44" s="277">
        <v>1</v>
      </c>
      <c r="E44" s="277"/>
      <c r="F44" s="277"/>
      <c r="G44" s="277">
        <v>1</v>
      </c>
      <c r="H44" s="277"/>
      <c r="I44" s="293">
        <v>290</v>
      </c>
      <c r="J44" s="277"/>
      <c r="K44" s="277">
        <v>1</v>
      </c>
      <c r="L44" s="277"/>
      <c r="M44" s="277">
        <v>143</v>
      </c>
      <c r="N44" s="277">
        <v>65</v>
      </c>
      <c r="O44" s="277">
        <v>175</v>
      </c>
      <c r="P44" s="281"/>
      <c r="Q44" s="281">
        <v>1</v>
      </c>
      <c r="R44" s="281"/>
      <c r="S44" s="281">
        <v>1</v>
      </c>
      <c r="T44" s="281"/>
      <c r="U44" s="281">
        <v>1</v>
      </c>
      <c r="V44" s="277" t="s">
        <v>2417</v>
      </c>
      <c r="W44" s="282">
        <v>1</v>
      </c>
      <c r="X44" s="282">
        <v>1</v>
      </c>
      <c r="Y44" s="282"/>
      <c r="Z44" s="282">
        <v>1</v>
      </c>
      <c r="AA44" s="282"/>
      <c r="AB44" s="283">
        <v>1</v>
      </c>
      <c r="AC44" s="281">
        <v>1</v>
      </c>
      <c r="AD44" s="281"/>
      <c r="AE44" s="281">
        <v>1</v>
      </c>
      <c r="AF44" s="284"/>
      <c r="AG44" s="284">
        <v>6</v>
      </c>
      <c r="AH44" s="284"/>
      <c r="AI44" s="281">
        <v>2</v>
      </c>
      <c r="AJ44" s="283">
        <v>2</v>
      </c>
      <c r="AK44" s="283">
        <v>3</v>
      </c>
      <c r="AL44" s="283"/>
      <c r="AM44" s="283"/>
      <c r="AN44" s="283"/>
      <c r="AO44" s="283"/>
      <c r="AP44" s="285"/>
      <c r="AQ44" s="114"/>
      <c r="AR44" s="114">
        <v>1</v>
      </c>
      <c r="AS44" s="114"/>
      <c r="AT44" s="66">
        <v>7782</v>
      </c>
      <c r="AU44" s="70">
        <v>1701.5</v>
      </c>
      <c r="AV44" s="66">
        <v>7782</v>
      </c>
      <c r="AW44" s="65">
        <v>85</v>
      </c>
      <c r="AX44" s="65">
        <v>70</v>
      </c>
      <c r="AY44" s="65">
        <v>106</v>
      </c>
      <c r="AZ44" s="68">
        <v>38</v>
      </c>
      <c r="BA44" s="80">
        <v>87.5</v>
      </c>
      <c r="BB44" s="67">
        <v>53</v>
      </c>
      <c r="BC44" s="129">
        <v>1174</v>
      </c>
      <c r="BD44" s="283" t="s">
        <v>2418</v>
      </c>
      <c r="BE44" s="283"/>
      <c r="BF44" s="281"/>
      <c r="BG44" s="281"/>
      <c r="BH44" s="281"/>
      <c r="BI44" s="284"/>
    </row>
    <row r="45" spans="1:61" s="276" customFormat="1" ht="29.25" customHeight="1">
      <c r="A45" s="276" t="s">
        <v>2419</v>
      </c>
      <c r="B45" s="277" t="s">
        <v>2420</v>
      </c>
      <c r="C45" s="278" t="s">
        <v>2368</v>
      </c>
      <c r="D45" s="277">
        <v>1</v>
      </c>
      <c r="E45" s="277"/>
      <c r="F45" s="277"/>
      <c r="G45" s="277">
        <v>1</v>
      </c>
      <c r="H45" s="277"/>
      <c r="I45" s="293">
        <v>266</v>
      </c>
      <c r="J45" s="277"/>
      <c r="K45" s="277">
        <v>1</v>
      </c>
      <c r="L45" s="277"/>
      <c r="M45" s="277">
        <v>140</v>
      </c>
      <c r="N45" s="277">
        <v>65</v>
      </c>
      <c r="O45" s="277">
        <v>160</v>
      </c>
      <c r="P45" s="281"/>
      <c r="Q45" s="281">
        <v>1</v>
      </c>
      <c r="R45" s="281"/>
      <c r="S45" s="281">
        <v>1</v>
      </c>
      <c r="T45" s="281"/>
      <c r="U45" s="281">
        <v>1</v>
      </c>
      <c r="V45" s="277" t="s">
        <v>2420</v>
      </c>
      <c r="W45" s="282">
        <v>1</v>
      </c>
      <c r="X45" s="282"/>
      <c r="Y45" s="282">
        <v>1</v>
      </c>
      <c r="Z45" s="282">
        <v>1</v>
      </c>
      <c r="AA45" s="282"/>
      <c r="AB45" s="283">
        <v>1</v>
      </c>
      <c r="AC45" s="281"/>
      <c r="AD45" s="281">
        <v>1</v>
      </c>
      <c r="AE45" s="281">
        <v>1</v>
      </c>
      <c r="AF45" s="284"/>
      <c r="AG45" s="284">
        <v>1</v>
      </c>
      <c r="AH45" s="284"/>
      <c r="AI45" s="281">
        <v>2</v>
      </c>
      <c r="AJ45" s="283">
        <v>2</v>
      </c>
      <c r="AK45" s="283">
        <v>3</v>
      </c>
      <c r="AL45" s="283"/>
      <c r="AM45" s="283"/>
      <c r="AN45" s="283"/>
      <c r="AO45" s="283"/>
      <c r="AP45" s="285"/>
      <c r="AQ45" s="114"/>
      <c r="AR45" s="114"/>
      <c r="AS45" s="114">
        <v>1</v>
      </c>
      <c r="AT45" s="65">
        <v>246</v>
      </c>
      <c r="AU45" s="64">
        <v>112.5</v>
      </c>
      <c r="AV45" s="65">
        <v>246</v>
      </c>
      <c r="AW45" s="65">
        <v>57</v>
      </c>
      <c r="AX45" s="65">
        <v>53.5</v>
      </c>
      <c r="AY45" s="65">
        <v>92</v>
      </c>
      <c r="AZ45" s="68">
        <v>39.5</v>
      </c>
      <c r="BA45" s="80">
        <v>129.5</v>
      </c>
      <c r="BB45" s="67">
        <v>68</v>
      </c>
      <c r="BC45" s="129">
        <v>192.5</v>
      </c>
      <c r="BD45" s="283" t="s">
        <v>2421</v>
      </c>
      <c r="BE45" s="283"/>
      <c r="BF45" s="281"/>
      <c r="BG45" s="281"/>
      <c r="BH45" s="281"/>
      <c r="BI45" s="284"/>
    </row>
    <row r="46" spans="1:61" s="276" customFormat="1" ht="29.25" customHeight="1">
      <c r="A46" s="276" t="s">
        <v>2422</v>
      </c>
      <c r="B46" s="277" t="s">
        <v>2423</v>
      </c>
      <c r="C46" s="278" t="s">
        <v>2368</v>
      </c>
      <c r="D46" s="277"/>
      <c r="E46" s="277">
        <v>1</v>
      </c>
      <c r="F46" s="277"/>
      <c r="G46" s="277">
        <v>1</v>
      </c>
      <c r="H46" s="277"/>
      <c r="I46" s="293">
        <v>302</v>
      </c>
      <c r="J46" s="277"/>
      <c r="K46" s="277">
        <v>1</v>
      </c>
      <c r="L46" s="277"/>
      <c r="M46" s="277">
        <v>145</v>
      </c>
      <c r="N46" s="277">
        <v>65</v>
      </c>
      <c r="O46" s="277">
        <v>172</v>
      </c>
      <c r="P46" s="281"/>
      <c r="Q46" s="281">
        <v>1</v>
      </c>
      <c r="R46" s="281"/>
      <c r="S46" s="281">
        <v>1</v>
      </c>
      <c r="T46" s="281"/>
      <c r="U46" s="281">
        <v>1</v>
      </c>
      <c r="V46" s="277" t="s">
        <v>2423</v>
      </c>
      <c r="W46" s="282">
        <v>1</v>
      </c>
      <c r="X46" s="282">
        <v>1</v>
      </c>
      <c r="Y46" s="282"/>
      <c r="Z46" s="282">
        <v>1</v>
      </c>
      <c r="AA46" s="282"/>
      <c r="AB46" s="283">
        <v>1</v>
      </c>
      <c r="AC46" s="281">
        <v>1</v>
      </c>
      <c r="AD46" s="281"/>
      <c r="AE46" s="281">
        <v>1</v>
      </c>
      <c r="AF46" s="284"/>
      <c r="AG46" s="284">
        <v>4</v>
      </c>
      <c r="AH46" s="284"/>
      <c r="AI46" s="281">
        <v>2</v>
      </c>
      <c r="AJ46" s="283">
        <v>2</v>
      </c>
      <c r="AK46" s="283">
        <v>3</v>
      </c>
      <c r="AL46" s="283"/>
      <c r="AM46" s="283"/>
      <c r="AN46" s="283"/>
      <c r="AO46" s="283"/>
      <c r="AP46" s="285"/>
      <c r="AQ46" s="114"/>
      <c r="AR46" s="114"/>
      <c r="AS46" s="114">
        <v>1</v>
      </c>
      <c r="AT46" s="65">
        <v>65.5</v>
      </c>
      <c r="AU46" s="64">
        <v>85</v>
      </c>
      <c r="AV46" s="65">
        <v>65.5</v>
      </c>
      <c r="AW46" s="65">
        <v>41</v>
      </c>
      <c r="AX46" s="65">
        <v>69.5</v>
      </c>
      <c r="AY46" s="65">
        <v>87</v>
      </c>
      <c r="AZ46" s="68">
        <v>36.5</v>
      </c>
      <c r="BA46" s="80">
        <v>61</v>
      </c>
      <c r="BB46" s="67">
        <v>57</v>
      </c>
      <c r="BC46" s="129">
        <v>598</v>
      </c>
      <c r="BD46" s="283" t="s">
        <v>2424</v>
      </c>
      <c r="BE46" s="283"/>
      <c r="BF46" s="281"/>
      <c r="BG46" s="281"/>
      <c r="BH46" s="281"/>
      <c r="BI46" s="284"/>
    </row>
    <row r="47" spans="1:61" s="276" customFormat="1" ht="29.25" customHeight="1">
      <c r="A47" s="276" t="s">
        <v>2425</v>
      </c>
      <c r="B47" s="277" t="s">
        <v>2426</v>
      </c>
      <c r="C47" s="278" t="s">
        <v>2368</v>
      </c>
      <c r="D47" s="277"/>
      <c r="E47" s="277">
        <v>1</v>
      </c>
      <c r="F47" s="277"/>
      <c r="G47" s="277">
        <v>1</v>
      </c>
      <c r="H47" s="277"/>
      <c r="I47" s="293">
        <v>282</v>
      </c>
      <c r="J47" s="277"/>
      <c r="K47" s="277">
        <v>1</v>
      </c>
      <c r="L47" s="277"/>
      <c r="M47" s="277">
        <v>141</v>
      </c>
      <c r="N47" s="277">
        <v>62</v>
      </c>
      <c r="O47" s="277">
        <v>165</v>
      </c>
      <c r="P47" s="281"/>
      <c r="Q47" s="281">
        <v>1</v>
      </c>
      <c r="R47" s="281"/>
      <c r="S47" s="281">
        <v>1</v>
      </c>
      <c r="T47" s="281"/>
      <c r="U47" s="281">
        <v>1</v>
      </c>
      <c r="V47" s="277" t="s">
        <v>2426</v>
      </c>
      <c r="W47" s="282">
        <v>1</v>
      </c>
      <c r="X47" s="282"/>
      <c r="Y47" s="282">
        <v>1</v>
      </c>
      <c r="Z47" s="282">
        <v>1</v>
      </c>
      <c r="AA47" s="282"/>
      <c r="AB47" s="283">
        <v>1</v>
      </c>
      <c r="AC47" s="281"/>
      <c r="AD47" s="281">
        <v>1</v>
      </c>
      <c r="AE47" s="281">
        <v>1</v>
      </c>
      <c r="AF47" s="284"/>
      <c r="AG47" s="284">
        <v>6</v>
      </c>
      <c r="AH47" s="284"/>
      <c r="AI47" s="281">
        <v>2</v>
      </c>
      <c r="AJ47" s="283">
        <v>2</v>
      </c>
      <c r="AK47" s="283">
        <v>3</v>
      </c>
      <c r="AL47" s="283"/>
      <c r="AM47" s="283"/>
      <c r="AN47" s="283"/>
      <c r="AO47" s="283"/>
      <c r="AP47" s="285"/>
      <c r="AQ47" s="114"/>
      <c r="AR47" s="114"/>
      <c r="AS47" s="114">
        <v>1</v>
      </c>
      <c r="AT47" s="65">
        <v>63.5</v>
      </c>
      <c r="AU47" s="64">
        <v>85.5</v>
      </c>
      <c r="AV47" s="65">
        <v>63.5</v>
      </c>
      <c r="AW47" s="65">
        <v>62</v>
      </c>
      <c r="AX47" s="65">
        <v>63</v>
      </c>
      <c r="AY47" s="65">
        <v>97</v>
      </c>
      <c r="AZ47" s="68">
        <v>58</v>
      </c>
      <c r="BA47" s="80">
        <v>95.5</v>
      </c>
      <c r="BB47" s="67">
        <v>63.5</v>
      </c>
      <c r="BC47" s="130">
        <v>3826</v>
      </c>
      <c r="BD47" s="283" t="s">
        <v>2427</v>
      </c>
      <c r="BE47" s="283"/>
      <c r="BF47" s="281"/>
      <c r="BG47" s="281"/>
      <c r="BH47" s="281"/>
      <c r="BI47" s="284"/>
    </row>
    <row r="48" spans="1:61" s="276" customFormat="1" ht="29.25" customHeight="1">
      <c r="A48" s="276" t="s">
        <v>2428</v>
      </c>
      <c r="B48" s="277" t="s">
        <v>2429</v>
      </c>
      <c r="C48" s="278" t="s">
        <v>2430</v>
      </c>
      <c r="D48" s="277">
        <v>1</v>
      </c>
      <c r="E48" s="277"/>
      <c r="F48" s="277"/>
      <c r="G48" s="277"/>
      <c r="H48" s="277">
        <v>1</v>
      </c>
      <c r="I48" s="293">
        <v>823</v>
      </c>
      <c r="J48" s="277"/>
      <c r="K48" s="277"/>
      <c r="L48" s="277">
        <v>1</v>
      </c>
      <c r="M48" s="277">
        <v>168</v>
      </c>
      <c r="N48" s="277">
        <v>65</v>
      </c>
      <c r="O48" s="277">
        <v>210</v>
      </c>
      <c r="P48" s="281"/>
      <c r="Q48" s="281">
        <v>1</v>
      </c>
      <c r="R48" s="281"/>
      <c r="S48" s="281">
        <v>1</v>
      </c>
      <c r="T48" s="281"/>
      <c r="U48" s="281">
        <v>1</v>
      </c>
      <c r="V48" s="277" t="s">
        <v>2429</v>
      </c>
      <c r="W48" s="282">
        <v>1</v>
      </c>
      <c r="X48" s="282"/>
      <c r="Y48" s="282">
        <v>1</v>
      </c>
      <c r="Z48" s="282">
        <v>1</v>
      </c>
      <c r="AA48" s="282"/>
      <c r="AB48" s="283">
        <v>1</v>
      </c>
      <c r="AC48" s="281"/>
      <c r="AD48" s="281">
        <v>1</v>
      </c>
      <c r="AE48" s="281">
        <v>1</v>
      </c>
      <c r="AF48" s="284"/>
      <c r="AG48" s="284">
        <v>3</v>
      </c>
      <c r="AH48" s="284"/>
      <c r="AI48" s="281">
        <v>2</v>
      </c>
      <c r="AJ48" s="283">
        <v>2</v>
      </c>
      <c r="AK48" s="283">
        <v>3</v>
      </c>
      <c r="AL48" s="283"/>
      <c r="AM48" s="283"/>
      <c r="AN48" s="283"/>
      <c r="AO48" s="283"/>
      <c r="AP48" s="285"/>
      <c r="AQ48" s="114"/>
      <c r="AR48" s="114">
        <v>1</v>
      </c>
      <c r="AS48" s="114"/>
      <c r="AT48" s="66">
        <v>1734.5</v>
      </c>
      <c r="AU48" s="64">
        <v>470</v>
      </c>
      <c r="AV48" s="66">
        <v>1734.5</v>
      </c>
      <c r="AW48" s="65">
        <v>56</v>
      </c>
      <c r="AX48" s="65">
        <v>71</v>
      </c>
      <c r="AY48" s="65">
        <v>114</v>
      </c>
      <c r="AZ48" s="68">
        <v>56</v>
      </c>
      <c r="BA48" s="80">
        <v>488</v>
      </c>
      <c r="BB48" s="67">
        <v>201.5</v>
      </c>
      <c r="BC48" s="129">
        <v>1243.5</v>
      </c>
      <c r="BD48" s="283" t="s">
        <v>2431</v>
      </c>
      <c r="BE48" s="283" t="s">
        <v>348</v>
      </c>
      <c r="BF48" s="281"/>
      <c r="BG48" s="281"/>
      <c r="BH48" s="281"/>
      <c r="BI48" s="284"/>
    </row>
    <row r="49" spans="1:61" s="276" customFormat="1" ht="29.25" customHeight="1">
      <c r="A49" s="276" t="s">
        <v>2432</v>
      </c>
      <c r="B49" s="277" t="s">
        <v>2433</v>
      </c>
      <c r="C49" s="278" t="s">
        <v>2430</v>
      </c>
      <c r="D49" s="277">
        <v>1</v>
      </c>
      <c r="E49" s="277"/>
      <c r="F49" s="277"/>
      <c r="G49" s="277"/>
      <c r="H49" s="277">
        <v>1</v>
      </c>
      <c r="I49" s="293">
        <v>724</v>
      </c>
      <c r="J49" s="277"/>
      <c r="K49" s="277"/>
      <c r="L49" s="277">
        <v>1</v>
      </c>
      <c r="M49" s="277">
        <v>170</v>
      </c>
      <c r="N49" s="277">
        <v>68</v>
      </c>
      <c r="O49" s="277">
        <v>210</v>
      </c>
      <c r="P49" s="281"/>
      <c r="Q49" s="281">
        <v>1</v>
      </c>
      <c r="R49" s="281"/>
      <c r="S49" s="281">
        <v>1</v>
      </c>
      <c r="T49" s="281"/>
      <c r="U49" s="281">
        <v>1</v>
      </c>
      <c r="V49" s="277" t="s">
        <v>2433</v>
      </c>
      <c r="W49" s="282">
        <v>1</v>
      </c>
      <c r="X49" s="282">
        <v>1</v>
      </c>
      <c r="Y49" s="282"/>
      <c r="Z49" s="282">
        <v>1</v>
      </c>
      <c r="AA49" s="282"/>
      <c r="AB49" s="283">
        <v>1</v>
      </c>
      <c r="AC49" s="281">
        <v>1</v>
      </c>
      <c r="AD49" s="281"/>
      <c r="AE49" s="281">
        <v>1</v>
      </c>
      <c r="AF49" s="284"/>
      <c r="AG49" s="284">
        <v>3</v>
      </c>
      <c r="AH49" s="284"/>
      <c r="AI49" s="281">
        <v>2</v>
      </c>
      <c r="AJ49" s="283">
        <v>2</v>
      </c>
      <c r="AK49" s="283">
        <v>3</v>
      </c>
      <c r="AL49" s="283"/>
      <c r="AM49" s="283"/>
      <c r="AN49" s="283"/>
      <c r="AO49" s="283"/>
      <c r="AP49" s="285"/>
      <c r="AQ49" s="114"/>
      <c r="AR49" s="114"/>
      <c r="AS49" s="114">
        <v>1</v>
      </c>
      <c r="AT49" s="65">
        <v>219</v>
      </c>
      <c r="AU49" s="64">
        <v>111</v>
      </c>
      <c r="AV49" s="65">
        <v>219</v>
      </c>
      <c r="AW49" s="65">
        <v>84.5</v>
      </c>
      <c r="AX49" s="65">
        <v>110.5</v>
      </c>
      <c r="AY49" s="65">
        <v>132</v>
      </c>
      <c r="AZ49" s="68">
        <v>70</v>
      </c>
      <c r="BA49" s="81">
        <v>1533</v>
      </c>
      <c r="BB49" s="67">
        <v>103</v>
      </c>
      <c r="BC49" s="129">
        <v>3010</v>
      </c>
      <c r="BD49" s="283" t="s">
        <v>2434</v>
      </c>
      <c r="BE49" s="283"/>
      <c r="BF49" s="281"/>
      <c r="BG49" s="281"/>
      <c r="BH49" s="281"/>
      <c r="BI49" s="284"/>
    </row>
    <row r="50" spans="1:61" s="276" customFormat="1" ht="29.25" customHeight="1">
      <c r="A50" s="276" t="s">
        <v>2435</v>
      </c>
      <c r="B50" s="277" t="s">
        <v>2436</v>
      </c>
      <c r="C50" s="278" t="s">
        <v>2430</v>
      </c>
      <c r="D50" s="277">
        <v>1</v>
      </c>
      <c r="E50" s="277"/>
      <c r="F50" s="277"/>
      <c r="G50" s="277">
        <v>1</v>
      </c>
      <c r="H50" s="277"/>
      <c r="I50" s="293">
        <v>293</v>
      </c>
      <c r="J50" s="277"/>
      <c r="K50" s="277">
        <v>1</v>
      </c>
      <c r="L50" s="277"/>
      <c r="M50" s="277">
        <v>135</v>
      </c>
      <c r="N50" s="277">
        <v>60</v>
      </c>
      <c r="O50" s="277">
        <v>155</v>
      </c>
      <c r="P50" s="281"/>
      <c r="Q50" s="281">
        <v>1</v>
      </c>
      <c r="R50" s="281"/>
      <c r="S50" s="281">
        <v>1</v>
      </c>
      <c r="T50" s="281"/>
      <c r="U50" s="281">
        <v>1</v>
      </c>
      <c r="V50" s="277" t="s">
        <v>2436</v>
      </c>
      <c r="W50" s="282">
        <v>1</v>
      </c>
      <c r="X50" s="282"/>
      <c r="Y50" s="282">
        <v>1</v>
      </c>
      <c r="Z50" s="282">
        <v>1</v>
      </c>
      <c r="AA50" s="282"/>
      <c r="AB50" s="283">
        <v>1</v>
      </c>
      <c r="AC50" s="281"/>
      <c r="AD50" s="281">
        <v>1</v>
      </c>
      <c r="AE50" s="281">
        <v>1</v>
      </c>
      <c r="AF50" s="284"/>
      <c r="AG50" s="284">
        <v>3</v>
      </c>
      <c r="AH50" s="284"/>
      <c r="AI50" s="281">
        <v>2</v>
      </c>
      <c r="AJ50" s="283">
        <v>2</v>
      </c>
      <c r="AK50" s="283">
        <v>3</v>
      </c>
      <c r="AL50" s="283"/>
      <c r="AM50" s="283"/>
      <c r="AN50" s="283"/>
      <c r="AO50" s="283"/>
      <c r="AP50" s="285"/>
      <c r="AQ50" s="114"/>
      <c r="AR50" s="114"/>
      <c r="AS50" s="114">
        <v>1</v>
      </c>
      <c r="AT50" s="65">
        <v>259</v>
      </c>
      <c r="AU50" s="64">
        <v>102</v>
      </c>
      <c r="AV50" s="65">
        <v>259</v>
      </c>
      <c r="AW50" s="65">
        <v>43</v>
      </c>
      <c r="AX50" s="65">
        <v>64</v>
      </c>
      <c r="AY50" s="65">
        <v>98</v>
      </c>
      <c r="AZ50" s="68">
        <v>46</v>
      </c>
      <c r="BA50" s="80">
        <v>399</v>
      </c>
      <c r="BB50" s="67">
        <v>72</v>
      </c>
      <c r="BC50" s="129">
        <v>641.5</v>
      </c>
      <c r="BD50" s="283" t="s">
        <v>2437</v>
      </c>
      <c r="BE50" s="283"/>
      <c r="BF50" s="281"/>
      <c r="BG50" s="281"/>
      <c r="BH50" s="281"/>
      <c r="BI50" s="284"/>
    </row>
    <row r="51" spans="1:61" s="276" customFormat="1" ht="29.25" customHeight="1">
      <c r="A51" s="276" t="s">
        <v>2438</v>
      </c>
      <c r="B51" s="277" t="s">
        <v>2439</v>
      </c>
      <c r="C51" s="278" t="s">
        <v>2430</v>
      </c>
      <c r="D51" s="277">
        <v>1</v>
      </c>
      <c r="E51" s="277"/>
      <c r="F51" s="277"/>
      <c r="G51" s="277"/>
      <c r="H51" s="277">
        <v>1</v>
      </c>
      <c r="I51" s="293">
        <v>833</v>
      </c>
      <c r="J51" s="277"/>
      <c r="K51" s="277"/>
      <c r="L51" s="277">
        <v>1</v>
      </c>
      <c r="M51" s="277">
        <v>173</v>
      </c>
      <c r="N51" s="277">
        <v>73</v>
      </c>
      <c r="O51" s="277">
        <v>187</v>
      </c>
      <c r="P51" s="281"/>
      <c r="Q51" s="281">
        <v>1</v>
      </c>
      <c r="R51" s="281"/>
      <c r="S51" s="281">
        <v>1</v>
      </c>
      <c r="T51" s="281"/>
      <c r="U51" s="281">
        <v>1</v>
      </c>
      <c r="V51" s="277" t="s">
        <v>2439</v>
      </c>
      <c r="W51" s="282">
        <v>1</v>
      </c>
      <c r="X51" s="282">
        <v>1</v>
      </c>
      <c r="Y51" s="282"/>
      <c r="Z51" s="282">
        <v>1</v>
      </c>
      <c r="AA51" s="282"/>
      <c r="AB51" s="283">
        <v>1</v>
      </c>
      <c r="AC51" s="281">
        <v>1</v>
      </c>
      <c r="AD51" s="281"/>
      <c r="AE51" s="281">
        <v>1</v>
      </c>
      <c r="AF51" s="284"/>
      <c r="AG51" s="284">
        <v>4</v>
      </c>
      <c r="AH51" s="284"/>
      <c r="AI51" s="281">
        <v>2</v>
      </c>
      <c r="AJ51" s="283">
        <v>2</v>
      </c>
      <c r="AK51" s="283">
        <v>3</v>
      </c>
      <c r="AL51" s="283"/>
      <c r="AM51" s="283"/>
      <c r="AN51" s="283"/>
      <c r="AO51" s="283"/>
      <c r="AP51" s="285"/>
      <c r="AQ51" s="114">
        <v>1</v>
      </c>
      <c r="AR51" s="114"/>
      <c r="AS51" s="114"/>
      <c r="AT51" s="69">
        <v>21658.5</v>
      </c>
      <c r="AU51" s="70">
        <v>9432</v>
      </c>
      <c r="AV51" s="69">
        <v>21658.5</v>
      </c>
      <c r="AW51" s="65">
        <v>131</v>
      </c>
      <c r="AX51" s="65">
        <v>93</v>
      </c>
      <c r="AY51" s="65">
        <v>179.5</v>
      </c>
      <c r="AZ51" s="68">
        <v>66</v>
      </c>
      <c r="BA51" s="80">
        <v>94</v>
      </c>
      <c r="BB51" s="67">
        <v>89</v>
      </c>
      <c r="BC51" s="129">
        <v>1791</v>
      </c>
      <c r="BD51" s="283" t="s">
        <v>2440</v>
      </c>
      <c r="BE51" s="283"/>
      <c r="BF51" s="281"/>
      <c r="BG51" s="281"/>
      <c r="BH51" s="281"/>
      <c r="BI51" s="284"/>
    </row>
    <row r="52" spans="1:61" s="276" customFormat="1" ht="29.25" customHeight="1" thickBot="1">
      <c r="A52" s="276" t="s">
        <v>2441</v>
      </c>
      <c r="B52" s="277" t="s">
        <v>2442</v>
      </c>
      <c r="C52" s="278" t="s">
        <v>2430</v>
      </c>
      <c r="D52" s="277">
        <v>1</v>
      </c>
      <c r="E52" s="277"/>
      <c r="F52" s="277"/>
      <c r="G52" s="277"/>
      <c r="H52" s="277">
        <v>1</v>
      </c>
      <c r="I52" s="293">
        <v>528</v>
      </c>
      <c r="J52" s="277"/>
      <c r="K52" s="277">
        <v>1</v>
      </c>
      <c r="L52" s="277"/>
      <c r="M52" s="277">
        <v>158</v>
      </c>
      <c r="N52" s="277">
        <v>68</v>
      </c>
      <c r="O52" s="277">
        <v>170</v>
      </c>
      <c r="P52" s="281"/>
      <c r="Q52" s="281">
        <v>1</v>
      </c>
      <c r="R52" s="281"/>
      <c r="S52" s="281">
        <v>1</v>
      </c>
      <c r="T52" s="281"/>
      <c r="U52" s="281">
        <v>1</v>
      </c>
      <c r="V52" s="277" t="s">
        <v>2442</v>
      </c>
      <c r="W52" s="282">
        <v>1</v>
      </c>
      <c r="X52" s="282"/>
      <c r="Y52" s="282">
        <v>1</v>
      </c>
      <c r="Z52" s="282">
        <v>1</v>
      </c>
      <c r="AA52" s="282"/>
      <c r="AB52" s="283">
        <v>1</v>
      </c>
      <c r="AC52" s="281"/>
      <c r="AD52" s="281">
        <v>1</v>
      </c>
      <c r="AE52" s="281">
        <v>1</v>
      </c>
      <c r="AF52" s="284"/>
      <c r="AG52" s="284">
        <v>3</v>
      </c>
      <c r="AH52" s="284"/>
      <c r="AI52" s="281">
        <v>2</v>
      </c>
      <c r="AJ52" s="283">
        <v>2</v>
      </c>
      <c r="AK52" s="283">
        <v>3</v>
      </c>
      <c r="AL52" s="283"/>
      <c r="AM52" s="283"/>
      <c r="AN52" s="283"/>
      <c r="AO52" s="283"/>
      <c r="AP52" s="285"/>
      <c r="AQ52" s="114"/>
      <c r="AR52" s="114"/>
      <c r="AS52" s="114">
        <v>1</v>
      </c>
      <c r="AT52" s="74">
        <v>129</v>
      </c>
      <c r="AU52" s="127">
        <v>102</v>
      </c>
      <c r="AV52" s="74">
        <v>129</v>
      </c>
      <c r="AW52" s="74">
        <v>65</v>
      </c>
      <c r="AX52" s="74">
        <v>107.5</v>
      </c>
      <c r="AY52" s="74">
        <v>121.5</v>
      </c>
      <c r="AZ52" s="76">
        <v>66.5</v>
      </c>
      <c r="BA52" s="100">
        <v>356.5</v>
      </c>
      <c r="BB52" s="75">
        <v>93</v>
      </c>
      <c r="BC52" s="135">
        <v>998</v>
      </c>
      <c r="BD52" s="283" t="s">
        <v>2443</v>
      </c>
      <c r="BE52" s="283"/>
      <c r="BF52" s="281"/>
      <c r="BG52" s="281"/>
      <c r="BH52" s="281"/>
      <c r="BI52" s="284"/>
    </row>
    <row r="53" spans="1:61" s="276" customFormat="1" ht="29.25" customHeight="1">
      <c r="A53" s="276" t="s">
        <v>2444</v>
      </c>
      <c r="B53" s="277" t="s">
        <v>2445</v>
      </c>
      <c r="C53" s="278" t="s">
        <v>2430</v>
      </c>
      <c r="D53" s="277">
        <v>1</v>
      </c>
      <c r="E53" s="277"/>
      <c r="F53" s="277"/>
      <c r="G53" s="277">
        <v>1</v>
      </c>
      <c r="H53" s="280"/>
      <c r="I53" s="293">
        <v>218</v>
      </c>
      <c r="J53" s="277"/>
      <c r="K53" s="277">
        <v>1</v>
      </c>
      <c r="L53" s="277"/>
      <c r="M53" s="277">
        <v>140</v>
      </c>
      <c r="N53" s="277">
        <v>57</v>
      </c>
      <c r="O53" s="277">
        <v>150</v>
      </c>
      <c r="P53" s="281"/>
      <c r="Q53" s="281">
        <v>1</v>
      </c>
      <c r="R53" s="281"/>
      <c r="S53" s="281">
        <v>1</v>
      </c>
      <c r="T53" s="281"/>
      <c r="U53" s="281">
        <v>1</v>
      </c>
      <c r="V53" s="277" t="s">
        <v>2445</v>
      </c>
      <c r="W53" s="282">
        <v>1</v>
      </c>
      <c r="X53" s="282"/>
      <c r="Y53" s="282">
        <v>1</v>
      </c>
      <c r="Z53" s="282">
        <v>1</v>
      </c>
      <c r="AA53" s="282"/>
      <c r="AB53" s="283">
        <v>1</v>
      </c>
      <c r="AC53" s="281"/>
      <c r="AD53" s="281">
        <v>1</v>
      </c>
      <c r="AE53" s="281">
        <v>1</v>
      </c>
      <c r="AF53" s="284"/>
      <c r="AG53" s="284">
        <v>8</v>
      </c>
      <c r="AH53" s="284"/>
      <c r="AI53" s="281">
        <v>2</v>
      </c>
      <c r="AJ53" s="283">
        <v>2</v>
      </c>
      <c r="AK53" s="283">
        <v>3</v>
      </c>
      <c r="AL53" s="283"/>
      <c r="AM53" s="283"/>
      <c r="AN53" s="283"/>
      <c r="AO53" s="283"/>
      <c r="AP53" s="285"/>
      <c r="AQ53" s="114"/>
      <c r="AR53" s="114"/>
      <c r="AS53" s="114">
        <v>1</v>
      </c>
      <c r="AT53" s="61">
        <v>86</v>
      </c>
      <c r="AU53" s="60">
        <v>131</v>
      </c>
      <c r="AV53" s="61">
        <v>86</v>
      </c>
      <c r="AW53" s="61">
        <v>92</v>
      </c>
      <c r="AX53" s="61">
        <v>95</v>
      </c>
      <c r="AY53" s="61">
        <v>117</v>
      </c>
      <c r="AZ53" s="63">
        <v>89.5</v>
      </c>
      <c r="BA53" s="79">
        <v>145</v>
      </c>
      <c r="BB53" s="62">
        <v>111.5</v>
      </c>
      <c r="BC53" s="128">
        <v>843.5</v>
      </c>
      <c r="BD53" s="283" t="s">
        <v>2446</v>
      </c>
      <c r="BE53" s="283"/>
      <c r="BF53" s="281"/>
      <c r="BG53" s="281"/>
      <c r="BH53" s="281"/>
      <c r="BI53" s="284"/>
    </row>
    <row r="54" spans="1:61" s="276" customFormat="1" ht="29.25" customHeight="1">
      <c r="A54" s="276" t="s">
        <v>2447</v>
      </c>
      <c r="B54" s="277" t="s">
        <v>2448</v>
      </c>
      <c r="C54" s="278" t="s">
        <v>2430</v>
      </c>
      <c r="D54" s="277">
        <v>1</v>
      </c>
      <c r="E54" s="277"/>
      <c r="F54" s="277"/>
      <c r="G54" s="277">
        <v>1</v>
      </c>
      <c r="H54" s="280"/>
      <c r="I54" s="293">
        <v>275</v>
      </c>
      <c r="J54" s="277"/>
      <c r="K54" s="277">
        <v>1</v>
      </c>
      <c r="L54" s="277"/>
      <c r="M54" s="277">
        <v>138</v>
      </c>
      <c r="N54" s="277">
        <v>57</v>
      </c>
      <c r="O54" s="277">
        <v>148</v>
      </c>
      <c r="P54" s="281"/>
      <c r="Q54" s="281">
        <v>1</v>
      </c>
      <c r="R54" s="281"/>
      <c r="S54" s="281">
        <v>1</v>
      </c>
      <c r="T54" s="281"/>
      <c r="U54" s="281">
        <v>1</v>
      </c>
      <c r="V54" s="277" t="s">
        <v>2448</v>
      </c>
      <c r="W54" s="282">
        <v>1</v>
      </c>
      <c r="X54" s="282"/>
      <c r="Y54" s="282">
        <v>1</v>
      </c>
      <c r="Z54" s="282">
        <v>1</v>
      </c>
      <c r="AA54" s="282"/>
      <c r="AB54" s="283">
        <v>1</v>
      </c>
      <c r="AC54" s="281"/>
      <c r="AD54" s="281">
        <v>1</v>
      </c>
      <c r="AE54" s="281">
        <v>1</v>
      </c>
      <c r="AF54" s="284"/>
      <c r="AG54" s="284">
        <v>9</v>
      </c>
      <c r="AH54" s="284"/>
      <c r="AI54" s="281">
        <v>2</v>
      </c>
      <c r="AJ54" s="283">
        <v>2</v>
      </c>
      <c r="AK54" s="283">
        <v>3</v>
      </c>
      <c r="AL54" s="283"/>
      <c r="AM54" s="283"/>
      <c r="AN54" s="283"/>
      <c r="AO54" s="283"/>
      <c r="AP54" s="285"/>
      <c r="AQ54" s="114">
        <v>1</v>
      </c>
      <c r="AR54" s="114"/>
      <c r="AS54" s="114"/>
      <c r="AT54" s="69">
        <v>19422.5</v>
      </c>
      <c r="AU54" s="70">
        <v>1118</v>
      </c>
      <c r="AV54" s="69">
        <v>19422.5</v>
      </c>
      <c r="AW54" s="65">
        <v>124</v>
      </c>
      <c r="AX54" s="65">
        <v>119.5</v>
      </c>
      <c r="AY54" s="65">
        <v>184</v>
      </c>
      <c r="AZ54" s="68">
        <v>77</v>
      </c>
      <c r="BA54" s="80">
        <v>154.5</v>
      </c>
      <c r="BB54" s="67">
        <v>120</v>
      </c>
      <c r="BC54" s="129">
        <v>511.5</v>
      </c>
      <c r="BD54" s="283" t="s">
        <v>2449</v>
      </c>
      <c r="BE54" s="283"/>
      <c r="BF54" s="281"/>
      <c r="BG54" s="281"/>
      <c r="BH54" s="281"/>
      <c r="BI54" s="284"/>
    </row>
    <row r="55" spans="1:61" s="276" customFormat="1" ht="29.25" customHeight="1">
      <c r="A55" s="276" t="s">
        <v>2450</v>
      </c>
      <c r="B55" s="277" t="s">
        <v>2451</v>
      </c>
      <c r="C55" s="278" t="s">
        <v>2430</v>
      </c>
      <c r="D55" s="277">
        <v>1</v>
      </c>
      <c r="E55" s="277"/>
      <c r="F55" s="277"/>
      <c r="G55" s="277">
        <v>1</v>
      </c>
      <c r="H55" s="280"/>
      <c r="I55" s="293">
        <v>256</v>
      </c>
      <c r="J55" s="277"/>
      <c r="K55" s="277">
        <v>1</v>
      </c>
      <c r="L55" s="277"/>
      <c r="M55" s="277">
        <v>130</v>
      </c>
      <c r="N55" s="277">
        <v>55</v>
      </c>
      <c r="O55" s="277">
        <v>158</v>
      </c>
      <c r="P55" s="281"/>
      <c r="Q55" s="281">
        <v>1</v>
      </c>
      <c r="R55" s="281"/>
      <c r="S55" s="281">
        <v>1</v>
      </c>
      <c r="T55" s="281"/>
      <c r="U55" s="281">
        <v>1</v>
      </c>
      <c r="V55" s="277" t="s">
        <v>2451</v>
      </c>
      <c r="W55" s="282">
        <v>1</v>
      </c>
      <c r="X55" s="282">
        <v>1</v>
      </c>
      <c r="Y55" s="282"/>
      <c r="Z55" s="282">
        <v>1</v>
      </c>
      <c r="AA55" s="282"/>
      <c r="AB55" s="283">
        <v>1</v>
      </c>
      <c r="AC55" s="281">
        <v>1</v>
      </c>
      <c r="AD55" s="281"/>
      <c r="AE55" s="281">
        <v>1</v>
      </c>
      <c r="AF55" s="284"/>
      <c r="AG55" s="284">
        <v>7</v>
      </c>
      <c r="AH55" s="284"/>
      <c r="AI55" s="281">
        <v>2</v>
      </c>
      <c r="AJ55" s="283">
        <v>2</v>
      </c>
      <c r="AK55" s="283">
        <v>3</v>
      </c>
      <c r="AL55" s="283"/>
      <c r="AM55" s="283"/>
      <c r="AN55" s="283"/>
      <c r="AO55" s="283"/>
      <c r="AP55" s="285"/>
      <c r="AQ55" s="114">
        <v>1</v>
      </c>
      <c r="AR55" s="114"/>
      <c r="AS55" s="114"/>
      <c r="AT55" s="69">
        <v>12670</v>
      </c>
      <c r="AU55" s="70">
        <v>3433</v>
      </c>
      <c r="AV55" s="69">
        <v>12670</v>
      </c>
      <c r="AW55" s="65">
        <v>106</v>
      </c>
      <c r="AX55" s="65">
        <v>91</v>
      </c>
      <c r="AY55" s="65">
        <v>135</v>
      </c>
      <c r="AZ55" s="68">
        <v>82.5</v>
      </c>
      <c r="BA55" s="80">
        <v>142</v>
      </c>
      <c r="BB55" s="67">
        <v>94</v>
      </c>
      <c r="BC55" s="129">
        <v>530</v>
      </c>
      <c r="BD55" s="283" t="s">
        <v>2452</v>
      </c>
      <c r="BE55" s="283"/>
      <c r="BF55" s="281"/>
      <c r="BG55" s="281"/>
      <c r="BH55" s="281"/>
      <c r="BI55" s="284"/>
    </row>
    <row r="56" spans="1:61" s="276" customFormat="1" ht="29.25" customHeight="1">
      <c r="A56" s="276" t="s">
        <v>2453</v>
      </c>
      <c r="B56" s="277" t="s">
        <v>2454</v>
      </c>
      <c r="C56" s="278" t="s">
        <v>2430</v>
      </c>
      <c r="D56" s="277">
        <v>1</v>
      </c>
      <c r="E56" s="277"/>
      <c r="F56" s="277"/>
      <c r="G56" s="277"/>
      <c r="H56" s="277">
        <v>1</v>
      </c>
      <c r="I56" s="293">
        <v>798</v>
      </c>
      <c r="J56" s="277"/>
      <c r="K56" s="277"/>
      <c r="L56" s="277">
        <v>1</v>
      </c>
      <c r="M56" s="277">
        <v>168</v>
      </c>
      <c r="N56" s="277">
        <v>75</v>
      </c>
      <c r="O56" s="277">
        <v>210</v>
      </c>
      <c r="P56" s="281"/>
      <c r="Q56" s="281">
        <v>1</v>
      </c>
      <c r="R56" s="281"/>
      <c r="S56" s="281">
        <v>1</v>
      </c>
      <c r="T56" s="281"/>
      <c r="U56" s="281">
        <v>1</v>
      </c>
      <c r="V56" s="277" t="s">
        <v>2454</v>
      </c>
      <c r="W56" s="282">
        <v>1</v>
      </c>
      <c r="X56" s="282">
        <v>1</v>
      </c>
      <c r="Y56" s="282"/>
      <c r="Z56" s="282">
        <v>1</v>
      </c>
      <c r="AA56" s="282"/>
      <c r="AB56" s="283">
        <v>1</v>
      </c>
      <c r="AC56" s="281">
        <v>1</v>
      </c>
      <c r="AD56" s="281"/>
      <c r="AE56" s="281">
        <v>1</v>
      </c>
      <c r="AF56" s="284"/>
      <c r="AG56" s="284">
        <v>8</v>
      </c>
      <c r="AH56" s="284"/>
      <c r="AI56" s="281">
        <v>2</v>
      </c>
      <c r="AJ56" s="283">
        <v>2</v>
      </c>
      <c r="AK56" s="283">
        <v>3</v>
      </c>
      <c r="AL56" s="283"/>
      <c r="AM56" s="283"/>
      <c r="AN56" s="283"/>
      <c r="AO56" s="283"/>
      <c r="AP56" s="285"/>
      <c r="AQ56" s="114"/>
      <c r="AR56" s="114"/>
      <c r="AS56" s="114">
        <v>1</v>
      </c>
      <c r="AT56" s="65">
        <v>235.5</v>
      </c>
      <c r="AU56" s="64">
        <v>121</v>
      </c>
      <c r="AV56" s="65">
        <v>235.5</v>
      </c>
      <c r="AW56" s="65">
        <v>115</v>
      </c>
      <c r="AX56" s="65">
        <v>162</v>
      </c>
      <c r="AY56" s="65">
        <v>129.5</v>
      </c>
      <c r="AZ56" s="68">
        <v>99.5</v>
      </c>
      <c r="BA56" s="80">
        <v>175</v>
      </c>
      <c r="BB56" s="67">
        <v>112</v>
      </c>
      <c r="BC56" s="129">
        <v>1235</v>
      </c>
      <c r="BD56" s="283" t="s">
        <v>2455</v>
      </c>
      <c r="BE56" s="283"/>
      <c r="BF56" s="294"/>
      <c r="BG56" s="294"/>
      <c r="BH56" s="294"/>
      <c r="BI56" s="295"/>
    </row>
    <row r="57" spans="1:61" s="276" customFormat="1" ht="29.25" customHeight="1">
      <c r="A57" s="276" t="s">
        <v>2456</v>
      </c>
      <c r="B57" s="277" t="s">
        <v>2457</v>
      </c>
      <c r="C57" s="278" t="s">
        <v>2430</v>
      </c>
      <c r="D57" s="277"/>
      <c r="E57" s="277">
        <v>1</v>
      </c>
      <c r="F57" s="277"/>
      <c r="G57" s="277">
        <v>1</v>
      </c>
      <c r="H57" s="277"/>
      <c r="I57" s="293">
        <v>212</v>
      </c>
      <c r="J57" s="277"/>
      <c r="K57" s="277">
        <v>1</v>
      </c>
      <c r="L57" s="277"/>
      <c r="M57" s="277">
        <v>130</v>
      </c>
      <c r="N57" s="277">
        <v>64</v>
      </c>
      <c r="O57" s="277">
        <v>155</v>
      </c>
      <c r="P57" s="281"/>
      <c r="Q57" s="281">
        <v>1</v>
      </c>
      <c r="R57" s="281"/>
      <c r="S57" s="281">
        <v>1</v>
      </c>
      <c r="T57" s="281"/>
      <c r="U57" s="281">
        <v>1</v>
      </c>
      <c r="V57" s="277" t="s">
        <v>2457</v>
      </c>
      <c r="W57" s="282">
        <v>1</v>
      </c>
      <c r="X57" s="282"/>
      <c r="Y57" s="282">
        <v>1</v>
      </c>
      <c r="Z57" s="282">
        <v>1</v>
      </c>
      <c r="AA57" s="282"/>
      <c r="AB57" s="283">
        <v>1</v>
      </c>
      <c r="AC57" s="281"/>
      <c r="AD57" s="281">
        <v>1</v>
      </c>
      <c r="AE57" s="281">
        <v>1</v>
      </c>
      <c r="AF57" s="284"/>
      <c r="AG57" s="284">
        <v>3</v>
      </c>
      <c r="AH57" s="284"/>
      <c r="AI57" s="281">
        <v>2</v>
      </c>
      <c r="AJ57" s="283">
        <v>2</v>
      </c>
      <c r="AK57" s="283">
        <v>3</v>
      </c>
      <c r="AL57" s="283"/>
      <c r="AM57" s="283"/>
      <c r="AN57" s="283"/>
      <c r="AO57" s="283"/>
      <c r="AP57" s="285"/>
      <c r="AQ57" s="114"/>
      <c r="AR57" s="114"/>
      <c r="AS57" s="114">
        <v>1</v>
      </c>
      <c r="AT57" s="65">
        <v>68.5</v>
      </c>
      <c r="AU57" s="64">
        <v>124.5</v>
      </c>
      <c r="AV57" s="65">
        <v>68.5</v>
      </c>
      <c r="AW57" s="65">
        <v>71.5</v>
      </c>
      <c r="AX57" s="65">
        <v>105</v>
      </c>
      <c r="AY57" s="65">
        <v>147</v>
      </c>
      <c r="AZ57" s="68">
        <v>86</v>
      </c>
      <c r="BA57" s="80">
        <v>113</v>
      </c>
      <c r="BB57" s="67">
        <v>106.5</v>
      </c>
      <c r="BC57" s="129">
        <v>1164</v>
      </c>
      <c r="BD57" s="283" t="s">
        <v>2458</v>
      </c>
      <c r="BE57" s="283"/>
      <c r="BF57" s="294"/>
      <c r="BG57" s="294"/>
      <c r="BH57" s="294"/>
      <c r="BI57" s="295"/>
    </row>
    <row r="58" spans="1:61" s="276" customFormat="1" ht="29.25" customHeight="1">
      <c r="A58" s="276" t="s">
        <v>2459</v>
      </c>
      <c r="B58" s="277" t="s">
        <v>2460</v>
      </c>
      <c r="C58" s="278" t="s">
        <v>2430</v>
      </c>
      <c r="D58" s="277">
        <v>1</v>
      </c>
      <c r="E58" s="277"/>
      <c r="F58" s="277"/>
      <c r="G58" s="277">
        <v>1</v>
      </c>
      <c r="H58" s="277"/>
      <c r="I58" s="293">
        <v>289</v>
      </c>
      <c r="J58" s="277"/>
      <c r="K58" s="277">
        <v>1</v>
      </c>
      <c r="L58" s="277"/>
      <c r="M58" s="277">
        <v>142</v>
      </c>
      <c r="N58" s="277">
        <v>65</v>
      </c>
      <c r="O58" s="277">
        <v>165</v>
      </c>
      <c r="P58" s="281"/>
      <c r="Q58" s="281">
        <v>1</v>
      </c>
      <c r="R58" s="281"/>
      <c r="S58" s="281">
        <v>1</v>
      </c>
      <c r="T58" s="281"/>
      <c r="U58" s="281">
        <v>1</v>
      </c>
      <c r="V58" s="277" t="s">
        <v>2460</v>
      </c>
      <c r="W58" s="282">
        <v>1</v>
      </c>
      <c r="X58" s="282"/>
      <c r="Y58" s="282">
        <v>1</v>
      </c>
      <c r="Z58" s="282">
        <v>1</v>
      </c>
      <c r="AA58" s="282"/>
      <c r="AB58" s="283">
        <v>1</v>
      </c>
      <c r="AC58" s="281"/>
      <c r="AD58" s="281">
        <v>1</v>
      </c>
      <c r="AE58" s="281">
        <v>1</v>
      </c>
      <c r="AF58" s="284"/>
      <c r="AG58" s="284"/>
      <c r="AH58" s="284"/>
      <c r="AI58" s="281">
        <v>2</v>
      </c>
      <c r="AJ58" s="283">
        <v>2</v>
      </c>
      <c r="AK58" s="283">
        <v>3</v>
      </c>
      <c r="AL58" s="283"/>
      <c r="AM58" s="283"/>
      <c r="AN58" s="283"/>
      <c r="AO58" s="283"/>
      <c r="AP58" s="285"/>
      <c r="AQ58" s="114"/>
      <c r="AR58" s="114"/>
      <c r="AS58" s="114">
        <v>1</v>
      </c>
      <c r="AT58" s="65">
        <v>100.5</v>
      </c>
      <c r="AU58" s="64">
        <v>122.5</v>
      </c>
      <c r="AV58" s="65">
        <v>100.5</v>
      </c>
      <c r="AW58" s="65">
        <v>68</v>
      </c>
      <c r="AX58" s="65">
        <v>135</v>
      </c>
      <c r="AY58" s="65">
        <v>157</v>
      </c>
      <c r="AZ58" s="68">
        <v>60</v>
      </c>
      <c r="BA58" s="80">
        <v>150</v>
      </c>
      <c r="BB58" s="67">
        <v>100</v>
      </c>
      <c r="BC58" s="129">
        <v>1513.5</v>
      </c>
      <c r="BD58" s="283" t="s">
        <v>2461</v>
      </c>
      <c r="BE58" s="283"/>
      <c r="BF58" s="294"/>
      <c r="BG58" s="294"/>
      <c r="BH58" s="294"/>
      <c r="BI58" s="295"/>
    </row>
    <row r="59" spans="1:61" s="276" customFormat="1" ht="29.25" customHeight="1">
      <c r="A59" s="276" t="s">
        <v>2462</v>
      </c>
      <c r="B59" s="277" t="s">
        <v>2463</v>
      </c>
      <c r="C59" s="278" t="s">
        <v>2430</v>
      </c>
      <c r="D59" s="277"/>
      <c r="E59" s="277">
        <v>1</v>
      </c>
      <c r="F59" s="277"/>
      <c r="G59" s="277">
        <v>1</v>
      </c>
      <c r="H59" s="277"/>
      <c r="I59" s="293">
        <v>263</v>
      </c>
      <c r="J59" s="277"/>
      <c r="K59" s="277">
        <v>1</v>
      </c>
      <c r="L59" s="277"/>
      <c r="M59" s="277">
        <v>146</v>
      </c>
      <c r="N59" s="277">
        <v>65</v>
      </c>
      <c r="O59" s="277">
        <v>155</v>
      </c>
      <c r="P59" s="281"/>
      <c r="Q59" s="281">
        <v>1</v>
      </c>
      <c r="R59" s="281"/>
      <c r="S59" s="281">
        <v>1</v>
      </c>
      <c r="T59" s="281"/>
      <c r="U59" s="281">
        <v>1</v>
      </c>
      <c r="V59" s="277" t="s">
        <v>2463</v>
      </c>
      <c r="W59" s="282">
        <v>1</v>
      </c>
      <c r="X59" s="282"/>
      <c r="Y59" s="282">
        <v>1</v>
      </c>
      <c r="Z59" s="282">
        <v>1</v>
      </c>
      <c r="AA59" s="282"/>
      <c r="AB59" s="283">
        <v>1</v>
      </c>
      <c r="AC59" s="281"/>
      <c r="AD59" s="281">
        <v>1</v>
      </c>
      <c r="AE59" s="281">
        <v>1</v>
      </c>
      <c r="AF59" s="284"/>
      <c r="AG59" s="284">
        <v>7</v>
      </c>
      <c r="AH59" s="284"/>
      <c r="AI59" s="281">
        <v>2</v>
      </c>
      <c r="AJ59" s="283">
        <v>2</v>
      </c>
      <c r="AK59" s="283">
        <v>3</v>
      </c>
      <c r="AL59" s="283"/>
      <c r="AM59" s="283"/>
      <c r="AN59" s="283"/>
      <c r="AO59" s="283"/>
      <c r="AP59" s="285"/>
      <c r="AQ59" s="114"/>
      <c r="AR59" s="114"/>
      <c r="AS59" s="114">
        <v>1</v>
      </c>
      <c r="AT59" s="65">
        <v>166.5</v>
      </c>
      <c r="AU59" s="64">
        <v>103</v>
      </c>
      <c r="AV59" s="65">
        <v>166.5</v>
      </c>
      <c r="AW59" s="65">
        <v>90</v>
      </c>
      <c r="AX59" s="65">
        <v>66.5</v>
      </c>
      <c r="AY59" s="65">
        <v>100</v>
      </c>
      <c r="AZ59" s="68">
        <v>81</v>
      </c>
      <c r="BA59" s="80">
        <v>195.5</v>
      </c>
      <c r="BB59" s="67">
        <v>102</v>
      </c>
      <c r="BC59" s="129">
        <v>824.5</v>
      </c>
      <c r="BD59" s="283" t="s">
        <v>2464</v>
      </c>
      <c r="BE59" s="283"/>
      <c r="BF59" s="294"/>
      <c r="BG59" s="294"/>
      <c r="BH59" s="294"/>
      <c r="BI59" s="295"/>
    </row>
    <row r="60" spans="1:61" s="276" customFormat="1" ht="29.25" customHeight="1">
      <c r="A60" s="276" t="s">
        <v>2465</v>
      </c>
      <c r="B60" s="277" t="s">
        <v>2466</v>
      </c>
      <c r="C60" s="278" t="s">
        <v>2430</v>
      </c>
      <c r="D60" s="280">
        <v>1</v>
      </c>
      <c r="E60" s="280"/>
      <c r="F60" s="280"/>
      <c r="G60" s="280"/>
      <c r="H60" s="280">
        <v>1</v>
      </c>
      <c r="I60" s="279">
        <v>748</v>
      </c>
      <c r="J60" s="280"/>
      <c r="K60" s="277"/>
      <c r="L60" s="280">
        <v>1</v>
      </c>
      <c r="M60" s="280">
        <v>185</v>
      </c>
      <c r="N60" s="280">
        <v>75</v>
      </c>
      <c r="O60" s="280">
        <v>210</v>
      </c>
      <c r="P60" s="294"/>
      <c r="Q60" s="281">
        <v>1</v>
      </c>
      <c r="R60" s="294"/>
      <c r="S60" s="281">
        <v>1</v>
      </c>
      <c r="T60" s="294"/>
      <c r="U60" s="281">
        <v>1</v>
      </c>
      <c r="V60" s="277" t="s">
        <v>2466</v>
      </c>
      <c r="W60" s="282">
        <v>1</v>
      </c>
      <c r="X60" s="282">
        <v>1</v>
      </c>
      <c r="Y60" s="282"/>
      <c r="Z60" s="282">
        <v>1</v>
      </c>
      <c r="AA60" s="282"/>
      <c r="AB60" s="283">
        <v>1</v>
      </c>
      <c r="AC60" s="281">
        <v>1</v>
      </c>
      <c r="AD60" s="281"/>
      <c r="AE60" s="281">
        <v>1</v>
      </c>
      <c r="AF60" s="284"/>
      <c r="AG60" s="295">
        <v>8</v>
      </c>
      <c r="AH60" s="284"/>
      <c r="AI60" s="281">
        <v>2</v>
      </c>
      <c r="AJ60" s="283">
        <v>2</v>
      </c>
      <c r="AK60" s="283">
        <v>3</v>
      </c>
      <c r="AL60" s="296"/>
      <c r="AM60" s="296"/>
      <c r="AN60" s="283"/>
      <c r="AO60" s="283"/>
      <c r="AP60" s="285"/>
      <c r="AQ60" s="114"/>
      <c r="AR60" s="114"/>
      <c r="AS60" s="114">
        <v>1</v>
      </c>
      <c r="AT60" s="65">
        <v>409</v>
      </c>
      <c r="AU60" s="64">
        <v>164</v>
      </c>
      <c r="AV60" s="65">
        <v>409</v>
      </c>
      <c r="AW60" s="65">
        <v>113</v>
      </c>
      <c r="AX60" s="65">
        <v>165</v>
      </c>
      <c r="AY60" s="65">
        <v>175</v>
      </c>
      <c r="AZ60" s="68">
        <v>118</v>
      </c>
      <c r="BA60" s="80">
        <v>406</v>
      </c>
      <c r="BB60" s="67">
        <v>111</v>
      </c>
      <c r="BC60" s="129">
        <v>2057</v>
      </c>
      <c r="BD60" s="296" t="s">
        <v>2467</v>
      </c>
      <c r="BE60" s="296"/>
      <c r="BF60" s="294"/>
      <c r="BG60" s="294"/>
      <c r="BH60" s="294"/>
      <c r="BI60" s="295"/>
    </row>
    <row r="61" spans="1:61" s="276" customFormat="1" ht="29.25" customHeight="1">
      <c r="A61" s="276" t="s">
        <v>2468</v>
      </c>
      <c r="B61" s="277" t="s">
        <v>2469</v>
      </c>
      <c r="C61" s="278" t="s">
        <v>2430</v>
      </c>
      <c r="D61" s="280"/>
      <c r="E61" s="280">
        <v>1</v>
      </c>
      <c r="F61" s="280"/>
      <c r="G61" s="280">
        <v>1</v>
      </c>
      <c r="H61" s="280"/>
      <c r="I61" s="279">
        <v>229</v>
      </c>
      <c r="J61" s="280"/>
      <c r="K61" s="277">
        <v>1</v>
      </c>
      <c r="L61" s="280"/>
      <c r="M61" s="280">
        <v>138</v>
      </c>
      <c r="N61" s="280">
        <v>66</v>
      </c>
      <c r="O61" s="280">
        <v>149</v>
      </c>
      <c r="P61" s="294"/>
      <c r="Q61" s="281">
        <v>1</v>
      </c>
      <c r="R61" s="294"/>
      <c r="S61" s="281">
        <v>1</v>
      </c>
      <c r="T61" s="294"/>
      <c r="U61" s="281">
        <v>1</v>
      </c>
      <c r="V61" s="277" t="s">
        <v>2469</v>
      </c>
      <c r="W61" s="282">
        <v>1</v>
      </c>
      <c r="X61" s="282"/>
      <c r="Y61" s="282">
        <v>1</v>
      </c>
      <c r="Z61" s="282">
        <v>1</v>
      </c>
      <c r="AA61" s="282"/>
      <c r="AB61" s="283">
        <v>1</v>
      </c>
      <c r="AC61" s="281"/>
      <c r="AD61" s="281">
        <v>1</v>
      </c>
      <c r="AE61" s="281">
        <v>1</v>
      </c>
      <c r="AF61" s="284"/>
      <c r="AG61" s="295"/>
      <c r="AH61" s="284"/>
      <c r="AI61" s="281">
        <v>2</v>
      </c>
      <c r="AJ61" s="283">
        <v>2</v>
      </c>
      <c r="AK61" s="283">
        <v>3</v>
      </c>
      <c r="AL61" s="296"/>
      <c r="AM61" s="296"/>
      <c r="AN61" s="283"/>
      <c r="AO61" s="283"/>
      <c r="AP61" s="285"/>
      <c r="AQ61" s="114"/>
      <c r="AR61" s="114"/>
      <c r="AS61" s="114">
        <v>1</v>
      </c>
      <c r="AT61" s="65">
        <v>798</v>
      </c>
      <c r="AU61" s="64">
        <v>287</v>
      </c>
      <c r="AV61" s="65">
        <v>798</v>
      </c>
      <c r="AW61" s="65">
        <v>92</v>
      </c>
      <c r="AX61" s="65">
        <v>99</v>
      </c>
      <c r="AY61" s="65">
        <v>106</v>
      </c>
      <c r="AZ61" s="68">
        <v>71.5</v>
      </c>
      <c r="BA61" s="80">
        <v>184</v>
      </c>
      <c r="BB61" s="67">
        <v>89</v>
      </c>
      <c r="BC61" s="129">
        <v>1035.5</v>
      </c>
      <c r="BD61" s="296" t="s">
        <v>2470</v>
      </c>
      <c r="BE61" s="296"/>
      <c r="BF61" s="294"/>
      <c r="BG61" s="294"/>
      <c r="BH61" s="294"/>
      <c r="BI61" s="295"/>
    </row>
    <row r="62" spans="1:61" s="276" customFormat="1" ht="29.25" customHeight="1">
      <c r="A62" s="276" t="s">
        <v>2471</v>
      </c>
      <c r="B62" s="277" t="s">
        <v>2472</v>
      </c>
      <c r="C62" s="278" t="s">
        <v>2430</v>
      </c>
      <c r="D62" s="280">
        <v>1</v>
      </c>
      <c r="E62" s="280"/>
      <c r="F62" s="280"/>
      <c r="G62" s="280">
        <v>1</v>
      </c>
      <c r="H62" s="280"/>
      <c r="I62" s="279">
        <v>248</v>
      </c>
      <c r="J62" s="280"/>
      <c r="K62" s="277">
        <v>1</v>
      </c>
      <c r="L62" s="280"/>
      <c r="M62" s="280">
        <v>140</v>
      </c>
      <c r="N62" s="280">
        <v>67</v>
      </c>
      <c r="O62" s="280">
        <v>157</v>
      </c>
      <c r="P62" s="294"/>
      <c r="Q62" s="281">
        <v>1</v>
      </c>
      <c r="R62" s="294"/>
      <c r="S62" s="281">
        <v>1</v>
      </c>
      <c r="T62" s="294"/>
      <c r="U62" s="281">
        <v>1</v>
      </c>
      <c r="V62" s="277" t="s">
        <v>2472</v>
      </c>
      <c r="W62" s="282">
        <v>1</v>
      </c>
      <c r="X62" s="282">
        <v>1</v>
      </c>
      <c r="Y62" s="282"/>
      <c r="Z62" s="282">
        <v>1</v>
      </c>
      <c r="AA62" s="282"/>
      <c r="AB62" s="283">
        <v>1</v>
      </c>
      <c r="AC62" s="281">
        <v>1</v>
      </c>
      <c r="AD62" s="281"/>
      <c r="AE62" s="281">
        <v>1</v>
      </c>
      <c r="AF62" s="284"/>
      <c r="AG62" s="295">
        <v>5</v>
      </c>
      <c r="AH62" s="284"/>
      <c r="AI62" s="281">
        <v>2</v>
      </c>
      <c r="AJ62" s="283">
        <v>2</v>
      </c>
      <c r="AK62" s="283">
        <v>3</v>
      </c>
      <c r="AL62" s="296"/>
      <c r="AM62" s="296"/>
      <c r="AN62" s="283"/>
      <c r="AO62" s="283"/>
      <c r="AP62" s="285"/>
      <c r="AQ62" s="114"/>
      <c r="AR62" s="114"/>
      <c r="AS62" s="114">
        <v>1</v>
      </c>
      <c r="AT62" s="65">
        <v>101.5</v>
      </c>
      <c r="AU62" s="64">
        <v>147</v>
      </c>
      <c r="AV62" s="65">
        <v>101.5</v>
      </c>
      <c r="AW62" s="65">
        <v>92.5</v>
      </c>
      <c r="AX62" s="65">
        <v>96</v>
      </c>
      <c r="AY62" s="65">
        <v>142</v>
      </c>
      <c r="AZ62" s="68">
        <v>66</v>
      </c>
      <c r="BA62" s="80">
        <v>187.5</v>
      </c>
      <c r="BB62" s="67">
        <v>122</v>
      </c>
      <c r="BC62" s="129">
        <v>552</v>
      </c>
      <c r="BD62" s="296" t="s">
        <v>2473</v>
      </c>
      <c r="BE62" s="296"/>
      <c r="BF62" s="294"/>
      <c r="BG62" s="294"/>
      <c r="BH62" s="294"/>
      <c r="BI62" s="295"/>
    </row>
    <row r="63" spans="1:61" s="256" customFormat="1" ht="29.25" customHeight="1">
      <c r="A63" s="276" t="s">
        <v>2474</v>
      </c>
      <c r="B63" s="288" t="s">
        <v>2475</v>
      </c>
      <c r="C63" s="289" t="s">
        <v>2430</v>
      </c>
      <c r="D63" s="257"/>
      <c r="E63" s="257">
        <v>1</v>
      </c>
      <c r="F63" s="257"/>
      <c r="G63" s="257"/>
      <c r="H63" s="257">
        <v>1</v>
      </c>
      <c r="I63" s="259">
        <v>592</v>
      </c>
      <c r="J63" s="257"/>
      <c r="K63" s="288">
        <v>1</v>
      </c>
      <c r="L63" s="257"/>
      <c r="M63" s="257">
        <v>174</v>
      </c>
      <c r="N63" s="257">
        <v>73</v>
      </c>
      <c r="O63" s="257">
        <v>201</v>
      </c>
      <c r="P63" s="264"/>
      <c r="Q63" s="275">
        <v>1</v>
      </c>
      <c r="R63" s="264">
        <v>1</v>
      </c>
      <c r="S63" s="275"/>
      <c r="T63" s="264"/>
      <c r="U63" s="275">
        <v>1</v>
      </c>
      <c r="V63" s="288" t="s">
        <v>2475</v>
      </c>
      <c r="W63" s="261">
        <v>1</v>
      </c>
      <c r="X63" s="261"/>
      <c r="Y63" s="261">
        <v>1</v>
      </c>
      <c r="Z63" s="261">
        <v>1</v>
      </c>
      <c r="AA63" s="261"/>
      <c r="AB63" s="291">
        <v>1</v>
      </c>
      <c r="AC63" s="275"/>
      <c r="AD63" s="275">
        <v>1</v>
      </c>
      <c r="AE63" s="275">
        <v>1</v>
      </c>
      <c r="AF63" s="271"/>
      <c r="AG63" s="263"/>
      <c r="AH63" s="271"/>
      <c r="AI63" s="275">
        <v>2</v>
      </c>
      <c r="AJ63" s="291">
        <v>2</v>
      </c>
      <c r="AK63" s="291">
        <v>3</v>
      </c>
      <c r="AL63" s="266"/>
      <c r="AM63" s="266"/>
      <c r="AN63" s="291"/>
      <c r="AO63" s="291"/>
      <c r="AP63" s="292"/>
      <c r="AQ63" s="114"/>
      <c r="AR63" s="114">
        <v>1</v>
      </c>
      <c r="AS63" s="114"/>
      <c r="AT63" s="66">
        <v>6585</v>
      </c>
      <c r="AU63" s="70">
        <v>2101</v>
      </c>
      <c r="AV63" s="66">
        <v>6585</v>
      </c>
      <c r="AW63" s="65">
        <v>90</v>
      </c>
      <c r="AX63" s="65">
        <v>120.5</v>
      </c>
      <c r="AY63" s="65">
        <v>145</v>
      </c>
      <c r="AZ63" s="68">
        <v>120</v>
      </c>
      <c r="BA63" s="81">
        <v>2272</v>
      </c>
      <c r="BB63" s="67">
        <v>865</v>
      </c>
      <c r="BC63" s="129">
        <v>676</v>
      </c>
      <c r="BD63" s="266" t="s">
        <v>2476</v>
      </c>
      <c r="BE63" s="266"/>
      <c r="BF63" s="264"/>
      <c r="BG63" s="264"/>
      <c r="BH63" s="264"/>
      <c r="BI63" s="263"/>
    </row>
    <row r="64" spans="1:61" s="276" customFormat="1" ht="29.25" customHeight="1">
      <c r="A64" s="276" t="s">
        <v>2477</v>
      </c>
      <c r="B64" s="277" t="s">
        <v>2478</v>
      </c>
      <c r="C64" s="278" t="s">
        <v>2430</v>
      </c>
      <c r="D64" s="280">
        <v>1</v>
      </c>
      <c r="E64" s="280"/>
      <c r="F64" s="280"/>
      <c r="G64" s="280">
        <v>1</v>
      </c>
      <c r="H64" s="280"/>
      <c r="I64" s="279">
        <v>268</v>
      </c>
      <c r="J64" s="280"/>
      <c r="K64" s="277">
        <v>1</v>
      </c>
      <c r="L64" s="280"/>
      <c r="M64" s="280">
        <v>148</v>
      </c>
      <c r="N64" s="280">
        <v>60</v>
      </c>
      <c r="O64" s="280">
        <v>128</v>
      </c>
      <c r="P64" s="294"/>
      <c r="Q64" s="281">
        <v>1</v>
      </c>
      <c r="R64" s="294"/>
      <c r="S64" s="281">
        <v>1</v>
      </c>
      <c r="T64" s="294"/>
      <c r="U64" s="281">
        <v>1</v>
      </c>
      <c r="V64" s="277" t="s">
        <v>2478</v>
      </c>
      <c r="W64" s="282">
        <v>1</v>
      </c>
      <c r="X64" s="282">
        <v>1</v>
      </c>
      <c r="Y64" s="282"/>
      <c r="Z64" s="282">
        <v>1</v>
      </c>
      <c r="AA64" s="282"/>
      <c r="AB64" s="283">
        <v>1</v>
      </c>
      <c r="AC64" s="281">
        <v>1</v>
      </c>
      <c r="AD64" s="281"/>
      <c r="AE64" s="281">
        <v>1</v>
      </c>
      <c r="AF64" s="284"/>
      <c r="AG64" s="295"/>
      <c r="AH64" s="284"/>
      <c r="AI64" s="281">
        <v>2</v>
      </c>
      <c r="AJ64" s="283">
        <v>2</v>
      </c>
      <c r="AK64" s="283">
        <v>3</v>
      </c>
      <c r="AL64" s="296"/>
      <c r="AM64" s="296"/>
      <c r="AN64" s="283"/>
      <c r="AO64" s="283"/>
      <c r="AP64" s="285"/>
      <c r="AQ64" s="114"/>
      <c r="AR64" s="114"/>
      <c r="AS64" s="114">
        <v>1</v>
      </c>
      <c r="AT64" s="65">
        <v>92.5</v>
      </c>
      <c r="AU64" s="64">
        <v>128</v>
      </c>
      <c r="AV64" s="65">
        <v>92.5</v>
      </c>
      <c r="AW64" s="65">
        <v>72.5</v>
      </c>
      <c r="AX64" s="65">
        <v>81</v>
      </c>
      <c r="AY64" s="65">
        <v>147</v>
      </c>
      <c r="AZ64" s="68">
        <v>58.5</v>
      </c>
      <c r="BA64" s="80">
        <v>129</v>
      </c>
      <c r="BB64" s="67">
        <v>114</v>
      </c>
      <c r="BC64" s="129">
        <v>819</v>
      </c>
      <c r="BD64" s="296" t="s">
        <v>2479</v>
      </c>
      <c r="BE64" s="296"/>
      <c r="BF64" s="294"/>
      <c r="BG64" s="294"/>
      <c r="BH64" s="294"/>
      <c r="BI64" s="295"/>
    </row>
    <row r="65" spans="1:61" s="276" customFormat="1" ht="29.25" customHeight="1">
      <c r="A65" s="276" t="s">
        <v>2480</v>
      </c>
      <c r="B65" s="277" t="s">
        <v>2481</v>
      </c>
      <c r="C65" s="278" t="s">
        <v>2430</v>
      </c>
      <c r="D65" s="280">
        <v>1</v>
      </c>
      <c r="E65" s="280"/>
      <c r="F65" s="280"/>
      <c r="G65" s="280"/>
      <c r="H65" s="280">
        <v>1</v>
      </c>
      <c r="I65" s="279">
        <v>561</v>
      </c>
      <c r="J65" s="280"/>
      <c r="K65" s="280">
        <v>1</v>
      </c>
      <c r="L65" s="280"/>
      <c r="M65" s="280">
        <v>177</v>
      </c>
      <c r="N65" s="280">
        <v>75</v>
      </c>
      <c r="O65" s="280">
        <v>158</v>
      </c>
      <c r="P65" s="294"/>
      <c r="Q65" s="281">
        <v>1</v>
      </c>
      <c r="R65" s="294"/>
      <c r="S65" s="281">
        <v>1</v>
      </c>
      <c r="T65" s="294"/>
      <c r="U65" s="281">
        <v>1</v>
      </c>
      <c r="V65" s="277" t="s">
        <v>2481</v>
      </c>
      <c r="W65" s="282">
        <v>1</v>
      </c>
      <c r="X65" s="282"/>
      <c r="Y65" s="282">
        <v>1</v>
      </c>
      <c r="Z65" s="282">
        <v>1</v>
      </c>
      <c r="AA65" s="282"/>
      <c r="AB65" s="283">
        <v>1</v>
      </c>
      <c r="AC65" s="281"/>
      <c r="AD65" s="281">
        <v>1</v>
      </c>
      <c r="AE65" s="281">
        <v>1</v>
      </c>
      <c r="AF65" s="284"/>
      <c r="AG65" s="295"/>
      <c r="AH65" s="284"/>
      <c r="AI65" s="281">
        <v>2</v>
      </c>
      <c r="AJ65" s="283">
        <v>2</v>
      </c>
      <c r="AK65" s="283">
        <v>3</v>
      </c>
      <c r="AL65" s="296"/>
      <c r="AM65" s="296"/>
      <c r="AN65" s="283"/>
      <c r="AO65" s="283"/>
      <c r="AP65" s="285"/>
      <c r="AQ65" s="114">
        <v>1</v>
      </c>
      <c r="AR65" s="114"/>
      <c r="AS65" s="114"/>
      <c r="AT65" s="69">
        <v>26859</v>
      </c>
      <c r="AU65" s="70">
        <v>8340</v>
      </c>
      <c r="AV65" s="69">
        <v>26859</v>
      </c>
      <c r="AW65" s="66">
        <v>295</v>
      </c>
      <c r="AX65" s="65">
        <v>165</v>
      </c>
      <c r="AY65" s="65">
        <v>289</v>
      </c>
      <c r="AZ65" s="68">
        <v>118</v>
      </c>
      <c r="BA65" s="81">
        <v>1194</v>
      </c>
      <c r="BB65" s="67">
        <v>142.5</v>
      </c>
      <c r="BC65" s="130">
        <v>9059</v>
      </c>
      <c r="BD65" s="296" t="s">
        <v>2482</v>
      </c>
      <c r="BE65" s="296"/>
      <c r="BF65" s="294"/>
      <c r="BG65" s="294"/>
      <c r="BH65" s="294"/>
      <c r="BI65" s="295"/>
    </row>
    <row r="66" spans="1:61" s="276" customFormat="1" ht="29.25" customHeight="1">
      <c r="A66" s="276" t="s">
        <v>2483</v>
      </c>
      <c r="B66" s="277" t="s">
        <v>2484</v>
      </c>
      <c r="C66" s="278" t="s">
        <v>2430</v>
      </c>
      <c r="D66" s="280">
        <v>1</v>
      </c>
      <c r="E66" s="280"/>
      <c r="F66" s="280"/>
      <c r="G66" s="280"/>
      <c r="H66" s="280">
        <v>1</v>
      </c>
      <c r="I66" s="279">
        <v>740</v>
      </c>
      <c r="J66" s="280"/>
      <c r="K66" s="280"/>
      <c r="L66" s="280">
        <v>1</v>
      </c>
      <c r="M66" s="280">
        <v>184</v>
      </c>
      <c r="N66" s="280">
        <v>80</v>
      </c>
      <c r="O66" s="280">
        <v>195</v>
      </c>
      <c r="P66" s="294"/>
      <c r="Q66" s="281">
        <v>1</v>
      </c>
      <c r="R66" s="294"/>
      <c r="S66" s="281">
        <v>1</v>
      </c>
      <c r="T66" s="294"/>
      <c r="U66" s="281">
        <v>1</v>
      </c>
      <c r="V66" s="277" t="s">
        <v>2484</v>
      </c>
      <c r="W66" s="282">
        <v>1</v>
      </c>
      <c r="X66" s="282">
        <v>1</v>
      </c>
      <c r="Y66" s="282"/>
      <c r="Z66" s="282">
        <v>1</v>
      </c>
      <c r="AA66" s="282"/>
      <c r="AB66" s="283">
        <v>1</v>
      </c>
      <c r="AC66" s="281">
        <v>1</v>
      </c>
      <c r="AD66" s="281"/>
      <c r="AE66" s="281">
        <v>1</v>
      </c>
      <c r="AF66" s="284"/>
      <c r="AG66" s="295">
        <v>4</v>
      </c>
      <c r="AH66" s="284"/>
      <c r="AI66" s="281">
        <v>2</v>
      </c>
      <c r="AJ66" s="283">
        <v>2</v>
      </c>
      <c r="AK66" s="283">
        <v>3</v>
      </c>
      <c r="AL66" s="296"/>
      <c r="AM66" s="296"/>
      <c r="AN66" s="283"/>
      <c r="AO66" s="283"/>
      <c r="AP66" s="285"/>
      <c r="AQ66" s="114">
        <v>1</v>
      </c>
      <c r="AR66" s="114"/>
      <c r="AS66" s="114"/>
      <c r="AT66" s="69">
        <v>15698</v>
      </c>
      <c r="AU66" s="70">
        <v>4072</v>
      </c>
      <c r="AV66" s="69">
        <v>15698</v>
      </c>
      <c r="AW66" s="65">
        <v>103</v>
      </c>
      <c r="AX66" s="65">
        <v>114</v>
      </c>
      <c r="AY66" s="65">
        <v>158.5</v>
      </c>
      <c r="AZ66" s="68">
        <v>129</v>
      </c>
      <c r="BA66" s="81">
        <v>1960</v>
      </c>
      <c r="BB66" s="67">
        <v>657.5</v>
      </c>
      <c r="BC66" s="129">
        <v>2942</v>
      </c>
      <c r="BD66" s="296" t="s">
        <v>2485</v>
      </c>
      <c r="BE66" s="296"/>
      <c r="BF66" s="294"/>
      <c r="BG66" s="294"/>
      <c r="BH66" s="294"/>
      <c r="BI66" s="295"/>
    </row>
    <row r="67" spans="1:61" s="256" customFormat="1" ht="29.25" customHeight="1">
      <c r="A67" s="276" t="s">
        <v>2486</v>
      </c>
      <c r="B67" s="288" t="s">
        <v>2487</v>
      </c>
      <c r="C67" s="289" t="s">
        <v>2430</v>
      </c>
      <c r="D67" s="257"/>
      <c r="E67" s="257">
        <v>1</v>
      </c>
      <c r="F67" s="257"/>
      <c r="G67" s="257"/>
      <c r="H67" s="257">
        <v>1</v>
      </c>
      <c r="I67" s="259">
        <v>530</v>
      </c>
      <c r="J67" s="257"/>
      <c r="K67" s="257">
        <v>1</v>
      </c>
      <c r="L67" s="257"/>
      <c r="M67" s="257">
        <v>170</v>
      </c>
      <c r="N67" s="257">
        <v>75</v>
      </c>
      <c r="O67" s="257">
        <v>189</v>
      </c>
      <c r="P67" s="264"/>
      <c r="Q67" s="275">
        <v>1</v>
      </c>
      <c r="R67" s="264">
        <v>1</v>
      </c>
      <c r="S67" s="275"/>
      <c r="T67" s="264"/>
      <c r="U67" s="275">
        <v>1</v>
      </c>
      <c r="V67" s="288" t="s">
        <v>2487</v>
      </c>
      <c r="W67" s="261">
        <v>1</v>
      </c>
      <c r="X67" s="261">
        <v>1</v>
      </c>
      <c r="Y67" s="261"/>
      <c r="Z67" s="261">
        <v>1</v>
      </c>
      <c r="AA67" s="261"/>
      <c r="AB67" s="291">
        <v>1</v>
      </c>
      <c r="AC67" s="275">
        <v>1</v>
      </c>
      <c r="AD67" s="275"/>
      <c r="AE67" s="275">
        <v>1</v>
      </c>
      <c r="AF67" s="271"/>
      <c r="AG67" s="263">
        <v>6</v>
      </c>
      <c r="AH67" s="271"/>
      <c r="AI67" s="275">
        <v>2</v>
      </c>
      <c r="AJ67" s="291">
        <v>2</v>
      </c>
      <c r="AK67" s="291">
        <v>3</v>
      </c>
      <c r="AL67" s="266"/>
      <c r="AM67" s="266"/>
      <c r="AN67" s="291"/>
      <c r="AO67" s="291"/>
      <c r="AP67" s="292"/>
      <c r="AQ67" s="114"/>
      <c r="AR67" s="114"/>
      <c r="AS67" s="114">
        <v>1</v>
      </c>
      <c r="AT67" s="65">
        <v>92</v>
      </c>
      <c r="AU67" s="64">
        <v>91</v>
      </c>
      <c r="AV67" s="65">
        <v>92</v>
      </c>
      <c r="AW67" s="65">
        <v>88</v>
      </c>
      <c r="AX67" s="65">
        <v>84.5</v>
      </c>
      <c r="AY67" s="65">
        <v>137</v>
      </c>
      <c r="AZ67" s="68">
        <v>83.5</v>
      </c>
      <c r="BA67" s="80">
        <v>750</v>
      </c>
      <c r="BB67" s="67">
        <v>101.5</v>
      </c>
      <c r="BC67" s="130">
        <v>7807</v>
      </c>
      <c r="BD67" s="266" t="s">
        <v>2488</v>
      </c>
      <c r="BE67" s="266"/>
      <c r="BF67" s="264"/>
      <c r="BG67" s="264"/>
      <c r="BH67" s="264"/>
      <c r="BI67" s="263"/>
    </row>
    <row r="68" spans="1:61" s="276" customFormat="1" ht="29.25" customHeight="1">
      <c r="A68" s="276" t="s">
        <v>2489</v>
      </c>
      <c r="B68" s="277" t="s">
        <v>2490</v>
      </c>
      <c r="C68" s="278" t="s">
        <v>2491</v>
      </c>
      <c r="D68" s="280"/>
      <c r="E68" s="280">
        <v>1</v>
      </c>
      <c r="F68" s="280"/>
      <c r="G68" s="280">
        <v>1</v>
      </c>
      <c r="H68" s="280"/>
      <c r="I68" s="279">
        <v>216</v>
      </c>
      <c r="J68" s="280"/>
      <c r="K68" s="280">
        <v>1</v>
      </c>
      <c r="L68" s="280"/>
      <c r="M68" s="280">
        <v>135</v>
      </c>
      <c r="N68" s="280">
        <v>58</v>
      </c>
      <c r="O68" s="280">
        <v>135</v>
      </c>
      <c r="P68" s="294"/>
      <c r="Q68" s="281">
        <v>1</v>
      </c>
      <c r="R68" s="294"/>
      <c r="S68" s="281">
        <v>1</v>
      </c>
      <c r="T68" s="294"/>
      <c r="U68" s="281">
        <v>1</v>
      </c>
      <c r="V68" s="277" t="s">
        <v>2490</v>
      </c>
      <c r="W68" s="282">
        <v>1</v>
      </c>
      <c r="X68" s="282"/>
      <c r="Y68" s="282">
        <v>1</v>
      </c>
      <c r="Z68" s="282">
        <v>1</v>
      </c>
      <c r="AA68" s="282"/>
      <c r="AB68" s="283">
        <v>1</v>
      </c>
      <c r="AC68" s="281"/>
      <c r="AD68" s="281">
        <v>1</v>
      </c>
      <c r="AE68" s="281">
        <v>1</v>
      </c>
      <c r="AF68" s="284"/>
      <c r="AG68" s="295">
        <v>5</v>
      </c>
      <c r="AH68" s="284"/>
      <c r="AI68" s="281">
        <v>2</v>
      </c>
      <c r="AJ68" s="283">
        <v>2</v>
      </c>
      <c r="AK68" s="283">
        <v>3</v>
      </c>
      <c r="AL68" s="296"/>
      <c r="AM68" s="296"/>
      <c r="AN68" s="283"/>
      <c r="AO68" s="283"/>
      <c r="AP68" s="285"/>
      <c r="AQ68" s="114"/>
      <c r="AR68" s="114">
        <v>1</v>
      </c>
      <c r="AS68" s="114"/>
      <c r="AT68" s="66">
        <v>3891</v>
      </c>
      <c r="AU68" s="64">
        <v>374</v>
      </c>
      <c r="AV68" s="66">
        <v>3891</v>
      </c>
      <c r="AW68" s="65">
        <v>103</v>
      </c>
      <c r="AX68" s="65">
        <v>119</v>
      </c>
      <c r="AY68" s="65">
        <v>246</v>
      </c>
      <c r="AZ68" s="68">
        <v>86</v>
      </c>
      <c r="BA68" s="80">
        <v>175</v>
      </c>
      <c r="BB68" s="67">
        <v>108</v>
      </c>
      <c r="BC68" s="129">
        <v>908</v>
      </c>
      <c r="BD68" s="296" t="s">
        <v>2492</v>
      </c>
      <c r="BE68" s="296"/>
      <c r="BF68" s="294"/>
      <c r="BG68" s="294"/>
      <c r="BH68" s="294"/>
      <c r="BI68" s="295"/>
    </row>
    <row r="69" spans="1:61" s="276" customFormat="1" ht="29.25" customHeight="1">
      <c r="A69" s="276" t="s">
        <v>2493</v>
      </c>
      <c r="B69" s="277" t="s">
        <v>2494</v>
      </c>
      <c r="C69" s="278" t="s">
        <v>2491</v>
      </c>
      <c r="D69" s="280"/>
      <c r="E69" s="280">
        <v>1</v>
      </c>
      <c r="F69" s="280"/>
      <c r="G69" s="280"/>
      <c r="H69" s="280">
        <v>1</v>
      </c>
      <c r="I69" s="279">
        <v>525</v>
      </c>
      <c r="J69" s="280"/>
      <c r="K69" s="280">
        <v>1</v>
      </c>
      <c r="L69" s="280"/>
      <c r="M69" s="280">
        <v>160</v>
      </c>
      <c r="N69" s="280">
        <v>68</v>
      </c>
      <c r="O69" s="280">
        <v>178</v>
      </c>
      <c r="P69" s="294"/>
      <c r="Q69" s="281">
        <v>1</v>
      </c>
      <c r="R69" s="294"/>
      <c r="S69" s="281">
        <v>1</v>
      </c>
      <c r="T69" s="294"/>
      <c r="U69" s="281">
        <v>1</v>
      </c>
      <c r="V69" s="277" t="s">
        <v>2494</v>
      </c>
      <c r="W69" s="282">
        <v>1</v>
      </c>
      <c r="X69" s="282">
        <v>1</v>
      </c>
      <c r="Y69" s="282"/>
      <c r="Z69" s="282">
        <v>1</v>
      </c>
      <c r="AA69" s="282"/>
      <c r="AB69" s="283">
        <v>1</v>
      </c>
      <c r="AC69" s="281">
        <v>1</v>
      </c>
      <c r="AD69" s="281"/>
      <c r="AE69" s="281">
        <v>1</v>
      </c>
      <c r="AF69" s="284"/>
      <c r="AG69" s="295">
        <v>4</v>
      </c>
      <c r="AH69" s="295"/>
      <c r="AI69" s="281">
        <v>2</v>
      </c>
      <c r="AJ69" s="283">
        <v>2</v>
      </c>
      <c r="AK69" s="283">
        <v>3</v>
      </c>
      <c r="AL69" s="296"/>
      <c r="AM69" s="296"/>
      <c r="AN69" s="296"/>
      <c r="AO69" s="296"/>
      <c r="AP69" s="285"/>
      <c r="AQ69" s="114"/>
      <c r="AR69" s="114"/>
      <c r="AS69" s="114">
        <v>1</v>
      </c>
      <c r="AT69" s="65">
        <v>724</v>
      </c>
      <c r="AU69" s="64">
        <v>204.5</v>
      </c>
      <c r="AV69" s="65">
        <v>724</v>
      </c>
      <c r="AW69" s="65">
        <v>173</v>
      </c>
      <c r="AX69" s="65">
        <v>296.5</v>
      </c>
      <c r="AY69" s="65">
        <v>293</v>
      </c>
      <c r="AZ69" s="68">
        <v>176.5</v>
      </c>
      <c r="BA69" s="81">
        <v>1442</v>
      </c>
      <c r="BB69" s="67">
        <v>205</v>
      </c>
      <c r="BC69" s="130">
        <v>7039.5</v>
      </c>
      <c r="BD69" s="296" t="s">
        <v>2495</v>
      </c>
      <c r="BE69" s="296"/>
      <c r="BF69" s="294"/>
      <c r="BG69" s="294"/>
      <c r="BH69" s="294"/>
      <c r="BI69" s="295"/>
    </row>
    <row r="70" spans="1:61" s="276" customFormat="1" ht="29.25" customHeight="1">
      <c r="A70" s="276" t="s">
        <v>2496</v>
      </c>
      <c r="B70" s="277" t="s">
        <v>2497</v>
      </c>
      <c r="C70" s="278" t="s">
        <v>2491</v>
      </c>
      <c r="D70" s="280"/>
      <c r="E70" s="280">
        <v>1</v>
      </c>
      <c r="F70" s="280"/>
      <c r="G70" s="280">
        <v>1</v>
      </c>
      <c r="H70" s="280"/>
      <c r="I70" s="279">
        <v>250</v>
      </c>
      <c r="J70" s="280"/>
      <c r="K70" s="280">
        <v>1</v>
      </c>
      <c r="L70" s="280"/>
      <c r="M70" s="280">
        <v>134</v>
      </c>
      <c r="N70" s="280">
        <v>55</v>
      </c>
      <c r="O70" s="280">
        <v>138</v>
      </c>
      <c r="P70" s="294"/>
      <c r="Q70" s="281">
        <v>1</v>
      </c>
      <c r="R70" s="294"/>
      <c r="S70" s="281">
        <v>1</v>
      </c>
      <c r="T70" s="294"/>
      <c r="U70" s="281">
        <v>1</v>
      </c>
      <c r="V70" s="277" t="s">
        <v>2497</v>
      </c>
      <c r="W70" s="282">
        <v>1</v>
      </c>
      <c r="X70" s="282">
        <v>1</v>
      </c>
      <c r="Y70" s="282"/>
      <c r="Z70" s="282">
        <v>1</v>
      </c>
      <c r="AA70" s="282"/>
      <c r="AB70" s="283">
        <v>1</v>
      </c>
      <c r="AC70" s="281">
        <v>1</v>
      </c>
      <c r="AD70" s="281"/>
      <c r="AE70" s="281">
        <v>1</v>
      </c>
      <c r="AF70" s="284"/>
      <c r="AG70" s="295">
        <v>2</v>
      </c>
      <c r="AH70" s="295"/>
      <c r="AI70" s="281">
        <v>2</v>
      </c>
      <c r="AJ70" s="283">
        <v>2</v>
      </c>
      <c r="AK70" s="283">
        <v>3</v>
      </c>
      <c r="AL70" s="296"/>
      <c r="AM70" s="296"/>
      <c r="AN70" s="296"/>
      <c r="AO70" s="296"/>
      <c r="AP70" s="285"/>
      <c r="AQ70" s="114"/>
      <c r="AR70" s="114"/>
      <c r="AS70" s="114">
        <v>1</v>
      </c>
      <c r="AT70" s="65">
        <v>81</v>
      </c>
      <c r="AU70" s="64">
        <v>123</v>
      </c>
      <c r="AV70" s="65">
        <v>81</v>
      </c>
      <c r="AW70" s="65">
        <v>62</v>
      </c>
      <c r="AX70" s="65">
        <v>101</v>
      </c>
      <c r="AY70" s="65">
        <v>129</v>
      </c>
      <c r="AZ70" s="68">
        <v>73</v>
      </c>
      <c r="BA70" s="80">
        <v>131</v>
      </c>
      <c r="BB70" s="67">
        <v>126.5</v>
      </c>
      <c r="BC70" s="129">
        <v>1185</v>
      </c>
      <c r="BD70" s="296" t="s">
        <v>2498</v>
      </c>
      <c r="BE70" s="296"/>
      <c r="BF70" s="294"/>
      <c r="BG70" s="294"/>
      <c r="BH70" s="294"/>
      <c r="BI70" s="295"/>
    </row>
    <row r="71" spans="1:61" s="256" customFormat="1" ht="29.25" customHeight="1">
      <c r="A71" s="276" t="s">
        <v>2499</v>
      </c>
      <c r="B71" s="288" t="s">
        <v>2500</v>
      </c>
      <c r="C71" s="289" t="s">
        <v>2491</v>
      </c>
      <c r="D71" s="257"/>
      <c r="E71" s="257">
        <v>1</v>
      </c>
      <c r="F71" s="257"/>
      <c r="G71" s="257"/>
      <c r="H71" s="257">
        <v>1</v>
      </c>
      <c r="I71" s="259">
        <v>650</v>
      </c>
      <c r="J71" s="257"/>
      <c r="K71" s="257"/>
      <c r="L71" s="257">
        <v>1</v>
      </c>
      <c r="M71" s="257">
        <v>170</v>
      </c>
      <c r="N71" s="257">
        <v>75</v>
      </c>
      <c r="O71" s="257">
        <v>210</v>
      </c>
      <c r="P71" s="264"/>
      <c r="Q71" s="275">
        <v>1</v>
      </c>
      <c r="R71" s="264">
        <v>1</v>
      </c>
      <c r="S71" s="275"/>
      <c r="T71" s="264"/>
      <c r="U71" s="275">
        <v>1</v>
      </c>
      <c r="V71" s="288" t="s">
        <v>2500</v>
      </c>
      <c r="W71" s="261">
        <v>1</v>
      </c>
      <c r="X71" s="261">
        <v>1</v>
      </c>
      <c r="Y71" s="261"/>
      <c r="Z71" s="261">
        <v>1</v>
      </c>
      <c r="AA71" s="261"/>
      <c r="AB71" s="291">
        <v>1</v>
      </c>
      <c r="AC71" s="275">
        <v>1</v>
      </c>
      <c r="AD71" s="275"/>
      <c r="AE71" s="275">
        <v>1</v>
      </c>
      <c r="AF71" s="271"/>
      <c r="AG71" s="263">
        <v>7</v>
      </c>
      <c r="AH71" s="263"/>
      <c r="AI71" s="275">
        <v>2</v>
      </c>
      <c r="AJ71" s="291">
        <v>2</v>
      </c>
      <c r="AK71" s="291">
        <v>3</v>
      </c>
      <c r="AL71" s="266"/>
      <c r="AM71" s="266"/>
      <c r="AN71" s="266"/>
      <c r="AO71" s="266"/>
      <c r="AP71" s="292"/>
      <c r="AQ71" s="114"/>
      <c r="AR71" s="114"/>
      <c r="AS71" s="114">
        <v>1</v>
      </c>
      <c r="AT71" s="65">
        <v>95</v>
      </c>
      <c r="AU71" s="64">
        <v>102</v>
      </c>
      <c r="AV71" s="65">
        <v>95</v>
      </c>
      <c r="AW71" s="65">
        <v>91</v>
      </c>
      <c r="AX71" s="65">
        <v>93</v>
      </c>
      <c r="AY71" s="65">
        <v>147</v>
      </c>
      <c r="AZ71" s="68">
        <v>67</v>
      </c>
      <c r="BA71" s="81">
        <v>1460</v>
      </c>
      <c r="BB71" s="67">
        <v>116</v>
      </c>
      <c r="BC71" s="129">
        <v>2809</v>
      </c>
      <c r="BD71" s="266" t="s">
        <v>2501</v>
      </c>
      <c r="BE71" s="266" t="s">
        <v>348</v>
      </c>
      <c r="BF71" s="264"/>
      <c r="BG71" s="264"/>
      <c r="BH71" s="264"/>
      <c r="BI71" s="263"/>
    </row>
    <row r="72" spans="1:61" s="276" customFormat="1" ht="29.25" customHeight="1">
      <c r="A72" s="276" t="s">
        <v>2502</v>
      </c>
      <c r="B72" s="277" t="s">
        <v>2503</v>
      </c>
      <c r="C72" s="278" t="s">
        <v>2491</v>
      </c>
      <c r="D72" s="280"/>
      <c r="E72" s="280">
        <v>1</v>
      </c>
      <c r="F72" s="280"/>
      <c r="G72" s="280">
        <v>1</v>
      </c>
      <c r="H72" s="280"/>
      <c r="I72" s="279">
        <v>282</v>
      </c>
      <c r="J72" s="280"/>
      <c r="K72" s="280">
        <v>1</v>
      </c>
      <c r="L72" s="280"/>
      <c r="M72" s="280">
        <v>132</v>
      </c>
      <c r="N72" s="280">
        <v>50</v>
      </c>
      <c r="O72" s="280">
        <v>142</v>
      </c>
      <c r="P72" s="294"/>
      <c r="Q72" s="281">
        <v>1</v>
      </c>
      <c r="R72" s="294"/>
      <c r="S72" s="281">
        <v>1</v>
      </c>
      <c r="T72" s="294"/>
      <c r="U72" s="281">
        <v>1</v>
      </c>
      <c r="V72" s="277" t="s">
        <v>2503</v>
      </c>
      <c r="W72" s="282">
        <v>1</v>
      </c>
      <c r="X72" s="282">
        <v>1</v>
      </c>
      <c r="Y72" s="282"/>
      <c r="Z72" s="282">
        <v>1</v>
      </c>
      <c r="AA72" s="282"/>
      <c r="AB72" s="283">
        <v>1</v>
      </c>
      <c r="AC72" s="281">
        <v>1</v>
      </c>
      <c r="AD72" s="281"/>
      <c r="AE72" s="281">
        <v>1</v>
      </c>
      <c r="AF72" s="284"/>
      <c r="AG72" s="295"/>
      <c r="AH72" s="295"/>
      <c r="AI72" s="281">
        <v>2</v>
      </c>
      <c r="AJ72" s="283">
        <v>2</v>
      </c>
      <c r="AK72" s="283">
        <v>3</v>
      </c>
      <c r="AL72" s="296"/>
      <c r="AM72" s="296"/>
      <c r="AN72" s="296"/>
      <c r="AO72" s="296"/>
      <c r="AP72" s="285"/>
      <c r="AQ72" s="114"/>
      <c r="AR72" s="114"/>
      <c r="AS72" s="114">
        <v>1</v>
      </c>
      <c r="AT72" s="65">
        <v>92</v>
      </c>
      <c r="AU72" s="64">
        <v>130</v>
      </c>
      <c r="AV72" s="65">
        <v>92</v>
      </c>
      <c r="AW72" s="65">
        <v>104.5</v>
      </c>
      <c r="AX72" s="65">
        <v>114.5</v>
      </c>
      <c r="AY72" s="65">
        <v>262</v>
      </c>
      <c r="AZ72" s="68">
        <v>82.5</v>
      </c>
      <c r="BA72" s="80">
        <v>316</v>
      </c>
      <c r="BB72" s="67">
        <v>108</v>
      </c>
      <c r="BC72" s="129">
        <v>989.5</v>
      </c>
      <c r="BD72" s="296" t="s">
        <v>2504</v>
      </c>
      <c r="BE72" s="296"/>
      <c r="BF72" s="294"/>
      <c r="BG72" s="294"/>
      <c r="BH72" s="294"/>
      <c r="BI72" s="295"/>
    </row>
    <row r="73" spans="1:61" s="276" customFormat="1" ht="29.25" customHeight="1">
      <c r="A73" s="276" t="s">
        <v>2505</v>
      </c>
      <c r="B73" s="277" t="s">
        <v>2506</v>
      </c>
      <c r="C73" s="278" t="s">
        <v>2491</v>
      </c>
      <c r="D73" s="280">
        <v>1</v>
      </c>
      <c r="E73" s="280"/>
      <c r="F73" s="280"/>
      <c r="G73" s="280"/>
      <c r="H73" s="280">
        <v>1</v>
      </c>
      <c r="I73" s="279">
        <v>580</v>
      </c>
      <c r="J73" s="280"/>
      <c r="K73" s="280">
        <v>1</v>
      </c>
      <c r="L73" s="280"/>
      <c r="M73" s="280">
        <v>168</v>
      </c>
      <c r="N73" s="280">
        <v>72</v>
      </c>
      <c r="O73" s="280">
        <v>185</v>
      </c>
      <c r="P73" s="294"/>
      <c r="Q73" s="281">
        <v>1</v>
      </c>
      <c r="R73" s="294"/>
      <c r="S73" s="281">
        <v>1</v>
      </c>
      <c r="T73" s="294"/>
      <c r="U73" s="281">
        <v>1</v>
      </c>
      <c r="V73" s="277" t="s">
        <v>2506</v>
      </c>
      <c r="W73" s="282">
        <v>1</v>
      </c>
      <c r="X73" s="282"/>
      <c r="Y73" s="282">
        <v>1</v>
      </c>
      <c r="Z73" s="282">
        <v>1</v>
      </c>
      <c r="AA73" s="282"/>
      <c r="AB73" s="283">
        <v>1</v>
      </c>
      <c r="AC73" s="281"/>
      <c r="AD73" s="281">
        <v>1</v>
      </c>
      <c r="AE73" s="281">
        <v>1</v>
      </c>
      <c r="AF73" s="284"/>
      <c r="AG73" s="295">
        <v>5</v>
      </c>
      <c r="AH73" s="295"/>
      <c r="AI73" s="281">
        <v>2</v>
      </c>
      <c r="AJ73" s="283">
        <v>2</v>
      </c>
      <c r="AK73" s="283">
        <v>3</v>
      </c>
      <c r="AL73" s="296"/>
      <c r="AM73" s="296"/>
      <c r="AN73" s="296"/>
      <c r="AO73" s="296"/>
      <c r="AP73" s="285"/>
      <c r="AQ73" s="114">
        <v>1</v>
      </c>
      <c r="AR73" s="114"/>
      <c r="AS73" s="114"/>
      <c r="AT73" s="69">
        <v>24541.5</v>
      </c>
      <c r="AU73" s="70">
        <v>5112.5</v>
      </c>
      <c r="AV73" s="69">
        <v>24541.5</v>
      </c>
      <c r="AW73" s="66">
        <v>267.5</v>
      </c>
      <c r="AX73" s="65">
        <v>445</v>
      </c>
      <c r="AY73" s="65">
        <v>467</v>
      </c>
      <c r="AZ73" s="68">
        <v>208</v>
      </c>
      <c r="BA73" s="80">
        <v>779.5</v>
      </c>
      <c r="BB73" s="67">
        <v>188</v>
      </c>
      <c r="BC73" s="130">
        <v>6154</v>
      </c>
      <c r="BD73" s="296" t="s">
        <v>2507</v>
      </c>
      <c r="BE73" s="296"/>
      <c r="BF73" s="294"/>
      <c r="BG73" s="294"/>
      <c r="BH73" s="294"/>
      <c r="BI73" s="295"/>
    </row>
    <row r="74" spans="1:61" s="276" customFormat="1" ht="29.25" customHeight="1">
      <c r="A74" s="276" t="s">
        <v>2508</v>
      </c>
      <c r="B74" s="277" t="s">
        <v>2509</v>
      </c>
      <c r="C74" s="278" t="s">
        <v>2491</v>
      </c>
      <c r="D74" s="280"/>
      <c r="E74" s="280">
        <v>1</v>
      </c>
      <c r="F74" s="280"/>
      <c r="G74" s="280">
        <v>1</v>
      </c>
      <c r="H74" s="280"/>
      <c r="I74" s="279">
        <v>315</v>
      </c>
      <c r="J74" s="280"/>
      <c r="K74" s="280">
        <v>1</v>
      </c>
      <c r="L74" s="280"/>
      <c r="M74" s="280">
        <v>142</v>
      </c>
      <c r="N74" s="280">
        <v>58</v>
      </c>
      <c r="O74" s="280">
        <v>152</v>
      </c>
      <c r="P74" s="294"/>
      <c r="Q74" s="281">
        <v>1</v>
      </c>
      <c r="R74" s="294"/>
      <c r="S74" s="281">
        <v>1</v>
      </c>
      <c r="T74" s="294"/>
      <c r="U74" s="281">
        <v>1</v>
      </c>
      <c r="V74" s="277" t="s">
        <v>2509</v>
      </c>
      <c r="W74" s="282">
        <v>1</v>
      </c>
      <c r="X74" s="282">
        <v>1</v>
      </c>
      <c r="Y74" s="282"/>
      <c r="Z74" s="282">
        <v>1</v>
      </c>
      <c r="AA74" s="282"/>
      <c r="AB74" s="283">
        <v>1</v>
      </c>
      <c r="AC74" s="281">
        <v>1</v>
      </c>
      <c r="AD74" s="281"/>
      <c r="AE74" s="281">
        <v>1</v>
      </c>
      <c r="AF74" s="284"/>
      <c r="AG74" s="295"/>
      <c r="AH74" s="295"/>
      <c r="AI74" s="281">
        <v>2</v>
      </c>
      <c r="AJ74" s="283">
        <v>2</v>
      </c>
      <c r="AK74" s="283">
        <v>3</v>
      </c>
      <c r="AL74" s="296"/>
      <c r="AM74" s="296"/>
      <c r="AN74" s="296"/>
      <c r="AO74" s="296"/>
      <c r="AP74" s="285"/>
      <c r="AQ74" s="114"/>
      <c r="AR74" s="114"/>
      <c r="AS74" s="114">
        <v>1</v>
      </c>
      <c r="AT74" s="65">
        <v>209</v>
      </c>
      <c r="AU74" s="64">
        <v>146</v>
      </c>
      <c r="AV74" s="65">
        <v>209</v>
      </c>
      <c r="AW74" s="65">
        <v>129</v>
      </c>
      <c r="AX74" s="65">
        <v>210</v>
      </c>
      <c r="AY74" s="65">
        <v>133.5</v>
      </c>
      <c r="AZ74" s="68">
        <v>106</v>
      </c>
      <c r="BA74" s="80">
        <v>154</v>
      </c>
      <c r="BB74" s="67">
        <v>112</v>
      </c>
      <c r="BC74" s="129">
        <v>500</v>
      </c>
      <c r="BD74" s="296" t="s">
        <v>2510</v>
      </c>
      <c r="BE74" s="296"/>
      <c r="BF74" s="294"/>
      <c r="BG74" s="294"/>
      <c r="BH74" s="294"/>
      <c r="BI74" s="295"/>
    </row>
    <row r="75" spans="1:61" s="276" customFormat="1" ht="29.25" customHeight="1">
      <c r="A75" s="276" t="s">
        <v>2511</v>
      </c>
      <c r="B75" s="277" t="s">
        <v>2512</v>
      </c>
      <c r="C75" s="278" t="s">
        <v>2491</v>
      </c>
      <c r="D75" s="280"/>
      <c r="E75" s="280">
        <v>1</v>
      </c>
      <c r="F75" s="280"/>
      <c r="G75" s="280">
        <v>1</v>
      </c>
      <c r="H75" s="280"/>
      <c r="I75" s="279">
        <v>302</v>
      </c>
      <c r="J75" s="280"/>
      <c r="K75" s="280">
        <v>1</v>
      </c>
      <c r="L75" s="280"/>
      <c r="M75" s="280">
        <v>136</v>
      </c>
      <c r="N75" s="280">
        <v>58</v>
      </c>
      <c r="O75" s="280">
        <v>152</v>
      </c>
      <c r="P75" s="294"/>
      <c r="Q75" s="281">
        <v>1</v>
      </c>
      <c r="R75" s="294"/>
      <c r="S75" s="281">
        <v>1</v>
      </c>
      <c r="T75" s="294"/>
      <c r="U75" s="281">
        <v>1</v>
      </c>
      <c r="V75" s="277" t="s">
        <v>2512</v>
      </c>
      <c r="W75" s="282">
        <v>1</v>
      </c>
      <c r="X75" s="282"/>
      <c r="Y75" s="282">
        <v>1</v>
      </c>
      <c r="Z75" s="282">
        <v>1</v>
      </c>
      <c r="AA75" s="282"/>
      <c r="AB75" s="283">
        <v>1</v>
      </c>
      <c r="AC75" s="281"/>
      <c r="AD75" s="281">
        <v>1</v>
      </c>
      <c r="AE75" s="281">
        <v>1</v>
      </c>
      <c r="AF75" s="284"/>
      <c r="AG75" s="295">
        <v>1</v>
      </c>
      <c r="AH75" s="295"/>
      <c r="AI75" s="281">
        <v>2</v>
      </c>
      <c r="AJ75" s="283">
        <v>2</v>
      </c>
      <c r="AK75" s="283">
        <v>3</v>
      </c>
      <c r="AL75" s="296"/>
      <c r="AM75" s="296"/>
      <c r="AN75" s="296"/>
      <c r="AO75" s="296"/>
      <c r="AP75" s="285"/>
      <c r="AQ75" s="114"/>
      <c r="AR75" s="114"/>
      <c r="AS75" s="114">
        <v>1</v>
      </c>
      <c r="AT75" s="65">
        <v>140</v>
      </c>
      <c r="AU75" s="64">
        <v>152.5</v>
      </c>
      <c r="AV75" s="65">
        <v>140</v>
      </c>
      <c r="AW75" s="65">
        <v>102</v>
      </c>
      <c r="AX75" s="65">
        <v>135</v>
      </c>
      <c r="AY75" s="65">
        <v>192.5</v>
      </c>
      <c r="AZ75" s="68">
        <v>100.5</v>
      </c>
      <c r="BA75" s="80">
        <v>620</v>
      </c>
      <c r="BB75" s="67">
        <v>107</v>
      </c>
      <c r="BC75" s="129">
        <v>463</v>
      </c>
      <c r="BD75" s="296" t="s">
        <v>2513</v>
      </c>
      <c r="BE75" s="296"/>
      <c r="BF75" s="294"/>
      <c r="BG75" s="294"/>
      <c r="BH75" s="294"/>
      <c r="BI75" s="295"/>
    </row>
    <row r="76" spans="1:61" s="276" customFormat="1" ht="29.25" customHeight="1">
      <c r="A76" s="276" t="s">
        <v>2514</v>
      </c>
      <c r="B76" s="277" t="s">
        <v>2515</v>
      </c>
      <c r="C76" s="278" t="s">
        <v>2491</v>
      </c>
      <c r="D76" s="280"/>
      <c r="E76" s="280">
        <v>1</v>
      </c>
      <c r="F76" s="280"/>
      <c r="G76" s="280">
        <v>1</v>
      </c>
      <c r="H76" s="280"/>
      <c r="I76" s="279">
        <v>266</v>
      </c>
      <c r="J76" s="280"/>
      <c r="K76" s="280">
        <v>1</v>
      </c>
      <c r="L76" s="280"/>
      <c r="M76" s="280">
        <v>135</v>
      </c>
      <c r="N76" s="280">
        <v>58</v>
      </c>
      <c r="O76" s="280">
        <v>150</v>
      </c>
      <c r="P76" s="294"/>
      <c r="Q76" s="281">
        <v>1</v>
      </c>
      <c r="R76" s="294"/>
      <c r="S76" s="281">
        <v>1</v>
      </c>
      <c r="T76" s="294"/>
      <c r="U76" s="281">
        <v>1</v>
      </c>
      <c r="V76" s="277" t="s">
        <v>2515</v>
      </c>
      <c r="W76" s="282">
        <v>1</v>
      </c>
      <c r="X76" s="282"/>
      <c r="Y76" s="282">
        <v>1</v>
      </c>
      <c r="Z76" s="282">
        <v>1</v>
      </c>
      <c r="AA76" s="282"/>
      <c r="AB76" s="283">
        <v>1</v>
      </c>
      <c r="AC76" s="281"/>
      <c r="AD76" s="281">
        <v>1</v>
      </c>
      <c r="AE76" s="281">
        <v>1</v>
      </c>
      <c r="AF76" s="284"/>
      <c r="AG76" s="295">
        <v>8</v>
      </c>
      <c r="AH76" s="295"/>
      <c r="AI76" s="281">
        <v>2</v>
      </c>
      <c r="AJ76" s="283">
        <v>2</v>
      </c>
      <c r="AK76" s="283">
        <v>3</v>
      </c>
      <c r="AL76" s="296"/>
      <c r="AM76" s="296"/>
      <c r="AN76" s="296"/>
      <c r="AO76" s="296"/>
      <c r="AP76" s="285"/>
      <c r="AQ76" s="114"/>
      <c r="AR76" s="114">
        <v>1</v>
      </c>
      <c r="AS76" s="114"/>
      <c r="AT76" s="66">
        <v>6198</v>
      </c>
      <c r="AU76" s="70">
        <v>4016.5</v>
      </c>
      <c r="AV76" s="66">
        <v>6198</v>
      </c>
      <c r="AW76" s="65">
        <v>103</v>
      </c>
      <c r="AX76" s="65">
        <v>111</v>
      </c>
      <c r="AY76" s="65">
        <v>149.5</v>
      </c>
      <c r="AZ76" s="68">
        <v>83.5</v>
      </c>
      <c r="BA76" s="80">
        <v>128.5</v>
      </c>
      <c r="BB76" s="67">
        <v>86</v>
      </c>
      <c r="BC76" s="129">
        <v>722.5</v>
      </c>
      <c r="BD76" s="296" t="s">
        <v>2516</v>
      </c>
      <c r="BE76" s="296"/>
      <c r="BF76" s="294"/>
      <c r="BG76" s="294"/>
      <c r="BH76" s="294"/>
      <c r="BI76" s="295"/>
    </row>
    <row r="77" spans="1:61" s="276" customFormat="1" ht="29.25" customHeight="1">
      <c r="A77" s="276" t="s">
        <v>2517</v>
      </c>
      <c r="B77" s="277" t="s">
        <v>2518</v>
      </c>
      <c r="C77" s="278" t="s">
        <v>2491</v>
      </c>
      <c r="D77" s="280">
        <v>1</v>
      </c>
      <c r="E77" s="280"/>
      <c r="F77" s="280"/>
      <c r="G77" s="280">
        <v>1</v>
      </c>
      <c r="H77" s="280"/>
      <c r="I77" s="279">
        <v>222</v>
      </c>
      <c r="J77" s="280"/>
      <c r="K77" s="280">
        <v>1</v>
      </c>
      <c r="L77" s="280"/>
      <c r="M77" s="280">
        <v>140</v>
      </c>
      <c r="N77" s="280">
        <v>58</v>
      </c>
      <c r="O77" s="280">
        <v>158</v>
      </c>
      <c r="P77" s="294"/>
      <c r="Q77" s="281">
        <v>1</v>
      </c>
      <c r="R77" s="294"/>
      <c r="S77" s="281">
        <v>1</v>
      </c>
      <c r="T77" s="294"/>
      <c r="U77" s="281">
        <v>1</v>
      </c>
      <c r="V77" s="277" t="s">
        <v>2518</v>
      </c>
      <c r="W77" s="282">
        <v>1</v>
      </c>
      <c r="X77" s="282"/>
      <c r="Y77" s="282">
        <v>1</v>
      </c>
      <c r="Z77" s="282">
        <v>1</v>
      </c>
      <c r="AA77" s="282"/>
      <c r="AB77" s="283">
        <v>1</v>
      </c>
      <c r="AC77" s="281"/>
      <c r="AD77" s="281">
        <v>1</v>
      </c>
      <c r="AE77" s="281">
        <v>1</v>
      </c>
      <c r="AF77" s="284"/>
      <c r="AG77" s="295">
        <v>3</v>
      </c>
      <c r="AH77" s="295"/>
      <c r="AI77" s="281">
        <v>2</v>
      </c>
      <c r="AJ77" s="283">
        <v>2</v>
      </c>
      <c r="AK77" s="283">
        <v>3</v>
      </c>
      <c r="AL77" s="296"/>
      <c r="AM77" s="296"/>
      <c r="AN77" s="296"/>
      <c r="AO77" s="296"/>
      <c r="AP77" s="285"/>
      <c r="AQ77" s="114"/>
      <c r="AR77" s="114"/>
      <c r="AS77" s="114">
        <v>1</v>
      </c>
      <c r="AT77" s="65">
        <v>179.5</v>
      </c>
      <c r="AU77" s="64">
        <v>119</v>
      </c>
      <c r="AV77" s="65">
        <v>179.5</v>
      </c>
      <c r="AW77" s="65">
        <v>84</v>
      </c>
      <c r="AX77" s="65">
        <v>111</v>
      </c>
      <c r="AY77" s="65">
        <v>125</v>
      </c>
      <c r="AZ77" s="68">
        <v>75</v>
      </c>
      <c r="BA77" s="80">
        <v>103.5</v>
      </c>
      <c r="BB77" s="67">
        <v>76.5</v>
      </c>
      <c r="BC77" s="129">
        <v>1077</v>
      </c>
      <c r="BD77" s="296" t="s">
        <v>2519</v>
      </c>
      <c r="BE77" s="296"/>
      <c r="BF77" s="294"/>
      <c r="BG77" s="294"/>
      <c r="BH77" s="294"/>
      <c r="BI77" s="295"/>
    </row>
    <row r="78" spans="1:61" s="276" customFormat="1" ht="29.25" customHeight="1">
      <c r="A78" s="276" t="s">
        <v>2520</v>
      </c>
      <c r="B78" s="277" t="s">
        <v>2521</v>
      </c>
      <c r="C78" s="278" t="s">
        <v>2491</v>
      </c>
      <c r="D78" s="280">
        <v>1</v>
      </c>
      <c r="E78" s="280"/>
      <c r="F78" s="280"/>
      <c r="G78" s="280">
        <v>1</v>
      </c>
      <c r="H78" s="280"/>
      <c r="I78" s="279">
        <v>281</v>
      </c>
      <c r="J78" s="280"/>
      <c r="K78" s="280">
        <v>1</v>
      </c>
      <c r="L78" s="280"/>
      <c r="M78" s="280">
        <v>148</v>
      </c>
      <c r="N78" s="280">
        <v>66</v>
      </c>
      <c r="O78" s="280">
        <v>152</v>
      </c>
      <c r="P78" s="294"/>
      <c r="Q78" s="281">
        <v>1</v>
      </c>
      <c r="R78" s="294"/>
      <c r="S78" s="281">
        <v>1</v>
      </c>
      <c r="T78" s="294"/>
      <c r="U78" s="281">
        <v>1</v>
      </c>
      <c r="V78" s="277" t="s">
        <v>2521</v>
      </c>
      <c r="W78" s="282">
        <v>1</v>
      </c>
      <c r="X78" s="282">
        <v>1</v>
      </c>
      <c r="Y78" s="282"/>
      <c r="Z78" s="282">
        <v>1</v>
      </c>
      <c r="AA78" s="282"/>
      <c r="AB78" s="283">
        <v>1</v>
      </c>
      <c r="AC78" s="281">
        <v>1</v>
      </c>
      <c r="AD78" s="281"/>
      <c r="AE78" s="281">
        <v>1</v>
      </c>
      <c r="AF78" s="284"/>
      <c r="AG78" s="295">
        <v>6</v>
      </c>
      <c r="AH78" s="295"/>
      <c r="AI78" s="281">
        <v>2</v>
      </c>
      <c r="AJ78" s="283">
        <v>2</v>
      </c>
      <c r="AK78" s="283">
        <v>3</v>
      </c>
      <c r="AL78" s="296"/>
      <c r="AM78" s="296"/>
      <c r="AN78" s="296"/>
      <c r="AO78" s="296"/>
      <c r="AP78" s="285"/>
      <c r="AQ78" s="114"/>
      <c r="AR78" s="114"/>
      <c r="AS78" s="114">
        <v>1</v>
      </c>
      <c r="AT78" s="65">
        <v>99</v>
      </c>
      <c r="AU78" s="64">
        <v>114</v>
      </c>
      <c r="AV78" s="65">
        <v>99</v>
      </c>
      <c r="AW78" s="65">
        <v>79</v>
      </c>
      <c r="AX78" s="65">
        <v>64.5</v>
      </c>
      <c r="AY78" s="65">
        <v>123.5</v>
      </c>
      <c r="AZ78" s="68">
        <v>75</v>
      </c>
      <c r="BA78" s="80">
        <v>117</v>
      </c>
      <c r="BB78" s="67">
        <v>92.5</v>
      </c>
      <c r="BC78" s="129">
        <v>483</v>
      </c>
      <c r="BD78" s="296" t="s">
        <v>2522</v>
      </c>
      <c r="BE78" s="296"/>
      <c r="BF78" s="294"/>
      <c r="BG78" s="294"/>
      <c r="BH78" s="294"/>
      <c r="BI78" s="295"/>
    </row>
    <row r="79" spans="1:61" s="276" customFormat="1" ht="29.25" customHeight="1">
      <c r="A79" s="276" t="s">
        <v>2523</v>
      </c>
      <c r="B79" s="277" t="s">
        <v>2524</v>
      </c>
      <c r="C79" s="278" t="s">
        <v>2491</v>
      </c>
      <c r="D79" s="280"/>
      <c r="E79" s="280">
        <v>1</v>
      </c>
      <c r="F79" s="280"/>
      <c r="G79" s="280">
        <v>1</v>
      </c>
      <c r="H79" s="280"/>
      <c r="I79" s="279">
        <v>248</v>
      </c>
      <c r="J79" s="280"/>
      <c r="K79" s="280">
        <v>1</v>
      </c>
      <c r="L79" s="280"/>
      <c r="M79" s="280">
        <v>130</v>
      </c>
      <c r="N79" s="280">
        <v>64</v>
      </c>
      <c r="O79" s="280">
        <v>151</v>
      </c>
      <c r="P79" s="294"/>
      <c r="Q79" s="281">
        <v>1</v>
      </c>
      <c r="R79" s="294"/>
      <c r="S79" s="281">
        <v>1</v>
      </c>
      <c r="T79" s="294"/>
      <c r="U79" s="281">
        <v>1</v>
      </c>
      <c r="V79" s="277" t="s">
        <v>2524</v>
      </c>
      <c r="W79" s="282">
        <v>1</v>
      </c>
      <c r="X79" s="282">
        <v>1</v>
      </c>
      <c r="Y79" s="282"/>
      <c r="Z79" s="282">
        <v>1</v>
      </c>
      <c r="AA79" s="282"/>
      <c r="AB79" s="283">
        <v>1</v>
      </c>
      <c r="AC79" s="281">
        <v>1</v>
      </c>
      <c r="AD79" s="281"/>
      <c r="AE79" s="281">
        <v>1</v>
      </c>
      <c r="AF79" s="284"/>
      <c r="AG79" s="295"/>
      <c r="AH79" s="295"/>
      <c r="AI79" s="281">
        <v>2</v>
      </c>
      <c r="AJ79" s="283">
        <v>2</v>
      </c>
      <c r="AK79" s="283">
        <v>3</v>
      </c>
      <c r="AL79" s="296"/>
      <c r="AM79" s="296"/>
      <c r="AN79" s="296"/>
      <c r="AO79" s="296"/>
      <c r="AP79" s="285"/>
      <c r="AQ79" s="114"/>
      <c r="AR79" s="114"/>
      <c r="AS79" s="114">
        <v>1</v>
      </c>
      <c r="AT79" s="65">
        <v>209</v>
      </c>
      <c r="AU79" s="64">
        <v>139</v>
      </c>
      <c r="AV79" s="65">
        <v>209</v>
      </c>
      <c r="AW79" s="65">
        <v>70.5</v>
      </c>
      <c r="AX79" s="65">
        <v>121</v>
      </c>
      <c r="AY79" s="65">
        <v>131</v>
      </c>
      <c r="AZ79" s="68">
        <v>88</v>
      </c>
      <c r="BA79" s="80">
        <v>444.5</v>
      </c>
      <c r="BB79" s="67">
        <v>90.5</v>
      </c>
      <c r="BC79" s="129">
        <v>552</v>
      </c>
      <c r="BD79" s="296" t="s">
        <v>2525</v>
      </c>
      <c r="BE79" s="296"/>
      <c r="BF79" s="294"/>
      <c r="BG79" s="294"/>
      <c r="BH79" s="294"/>
      <c r="BI79" s="295"/>
    </row>
    <row r="80" spans="1:61" s="276" customFormat="1" ht="29.25" customHeight="1">
      <c r="A80" s="276" t="s">
        <v>2526</v>
      </c>
      <c r="B80" s="277" t="s">
        <v>2527</v>
      </c>
      <c r="C80" s="278" t="s">
        <v>2491</v>
      </c>
      <c r="D80" s="280"/>
      <c r="E80" s="280">
        <v>1</v>
      </c>
      <c r="F80" s="280"/>
      <c r="G80" s="280">
        <v>1</v>
      </c>
      <c r="H80" s="280"/>
      <c r="I80" s="279">
        <v>274</v>
      </c>
      <c r="J80" s="280"/>
      <c r="K80" s="280">
        <v>1</v>
      </c>
      <c r="L80" s="280"/>
      <c r="M80" s="280">
        <v>134</v>
      </c>
      <c r="N80" s="280">
        <v>61</v>
      </c>
      <c r="O80" s="280">
        <v>156</v>
      </c>
      <c r="P80" s="294"/>
      <c r="Q80" s="281">
        <v>1</v>
      </c>
      <c r="R80" s="294"/>
      <c r="S80" s="281">
        <v>1</v>
      </c>
      <c r="T80" s="294"/>
      <c r="U80" s="281">
        <v>1</v>
      </c>
      <c r="V80" s="277" t="s">
        <v>2527</v>
      </c>
      <c r="W80" s="282">
        <v>1</v>
      </c>
      <c r="X80" s="282">
        <v>1</v>
      </c>
      <c r="Y80" s="282"/>
      <c r="Z80" s="282">
        <v>1</v>
      </c>
      <c r="AA80" s="282"/>
      <c r="AB80" s="283">
        <v>1</v>
      </c>
      <c r="AC80" s="281">
        <v>1</v>
      </c>
      <c r="AD80" s="281"/>
      <c r="AE80" s="281">
        <v>1</v>
      </c>
      <c r="AF80" s="284"/>
      <c r="AG80" s="295">
        <v>4</v>
      </c>
      <c r="AH80" s="295"/>
      <c r="AI80" s="281">
        <v>2</v>
      </c>
      <c r="AJ80" s="283">
        <v>2</v>
      </c>
      <c r="AK80" s="283">
        <v>3</v>
      </c>
      <c r="AL80" s="296"/>
      <c r="AM80" s="296"/>
      <c r="AN80" s="296"/>
      <c r="AO80" s="296"/>
      <c r="AP80" s="285"/>
      <c r="AQ80" s="114"/>
      <c r="AR80" s="114"/>
      <c r="AS80" s="114">
        <v>1</v>
      </c>
      <c r="AT80" s="65">
        <v>91</v>
      </c>
      <c r="AU80" s="64">
        <v>99</v>
      </c>
      <c r="AV80" s="65">
        <v>91</v>
      </c>
      <c r="AW80" s="65">
        <v>96.5</v>
      </c>
      <c r="AX80" s="65">
        <v>120</v>
      </c>
      <c r="AY80" s="65">
        <v>131</v>
      </c>
      <c r="AZ80" s="68">
        <v>73</v>
      </c>
      <c r="BA80" s="80">
        <v>116</v>
      </c>
      <c r="BB80" s="67">
        <v>95</v>
      </c>
      <c r="BC80" s="129">
        <v>365.5</v>
      </c>
      <c r="BD80" s="296" t="s">
        <v>2528</v>
      </c>
      <c r="BE80" s="296"/>
      <c r="BF80" s="294"/>
      <c r="BG80" s="294"/>
      <c r="BH80" s="294"/>
      <c r="BI80" s="295"/>
    </row>
    <row r="81" spans="1:61" s="256" customFormat="1" ht="29.25" customHeight="1">
      <c r="A81" s="276" t="s">
        <v>2529</v>
      </c>
      <c r="B81" s="288" t="s">
        <v>2530</v>
      </c>
      <c r="C81" s="289" t="s">
        <v>2531</v>
      </c>
      <c r="D81" s="257"/>
      <c r="E81" s="257">
        <v>1</v>
      </c>
      <c r="F81" s="297"/>
      <c r="G81" s="257"/>
      <c r="H81" s="257">
        <v>1</v>
      </c>
      <c r="I81" s="259">
        <v>638</v>
      </c>
      <c r="J81" s="257"/>
      <c r="K81" s="257">
        <v>1</v>
      </c>
      <c r="L81" s="257"/>
      <c r="M81" s="257">
        <v>172</v>
      </c>
      <c r="N81" s="257">
        <v>75</v>
      </c>
      <c r="O81" s="257">
        <v>190</v>
      </c>
      <c r="P81" s="264"/>
      <c r="Q81" s="275">
        <v>1</v>
      </c>
      <c r="R81" s="264">
        <v>1</v>
      </c>
      <c r="S81" s="264"/>
      <c r="T81" s="264">
        <v>1</v>
      </c>
      <c r="U81" s="264"/>
      <c r="V81" s="288" t="s">
        <v>2530</v>
      </c>
      <c r="W81" s="261">
        <v>1</v>
      </c>
      <c r="X81" s="261">
        <v>1</v>
      </c>
      <c r="Y81" s="261"/>
      <c r="Z81" s="261">
        <v>1</v>
      </c>
      <c r="AA81" s="261"/>
      <c r="AB81" s="291">
        <v>1</v>
      </c>
      <c r="AC81" s="275"/>
      <c r="AD81" s="261"/>
      <c r="AE81" s="275">
        <v>1</v>
      </c>
      <c r="AF81" s="271"/>
      <c r="AG81" s="263">
        <v>3</v>
      </c>
      <c r="AH81" s="263"/>
      <c r="AI81" s="275">
        <v>2</v>
      </c>
      <c r="AJ81" s="291">
        <v>2</v>
      </c>
      <c r="AK81" s="291">
        <v>3</v>
      </c>
      <c r="AL81" s="266"/>
      <c r="AM81" s="266"/>
      <c r="AN81" s="266"/>
      <c r="AO81" s="266"/>
      <c r="AP81" s="292"/>
      <c r="AQ81" s="114"/>
      <c r="AR81" s="114"/>
      <c r="AS81" s="114">
        <v>1</v>
      </c>
      <c r="AT81" s="65">
        <v>94.5</v>
      </c>
      <c r="AU81" s="64">
        <v>146</v>
      </c>
      <c r="AV81" s="65">
        <v>94.5</v>
      </c>
      <c r="AW81" s="65">
        <v>184</v>
      </c>
      <c r="AX81" s="65">
        <v>253</v>
      </c>
      <c r="AY81" s="65">
        <v>175.5</v>
      </c>
      <c r="AZ81" s="68">
        <v>172</v>
      </c>
      <c r="BA81" s="81">
        <v>1349</v>
      </c>
      <c r="BB81" s="67">
        <v>148</v>
      </c>
      <c r="BC81" s="129">
        <v>3263</v>
      </c>
      <c r="BD81" s="266" t="s">
        <v>2532</v>
      </c>
      <c r="BE81" s="266"/>
      <c r="BF81" s="264"/>
      <c r="BG81" s="264"/>
      <c r="BH81" s="264"/>
      <c r="BI81" s="263"/>
    </row>
    <row r="82" spans="1:61" s="276" customFormat="1" ht="29.25" customHeight="1">
      <c r="A82" s="276" t="s">
        <v>2533</v>
      </c>
      <c r="B82" s="277" t="s">
        <v>2534</v>
      </c>
      <c r="C82" s="278" t="s">
        <v>2531</v>
      </c>
      <c r="D82" s="280"/>
      <c r="E82" s="280">
        <v>1</v>
      </c>
      <c r="F82" s="298"/>
      <c r="G82" s="280">
        <v>1</v>
      </c>
      <c r="H82" s="280"/>
      <c r="I82" s="279">
        <v>220</v>
      </c>
      <c r="J82" s="280"/>
      <c r="K82" s="280">
        <v>1</v>
      </c>
      <c r="L82" s="280"/>
      <c r="M82" s="280">
        <v>137</v>
      </c>
      <c r="N82" s="280">
        <v>60</v>
      </c>
      <c r="O82" s="280">
        <v>150</v>
      </c>
      <c r="P82" s="294"/>
      <c r="Q82" s="281">
        <v>1</v>
      </c>
      <c r="R82" s="294"/>
      <c r="S82" s="294">
        <v>1</v>
      </c>
      <c r="T82" s="294"/>
      <c r="U82" s="294">
        <v>1</v>
      </c>
      <c r="V82" s="277" t="s">
        <v>2534</v>
      </c>
      <c r="W82" s="282">
        <v>1</v>
      </c>
      <c r="X82" s="282">
        <v>1</v>
      </c>
      <c r="Y82" s="282"/>
      <c r="Z82" s="282">
        <v>1</v>
      </c>
      <c r="AA82" s="282"/>
      <c r="AB82" s="283">
        <v>1</v>
      </c>
      <c r="AC82" s="281"/>
      <c r="AD82" s="282"/>
      <c r="AE82" s="281">
        <v>1</v>
      </c>
      <c r="AF82" s="284"/>
      <c r="AG82" s="295">
        <v>2</v>
      </c>
      <c r="AH82" s="295"/>
      <c r="AI82" s="281">
        <v>2</v>
      </c>
      <c r="AJ82" s="283">
        <v>2</v>
      </c>
      <c r="AK82" s="283">
        <v>3</v>
      </c>
      <c r="AL82" s="296"/>
      <c r="AM82" s="296"/>
      <c r="AN82" s="296"/>
      <c r="AO82" s="296"/>
      <c r="AP82" s="285"/>
      <c r="AQ82" s="114"/>
      <c r="AR82" s="114"/>
      <c r="AS82" s="114">
        <v>1</v>
      </c>
      <c r="AT82" s="65">
        <v>70</v>
      </c>
      <c r="AU82" s="64">
        <v>95.5</v>
      </c>
      <c r="AV82" s="65">
        <v>70</v>
      </c>
      <c r="AW82" s="65">
        <v>90</v>
      </c>
      <c r="AX82" s="65">
        <v>91</v>
      </c>
      <c r="AY82" s="65">
        <v>121</v>
      </c>
      <c r="AZ82" s="68">
        <v>75</v>
      </c>
      <c r="BA82" s="80">
        <v>190</v>
      </c>
      <c r="BB82" s="67">
        <v>91.5</v>
      </c>
      <c r="BC82" s="129">
        <v>1020.5</v>
      </c>
      <c r="BD82" s="296" t="s">
        <v>2535</v>
      </c>
      <c r="BE82" s="296"/>
      <c r="BF82" s="294"/>
      <c r="BG82" s="294"/>
      <c r="BH82" s="294"/>
      <c r="BI82" s="295"/>
    </row>
    <row r="83" spans="1:61" s="276" customFormat="1" ht="29.25" customHeight="1">
      <c r="A83" s="276" t="s">
        <v>2536</v>
      </c>
      <c r="B83" s="277" t="s">
        <v>2537</v>
      </c>
      <c r="C83" s="278" t="s">
        <v>2531</v>
      </c>
      <c r="D83" s="294">
        <v>1</v>
      </c>
      <c r="E83" s="294"/>
      <c r="F83" s="298"/>
      <c r="G83" s="294">
        <v>1</v>
      </c>
      <c r="H83" s="294"/>
      <c r="I83" s="299">
        <v>269</v>
      </c>
      <c r="J83" s="294"/>
      <c r="K83" s="280">
        <v>1</v>
      </c>
      <c r="L83" s="294"/>
      <c r="M83" s="294">
        <v>148</v>
      </c>
      <c r="N83" s="294">
        <v>69</v>
      </c>
      <c r="O83" s="294">
        <v>148</v>
      </c>
      <c r="P83" s="294"/>
      <c r="Q83" s="281">
        <v>1</v>
      </c>
      <c r="R83" s="294"/>
      <c r="S83" s="294">
        <v>1</v>
      </c>
      <c r="T83" s="294"/>
      <c r="U83" s="294">
        <v>1</v>
      </c>
      <c r="V83" s="277" t="s">
        <v>2537</v>
      </c>
      <c r="W83" s="282">
        <v>1</v>
      </c>
      <c r="X83" s="282">
        <v>1</v>
      </c>
      <c r="Y83" s="282"/>
      <c r="Z83" s="282">
        <v>1</v>
      </c>
      <c r="AA83" s="282"/>
      <c r="AB83" s="283">
        <v>1</v>
      </c>
      <c r="AC83" s="281"/>
      <c r="AD83" s="282"/>
      <c r="AE83" s="281">
        <v>1</v>
      </c>
      <c r="AF83" s="284"/>
      <c r="AG83" s="295">
        <v>3</v>
      </c>
      <c r="AH83" s="295"/>
      <c r="AI83" s="281">
        <v>2</v>
      </c>
      <c r="AJ83" s="283">
        <v>2</v>
      </c>
      <c r="AK83" s="283">
        <v>3</v>
      </c>
      <c r="AL83" s="296"/>
      <c r="AM83" s="296"/>
      <c r="AN83" s="296"/>
      <c r="AO83" s="296"/>
      <c r="AP83" s="285"/>
      <c r="AQ83" s="114"/>
      <c r="AR83" s="114">
        <v>1</v>
      </c>
      <c r="AS83" s="114"/>
      <c r="AT83" s="66">
        <v>5851</v>
      </c>
      <c r="AU83" s="70">
        <v>2374</v>
      </c>
      <c r="AV83" s="66">
        <v>5851</v>
      </c>
      <c r="AW83" s="65">
        <v>97</v>
      </c>
      <c r="AX83" s="65">
        <v>117</v>
      </c>
      <c r="AY83" s="65">
        <v>250</v>
      </c>
      <c r="AZ83" s="68">
        <v>71</v>
      </c>
      <c r="BA83" s="80">
        <v>91.5</v>
      </c>
      <c r="BB83" s="67">
        <v>87.5</v>
      </c>
      <c r="BC83" s="129">
        <v>874</v>
      </c>
      <c r="BD83" s="296" t="s">
        <v>2538</v>
      </c>
      <c r="BE83" s="296" t="s">
        <v>2539</v>
      </c>
      <c r="BF83" s="294"/>
      <c r="BG83" s="294"/>
      <c r="BH83" s="294"/>
      <c r="BI83" s="295"/>
    </row>
    <row r="84" spans="1:61" s="276" customFormat="1" ht="29.25" customHeight="1">
      <c r="A84" s="276" t="s">
        <v>2540</v>
      </c>
      <c r="B84" s="277" t="s">
        <v>2541</v>
      </c>
      <c r="C84" s="278" t="s">
        <v>2531</v>
      </c>
      <c r="D84" s="294">
        <v>1</v>
      </c>
      <c r="E84" s="294"/>
      <c r="F84" s="298"/>
      <c r="G84" s="294"/>
      <c r="H84" s="294">
        <v>1</v>
      </c>
      <c r="I84" s="299">
        <v>583</v>
      </c>
      <c r="J84" s="294"/>
      <c r="K84" s="294"/>
      <c r="L84" s="294">
        <v>1</v>
      </c>
      <c r="M84" s="294">
        <v>170</v>
      </c>
      <c r="N84" s="294">
        <v>78</v>
      </c>
      <c r="O84" s="294">
        <v>195</v>
      </c>
      <c r="P84" s="294"/>
      <c r="Q84" s="281">
        <v>1</v>
      </c>
      <c r="R84" s="294"/>
      <c r="S84" s="294">
        <v>1</v>
      </c>
      <c r="T84" s="294"/>
      <c r="U84" s="294">
        <v>1</v>
      </c>
      <c r="V84" s="277" t="s">
        <v>2541</v>
      </c>
      <c r="W84" s="282">
        <v>1</v>
      </c>
      <c r="X84" s="282"/>
      <c r="Y84" s="282">
        <v>1</v>
      </c>
      <c r="Z84" s="282">
        <v>1</v>
      </c>
      <c r="AA84" s="282"/>
      <c r="AB84" s="283">
        <v>1</v>
      </c>
      <c r="AC84" s="281"/>
      <c r="AD84" s="282">
        <v>1</v>
      </c>
      <c r="AE84" s="281">
        <v>1</v>
      </c>
      <c r="AF84" s="284"/>
      <c r="AG84" s="295">
        <v>3</v>
      </c>
      <c r="AH84" s="295"/>
      <c r="AI84" s="281">
        <v>2</v>
      </c>
      <c r="AJ84" s="283">
        <v>2</v>
      </c>
      <c r="AK84" s="283">
        <v>3</v>
      </c>
      <c r="AL84" s="296"/>
      <c r="AM84" s="296"/>
      <c r="AN84" s="296"/>
      <c r="AO84" s="296"/>
      <c r="AP84" s="285"/>
      <c r="AQ84" s="114"/>
      <c r="AR84" s="114"/>
      <c r="AS84" s="114">
        <v>1</v>
      </c>
      <c r="AT84" s="65">
        <v>101.5</v>
      </c>
      <c r="AU84" s="64">
        <v>118</v>
      </c>
      <c r="AV84" s="65">
        <v>101.5</v>
      </c>
      <c r="AW84" s="65">
        <v>74</v>
      </c>
      <c r="AX84" s="65">
        <v>118</v>
      </c>
      <c r="AY84" s="65">
        <v>160</v>
      </c>
      <c r="AZ84" s="68">
        <v>92</v>
      </c>
      <c r="BA84" s="80">
        <v>161.5</v>
      </c>
      <c r="BB84" s="67">
        <v>107</v>
      </c>
      <c r="BC84" s="129">
        <v>320</v>
      </c>
      <c r="BD84" s="296" t="s">
        <v>2542</v>
      </c>
      <c r="BE84" s="296"/>
      <c r="BF84" s="294"/>
      <c r="BG84" s="294"/>
      <c r="BH84" s="294"/>
      <c r="BI84" s="295"/>
    </row>
    <row r="85" spans="1:61" s="276" customFormat="1" ht="29.25" customHeight="1">
      <c r="A85" s="276" t="s">
        <v>2543</v>
      </c>
      <c r="B85" s="277" t="s">
        <v>2544</v>
      </c>
      <c r="C85" s="278" t="s">
        <v>2531</v>
      </c>
      <c r="D85" s="294">
        <v>1</v>
      </c>
      <c r="E85" s="294"/>
      <c r="F85" s="298"/>
      <c r="G85" s="294"/>
      <c r="H85" s="294">
        <v>1</v>
      </c>
      <c r="I85" s="299">
        <v>851</v>
      </c>
      <c r="J85" s="294"/>
      <c r="K85" s="294"/>
      <c r="L85" s="294">
        <v>1</v>
      </c>
      <c r="M85" s="294">
        <v>181</v>
      </c>
      <c r="N85" s="294">
        <v>79</v>
      </c>
      <c r="O85" s="294">
        <v>190</v>
      </c>
      <c r="P85" s="294"/>
      <c r="Q85" s="281">
        <v>1</v>
      </c>
      <c r="R85" s="294"/>
      <c r="S85" s="294">
        <v>1</v>
      </c>
      <c r="T85" s="294"/>
      <c r="U85" s="294">
        <v>1</v>
      </c>
      <c r="V85" s="277" t="s">
        <v>2544</v>
      </c>
      <c r="W85" s="282">
        <v>1</v>
      </c>
      <c r="X85" s="282">
        <v>1</v>
      </c>
      <c r="Y85" s="282"/>
      <c r="Z85" s="282">
        <v>1</v>
      </c>
      <c r="AA85" s="282"/>
      <c r="AB85" s="283">
        <v>1</v>
      </c>
      <c r="AC85" s="281"/>
      <c r="AD85" s="282"/>
      <c r="AE85" s="281">
        <v>1</v>
      </c>
      <c r="AF85" s="284"/>
      <c r="AG85" s="295">
        <v>2</v>
      </c>
      <c r="AH85" s="295"/>
      <c r="AI85" s="281">
        <v>2</v>
      </c>
      <c r="AJ85" s="283">
        <v>2</v>
      </c>
      <c r="AK85" s="283">
        <v>3</v>
      </c>
      <c r="AL85" s="296"/>
      <c r="AM85" s="296"/>
      <c r="AN85" s="296"/>
      <c r="AO85" s="296"/>
      <c r="AP85" s="285"/>
      <c r="AQ85" s="114"/>
      <c r="AR85" s="114">
        <v>1</v>
      </c>
      <c r="AS85" s="114"/>
      <c r="AT85" s="66">
        <v>8512.5</v>
      </c>
      <c r="AU85" s="70">
        <v>1249</v>
      </c>
      <c r="AV85" s="66">
        <v>8512.5</v>
      </c>
      <c r="AW85" s="65">
        <v>119</v>
      </c>
      <c r="AX85" s="65">
        <v>119.5</v>
      </c>
      <c r="AY85" s="65">
        <v>159.5</v>
      </c>
      <c r="AZ85" s="68">
        <v>82</v>
      </c>
      <c r="BA85" s="80">
        <v>162</v>
      </c>
      <c r="BB85" s="67">
        <v>115</v>
      </c>
      <c r="BC85" s="129">
        <v>1047</v>
      </c>
      <c r="BD85" s="296" t="s">
        <v>2545</v>
      </c>
      <c r="BE85" s="296"/>
      <c r="BF85" s="294"/>
      <c r="BG85" s="294"/>
      <c r="BH85" s="294"/>
      <c r="BI85" s="295"/>
    </row>
    <row r="86" spans="1:61" s="276" customFormat="1" ht="29.25" customHeight="1">
      <c r="A86" s="276" t="s">
        <v>2546</v>
      </c>
      <c r="B86" s="277" t="s">
        <v>2547</v>
      </c>
      <c r="C86" s="278" t="s">
        <v>2531</v>
      </c>
      <c r="D86" s="294">
        <v>1</v>
      </c>
      <c r="E86" s="294"/>
      <c r="F86" s="298"/>
      <c r="G86" s="294"/>
      <c r="H86" s="294">
        <v>1</v>
      </c>
      <c r="I86" s="299">
        <v>816</v>
      </c>
      <c r="J86" s="294"/>
      <c r="K86" s="294"/>
      <c r="L86" s="294">
        <v>1</v>
      </c>
      <c r="M86" s="294">
        <v>177</v>
      </c>
      <c r="N86" s="294">
        <v>85</v>
      </c>
      <c r="O86" s="294">
        <v>185</v>
      </c>
      <c r="P86" s="294"/>
      <c r="Q86" s="281">
        <v>1</v>
      </c>
      <c r="R86" s="294"/>
      <c r="S86" s="294">
        <v>1</v>
      </c>
      <c r="T86" s="294"/>
      <c r="U86" s="294">
        <v>1</v>
      </c>
      <c r="V86" s="277" t="s">
        <v>2547</v>
      </c>
      <c r="W86" s="282">
        <v>1</v>
      </c>
      <c r="X86" s="282"/>
      <c r="Y86" s="282">
        <v>1</v>
      </c>
      <c r="Z86" s="282">
        <v>1</v>
      </c>
      <c r="AA86" s="282"/>
      <c r="AB86" s="283">
        <v>1</v>
      </c>
      <c r="AC86" s="281"/>
      <c r="AD86" s="282">
        <v>1</v>
      </c>
      <c r="AE86" s="281">
        <v>1</v>
      </c>
      <c r="AF86" s="284"/>
      <c r="AG86" s="295">
        <v>1</v>
      </c>
      <c r="AH86" s="295"/>
      <c r="AI86" s="281">
        <v>2</v>
      </c>
      <c r="AJ86" s="283">
        <v>2</v>
      </c>
      <c r="AK86" s="283">
        <v>3</v>
      </c>
      <c r="AL86" s="296"/>
      <c r="AM86" s="296"/>
      <c r="AN86" s="296"/>
      <c r="AO86" s="296"/>
      <c r="AP86" s="285"/>
      <c r="AQ86" s="114">
        <v>1</v>
      </c>
      <c r="AR86" s="114"/>
      <c r="AS86" s="114"/>
      <c r="AT86" s="69">
        <v>19031.5</v>
      </c>
      <c r="AU86" s="70">
        <v>2654</v>
      </c>
      <c r="AV86" s="69">
        <v>19031.5</v>
      </c>
      <c r="AW86" s="65">
        <v>134</v>
      </c>
      <c r="AX86" s="65">
        <v>139</v>
      </c>
      <c r="AY86" s="65">
        <v>210</v>
      </c>
      <c r="AZ86" s="68">
        <v>90</v>
      </c>
      <c r="BA86" s="80">
        <v>170</v>
      </c>
      <c r="BB86" s="67">
        <v>102</v>
      </c>
      <c r="BC86" s="129">
        <v>1467</v>
      </c>
      <c r="BD86" s="296" t="s">
        <v>2548</v>
      </c>
      <c r="BE86" s="296"/>
      <c r="BF86" s="294"/>
      <c r="BG86" s="294"/>
      <c r="BH86" s="294"/>
      <c r="BI86" s="295"/>
    </row>
    <row r="87" spans="1:61" s="276" customFormat="1" ht="29.25" customHeight="1">
      <c r="A87" s="276" t="s">
        <v>2549</v>
      </c>
      <c r="B87" s="277" t="s">
        <v>2550</v>
      </c>
      <c r="C87" s="278" t="s">
        <v>2531</v>
      </c>
      <c r="D87" s="294">
        <v>1</v>
      </c>
      <c r="E87" s="294"/>
      <c r="F87" s="298"/>
      <c r="G87" s="294"/>
      <c r="H87" s="294">
        <v>1</v>
      </c>
      <c r="I87" s="299">
        <v>842</v>
      </c>
      <c r="J87" s="294"/>
      <c r="K87" s="294"/>
      <c r="L87" s="294">
        <v>1</v>
      </c>
      <c r="M87" s="294">
        <v>180</v>
      </c>
      <c r="N87" s="294">
        <v>84</v>
      </c>
      <c r="O87" s="294">
        <v>193</v>
      </c>
      <c r="P87" s="294"/>
      <c r="Q87" s="281">
        <v>1</v>
      </c>
      <c r="R87" s="294"/>
      <c r="S87" s="294">
        <v>1</v>
      </c>
      <c r="T87" s="294"/>
      <c r="U87" s="294">
        <v>1</v>
      </c>
      <c r="V87" s="277" t="s">
        <v>2550</v>
      </c>
      <c r="W87" s="282">
        <v>1</v>
      </c>
      <c r="X87" s="282"/>
      <c r="Y87" s="282">
        <v>1</v>
      </c>
      <c r="Z87" s="282">
        <v>1</v>
      </c>
      <c r="AA87" s="282"/>
      <c r="AB87" s="283">
        <v>1</v>
      </c>
      <c r="AC87" s="281"/>
      <c r="AD87" s="282">
        <v>1</v>
      </c>
      <c r="AE87" s="281">
        <v>1</v>
      </c>
      <c r="AF87" s="284"/>
      <c r="AG87" s="295">
        <v>5</v>
      </c>
      <c r="AH87" s="295"/>
      <c r="AI87" s="281">
        <v>2</v>
      </c>
      <c r="AJ87" s="283">
        <v>2</v>
      </c>
      <c r="AK87" s="283">
        <v>2.5</v>
      </c>
      <c r="AL87" s="296"/>
      <c r="AM87" s="296"/>
      <c r="AN87" s="296"/>
      <c r="AO87" s="296"/>
      <c r="AP87" s="285"/>
      <c r="AQ87" s="114"/>
      <c r="AR87" s="114"/>
      <c r="AS87" s="114">
        <v>1</v>
      </c>
      <c r="AT87" s="65">
        <v>121.5</v>
      </c>
      <c r="AU87" s="64">
        <v>145</v>
      </c>
      <c r="AV87" s="65">
        <v>121.5</v>
      </c>
      <c r="AW87" s="65">
        <v>82</v>
      </c>
      <c r="AX87" s="65">
        <v>90</v>
      </c>
      <c r="AY87" s="65">
        <v>134.5</v>
      </c>
      <c r="AZ87" s="68">
        <v>97.5</v>
      </c>
      <c r="BA87" s="80">
        <v>942</v>
      </c>
      <c r="BB87" s="67">
        <v>103.5</v>
      </c>
      <c r="BC87" s="129">
        <v>2347.5</v>
      </c>
      <c r="BD87" s="296" t="s">
        <v>2551</v>
      </c>
      <c r="BE87" s="296"/>
      <c r="BF87" s="294"/>
      <c r="BG87" s="294"/>
      <c r="BH87" s="294"/>
      <c r="BI87" s="295"/>
    </row>
    <row r="88" spans="1:61" s="256" customFormat="1" ht="29.25" customHeight="1">
      <c r="A88" s="276" t="s">
        <v>2552</v>
      </c>
      <c r="B88" s="288" t="s">
        <v>2553</v>
      </c>
      <c r="C88" s="289" t="s">
        <v>2531</v>
      </c>
      <c r="D88" s="264"/>
      <c r="E88" s="264">
        <v>1</v>
      </c>
      <c r="F88" s="297"/>
      <c r="G88" s="264"/>
      <c r="H88" s="264">
        <v>1</v>
      </c>
      <c r="I88" s="300">
        <v>560</v>
      </c>
      <c r="J88" s="264"/>
      <c r="K88" s="264">
        <v>1</v>
      </c>
      <c r="L88" s="264"/>
      <c r="M88" s="264">
        <v>168</v>
      </c>
      <c r="N88" s="264">
        <v>75</v>
      </c>
      <c r="O88" s="264">
        <v>183</v>
      </c>
      <c r="P88" s="264"/>
      <c r="Q88" s="275">
        <v>1</v>
      </c>
      <c r="R88" s="264">
        <v>1</v>
      </c>
      <c r="S88" s="264"/>
      <c r="T88" s="264"/>
      <c r="U88" s="264">
        <v>1</v>
      </c>
      <c r="V88" s="288" t="s">
        <v>2553</v>
      </c>
      <c r="W88" s="261">
        <v>1</v>
      </c>
      <c r="X88" s="261">
        <v>1</v>
      </c>
      <c r="Y88" s="261"/>
      <c r="Z88" s="261">
        <v>1</v>
      </c>
      <c r="AA88" s="261"/>
      <c r="AB88" s="291">
        <v>1</v>
      </c>
      <c r="AC88" s="275"/>
      <c r="AD88" s="261"/>
      <c r="AE88" s="275">
        <v>1</v>
      </c>
      <c r="AF88" s="271"/>
      <c r="AG88" s="263">
        <v>1</v>
      </c>
      <c r="AH88" s="263"/>
      <c r="AI88" s="275">
        <v>2</v>
      </c>
      <c r="AJ88" s="291">
        <v>2</v>
      </c>
      <c r="AK88" s="291">
        <v>3</v>
      </c>
      <c r="AL88" s="266"/>
      <c r="AM88" s="266"/>
      <c r="AN88" s="266"/>
      <c r="AO88" s="266"/>
      <c r="AP88" s="292"/>
      <c r="AQ88" s="114"/>
      <c r="AR88" s="114">
        <v>1</v>
      </c>
      <c r="AS88" s="114"/>
      <c r="AT88" s="66">
        <v>1621</v>
      </c>
      <c r="AU88" s="64">
        <v>214</v>
      </c>
      <c r="AV88" s="66">
        <v>1621</v>
      </c>
      <c r="AW88" s="65">
        <v>64</v>
      </c>
      <c r="AX88" s="65">
        <v>110</v>
      </c>
      <c r="AY88" s="65">
        <v>144</v>
      </c>
      <c r="AZ88" s="68">
        <v>66</v>
      </c>
      <c r="BA88" s="80">
        <v>386.5</v>
      </c>
      <c r="BB88" s="67">
        <v>128</v>
      </c>
      <c r="BC88" s="129">
        <v>609</v>
      </c>
      <c r="BD88" s="266" t="s">
        <v>2554</v>
      </c>
      <c r="BE88" s="266"/>
      <c r="BF88" s="264"/>
      <c r="BG88" s="264"/>
      <c r="BH88" s="264"/>
      <c r="BI88" s="263"/>
    </row>
    <row r="89" spans="1:61" s="276" customFormat="1" ht="29.25" customHeight="1">
      <c r="A89" s="276" t="s">
        <v>2555</v>
      </c>
      <c r="B89" s="277" t="s">
        <v>2556</v>
      </c>
      <c r="C89" s="278" t="s">
        <v>2531</v>
      </c>
      <c r="D89" s="294">
        <v>1</v>
      </c>
      <c r="E89" s="294"/>
      <c r="F89" s="298"/>
      <c r="G89" s="294">
        <v>1</v>
      </c>
      <c r="H89" s="294"/>
      <c r="I89" s="299">
        <v>313</v>
      </c>
      <c r="J89" s="294"/>
      <c r="K89" s="294">
        <v>1</v>
      </c>
      <c r="L89" s="294"/>
      <c r="M89" s="294">
        <v>135</v>
      </c>
      <c r="N89" s="294">
        <v>65</v>
      </c>
      <c r="O89" s="294">
        <v>146</v>
      </c>
      <c r="P89" s="294"/>
      <c r="Q89" s="281">
        <v>1</v>
      </c>
      <c r="R89" s="294"/>
      <c r="S89" s="294">
        <v>1</v>
      </c>
      <c r="T89" s="294"/>
      <c r="U89" s="294">
        <v>1</v>
      </c>
      <c r="V89" s="277" t="s">
        <v>2556</v>
      </c>
      <c r="W89" s="282">
        <v>1</v>
      </c>
      <c r="X89" s="282">
        <v>1</v>
      </c>
      <c r="Y89" s="282"/>
      <c r="Z89" s="282">
        <v>1</v>
      </c>
      <c r="AA89" s="282"/>
      <c r="AB89" s="283">
        <v>1</v>
      </c>
      <c r="AC89" s="281"/>
      <c r="AD89" s="282"/>
      <c r="AE89" s="281">
        <v>1</v>
      </c>
      <c r="AF89" s="284"/>
      <c r="AG89" s="295">
        <v>3</v>
      </c>
      <c r="AH89" s="295"/>
      <c r="AI89" s="281">
        <v>2</v>
      </c>
      <c r="AJ89" s="283">
        <v>2</v>
      </c>
      <c r="AK89" s="283">
        <v>3</v>
      </c>
      <c r="AL89" s="296"/>
      <c r="AM89" s="296"/>
      <c r="AN89" s="296"/>
      <c r="AO89" s="296"/>
      <c r="AP89" s="285"/>
      <c r="AQ89" s="114">
        <v>1</v>
      </c>
      <c r="AR89" s="114"/>
      <c r="AS89" s="114"/>
      <c r="AT89" s="69">
        <v>19219.5</v>
      </c>
      <c r="AU89" s="70">
        <v>5816</v>
      </c>
      <c r="AV89" s="69">
        <v>19219.5</v>
      </c>
      <c r="AW89" s="65">
        <v>124</v>
      </c>
      <c r="AX89" s="65">
        <v>113</v>
      </c>
      <c r="AY89" s="65">
        <v>160</v>
      </c>
      <c r="AZ89" s="68">
        <v>71</v>
      </c>
      <c r="BA89" s="80">
        <v>455</v>
      </c>
      <c r="BB89" s="67">
        <v>88.5</v>
      </c>
      <c r="BC89" s="129">
        <v>499</v>
      </c>
      <c r="BD89" s="296" t="s">
        <v>2557</v>
      </c>
      <c r="BE89" s="296"/>
      <c r="BF89" s="294"/>
      <c r="BG89" s="294"/>
      <c r="BH89" s="294"/>
      <c r="BI89" s="295"/>
    </row>
    <row r="90" spans="1:61" s="276" customFormat="1" ht="29.25" customHeight="1">
      <c r="A90" s="276" t="s">
        <v>2558</v>
      </c>
      <c r="B90" s="277" t="s">
        <v>2559</v>
      </c>
      <c r="C90" s="278" t="s">
        <v>2531</v>
      </c>
      <c r="D90" s="294">
        <v>1</v>
      </c>
      <c r="E90" s="294"/>
      <c r="F90" s="298"/>
      <c r="G90" s="294">
        <v>1</v>
      </c>
      <c r="H90" s="294"/>
      <c r="I90" s="299">
        <v>304</v>
      </c>
      <c r="J90" s="294"/>
      <c r="K90" s="294">
        <v>1</v>
      </c>
      <c r="L90" s="294"/>
      <c r="M90" s="294">
        <v>146</v>
      </c>
      <c r="N90" s="294">
        <v>68</v>
      </c>
      <c r="O90" s="294">
        <v>150</v>
      </c>
      <c r="P90" s="294"/>
      <c r="Q90" s="281">
        <v>1</v>
      </c>
      <c r="R90" s="294"/>
      <c r="S90" s="294">
        <v>1</v>
      </c>
      <c r="T90" s="294"/>
      <c r="U90" s="294">
        <v>1</v>
      </c>
      <c r="V90" s="277" t="s">
        <v>2559</v>
      </c>
      <c r="W90" s="282">
        <v>1</v>
      </c>
      <c r="X90" s="282"/>
      <c r="Y90" s="282">
        <v>1</v>
      </c>
      <c r="Z90" s="282">
        <v>1</v>
      </c>
      <c r="AA90" s="282"/>
      <c r="AB90" s="283">
        <v>1</v>
      </c>
      <c r="AC90" s="281"/>
      <c r="AD90" s="282">
        <v>1</v>
      </c>
      <c r="AE90" s="281">
        <v>1</v>
      </c>
      <c r="AF90" s="284"/>
      <c r="AG90" s="295">
        <v>1</v>
      </c>
      <c r="AH90" s="295"/>
      <c r="AI90" s="281">
        <v>2</v>
      </c>
      <c r="AJ90" s="283">
        <v>2</v>
      </c>
      <c r="AK90" s="283">
        <v>3</v>
      </c>
      <c r="AL90" s="296"/>
      <c r="AM90" s="296"/>
      <c r="AN90" s="296"/>
      <c r="AO90" s="296"/>
      <c r="AP90" s="285"/>
      <c r="AQ90" s="114"/>
      <c r="AR90" s="114"/>
      <c r="AS90" s="114">
        <v>1</v>
      </c>
      <c r="AT90" s="65">
        <v>88</v>
      </c>
      <c r="AU90" s="64">
        <v>79</v>
      </c>
      <c r="AV90" s="65">
        <v>88</v>
      </c>
      <c r="AW90" s="65">
        <v>69.5</v>
      </c>
      <c r="AX90" s="65">
        <v>104</v>
      </c>
      <c r="AY90" s="65">
        <v>114.5</v>
      </c>
      <c r="AZ90" s="68">
        <v>61</v>
      </c>
      <c r="BA90" s="80">
        <v>188</v>
      </c>
      <c r="BB90" s="67">
        <v>78.5</v>
      </c>
      <c r="BC90" s="129">
        <v>979</v>
      </c>
      <c r="BD90" s="296" t="s">
        <v>2560</v>
      </c>
      <c r="BE90" s="296"/>
      <c r="BF90" s="294"/>
      <c r="BG90" s="294"/>
      <c r="BH90" s="294"/>
      <c r="BI90" s="295"/>
    </row>
    <row r="91" spans="1:61" s="276" customFormat="1" ht="29.25" customHeight="1">
      <c r="A91" s="276" t="s">
        <v>2561</v>
      </c>
      <c r="B91" s="277" t="s">
        <v>2562</v>
      </c>
      <c r="C91" s="278" t="s">
        <v>2531</v>
      </c>
      <c r="D91" s="294">
        <v>1</v>
      </c>
      <c r="E91" s="294"/>
      <c r="F91" s="298"/>
      <c r="G91" s="294">
        <v>1</v>
      </c>
      <c r="H91" s="294"/>
      <c r="I91" s="299">
        <v>246</v>
      </c>
      <c r="J91" s="294"/>
      <c r="K91" s="294">
        <v>1</v>
      </c>
      <c r="L91" s="294"/>
      <c r="M91" s="294">
        <v>135</v>
      </c>
      <c r="N91" s="294">
        <v>65</v>
      </c>
      <c r="O91" s="294">
        <v>145</v>
      </c>
      <c r="P91" s="294"/>
      <c r="Q91" s="281">
        <v>1</v>
      </c>
      <c r="R91" s="294"/>
      <c r="S91" s="294">
        <v>1</v>
      </c>
      <c r="T91" s="294"/>
      <c r="U91" s="294">
        <v>1</v>
      </c>
      <c r="V91" s="277" t="s">
        <v>2562</v>
      </c>
      <c r="W91" s="282">
        <v>1</v>
      </c>
      <c r="X91" s="282">
        <v>1</v>
      </c>
      <c r="Y91" s="282"/>
      <c r="Z91" s="282">
        <v>1</v>
      </c>
      <c r="AA91" s="282"/>
      <c r="AB91" s="283">
        <v>1</v>
      </c>
      <c r="AC91" s="281"/>
      <c r="AD91" s="282"/>
      <c r="AE91" s="281">
        <v>1</v>
      </c>
      <c r="AF91" s="284"/>
      <c r="AG91" s="295"/>
      <c r="AH91" s="295"/>
      <c r="AI91" s="281">
        <v>2</v>
      </c>
      <c r="AJ91" s="283">
        <v>2</v>
      </c>
      <c r="AK91" s="283">
        <v>3</v>
      </c>
      <c r="AL91" s="296"/>
      <c r="AM91" s="296"/>
      <c r="AN91" s="296"/>
      <c r="AO91" s="296"/>
      <c r="AP91" s="285"/>
      <c r="AQ91" s="114"/>
      <c r="AR91" s="114"/>
      <c r="AS91" s="114">
        <v>1</v>
      </c>
      <c r="AT91" s="65">
        <v>181.5</v>
      </c>
      <c r="AU91" s="64">
        <v>145</v>
      </c>
      <c r="AV91" s="65">
        <v>181.5</v>
      </c>
      <c r="AW91" s="65">
        <v>59.5</v>
      </c>
      <c r="AX91" s="65">
        <v>73</v>
      </c>
      <c r="AY91" s="65">
        <v>116</v>
      </c>
      <c r="AZ91" s="68">
        <v>105.5</v>
      </c>
      <c r="BA91" s="80">
        <v>103</v>
      </c>
      <c r="BB91" s="67">
        <v>75</v>
      </c>
      <c r="BC91" s="129">
        <v>810</v>
      </c>
      <c r="BD91" s="296" t="s">
        <v>2563</v>
      </c>
      <c r="BE91" s="296"/>
      <c r="BF91" s="294"/>
      <c r="BG91" s="294"/>
      <c r="BH91" s="294"/>
      <c r="BI91" s="295"/>
    </row>
    <row r="92" spans="1:61" s="256" customFormat="1" ht="29.25" customHeight="1">
      <c r="A92" s="276" t="s">
        <v>2564</v>
      </c>
      <c r="B92" s="288" t="s">
        <v>2565</v>
      </c>
      <c r="C92" s="289" t="s">
        <v>2531</v>
      </c>
      <c r="D92" s="264"/>
      <c r="E92" s="264">
        <v>1</v>
      </c>
      <c r="F92" s="297"/>
      <c r="G92" s="264"/>
      <c r="H92" s="264">
        <v>1</v>
      </c>
      <c r="I92" s="300">
        <v>602</v>
      </c>
      <c r="J92" s="264"/>
      <c r="K92" s="264">
        <v>1</v>
      </c>
      <c r="L92" s="264"/>
      <c r="M92" s="264">
        <v>172</v>
      </c>
      <c r="N92" s="264">
        <v>73</v>
      </c>
      <c r="O92" s="264">
        <v>199</v>
      </c>
      <c r="P92" s="264"/>
      <c r="Q92" s="275">
        <v>1</v>
      </c>
      <c r="R92" s="264">
        <v>1</v>
      </c>
      <c r="S92" s="264"/>
      <c r="T92" s="264"/>
      <c r="U92" s="264">
        <v>1</v>
      </c>
      <c r="V92" s="288" t="s">
        <v>2565</v>
      </c>
      <c r="W92" s="261">
        <v>1</v>
      </c>
      <c r="X92" s="261">
        <v>1</v>
      </c>
      <c r="Y92" s="261"/>
      <c r="Z92" s="261">
        <v>1</v>
      </c>
      <c r="AA92" s="261"/>
      <c r="AB92" s="291">
        <v>1</v>
      </c>
      <c r="AC92" s="275"/>
      <c r="AD92" s="261"/>
      <c r="AE92" s="275">
        <v>1</v>
      </c>
      <c r="AF92" s="271"/>
      <c r="AG92" s="263">
        <v>3</v>
      </c>
      <c r="AH92" s="263"/>
      <c r="AI92" s="275">
        <v>2</v>
      </c>
      <c r="AJ92" s="291">
        <v>2</v>
      </c>
      <c r="AK92" s="291">
        <v>3</v>
      </c>
      <c r="AL92" s="266"/>
      <c r="AM92" s="266"/>
      <c r="AN92" s="266"/>
      <c r="AO92" s="266"/>
      <c r="AP92" s="292"/>
      <c r="AQ92" s="114"/>
      <c r="AR92" s="114"/>
      <c r="AS92" s="114">
        <v>1</v>
      </c>
      <c r="AT92" s="65">
        <v>161</v>
      </c>
      <c r="AU92" s="64">
        <v>114</v>
      </c>
      <c r="AV92" s="65">
        <v>161</v>
      </c>
      <c r="AW92" s="65">
        <v>90</v>
      </c>
      <c r="AX92" s="65">
        <v>124</v>
      </c>
      <c r="AY92" s="65">
        <v>155.5</v>
      </c>
      <c r="AZ92" s="68">
        <v>82</v>
      </c>
      <c r="BA92" s="80">
        <v>211</v>
      </c>
      <c r="BB92" s="67">
        <v>124</v>
      </c>
      <c r="BC92" s="130">
        <v>7863.5</v>
      </c>
      <c r="BD92" s="266" t="s">
        <v>2566</v>
      </c>
      <c r="BE92" s="266"/>
      <c r="BF92" s="264"/>
      <c r="BG92" s="264"/>
      <c r="BH92" s="264"/>
      <c r="BI92" s="263"/>
    </row>
    <row r="93" spans="1:61" s="256" customFormat="1" ht="29.25" customHeight="1">
      <c r="A93" s="276" t="s">
        <v>2567</v>
      </c>
      <c r="B93" s="288" t="s">
        <v>2568</v>
      </c>
      <c r="C93" s="289" t="s">
        <v>2531</v>
      </c>
      <c r="D93" s="264"/>
      <c r="E93" s="264">
        <v>1</v>
      </c>
      <c r="F93" s="297"/>
      <c r="G93" s="264"/>
      <c r="H93" s="264">
        <v>1</v>
      </c>
      <c r="I93" s="300">
        <v>585</v>
      </c>
      <c r="J93" s="264"/>
      <c r="K93" s="264">
        <v>1</v>
      </c>
      <c r="L93" s="264"/>
      <c r="M93" s="264">
        <v>166</v>
      </c>
      <c r="N93" s="264">
        <v>70</v>
      </c>
      <c r="O93" s="264">
        <v>195</v>
      </c>
      <c r="P93" s="264"/>
      <c r="Q93" s="275">
        <v>1</v>
      </c>
      <c r="R93" s="264">
        <v>1</v>
      </c>
      <c r="S93" s="264"/>
      <c r="T93" s="264"/>
      <c r="U93" s="264">
        <v>1</v>
      </c>
      <c r="V93" s="288" t="s">
        <v>2568</v>
      </c>
      <c r="W93" s="261">
        <v>1</v>
      </c>
      <c r="X93" s="261">
        <v>1</v>
      </c>
      <c r="Y93" s="261"/>
      <c r="Z93" s="261">
        <v>1</v>
      </c>
      <c r="AA93" s="261"/>
      <c r="AB93" s="291">
        <v>1</v>
      </c>
      <c r="AC93" s="275"/>
      <c r="AD93" s="261"/>
      <c r="AE93" s="275">
        <v>1</v>
      </c>
      <c r="AF93" s="271"/>
      <c r="AG93" s="263">
        <v>3</v>
      </c>
      <c r="AH93" s="263"/>
      <c r="AI93" s="275">
        <v>2</v>
      </c>
      <c r="AJ93" s="291">
        <v>2</v>
      </c>
      <c r="AK93" s="291">
        <v>3</v>
      </c>
      <c r="AL93" s="266"/>
      <c r="AM93" s="266"/>
      <c r="AN93" s="266"/>
      <c r="AO93" s="266"/>
      <c r="AP93" s="292"/>
      <c r="AQ93" s="114"/>
      <c r="AR93" s="114">
        <v>1</v>
      </c>
      <c r="AS93" s="114"/>
      <c r="AT93" s="66">
        <v>1256.5</v>
      </c>
      <c r="AU93" s="64">
        <v>356</v>
      </c>
      <c r="AV93" s="66">
        <v>1256.5</v>
      </c>
      <c r="AW93" s="65">
        <v>123</v>
      </c>
      <c r="AX93" s="65">
        <v>156</v>
      </c>
      <c r="AY93" s="65">
        <v>141.5</v>
      </c>
      <c r="AZ93" s="68">
        <v>112</v>
      </c>
      <c r="BA93" s="80">
        <v>452.5</v>
      </c>
      <c r="BB93" s="67">
        <v>161</v>
      </c>
      <c r="BC93" s="129">
        <v>1315</v>
      </c>
      <c r="BD93" s="266" t="s">
        <v>2569</v>
      </c>
      <c r="BE93" s="266"/>
      <c r="BF93" s="264"/>
      <c r="BG93" s="264"/>
      <c r="BH93" s="264"/>
      <c r="BI93" s="263"/>
    </row>
    <row r="94" spans="1:61" s="276" customFormat="1" ht="29.25" customHeight="1">
      <c r="A94" s="276" t="s">
        <v>2570</v>
      </c>
      <c r="B94" s="277" t="s">
        <v>2571</v>
      </c>
      <c r="C94" s="278" t="s">
        <v>2531</v>
      </c>
      <c r="D94" s="294"/>
      <c r="E94" s="294">
        <v>1</v>
      </c>
      <c r="F94" s="298"/>
      <c r="G94" s="294">
        <v>1</v>
      </c>
      <c r="H94" s="294"/>
      <c r="I94" s="299">
        <v>272</v>
      </c>
      <c r="J94" s="294"/>
      <c r="K94" s="294">
        <v>1</v>
      </c>
      <c r="L94" s="294"/>
      <c r="M94" s="294">
        <v>141</v>
      </c>
      <c r="N94" s="294">
        <v>69</v>
      </c>
      <c r="O94" s="294">
        <v>170</v>
      </c>
      <c r="P94" s="294"/>
      <c r="Q94" s="281">
        <v>1</v>
      </c>
      <c r="R94" s="294"/>
      <c r="S94" s="294">
        <v>1</v>
      </c>
      <c r="T94" s="294"/>
      <c r="U94" s="294">
        <v>1</v>
      </c>
      <c r="V94" s="277" t="s">
        <v>2571</v>
      </c>
      <c r="W94" s="282">
        <v>1</v>
      </c>
      <c r="X94" s="282">
        <v>1</v>
      </c>
      <c r="Y94" s="282"/>
      <c r="Z94" s="282">
        <v>1</v>
      </c>
      <c r="AA94" s="282"/>
      <c r="AB94" s="283">
        <v>1</v>
      </c>
      <c r="AC94" s="281"/>
      <c r="AD94" s="282"/>
      <c r="AE94" s="281">
        <v>1</v>
      </c>
      <c r="AF94" s="284"/>
      <c r="AG94" s="295"/>
      <c r="AH94" s="295"/>
      <c r="AI94" s="281">
        <v>2</v>
      </c>
      <c r="AJ94" s="283">
        <v>2</v>
      </c>
      <c r="AK94" s="283">
        <v>3</v>
      </c>
      <c r="AL94" s="296"/>
      <c r="AM94" s="296"/>
      <c r="AN94" s="296"/>
      <c r="AO94" s="296"/>
      <c r="AP94" s="285"/>
      <c r="AQ94" s="114"/>
      <c r="AR94" s="114"/>
      <c r="AS94" s="114">
        <v>1</v>
      </c>
      <c r="AT94" s="65">
        <v>99.5</v>
      </c>
      <c r="AU94" s="64">
        <v>89</v>
      </c>
      <c r="AV94" s="65">
        <v>99.5</v>
      </c>
      <c r="AW94" s="65">
        <v>64</v>
      </c>
      <c r="AX94" s="65">
        <v>97</v>
      </c>
      <c r="AY94" s="65">
        <v>132.5</v>
      </c>
      <c r="AZ94" s="68">
        <v>73.5</v>
      </c>
      <c r="BA94" s="80">
        <v>159</v>
      </c>
      <c r="BB94" s="67">
        <v>77</v>
      </c>
      <c r="BC94" s="129">
        <v>538</v>
      </c>
      <c r="BD94" s="296" t="s">
        <v>2572</v>
      </c>
      <c r="BE94" s="296"/>
      <c r="BF94" s="294"/>
      <c r="BG94" s="294"/>
      <c r="BH94" s="294"/>
      <c r="BI94" s="295"/>
    </row>
    <row r="95" spans="1:61" s="276" customFormat="1" ht="29.25" customHeight="1">
      <c r="A95" s="276" t="s">
        <v>2573</v>
      </c>
      <c r="B95" s="277" t="s">
        <v>2574</v>
      </c>
      <c r="C95" s="301" t="s">
        <v>2575</v>
      </c>
      <c r="D95" s="294">
        <v>1</v>
      </c>
      <c r="E95" s="294"/>
      <c r="F95" s="298"/>
      <c r="G95" s="294"/>
      <c r="H95" s="294">
        <v>1</v>
      </c>
      <c r="I95" s="299">
        <v>801</v>
      </c>
      <c r="J95" s="294"/>
      <c r="K95" s="294"/>
      <c r="L95" s="294">
        <v>1</v>
      </c>
      <c r="M95" s="294">
        <v>174</v>
      </c>
      <c r="N95" s="294">
        <v>75</v>
      </c>
      <c r="O95" s="294">
        <v>218</v>
      </c>
      <c r="P95" s="294"/>
      <c r="Q95" s="281">
        <v>1</v>
      </c>
      <c r="R95" s="294"/>
      <c r="S95" s="294">
        <v>1</v>
      </c>
      <c r="T95" s="294"/>
      <c r="U95" s="294">
        <v>1</v>
      </c>
      <c r="V95" s="277" t="s">
        <v>2574</v>
      </c>
      <c r="W95" s="282">
        <v>1</v>
      </c>
      <c r="X95" s="282">
        <v>1</v>
      </c>
      <c r="Y95" s="282"/>
      <c r="Z95" s="282">
        <v>1</v>
      </c>
      <c r="AA95" s="282"/>
      <c r="AB95" s="283">
        <v>1</v>
      </c>
      <c r="AC95" s="281"/>
      <c r="AD95" s="282"/>
      <c r="AE95" s="281">
        <v>1</v>
      </c>
      <c r="AF95" s="284"/>
      <c r="AG95" s="295">
        <v>1</v>
      </c>
      <c r="AH95" s="295"/>
      <c r="AI95" s="281">
        <v>2</v>
      </c>
      <c r="AJ95" s="283">
        <v>2</v>
      </c>
      <c r="AK95" s="283">
        <v>3</v>
      </c>
      <c r="AL95" s="296"/>
      <c r="AM95" s="296"/>
      <c r="AN95" s="296"/>
      <c r="AO95" s="296"/>
      <c r="AP95" s="285"/>
      <c r="AQ95" s="114"/>
      <c r="AR95" s="114">
        <v>1</v>
      </c>
      <c r="AS95" s="114"/>
      <c r="AT95" s="66">
        <v>7313.5</v>
      </c>
      <c r="AU95" s="70">
        <v>2388</v>
      </c>
      <c r="AV95" s="66">
        <v>7313.5</v>
      </c>
      <c r="AW95" s="65">
        <v>139.5</v>
      </c>
      <c r="AX95" s="65">
        <v>223</v>
      </c>
      <c r="AY95" s="65">
        <v>328</v>
      </c>
      <c r="AZ95" s="68">
        <v>80.5</v>
      </c>
      <c r="BA95" s="80">
        <v>544.5</v>
      </c>
      <c r="BB95" s="67">
        <v>109.5</v>
      </c>
      <c r="BC95" s="129">
        <v>2799</v>
      </c>
      <c r="BD95" s="296" t="s">
        <v>2576</v>
      </c>
      <c r="BE95" s="296"/>
      <c r="BF95" s="294"/>
      <c r="BG95" s="294"/>
      <c r="BH95" s="294"/>
      <c r="BI95" s="295"/>
    </row>
    <row r="96" spans="1:61" s="276" customFormat="1" ht="29.25" customHeight="1">
      <c r="A96" s="276" t="s">
        <v>2577</v>
      </c>
      <c r="B96" s="277" t="s">
        <v>2578</v>
      </c>
      <c r="C96" s="301" t="s">
        <v>2575</v>
      </c>
      <c r="D96" s="294">
        <v>1</v>
      </c>
      <c r="E96" s="294"/>
      <c r="F96" s="298"/>
      <c r="G96" s="294"/>
      <c r="H96" s="294">
        <v>1</v>
      </c>
      <c r="I96" s="299">
        <v>725</v>
      </c>
      <c r="J96" s="294"/>
      <c r="K96" s="294"/>
      <c r="L96" s="294">
        <v>1</v>
      </c>
      <c r="M96" s="294">
        <v>172</v>
      </c>
      <c r="N96" s="294">
        <v>72</v>
      </c>
      <c r="O96" s="294">
        <v>226</v>
      </c>
      <c r="P96" s="294"/>
      <c r="Q96" s="281">
        <v>1</v>
      </c>
      <c r="R96" s="294"/>
      <c r="S96" s="294">
        <v>1</v>
      </c>
      <c r="T96" s="294"/>
      <c r="U96" s="294">
        <v>1</v>
      </c>
      <c r="V96" s="277" t="s">
        <v>2578</v>
      </c>
      <c r="W96" s="282">
        <v>1</v>
      </c>
      <c r="X96" s="282">
        <v>1</v>
      </c>
      <c r="Y96" s="282"/>
      <c r="Z96" s="282">
        <v>1</v>
      </c>
      <c r="AA96" s="282"/>
      <c r="AB96" s="283">
        <v>1</v>
      </c>
      <c r="AC96" s="281"/>
      <c r="AD96" s="282"/>
      <c r="AE96" s="281">
        <v>1</v>
      </c>
      <c r="AF96" s="284"/>
      <c r="AG96" s="295">
        <v>1</v>
      </c>
      <c r="AH96" s="295"/>
      <c r="AI96" s="281">
        <v>2</v>
      </c>
      <c r="AJ96" s="283">
        <v>2</v>
      </c>
      <c r="AK96" s="283">
        <v>3</v>
      </c>
      <c r="AL96" s="296"/>
      <c r="AM96" s="296"/>
      <c r="AN96" s="296"/>
      <c r="AO96" s="296"/>
      <c r="AP96" s="285"/>
      <c r="AQ96" s="114">
        <v>1</v>
      </c>
      <c r="AR96" s="114"/>
      <c r="AS96" s="114"/>
      <c r="AT96" s="69">
        <v>12869</v>
      </c>
      <c r="AU96" s="70">
        <v>3388</v>
      </c>
      <c r="AV96" s="69">
        <v>12869</v>
      </c>
      <c r="AW96" s="65">
        <v>157</v>
      </c>
      <c r="AX96" s="65">
        <v>135</v>
      </c>
      <c r="AY96" s="65">
        <v>180</v>
      </c>
      <c r="AZ96" s="68">
        <v>87.5</v>
      </c>
      <c r="BA96" s="80">
        <v>150</v>
      </c>
      <c r="BB96" s="67">
        <v>103</v>
      </c>
      <c r="BC96" s="129">
        <v>1273</v>
      </c>
      <c r="BD96" s="296" t="s">
        <v>2579</v>
      </c>
      <c r="BE96" s="296"/>
      <c r="BF96" s="294"/>
      <c r="BG96" s="294"/>
      <c r="BH96" s="294"/>
      <c r="BI96" s="295"/>
    </row>
    <row r="97" spans="1:61" s="276" customFormat="1" ht="29.25" customHeight="1">
      <c r="A97" s="276" t="s">
        <v>2580</v>
      </c>
      <c r="B97" s="277" t="s">
        <v>2581</v>
      </c>
      <c r="C97" s="301" t="s">
        <v>2575</v>
      </c>
      <c r="D97" s="294">
        <v>1</v>
      </c>
      <c r="E97" s="294"/>
      <c r="F97" s="298"/>
      <c r="G97" s="294"/>
      <c r="H97" s="294">
        <v>1</v>
      </c>
      <c r="I97" s="299">
        <v>644</v>
      </c>
      <c r="J97" s="294"/>
      <c r="K97" s="294"/>
      <c r="L97" s="294">
        <v>1</v>
      </c>
      <c r="M97" s="294">
        <v>173</v>
      </c>
      <c r="N97" s="294">
        <v>74</v>
      </c>
      <c r="O97" s="294">
        <v>215</v>
      </c>
      <c r="P97" s="294"/>
      <c r="Q97" s="281">
        <v>1</v>
      </c>
      <c r="R97" s="294"/>
      <c r="S97" s="294">
        <v>1</v>
      </c>
      <c r="T97" s="294"/>
      <c r="U97" s="294">
        <v>1</v>
      </c>
      <c r="V97" s="277" t="s">
        <v>2581</v>
      </c>
      <c r="W97" s="282">
        <v>1</v>
      </c>
      <c r="X97" s="282"/>
      <c r="Y97" s="282">
        <v>1</v>
      </c>
      <c r="Z97" s="282">
        <v>1</v>
      </c>
      <c r="AA97" s="282"/>
      <c r="AB97" s="283">
        <v>1</v>
      </c>
      <c r="AC97" s="281"/>
      <c r="AD97" s="282">
        <v>1</v>
      </c>
      <c r="AE97" s="281">
        <v>1</v>
      </c>
      <c r="AF97" s="284"/>
      <c r="AG97" s="295">
        <v>4</v>
      </c>
      <c r="AH97" s="295"/>
      <c r="AI97" s="281">
        <v>2</v>
      </c>
      <c r="AJ97" s="283">
        <v>2</v>
      </c>
      <c r="AK97" s="283">
        <v>3</v>
      </c>
      <c r="AL97" s="296"/>
      <c r="AM97" s="296"/>
      <c r="AN97" s="296"/>
      <c r="AO97" s="296"/>
      <c r="AP97" s="285"/>
      <c r="AQ97" s="114"/>
      <c r="AR97" s="114"/>
      <c r="AS97" s="114">
        <v>1</v>
      </c>
      <c r="AT97" s="65">
        <v>220</v>
      </c>
      <c r="AU97" s="64">
        <v>137</v>
      </c>
      <c r="AV97" s="65">
        <v>220</v>
      </c>
      <c r="AW97" s="65">
        <v>123</v>
      </c>
      <c r="AX97" s="65">
        <v>148</v>
      </c>
      <c r="AY97" s="65">
        <v>120.5</v>
      </c>
      <c r="AZ97" s="68">
        <v>125</v>
      </c>
      <c r="BA97" s="80">
        <v>137</v>
      </c>
      <c r="BB97" s="67">
        <v>124</v>
      </c>
      <c r="BC97" s="130">
        <v>5051.5</v>
      </c>
      <c r="BD97" s="302" t="s">
        <v>2582</v>
      </c>
      <c r="BE97" s="296"/>
      <c r="BF97" s="294"/>
      <c r="BG97" s="294"/>
      <c r="BH97" s="294"/>
      <c r="BI97" s="295"/>
    </row>
    <row r="98" spans="1:61" s="276" customFormat="1" ht="29.25" customHeight="1">
      <c r="A98" s="276" t="s">
        <v>2583</v>
      </c>
      <c r="B98" s="277" t="s">
        <v>2584</v>
      </c>
      <c r="C98" s="301" t="s">
        <v>2575</v>
      </c>
      <c r="D98" s="294">
        <v>1</v>
      </c>
      <c r="E98" s="294"/>
      <c r="F98" s="298"/>
      <c r="G98" s="294">
        <v>1</v>
      </c>
      <c r="H98" s="294"/>
      <c r="I98" s="299">
        <v>273</v>
      </c>
      <c r="J98" s="294"/>
      <c r="K98" s="294">
        <v>1</v>
      </c>
      <c r="L98" s="294"/>
      <c r="M98" s="294">
        <v>142</v>
      </c>
      <c r="N98" s="294">
        <v>65</v>
      </c>
      <c r="O98" s="294">
        <v>162</v>
      </c>
      <c r="P98" s="294"/>
      <c r="Q98" s="281">
        <v>1</v>
      </c>
      <c r="R98" s="294"/>
      <c r="S98" s="294">
        <v>1</v>
      </c>
      <c r="T98" s="294"/>
      <c r="U98" s="294">
        <v>1</v>
      </c>
      <c r="V98" s="277" t="s">
        <v>2584</v>
      </c>
      <c r="W98" s="282">
        <v>1</v>
      </c>
      <c r="X98" s="282"/>
      <c r="Y98" s="282">
        <v>1</v>
      </c>
      <c r="Z98" s="282">
        <v>1</v>
      </c>
      <c r="AA98" s="282"/>
      <c r="AB98" s="283">
        <v>1</v>
      </c>
      <c r="AC98" s="281"/>
      <c r="AD98" s="282">
        <v>1</v>
      </c>
      <c r="AE98" s="281">
        <v>1</v>
      </c>
      <c r="AF98" s="284"/>
      <c r="AG98" s="295">
        <v>6</v>
      </c>
      <c r="AH98" s="295"/>
      <c r="AI98" s="281">
        <v>2</v>
      </c>
      <c r="AJ98" s="283">
        <v>2</v>
      </c>
      <c r="AK98" s="283">
        <v>3</v>
      </c>
      <c r="AL98" s="296"/>
      <c r="AM98" s="296"/>
      <c r="AN98" s="296"/>
      <c r="AO98" s="296"/>
      <c r="AP98" s="285"/>
      <c r="AQ98" s="114"/>
      <c r="AR98" s="114"/>
      <c r="AS98" s="114">
        <v>1</v>
      </c>
      <c r="AT98" s="65">
        <v>153</v>
      </c>
      <c r="AU98" s="64">
        <v>101</v>
      </c>
      <c r="AV98" s="65">
        <v>153</v>
      </c>
      <c r="AW98" s="65">
        <v>63</v>
      </c>
      <c r="AX98" s="65">
        <v>74</v>
      </c>
      <c r="AY98" s="65">
        <v>123</v>
      </c>
      <c r="AZ98" s="68">
        <v>74</v>
      </c>
      <c r="BA98" s="80">
        <v>149</v>
      </c>
      <c r="BB98" s="67">
        <v>98.5</v>
      </c>
      <c r="BC98" s="129">
        <v>246</v>
      </c>
      <c r="BD98" s="296" t="s">
        <v>2585</v>
      </c>
      <c r="BE98" s="296"/>
      <c r="BF98" s="294"/>
      <c r="BG98" s="294"/>
      <c r="BH98" s="294"/>
      <c r="BI98" s="295"/>
    </row>
    <row r="99" spans="1:61" s="276" customFormat="1" ht="29.25" customHeight="1">
      <c r="A99" s="276" t="s">
        <v>2586</v>
      </c>
      <c r="B99" s="277" t="s">
        <v>2587</v>
      </c>
      <c r="C99" s="301" t="s">
        <v>2575</v>
      </c>
      <c r="D99" s="294"/>
      <c r="E99" s="294">
        <v>1</v>
      </c>
      <c r="F99" s="298"/>
      <c r="G99" s="294">
        <v>1</v>
      </c>
      <c r="H99" s="294"/>
      <c r="I99" s="299">
        <v>252</v>
      </c>
      <c r="J99" s="294"/>
      <c r="K99" s="294">
        <v>1</v>
      </c>
      <c r="L99" s="294"/>
      <c r="M99" s="294">
        <v>134</v>
      </c>
      <c r="N99" s="294">
        <v>62</v>
      </c>
      <c r="O99" s="294">
        <v>156</v>
      </c>
      <c r="P99" s="294"/>
      <c r="Q99" s="281">
        <v>1</v>
      </c>
      <c r="R99" s="294"/>
      <c r="S99" s="294">
        <v>1</v>
      </c>
      <c r="T99" s="294"/>
      <c r="U99" s="294">
        <v>1</v>
      </c>
      <c r="V99" s="277" t="s">
        <v>2587</v>
      </c>
      <c r="W99" s="282">
        <v>1</v>
      </c>
      <c r="X99" s="282">
        <v>1</v>
      </c>
      <c r="Y99" s="282"/>
      <c r="Z99" s="282">
        <v>1</v>
      </c>
      <c r="AA99" s="282"/>
      <c r="AB99" s="283">
        <v>1</v>
      </c>
      <c r="AC99" s="281"/>
      <c r="AD99" s="282"/>
      <c r="AE99" s="281">
        <v>1</v>
      </c>
      <c r="AF99" s="284"/>
      <c r="AG99" s="295">
        <v>3</v>
      </c>
      <c r="AH99" s="295"/>
      <c r="AI99" s="281">
        <v>2</v>
      </c>
      <c r="AJ99" s="283">
        <v>2</v>
      </c>
      <c r="AK99" s="283">
        <v>3</v>
      </c>
      <c r="AL99" s="296"/>
      <c r="AM99" s="296"/>
      <c r="AN99" s="296"/>
      <c r="AO99" s="296"/>
      <c r="AP99" s="285"/>
      <c r="AQ99" s="114"/>
      <c r="AR99" s="114"/>
      <c r="AS99" s="114">
        <v>1</v>
      </c>
      <c r="AT99" s="65">
        <v>75.5</v>
      </c>
      <c r="AU99" s="64">
        <v>97</v>
      </c>
      <c r="AV99" s="65">
        <v>75.5</v>
      </c>
      <c r="AW99" s="65">
        <v>79.5</v>
      </c>
      <c r="AX99" s="65">
        <v>62</v>
      </c>
      <c r="AY99" s="65">
        <v>102</v>
      </c>
      <c r="AZ99" s="68">
        <v>73</v>
      </c>
      <c r="BA99" s="80">
        <v>167</v>
      </c>
      <c r="BB99" s="67">
        <v>75</v>
      </c>
      <c r="BC99" s="129">
        <v>994.5</v>
      </c>
      <c r="BD99" s="296" t="s">
        <v>2588</v>
      </c>
      <c r="BE99" s="296"/>
      <c r="BF99" s="294"/>
      <c r="BG99" s="294"/>
      <c r="BH99" s="294"/>
      <c r="BI99" s="295"/>
    </row>
    <row r="100" spans="1:61" s="276" customFormat="1" ht="29.25" customHeight="1">
      <c r="A100" s="276" t="s">
        <v>2589</v>
      </c>
      <c r="B100" s="277" t="s">
        <v>2590</v>
      </c>
      <c r="C100" s="301" t="s">
        <v>2575</v>
      </c>
      <c r="D100" s="294"/>
      <c r="E100" s="294">
        <v>1</v>
      </c>
      <c r="F100" s="298"/>
      <c r="G100" s="294"/>
      <c r="H100" s="294">
        <v>1</v>
      </c>
      <c r="I100" s="299">
        <v>499</v>
      </c>
      <c r="J100" s="294">
        <v>1</v>
      </c>
      <c r="K100" s="294"/>
      <c r="L100" s="294"/>
      <c r="M100" s="294">
        <v>165</v>
      </c>
      <c r="N100" s="294">
        <v>70</v>
      </c>
      <c r="O100" s="294">
        <v>205</v>
      </c>
      <c r="P100" s="294"/>
      <c r="Q100" s="281">
        <v>1</v>
      </c>
      <c r="R100" s="294"/>
      <c r="S100" s="294">
        <v>1</v>
      </c>
      <c r="T100" s="294"/>
      <c r="U100" s="294">
        <v>1</v>
      </c>
      <c r="V100" s="277" t="s">
        <v>2590</v>
      </c>
      <c r="W100" s="282">
        <v>1</v>
      </c>
      <c r="X100" s="282">
        <v>1</v>
      </c>
      <c r="Y100" s="282"/>
      <c r="Z100" s="282">
        <v>1</v>
      </c>
      <c r="AA100" s="282"/>
      <c r="AB100" s="283">
        <v>1</v>
      </c>
      <c r="AC100" s="281"/>
      <c r="AD100" s="282"/>
      <c r="AE100" s="281">
        <v>1</v>
      </c>
      <c r="AF100" s="284"/>
      <c r="AG100" s="295">
        <v>2</v>
      </c>
      <c r="AH100" s="295"/>
      <c r="AI100" s="281">
        <v>2</v>
      </c>
      <c r="AJ100" s="283">
        <v>2</v>
      </c>
      <c r="AK100" s="283">
        <v>3</v>
      </c>
      <c r="AL100" s="296"/>
      <c r="AM100" s="296"/>
      <c r="AN100" s="296"/>
      <c r="AO100" s="296"/>
      <c r="AP100" s="285"/>
      <c r="AQ100" s="114"/>
      <c r="AR100" s="114"/>
      <c r="AS100" s="114">
        <v>1</v>
      </c>
      <c r="AT100" s="65">
        <v>129</v>
      </c>
      <c r="AU100" s="64">
        <v>135</v>
      </c>
      <c r="AV100" s="65">
        <v>129</v>
      </c>
      <c r="AW100" s="65">
        <v>91.5</v>
      </c>
      <c r="AX100" s="65">
        <v>111.5</v>
      </c>
      <c r="AY100" s="65">
        <v>129.5</v>
      </c>
      <c r="AZ100" s="68">
        <v>79.5</v>
      </c>
      <c r="BA100" s="81">
        <v>1363</v>
      </c>
      <c r="BB100" s="67">
        <v>115.5</v>
      </c>
      <c r="BC100" s="129">
        <v>1531.5</v>
      </c>
      <c r="BD100" s="296" t="s">
        <v>2591</v>
      </c>
      <c r="BE100" s="296"/>
      <c r="BF100" s="294"/>
      <c r="BG100" s="294"/>
      <c r="BH100" s="294"/>
      <c r="BI100" s="295"/>
    </row>
    <row r="101" spans="1:61" s="276" customFormat="1" ht="29.25" customHeight="1">
      <c r="A101" s="276" t="s">
        <v>2592</v>
      </c>
      <c r="B101" s="277" t="s">
        <v>2593</v>
      </c>
      <c r="C101" s="301" t="s">
        <v>2575</v>
      </c>
      <c r="D101" s="294"/>
      <c r="E101" s="294">
        <v>1</v>
      </c>
      <c r="F101" s="298"/>
      <c r="G101" s="294">
        <v>1</v>
      </c>
      <c r="H101" s="294"/>
      <c r="I101" s="299">
        <v>272</v>
      </c>
      <c r="J101" s="294"/>
      <c r="K101" s="294">
        <v>1</v>
      </c>
      <c r="L101" s="294"/>
      <c r="M101" s="294">
        <v>141</v>
      </c>
      <c r="N101" s="294">
        <v>61</v>
      </c>
      <c r="O101" s="294">
        <v>165</v>
      </c>
      <c r="P101" s="294"/>
      <c r="Q101" s="281">
        <v>1</v>
      </c>
      <c r="R101" s="294"/>
      <c r="S101" s="294">
        <v>1</v>
      </c>
      <c r="T101" s="294"/>
      <c r="U101" s="294">
        <v>1</v>
      </c>
      <c r="V101" s="277" t="s">
        <v>2593</v>
      </c>
      <c r="W101" s="282">
        <v>1</v>
      </c>
      <c r="X101" s="282"/>
      <c r="Y101" s="282">
        <v>1</v>
      </c>
      <c r="Z101" s="282">
        <v>1</v>
      </c>
      <c r="AA101" s="282"/>
      <c r="AB101" s="283">
        <v>1</v>
      </c>
      <c r="AC101" s="281"/>
      <c r="AD101" s="282">
        <v>1</v>
      </c>
      <c r="AE101" s="281">
        <v>1</v>
      </c>
      <c r="AF101" s="284"/>
      <c r="AG101" s="295">
        <v>2</v>
      </c>
      <c r="AH101" s="295"/>
      <c r="AI101" s="281">
        <v>2</v>
      </c>
      <c r="AJ101" s="283">
        <v>2</v>
      </c>
      <c r="AK101" s="283">
        <v>3</v>
      </c>
      <c r="AL101" s="296"/>
      <c r="AM101" s="296"/>
      <c r="AN101" s="296"/>
      <c r="AO101" s="296"/>
      <c r="AP101" s="285"/>
      <c r="AQ101" s="114"/>
      <c r="AR101" s="114"/>
      <c r="AS101" s="114">
        <v>1</v>
      </c>
      <c r="AT101" s="65">
        <v>86.5</v>
      </c>
      <c r="AU101" s="64">
        <v>89</v>
      </c>
      <c r="AV101" s="65">
        <v>86.5</v>
      </c>
      <c r="AW101" s="65">
        <v>72</v>
      </c>
      <c r="AX101" s="65">
        <v>94</v>
      </c>
      <c r="AY101" s="65">
        <v>166</v>
      </c>
      <c r="AZ101" s="68">
        <v>66</v>
      </c>
      <c r="BA101" s="80">
        <v>129</v>
      </c>
      <c r="BB101" s="67">
        <v>110.5</v>
      </c>
      <c r="BC101" s="129">
        <v>535</v>
      </c>
      <c r="BD101" s="296" t="s">
        <v>2594</v>
      </c>
      <c r="BE101" s="296"/>
      <c r="BF101" s="294"/>
      <c r="BG101" s="294"/>
      <c r="BH101" s="294"/>
      <c r="BI101" s="295"/>
    </row>
    <row r="102" spans="1:61" s="276" customFormat="1" ht="29.25" customHeight="1">
      <c r="A102" s="276" t="s">
        <v>2595</v>
      </c>
      <c r="B102" s="277" t="s">
        <v>2596</v>
      </c>
      <c r="C102" s="301" t="s">
        <v>2575</v>
      </c>
      <c r="D102" s="294">
        <v>1</v>
      </c>
      <c r="E102" s="294"/>
      <c r="F102" s="298"/>
      <c r="G102" s="294">
        <v>1</v>
      </c>
      <c r="H102" s="294"/>
      <c r="I102" s="299">
        <v>252</v>
      </c>
      <c r="J102" s="294"/>
      <c r="K102" s="294">
        <v>1</v>
      </c>
      <c r="L102" s="294"/>
      <c r="M102" s="294">
        <v>135</v>
      </c>
      <c r="N102" s="294">
        <v>65</v>
      </c>
      <c r="O102" s="294">
        <v>165</v>
      </c>
      <c r="P102" s="294"/>
      <c r="Q102" s="281">
        <v>1</v>
      </c>
      <c r="R102" s="294"/>
      <c r="S102" s="294">
        <v>1</v>
      </c>
      <c r="T102" s="294"/>
      <c r="U102" s="294">
        <v>1</v>
      </c>
      <c r="V102" s="277" t="s">
        <v>2596</v>
      </c>
      <c r="W102" s="282">
        <v>1</v>
      </c>
      <c r="X102" s="282"/>
      <c r="Y102" s="282">
        <v>1</v>
      </c>
      <c r="Z102" s="282">
        <v>1</v>
      </c>
      <c r="AA102" s="282"/>
      <c r="AB102" s="283">
        <v>1</v>
      </c>
      <c r="AC102" s="281"/>
      <c r="AD102" s="282">
        <v>1</v>
      </c>
      <c r="AE102" s="281">
        <v>1</v>
      </c>
      <c r="AF102" s="284"/>
      <c r="AG102" s="295">
        <v>4</v>
      </c>
      <c r="AH102" s="295"/>
      <c r="AI102" s="281">
        <v>2</v>
      </c>
      <c r="AJ102" s="283">
        <v>2</v>
      </c>
      <c r="AK102" s="283">
        <v>3</v>
      </c>
      <c r="AL102" s="296"/>
      <c r="AM102" s="296"/>
      <c r="AN102" s="296"/>
      <c r="AO102" s="296"/>
      <c r="AP102" s="285"/>
      <c r="AQ102" s="114"/>
      <c r="AR102" s="114"/>
      <c r="AS102" s="114">
        <v>1</v>
      </c>
      <c r="AT102" s="65">
        <v>94</v>
      </c>
      <c r="AU102" s="64">
        <v>127</v>
      </c>
      <c r="AV102" s="65">
        <v>94</v>
      </c>
      <c r="AW102" s="65">
        <v>90</v>
      </c>
      <c r="AX102" s="65">
        <v>77</v>
      </c>
      <c r="AY102" s="65">
        <v>130</v>
      </c>
      <c r="AZ102" s="68">
        <v>87.5</v>
      </c>
      <c r="BA102" s="80">
        <v>106.5</v>
      </c>
      <c r="BB102" s="67">
        <v>88.5</v>
      </c>
      <c r="BC102" s="129">
        <v>422</v>
      </c>
      <c r="BD102" s="296" t="s">
        <v>2597</v>
      </c>
      <c r="BE102" s="296"/>
      <c r="BF102" s="294"/>
      <c r="BG102" s="294"/>
      <c r="BH102" s="294"/>
      <c r="BI102" s="295"/>
    </row>
    <row r="103" spans="1:61" s="276" customFormat="1" ht="29.25" customHeight="1">
      <c r="A103" s="276" t="s">
        <v>2598</v>
      </c>
      <c r="B103" s="277" t="s">
        <v>2599</v>
      </c>
      <c r="C103" s="301" t="s">
        <v>2575</v>
      </c>
      <c r="D103" s="294"/>
      <c r="E103" s="294">
        <v>1</v>
      </c>
      <c r="F103" s="298"/>
      <c r="G103" s="294"/>
      <c r="H103" s="294">
        <v>1</v>
      </c>
      <c r="I103" s="299">
        <v>504</v>
      </c>
      <c r="J103" s="294"/>
      <c r="K103" s="294">
        <v>1</v>
      </c>
      <c r="L103" s="294"/>
      <c r="M103" s="294">
        <v>172</v>
      </c>
      <c r="N103" s="294">
        <v>70</v>
      </c>
      <c r="O103" s="294">
        <v>210</v>
      </c>
      <c r="P103" s="294"/>
      <c r="Q103" s="281">
        <v>1</v>
      </c>
      <c r="R103" s="294"/>
      <c r="S103" s="294">
        <v>1</v>
      </c>
      <c r="T103" s="294"/>
      <c r="U103" s="294">
        <v>1</v>
      </c>
      <c r="V103" s="277" t="s">
        <v>2599</v>
      </c>
      <c r="W103" s="282">
        <v>1</v>
      </c>
      <c r="X103" s="282">
        <v>1</v>
      </c>
      <c r="Y103" s="282"/>
      <c r="Z103" s="282">
        <v>1</v>
      </c>
      <c r="AA103" s="282"/>
      <c r="AB103" s="283">
        <v>1</v>
      </c>
      <c r="AC103" s="281"/>
      <c r="AD103" s="282"/>
      <c r="AE103" s="281">
        <v>1</v>
      </c>
      <c r="AF103" s="284"/>
      <c r="AG103" s="295">
        <v>3</v>
      </c>
      <c r="AH103" s="295"/>
      <c r="AI103" s="281">
        <v>2</v>
      </c>
      <c r="AJ103" s="283">
        <v>2</v>
      </c>
      <c r="AK103" s="283">
        <v>3</v>
      </c>
      <c r="AL103" s="296"/>
      <c r="AM103" s="296"/>
      <c r="AN103" s="296"/>
      <c r="AO103" s="296"/>
      <c r="AP103" s="285"/>
      <c r="AQ103" s="114"/>
      <c r="AR103" s="114"/>
      <c r="AS103" s="114">
        <v>1</v>
      </c>
      <c r="AT103" s="65">
        <v>882</v>
      </c>
      <c r="AU103" s="64">
        <v>139.5</v>
      </c>
      <c r="AV103" s="65">
        <v>882</v>
      </c>
      <c r="AW103" s="65">
        <v>101</v>
      </c>
      <c r="AX103" s="65">
        <v>122.5</v>
      </c>
      <c r="AY103" s="65">
        <v>118.5</v>
      </c>
      <c r="AZ103" s="68">
        <v>94.5</v>
      </c>
      <c r="BA103" s="80">
        <v>327</v>
      </c>
      <c r="BB103" s="67">
        <v>83</v>
      </c>
      <c r="BC103" s="129">
        <v>2105</v>
      </c>
      <c r="BD103" s="296" t="s">
        <v>2600</v>
      </c>
      <c r="BE103" s="296"/>
      <c r="BF103" s="281"/>
      <c r="BG103" s="281"/>
      <c r="BH103" s="281"/>
      <c r="BI103" s="284"/>
    </row>
    <row r="104" spans="1:61" s="276" customFormat="1" ht="29.25" customHeight="1">
      <c r="A104" s="276" t="s">
        <v>2601</v>
      </c>
      <c r="B104" s="277" t="s">
        <v>2602</v>
      </c>
      <c r="C104" s="301" t="s">
        <v>2575</v>
      </c>
      <c r="D104" s="294"/>
      <c r="E104" s="294">
        <v>1</v>
      </c>
      <c r="F104" s="298"/>
      <c r="G104" s="294">
        <v>1</v>
      </c>
      <c r="H104" s="294"/>
      <c r="I104" s="299">
        <v>270</v>
      </c>
      <c r="J104" s="294"/>
      <c r="K104" s="294">
        <v>1</v>
      </c>
      <c r="L104" s="294"/>
      <c r="M104" s="294">
        <v>141</v>
      </c>
      <c r="N104" s="294">
        <v>65</v>
      </c>
      <c r="O104" s="294">
        <v>165</v>
      </c>
      <c r="P104" s="294"/>
      <c r="Q104" s="281">
        <v>1</v>
      </c>
      <c r="R104" s="294"/>
      <c r="S104" s="294">
        <v>1</v>
      </c>
      <c r="T104" s="294"/>
      <c r="U104" s="294">
        <v>1</v>
      </c>
      <c r="V104" s="277" t="s">
        <v>2602</v>
      </c>
      <c r="W104" s="282">
        <v>1</v>
      </c>
      <c r="X104" s="282"/>
      <c r="Y104" s="282">
        <v>1</v>
      </c>
      <c r="Z104" s="282">
        <v>1</v>
      </c>
      <c r="AA104" s="282"/>
      <c r="AB104" s="283">
        <v>1</v>
      </c>
      <c r="AC104" s="281"/>
      <c r="AD104" s="282">
        <v>1</v>
      </c>
      <c r="AE104" s="281">
        <v>1</v>
      </c>
      <c r="AF104" s="284"/>
      <c r="AG104" s="295">
        <v>7</v>
      </c>
      <c r="AH104" s="295"/>
      <c r="AI104" s="281">
        <v>2</v>
      </c>
      <c r="AJ104" s="283">
        <v>2</v>
      </c>
      <c r="AK104" s="283">
        <v>3</v>
      </c>
      <c r="AL104" s="296"/>
      <c r="AM104" s="296"/>
      <c r="AN104" s="296"/>
      <c r="AO104" s="296"/>
      <c r="AP104" s="285"/>
      <c r="AQ104" s="114"/>
      <c r="AR104" s="114"/>
      <c r="AS104" s="114">
        <v>1</v>
      </c>
      <c r="AT104" s="65">
        <v>87</v>
      </c>
      <c r="AU104" s="64">
        <v>113</v>
      </c>
      <c r="AV104" s="65">
        <v>87</v>
      </c>
      <c r="AW104" s="65">
        <v>78</v>
      </c>
      <c r="AX104" s="65">
        <v>92</v>
      </c>
      <c r="AY104" s="65">
        <v>104</v>
      </c>
      <c r="AZ104" s="68">
        <v>56</v>
      </c>
      <c r="BA104" s="80">
        <v>129.5</v>
      </c>
      <c r="BB104" s="67">
        <v>93</v>
      </c>
      <c r="BC104" s="129">
        <v>786</v>
      </c>
      <c r="BD104" s="296" t="s">
        <v>2603</v>
      </c>
      <c r="BE104" s="296" t="s">
        <v>2604</v>
      </c>
      <c r="BF104" s="281"/>
      <c r="BG104" s="281"/>
      <c r="BH104" s="281"/>
      <c r="BI104" s="284"/>
    </row>
    <row r="105" spans="1:61" s="276" customFormat="1" ht="29.25" customHeight="1">
      <c r="A105" s="276" t="s">
        <v>2605</v>
      </c>
      <c r="B105" s="277" t="s">
        <v>2606</v>
      </c>
      <c r="C105" s="301" t="s">
        <v>2575</v>
      </c>
      <c r="D105" s="294">
        <v>1</v>
      </c>
      <c r="E105" s="294"/>
      <c r="F105" s="298"/>
      <c r="G105" s="294"/>
      <c r="H105" s="294">
        <v>1</v>
      </c>
      <c r="I105" s="299">
        <v>602</v>
      </c>
      <c r="J105" s="294"/>
      <c r="K105" s="294"/>
      <c r="L105" s="294">
        <v>1</v>
      </c>
      <c r="M105" s="294">
        <v>172</v>
      </c>
      <c r="N105" s="294">
        <v>75</v>
      </c>
      <c r="O105" s="294">
        <v>215</v>
      </c>
      <c r="P105" s="294"/>
      <c r="Q105" s="281">
        <v>1</v>
      </c>
      <c r="R105" s="294"/>
      <c r="S105" s="294">
        <v>1</v>
      </c>
      <c r="T105" s="294"/>
      <c r="U105" s="294">
        <v>1</v>
      </c>
      <c r="V105" s="277" t="s">
        <v>2606</v>
      </c>
      <c r="W105" s="282">
        <v>1</v>
      </c>
      <c r="X105" s="282"/>
      <c r="Y105" s="282">
        <v>1</v>
      </c>
      <c r="Z105" s="282">
        <v>1</v>
      </c>
      <c r="AA105" s="282"/>
      <c r="AB105" s="283">
        <v>1</v>
      </c>
      <c r="AC105" s="281"/>
      <c r="AD105" s="282">
        <v>1</v>
      </c>
      <c r="AE105" s="281">
        <v>1</v>
      </c>
      <c r="AF105" s="284"/>
      <c r="AG105" s="295">
        <v>4</v>
      </c>
      <c r="AH105" s="295"/>
      <c r="AI105" s="281">
        <v>2</v>
      </c>
      <c r="AJ105" s="283">
        <v>2</v>
      </c>
      <c r="AK105" s="283">
        <v>3</v>
      </c>
      <c r="AL105" s="296"/>
      <c r="AM105" s="296"/>
      <c r="AN105" s="296"/>
      <c r="AO105" s="296"/>
      <c r="AP105" s="285"/>
      <c r="AQ105" s="114"/>
      <c r="AR105" s="114"/>
      <c r="AS105" s="114">
        <v>1</v>
      </c>
      <c r="AT105" s="65">
        <v>151.5</v>
      </c>
      <c r="AU105" s="64">
        <v>387</v>
      </c>
      <c r="AV105" s="65">
        <v>151.5</v>
      </c>
      <c r="AW105" s="65">
        <v>79</v>
      </c>
      <c r="AX105" s="65">
        <v>125</v>
      </c>
      <c r="AY105" s="65">
        <v>209</v>
      </c>
      <c r="AZ105" s="68">
        <v>84</v>
      </c>
      <c r="BA105" s="80">
        <v>188</v>
      </c>
      <c r="BB105" s="67">
        <v>99</v>
      </c>
      <c r="BC105" s="130">
        <v>5319</v>
      </c>
      <c r="BD105" s="296" t="s">
        <v>2607</v>
      </c>
      <c r="BE105" s="296"/>
      <c r="BF105" s="281"/>
      <c r="BG105" s="281"/>
      <c r="BH105" s="281"/>
      <c r="BI105" s="284"/>
    </row>
    <row r="106" spans="1:61" s="276" customFormat="1" ht="29.25" customHeight="1">
      <c r="A106" s="276" t="s">
        <v>2608</v>
      </c>
      <c r="B106" s="277" t="s">
        <v>2609</v>
      </c>
      <c r="C106" s="301" t="s">
        <v>2575</v>
      </c>
      <c r="D106" s="294">
        <v>1</v>
      </c>
      <c r="E106" s="294"/>
      <c r="F106" s="298"/>
      <c r="G106" s="294">
        <v>1</v>
      </c>
      <c r="H106" s="294"/>
      <c r="I106" s="299">
        <v>287</v>
      </c>
      <c r="J106" s="294"/>
      <c r="K106" s="294">
        <v>1</v>
      </c>
      <c r="L106" s="294"/>
      <c r="M106" s="294">
        <v>144</v>
      </c>
      <c r="N106" s="294">
        <v>65</v>
      </c>
      <c r="O106" s="294">
        <v>170</v>
      </c>
      <c r="P106" s="294"/>
      <c r="Q106" s="281">
        <v>1</v>
      </c>
      <c r="R106" s="294"/>
      <c r="S106" s="294">
        <v>1</v>
      </c>
      <c r="T106" s="294"/>
      <c r="U106" s="294">
        <v>1</v>
      </c>
      <c r="V106" s="277" t="s">
        <v>2609</v>
      </c>
      <c r="W106" s="282">
        <v>1</v>
      </c>
      <c r="X106" s="282"/>
      <c r="Y106" s="282">
        <v>1</v>
      </c>
      <c r="Z106" s="282">
        <v>1</v>
      </c>
      <c r="AA106" s="282"/>
      <c r="AB106" s="283">
        <v>1</v>
      </c>
      <c r="AC106" s="281"/>
      <c r="AD106" s="282">
        <v>1</v>
      </c>
      <c r="AE106" s="281">
        <v>1</v>
      </c>
      <c r="AF106" s="284"/>
      <c r="AG106" s="295">
        <v>1</v>
      </c>
      <c r="AH106" s="295"/>
      <c r="AI106" s="281">
        <v>2</v>
      </c>
      <c r="AJ106" s="283">
        <v>2</v>
      </c>
      <c r="AK106" s="283">
        <v>3</v>
      </c>
      <c r="AL106" s="296"/>
      <c r="AM106" s="296"/>
      <c r="AN106" s="296"/>
      <c r="AO106" s="296"/>
      <c r="AP106" s="285"/>
      <c r="AQ106" s="114"/>
      <c r="AR106" s="114">
        <v>1</v>
      </c>
      <c r="AS106" s="114"/>
      <c r="AT106" s="66">
        <v>6053.5</v>
      </c>
      <c r="AU106" s="64">
        <v>433</v>
      </c>
      <c r="AV106" s="66">
        <v>6053.5</v>
      </c>
      <c r="AW106" s="65">
        <v>97</v>
      </c>
      <c r="AX106" s="65">
        <v>98.5</v>
      </c>
      <c r="AY106" s="65">
        <v>123</v>
      </c>
      <c r="AZ106" s="68">
        <v>62</v>
      </c>
      <c r="BA106" s="80">
        <v>94</v>
      </c>
      <c r="BB106" s="67">
        <v>92</v>
      </c>
      <c r="BC106" s="129">
        <v>1115</v>
      </c>
      <c r="BD106" s="296" t="s">
        <v>2610</v>
      </c>
      <c r="BE106" s="296"/>
      <c r="BF106" s="281"/>
      <c r="BG106" s="281"/>
      <c r="BH106" s="281"/>
      <c r="BI106" s="284"/>
    </row>
    <row r="107" spans="1:61" s="276" customFormat="1" ht="29.25" customHeight="1">
      <c r="A107" s="276" t="s">
        <v>2611</v>
      </c>
      <c r="B107" s="277" t="s">
        <v>2612</v>
      </c>
      <c r="C107" s="301" t="s">
        <v>2575</v>
      </c>
      <c r="D107" s="294">
        <v>1</v>
      </c>
      <c r="E107" s="294"/>
      <c r="F107" s="298"/>
      <c r="G107" s="294"/>
      <c r="H107" s="294">
        <v>1</v>
      </c>
      <c r="I107" s="299">
        <v>748</v>
      </c>
      <c r="J107" s="294"/>
      <c r="K107" s="294"/>
      <c r="L107" s="294">
        <v>1</v>
      </c>
      <c r="M107" s="294">
        <v>172</v>
      </c>
      <c r="N107" s="294">
        <v>71</v>
      </c>
      <c r="O107" s="294">
        <v>225</v>
      </c>
      <c r="P107" s="294"/>
      <c r="Q107" s="281">
        <v>1</v>
      </c>
      <c r="R107" s="294"/>
      <c r="S107" s="294">
        <v>1</v>
      </c>
      <c r="T107" s="294"/>
      <c r="U107" s="294">
        <v>1</v>
      </c>
      <c r="V107" s="277" t="s">
        <v>2612</v>
      </c>
      <c r="W107" s="282">
        <v>1</v>
      </c>
      <c r="X107" s="282">
        <v>1</v>
      </c>
      <c r="Y107" s="282"/>
      <c r="Z107" s="282">
        <v>1</v>
      </c>
      <c r="AA107" s="282"/>
      <c r="AB107" s="283">
        <v>1</v>
      </c>
      <c r="AC107" s="281"/>
      <c r="AD107" s="282"/>
      <c r="AE107" s="281">
        <v>1</v>
      </c>
      <c r="AF107" s="284"/>
      <c r="AG107" s="295"/>
      <c r="AH107" s="295"/>
      <c r="AI107" s="281">
        <v>2</v>
      </c>
      <c r="AJ107" s="283">
        <v>2</v>
      </c>
      <c r="AK107" s="283">
        <v>3</v>
      </c>
      <c r="AL107" s="296"/>
      <c r="AM107" s="296"/>
      <c r="AN107" s="296"/>
      <c r="AO107" s="296"/>
      <c r="AP107" s="285"/>
      <c r="AQ107" s="114"/>
      <c r="AR107" s="114"/>
      <c r="AS107" s="114">
        <v>1</v>
      </c>
      <c r="AT107" s="65">
        <v>193.5</v>
      </c>
      <c r="AU107" s="64">
        <v>147</v>
      </c>
      <c r="AV107" s="65">
        <v>193.5</v>
      </c>
      <c r="AW107" s="65">
        <v>141.5</v>
      </c>
      <c r="AX107" s="65">
        <v>277</v>
      </c>
      <c r="AY107" s="65">
        <v>606</v>
      </c>
      <c r="AZ107" s="68">
        <v>158</v>
      </c>
      <c r="BA107" s="81">
        <v>1691.5</v>
      </c>
      <c r="BB107" s="67">
        <v>308</v>
      </c>
      <c r="BC107" s="129">
        <v>2548.5</v>
      </c>
      <c r="BD107" s="296" t="s">
        <v>2613</v>
      </c>
      <c r="BE107" s="296"/>
      <c r="BF107" s="294"/>
      <c r="BG107" s="294"/>
      <c r="BH107" s="294"/>
      <c r="BI107" s="295"/>
    </row>
    <row r="108" spans="1:61" s="276" customFormat="1" ht="29.25" customHeight="1">
      <c r="A108" s="276" t="s">
        <v>2614</v>
      </c>
      <c r="B108" s="277" t="s">
        <v>2615</v>
      </c>
      <c r="C108" s="301" t="s">
        <v>2575</v>
      </c>
      <c r="D108" s="294">
        <v>1</v>
      </c>
      <c r="E108" s="294"/>
      <c r="F108" s="298"/>
      <c r="G108" s="294">
        <v>1</v>
      </c>
      <c r="H108" s="294"/>
      <c r="I108" s="299">
        <v>270</v>
      </c>
      <c r="J108" s="294"/>
      <c r="K108" s="294">
        <v>1</v>
      </c>
      <c r="L108" s="294"/>
      <c r="M108" s="294">
        <v>136</v>
      </c>
      <c r="N108" s="294">
        <v>65</v>
      </c>
      <c r="O108" s="294">
        <v>170</v>
      </c>
      <c r="P108" s="294"/>
      <c r="Q108" s="281">
        <v>1</v>
      </c>
      <c r="R108" s="294"/>
      <c r="S108" s="294">
        <v>1</v>
      </c>
      <c r="T108" s="294"/>
      <c r="U108" s="294">
        <v>1</v>
      </c>
      <c r="V108" s="277" t="s">
        <v>2615</v>
      </c>
      <c r="W108" s="282">
        <v>1</v>
      </c>
      <c r="X108" s="282"/>
      <c r="Y108" s="282">
        <v>1</v>
      </c>
      <c r="Z108" s="282">
        <v>1</v>
      </c>
      <c r="AA108" s="282"/>
      <c r="AB108" s="283">
        <v>1</v>
      </c>
      <c r="AC108" s="281"/>
      <c r="AD108" s="282">
        <v>1</v>
      </c>
      <c r="AE108" s="281">
        <v>1</v>
      </c>
      <c r="AF108" s="284"/>
      <c r="AG108" s="295">
        <v>1</v>
      </c>
      <c r="AH108" s="295"/>
      <c r="AI108" s="281">
        <v>2</v>
      </c>
      <c r="AJ108" s="283">
        <v>2</v>
      </c>
      <c r="AK108" s="283">
        <v>3</v>
      </c>
      <c r="AL108" s="296"/>
      <c r="AM108" s="296"/>
      <c r="AN108" s="296"/>
      <c r="AO108" s="296"/>
      <c r="AP108" s="285"/>
      <c r="AQ108" s="114"/>
      <c r="AR108" s="114"/>
      <c r="AS108" s="114">
        <v>1</v>
      </c>
      <c r="AT108" s="65">
        <v>112</v>
      </c>
      <c r="AU108" s="64">
        <v>125</v>
      </c>
      <c r="AV108" s="65">
        <v>112</v>
      </c>
      <c r="AW108" s="65">
        <v>85</v>
      </c>
      <c r="AX108" s="65">
        <v>91</v>
      </c>
      <c r="AY108" s="65">
        <v>206</v>
      </c>
      <c r="AZ108" s="68">
        <v>83</v>
      </c>
      <c r="BA108" s="80">
        <v>154</v>
      </c>
      <c r="BB108" s="67">
        <v>90</v>
      </c>
      <c r="BC108" s="129">
        <v>503</v>
      </c>
      <c r="BD108" s="296" t="s">
        <v>2616</v>
      </c>
      <c r="BE108" s="296"/>
      <c r="BF108" s="294"/>
      <c r="BG108" s="294"/>
      <c r="BH108" s="294"/>
      <c r="BI108" s="295"/>
    </row>
    <row r="109" spans="1:61" s="276" customFormat="1" ht="29.25" customHeight="1">
      <c r="B109" s="294"/>
      <c r="C109" s="301"/>
      <c r="D109" s="294"/>
      <c r="E109" s="294"/>
      <c r="F109" s="294"/>
      <c r="G109" s="294"/>
      <c r="H109" s="294"/>
      <c r="I109" s="299"/>
      <c r="J109" s="294"/>
      <c r="K109" s="294"/>
      <c r="L109" s="294"/>
      <c r="P109" s="294"/>
      <c r="Q109" s="294"/>
      <c r="R109" s="294"/>
      <c r="S109" s="294"/>
      <c r="T109" s="294"/>
      <c r="U109" s="294"/>
      <c r="V109" s="295">
        <v>101</v>
      </c>
      <c r="W109" s="282"/>
      <c r="X109" s="282"/>
      <c r="Y109" s="282"/>
      <c r="Z109" s="282"/>
      <c r="AA109" s="282"/>
      <c r="AB109" s="296"/>
      <c r="AC109" s="294"/>
      <c r="AD109" s="294"/>
      <c r="AE109" s="294"/>
      <c r="AF109" s="295"/>
      <c r="AG109" s="295"/>
      <c r="AH109" s="295"/>
      <c r="AI109" s="294"/>
      <c r="AJ109" s="296"/>
      <c r="AK109" s="296"/>
      <c r="AL109" s="296"/>
      <c r="AM109" s="296"/>
      <c r="AN109" s="296"/>
      <c r="AO109" s="296"/>
      <c r="AP109" s="285"/>
      <c r="AQ109" s="114"/>
      <c r="AR109" s="114"/>
      <c r="AS109" s="114"/>
      <c r="AT109" s="303"/>
      <c r="AU109" s="304"/>
      <c r="AV109" s="120"/>
      <c r="AW109" s="120"/>
      <c r="AX109" s="120"/>
      <c r="AY109" s="120"/>
      <c r="AZ109" s="305"/>
      <c r="BA109" s="304"/>
      <c r="BB109" s="306"/>
      <c r="BC109" s="307"/>
      <c r="BD109" s="296"/>
      <c r="BE109" s="296"/>
      <c r="BF109" s="294"/>
      <c r="BG109" s="294"/>
      <c r="BH109" s="294"/>
      <c r="BI109" s="295"/>
    </row>
    <row r="110" spans="1:61" s="276" customFormat="1" ht="29.25" customHeight="1">
      <c r="B110" s="294" t="s">
        <v>48</v>
      </c>
      <c r="C110" s="301"/>
      <c r="D110" s="294">
        <f>SUM(D9:D109)</f>
        <v>62</v>
      </c>
      <c r="E110" s="294">
        <f>SUM(E9:E109)</f>
        <v>38</v>
      </c>
      <c r="F110" s="294">
        <f>SUM(F39:F109)</f>
        <v>0</v>
      </c>
      <c r="G110" s="294">
        <f>SUM(G9:G109)</f>
        <v>63</v>
      </c>
      <c r="H110" s="294">
        <f>SUM(H9:H79)</f>
        <v>22</v>
      </c>
      <c r="I110" s="299">
        <f>AVERAGE(I9:I108)</f>
        <v>421.29</v>
      </c>
      <c r="J110" s="294">
        <f>SUM(J9:J108)</f>
        <v>1</v>
      </c>
      <c r="K110" s="294">
        <f>SUM(K9:K108)</f>
        <v>76</v>
      </c>
      <c r="L110" s="294">
        <f>SUM(L9:L108)</f>
        <v>23</v>
      </c>
      <c r="M110" s="294">
        <f>AVERAGE(M9:M108)</f>
        <v>151.08000000000001</v>
      </c>
      <c r="N110" s="294">
        <f>AVERAGE(N9:N108)</f>
        <v>67.010000000000005</v>
      </c>
      <c r="O110" s="294">
        <f>AVERAGE(O9:O108)</f>
        <v>176.97</v>
      </c>
      <c r="P110" s="294">
        <f t="shared" ref="P110:U110" si="0">SUM(P9:P108)</f>
        <v>0</v>
      </c>
      <c r="Q110" s="294">
        <f t="shared" si="0"/>
        <v>100</v>
      </c>
      <c r="R110" s="294">
        <f t="shared" si="0"/>
        <v>8</v>
      </c>
      <c r="S110" s="294">
        <f t="shared" si="0"/>
        <v>92</v>
      </c>
      <c r="T110" s="294">
        <f t="shared" si="0"/>
        <v>1</v>
      </c>
      <c r="U110" s="294">
        <f t="shared" si="0"/>
        <v>99</v>
      </c>
      <c r="V110" s="295"/>
      <c r="W110" s="282"/>
      <c r="X110" s="282"/>
      <c r="Y110" s="282"/>
      <c r="Z110" s="282"/>
      <c r="AA110" s="282"/>
      <c r="AB110" s="296"/>
      <c r="AC110" s="294"/>
      <c r="AD110" s="294"/>
      <c r="AE110" s="294"/>
      <c r="AF110" s="295"/>
      <c r="AG110" s="295"/>
      <c r="AH110" s="295"/>
      <c r="AI110" s="294"/>
      <c r="AJ110" s="296"/>
      <c r="AK110" s="296"/>
      <c r="AL110" s="296"/>
      <c r="AM110" s="296"/>
      <c r="AN110" s="296"/>
      <c r="AO110" s="296"/>
      <c r="AP110" s="285"/>
      <c r="AQ110" s="308">
        <f>SUM(AQ9:AQ109)</f>
        <v>12</v>
      </c>
      <c r="AR110" s="308">
        <f>SUM(AR9:AR109)</f>
        <v>23</v>
      </c>
      <c r="AS110" s="308">
        <f>SUM(AS9:AS109)</f>
        <v>65</v>
      </c>
      <c r="AT110" s="303"/>
      <c r="AU110" s="309"/>
      <c r="AV110" s="310"/>
      <c r="AW110" s="231"/>
      <c r="AX110" s="120"/>
      <c r="AY110" s="120"/>
      <c r="AZ110" s="305"/>
      <c r="BA110" s="309"/>
      <c r="BB110" s="306"/>
      <c r="BC110" s="307"/>
      <c r="BD110" s="296"/>
      <c r="BE110" s="296"/>
      <c r="BF110" s="294"/>
      <c r="BG110" s="294"/>
      <c r="BH110" s="294"/>
      <c r="BI110" s="295"/>
    </row>
    <row r="111" spans="1:61">
      <c r="B111" s="88"/>
      <c r="C111" s="311"/>
      <c r="D111" s="88"/>
      <c r="E111" s="88"/>
      <c r="F111" s="88"/>
      <c r="G111" s="88"/>
      <c r="H111" s="88"/>
      <c r="I111" s="312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313"/>
      <c r="W111" s="314"/>
      <c r="X111" s="314"/>
      <c r="Y111" s="314"/>
      <c r="Z111" s="314"/>
      <c r="AA111" s="314"/>
      <c r="AB111" s="315"/>
      <c r="AC111" s="88"/>
      <c r="AD111" s="88"/>
      <c r="AE111" s="88"/>
      <c r="AF111" s="313"/>
      <c r="AG111" s="313"/>
      <c r="AH111" s="313"/>
      <c r="AI111" s="88"/>
      <c r="AJ111" s="316"/>
      <c r="AK111" s="316"/>
      <c r="AL111" s="316"/>
      <c r="AM111" s="316"/>
      <c r="AN111" s="316"/>
      <c r="AO111" s="316"/>
      <c r="AP111" s="316"/>
      <c r="AU111" s="304"/>
      <c r="AV111" s="120"/>
      <c r="AW111" s="120"/>
      <c r="AX111" s="120"/>
      <c r="AY111" s="120"/>
      <c r="AZ111" s="305"/>
      <c r="BA111" s="304"/>
      <c r="BB111" s="306"/>
      <c r="BC111" s="317"/>
      <c r="BD111" s="316"/>
      <c r="BE111" s="316"/>
      <c r="BF111" s="88"/>
      <c r="BG111" s="88"/>
      <c r="BH111" s="88"/>
      <c r="BI111" s="313"/>
    </row>
    <row r="112" spans="1:61">
      <c r="B112" s="88"/>
      <c r="C112" s="311"/>
      <c r="D112" s="88"/>
      <c r="E112" s="88"/>
      <c r="F112" s="88"/>
      <c r="G112" s="88"/>
      <c r="H112" s="88"/>
      <c r="I112" s="312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313"/>
      <c r="W112" s="314"/>
      <c r="X112" s="314"/>
      <c r="Y112" s="314"/>
      <c r="Z112" s="314"/>
      <c r="AA112" s="314"/>
      <c r="AB112" s="315"/>
      <c r="AC112" s="88"/>
      <c r="AD112" s="88"/>
      <c r="AE112" s="88"/>
      <c r="AF112" s="313"/>
      <c r="AG112" s="313"/>
      <c r="AH112" s="313"/>
      <c r="AI112" s="88"/>
      <c r="AJ112" s="316"/>
      <c r="AK112" s="316"/>
      <c r="AL112" s="316"/>
      <c r="AM112" s="316"/>
      <c r="AN112" s="316"/>
      <c r="AO112" s="316"/>
      <c r="AP112" s="316"/>
      <c r="AQ112" s="318"/>
      <c r="AR112" s="318"/>
      <c r="AS112" s="318"/>
      <c r="AT112" s="319"/>
      <c r="AU112" s="309"/>
      <c r="AV112" s="310"/>
      <c r="AW112" s="120"/>
      <c r="AX112" s="120"/>
      <c r="AY112" s="120"/>
      <c r="AZ112" s="305"/>
      <c r="BA112" s="304"/>
      <c r="BB112" s="306"/>
      <c r="BC112" s="317"/>
      <c r="BD112" s="316"/>
      <c r="BE112" s="316"/>
      <c r="BF112" s="88"/>
      <c r="BG112" s="88"/>
      <c r="BH112" s="88"/>
      <c r="BI112" s="313"/>
    </row>
    <row r="113" spans="2:61">
      <c r="B113" s="88"/>
      <c r="C113" s="311"/>
      <c r="D113" s="88"/>
      <c r="E113" s="88"/>
      <c r="F113" s="88"/>
      <c r="G113" s="88"/>
      <c r="H113" s="88"/>
      <c r="I113" s="312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313"/>
      <c r="W113" s="314"/>
      <c r="X113" s="314"/>
      <c r="Y113" s="314"/>
      <c r="Z113" s="314"/>
      <c r="AA113" s="314"/>
      <c r="AB113" s="315"/>
      <c r="AC113" s="88"/>
      <c r="AD113" s="88"/>
      <c r="AE113" s="88"/>
      <c r="AF113" s="313"/>
      <c r="AG113" s="313"/>
      <c r="AH113" s="313"/>
      <c r="AI113" s="88"/>
      <c r="AJ113" s="316"/>
      <c r="AK113" s="316"/>
      <c r="AL113" s="316"/>
      <c r="AM113" s="316"/>
      <c r="AN113" s="316"/>
      <c r="AO113" s="316"/>
      <c r="AP113" s="316"/>
      <c r="AQ113" s="318"/>
      <c r="AR113" s="318"/>
      <c r="AS113" s="318"/>
      <c r="AT113" s="319"/>
      <c r="AU113" s="304"/>
      <c r="AV113" s="120"/>
      <c r="AW113" s="231"/>
      <c r="AX113" s="120"/>
      <c r="AY113" s="120"/>
      <c r="AZ113" s="305"/>
      <c r="BA113" s="309"/>
      <c r="BB113" s="306"/>
      <c r="BC113" s="307"/>
      <c r="BD113" s="316"/>
      <c r="BE113" s="316"/>
      <c r="BF113" s="88"/>
      <c r="BG113" s="88"/>
      <c r="BH113" s="88"/>
      <c r="BI113" s="313"/>
    </row>
    <row r="114" spans="2:61">
      <c r="B114" s="88"/>
      <c r="C114" s="311"/>
      <c r="D114" s="88"/>
      <c r="E114" s="88"/>
      <c r="F114" s="88"/>
      <c r="G114" s="88"/>
      <c r="H114" s="88"/>
      <c r="I114" s="312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313"/>
      <c r="W114" s="314"/>
      <c r="X114" s="314"/>
      <c r="Y114" s="314"/>
      <c r="Z114" s="314"/>
      <c r="AA114" s="314"/>
      <c r="AB114" s="315"/>
      <c r="AC114" s="88"/>
      <c r="AD114" s="88"/>
      <c r="AE114" s="88"/>
      <c r="AF114" s="313"/>
      <c r="AG114" s="313"/>
      <c r="AH114" s="313"/>
      <c r="AI114" s="88"/>
      <c r="AJ114" s="316"/>
      <c r="AK114" s="316"/>
      <c r="AL114" s="316"/>
      <c r="AM114" s="316"/>
      <c r="AN114" s="316"/>
      <c r="AO114" s="316"/>
      <c r="AP114" s="316"/>
      <c r="AQ114" s="318"/>
      <c r="AR114" s="318"/>
      <c r="AS114" s="318"/>
      <c r="AT114" s="319"/>
      <c r="AU114" s="304"/>
      <c r="AV114" s="120"/>
      <c r="AW114" s="120"/>
      <c r="AX114" s="120"/>
      <c r="AY114" s="120"/>
      <c r="AZ114" s="305"/>
      <c r="BA114" s="309"/>
      <c r="BB114" s="306"/>
      <c r="BC114" s="307"/>
      <c r="BD114" s="316"/>
      <c r="BE114" s="316"/>
      <c r="BF114" s="88"/>
      <c r="BG114" s="88"/>
      <c r="BH114" s="88"/>
      <c r="BI114" s="313"/>
    </row>
    <row r="115" spans="2:61">
      <c r="B115" s="88"/>
      <c r="C115" s="320" t="s">
        <v>2617</v>
      </c>
      <c r="D115" s="321" t="s">
        <v>2618</v>
      </c>
      <c r="E115" s="321" t="s">
        <v>51</v>
      </c>
      <c r="F115" s="321" t="s">
        <v>1679</v>
      </c>
      <c r="G115" s="322" t="s">
        <v>2619</v>
      </c>
      <c r="H115" s="88"/>
      <c r="I115" s="312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313"/>
      <c r="W115" s="314"/>
      <c r="X115" s="314"/>
      <c r="Y115" s="314"/>
      <c r="Z115" s="314"/>
      <c r="AA115" s="314"/>
      <c r="AB115" s="315"/>
      <c r="AC115" s="88"/>
      <c r="AD115" s="88"/>
      <c r="AE115" s="88"/>
      <c r="AF115" s="313"/>
      <c r="AG115" s="313"/>
      <c r="AH115" s="313"/>
      <c r="AI115" s="88"/>
      <c r="AJ115" s="316"/>
      <c r="AK115" s="316"/>
      <c r="AL115" s="316"/>
      <c r="AM115" s="316"/>
      <c r="AN115" s="316"/>
      <c r="AO115" s="316"/>
      <c r="AP115" s="316"/>
      <c r="AQ115" s="318"/>
      <c r="AR115" s="318"/>
      <c r="AS115" s="318"/>
      <c r="AT115" s="319"/>
      <c r="AU115" s="304"/>
      <c r="AV115" s="120"/>
      <c r="AW115" s="120"/>
      <c r="AX115" s="120"/>
      <c r="AY115" s="120"/>
      <c r="AZ115" s="305"/>
      <c r="BA115" s="304"/>
      <c r="BB115" s="306"/>
      <c r="BC115" s="307"/>
      <c r="BD115" s="316"/>
      <c r="BE115" s="316"/>
      <c r="BF115" s="88"/>
      <c r="BG115" s="88"/>
      <c r="BH115" s="88"/>
      <c r="BI115" s="313"/>
    </row>
    <row r="116" spans="2:61">
      <c r="B116" s="88"/>
      <c r="C116" s="320"/>
      <c r="D116" s="321">
        <f>SUM(H9:H34)</f>
        <v>5</v>
      </c>
      <c r="E116" s="321">
        <f>SUM(AQ9:AR34)</f>
        <v>12</v>
      </c>
      <c r="F116" s="321">
        <f>E116/D116</f>
        <v>2.4</v>
      </c>
      <c r="G116" s="323">
        <f>((F116*(1-F116))/(D116)^0.5)</f>
        <v>-1.5026376808798585</v>
      </c>
      <c r="H116" s="88"/>
      <c r="I116" s="312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313"/>
      <c r="W116" s="314"/>
      <c r="X116" s="314"/>
      <c r="Y116" s="314"/>
      <c r="Z116" s="314"/>
      <c r="AA116" s="314"/>
      <c r="AB116" s="315"/>
      <c r="AC116" s="88"/>
      <c r="AD116" s="88"/>
      <c r="AE116" s="88"/>
      <c r="AF116" s="313"/>
      <c r="AG116" s="313"/>
      <c r="AH116" s="313"/>
      <c r="AI116" s="88"/>
      <c r="AJ116" s="316"/>
      <c r="AK116" s="316"/>
      <c r="AL116" s="316"/>
      <c r="AM116" s="316"/>
      <c r="AN116" s="316"/>
      <c r="AO116" s="316"/>
      <c r="AP116" s="316"/>
      <c r="AQ116" s="318"/>
      <c r="AR116" s="318"/>
      <c r="AS116" s="318"/>
      <c r="AT116" s="319"/>
      <c r="AU116" s="198"/>
      <c r="AV116" s="198"/>
      <c r="AW116" s="198"/>
      <c r="AX116" s="198"/>
      <c r="AY116" s="198"/>
      <c r="AZ116" s="305"/>
      <c r="BA116" s="304"/>
      <c r="BB116" s="306"/>
      <c r="BC116" s="324"/>
      <c r="BD116" s="316"/>
      <c r="BE116" s="316"/>
      <c r="BF116" s="88"/>
      <c r="BG116" s="88"/>
      <c r="BH116" s="88"/>
      <c r="BI116" s="313"/>
    </row>
    <row r="117" spans="2:61">
      <c r="B117" s="88"/>
      <c r="C117" s="320"/>
      <c r="D117" s="321" t="s">
        <v>28</v>
      </c>
      <c r="E117" s="321" t="s">
        <v>51</v>
      </c>
      <c r="F117" s="321" t="s">
        <v>1679</v>
      </c>
      <c r="G117" s="322"/>
      <c r="H117" s="88"/>
      <c r="I117" s="312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313"/>
      <c r="W117" s="314"/>
      <c r="X117" s="314"/>
      <c r="Y117" s="314"/>
      <c r="Z117" s="314"/>
      <c r="AA117" s="314"/>
      <c r="AB117" s="315"/>
      <c r="AC117" s="88"/>
      <c r="AD117" s="88"/>
      <c r="AE117" s="88"/>
      <c r="AF117" s="313"/>
      <c r="AG117" s="313"/>
      <c r="AH117" s="313"/>
      <c r="AI117" s="88"/>
      <c r="AJ117" s="316"/>
      <c r="AK117" s="316"/>
      <c r="AL117" s="316"/>
      <c r="AM117" s="316"/>
      <c r="AN117" s="316"/>
      <c r="AO117" s="316"/>
      <c r="AP117" s="316"/>
      <c r="AQ117" s="318"/>
      <c r="AR117" s="318"/>
      <c r="AS117" s="318"/>
      <c r="AT117" s="319"/>
      <c r="AU117" s="198"/>
      <c r="AV117" s="198"/>
      <c r="AW117" s="198"/>
      <c r="AX117" s="198"/>
      <c r="AY117" s="325"/>
      <c r="AZ117" s="305"/>
      <c r="BA117" s="309"/>
      <c r="BB117" s="306"/>
      <c r="BC117" s="307"/>
      <c r="BD117" s="316"/>
      <c r="BE117" s="316"/>
      <c r="BF117" s="88"/>
      <c r="BG117" s="88"/>
      <c r="BH117" s="88"/>
      <c r="BI117" s="313"/>
    </row>
    <row r="118" spans="2:61">
      <c r="B118" s="88"/>
      <c r="C118" s="320"/>
      <c r="D118" s="321">
        <f>SUM(G35:G70)</f>
        <v>21</v>
      </c>
      <c r="E118" s="321">
        <f>SUM(AQ35:AR70)</f>
        <v>12</v>
      </c>
      <c r="F118" s="321">
        <f>E118/D118</f>
        <v>0.5714285714285714</v>
      </c>
      <c r="G118" s="323">
        <f>((F118*(1-F118))/(D118)^0.5)</f>
        <v>5.3441115976161399E-2</v>
      </c>
      <c r="H118" s="88"/>
      <c r="I118" s="312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313"/>
      <c r="W118" s="314"/>
      <c r="X118" s="314"/>
      <c r="Y118" s="314"/>
      <c r="Z118" s="314"/>
      <c r="AA118" s="314"/>
      <c r="AB118" s="315"/>
      <c r="AC118" s="88"/>
      <c r="AD118" s="88"/>
      <c r="AE118" s="88"/>
      <c r="AF118" s="313"/>
      <c r="AG118" s="313"/>
      <c r="AH118" s="313"/>
      <c r="AI118" s="88"/>
      <c r="AJ118" s="316"/>
      <c r="AK118" s="316"/>
      <c r="AL118" s="316"/>
      <c r="AM118" s="316"/>
      <c r="AN118" s="316"/>
      <c r="AO118" s="316"/>
      <c r="AP118" s="316"/>
      <c r="AQ118" s="318"/>
      <c r="AR118" s="318"/>
      <c r="AS118" s="318"/>
      <c r="AT118" s="319"/>
      <c r="AU118" s="198"/>
      <c r="AV118" s="198"/>
      <c r="AW118" s="198"/>
      <c r="AX118" s="198"/>
      <c r="AY118" s="198"/>
      <c r="AZ118" s="305"/>
      <c r="BA118" s="304"/>
      <c r="BB118" s="306"/>
      <c r="BC118" s="307"/>
      <c r="BD118" s="316"/>
      <c r="BE118" s="316"/>
      <c r="BF118" s="88"/>
      <c r="BG118" s="88"/>
      <c r="BH118" s="88"/>
      <c r="BI118" s="313"/>
    </row>
    <row r="119" spans="2:61">
      <c r="B119" s="88"/>
      <c r="C119" s="320"/>
      <c r="D119" s="321"/>
      <c r="E119" s="321"/>
      <c r="F119" s="321"/>
      <c r="G119" s="322"/>
      <c r="H119" s="88"/>
      <c r="I119" s="312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313"/>
      <c r="W119" s="314"/>
      <c r="X119" s="314"/>
      <c r="Y119" s="314"/>
      <c r="Z119" s="314"/>
      <c r="AA119" s="314"/>
      <c r="AB119" s="315"/>
      <c r="AC119" s="88"/>
      <c r="AD119" s="88"/>
      <c r="AE119" s="88"/>
      <c r="AF119" s="313"/>
      <c r="AG119" s="313"/>
      <c r="AH119" s="313"/>
      <c r="AI119" s="88"/>
      <c r="AJ119" s="316"/>
      <c r="AK119" s="316"/>
      <c r="AL119" s="316"/>
      <c r="AM119" s="316"/>
      <c r="AN119" s="316"/>
      <c r="AO119" s="316"/>
      <c r="AP119" s="316"/>
      <c r="AQ119" s="318"/>
      <c r="AR119" s="318"/>
      <c r="AS119" s="318"/>
      <c r="AT119" s="319"/>
      <c r="AU119" s="198"/>
      <c r="AV119" s="198"/>
      <c r="AW119" s="198"/>
      <c r="AX119" s="198"/>
      <c r="AY119" s="325"/>
      <c r="AZ119" s="305"/>
      <c r="BA119" s="309"/>
      <c r="BB119" s="306"/>
      <c r="BC119" s="307"/>
      <c r="BD119" s="316"/>
      <c r="BE119" s="316"/>
      <c r="BF119" s="88"/>
      <c r="BG119" s="88"/>
      <c r="BH119" s="88"/>
      <c r="BI119" s="313"/>
    </row>
    <row r="120" spans="2:61">
      <c r="B120" s="88"/>
      <c r="C120" s="320" t="s">
        <v>2620</v>
      </c>
      <c r="D120" s="321" t="s">
        <v>2618</v>
      </c>
      <c r="E120" s="321" t="s">
        <v>51</v>
      </c>
      <c r="F120" s="321" t="s">
        <v>1679</v>
      </c>
      <c r="G120" s="322"/>
      <c r="H120" s="88"/>
      <c r="I120" s="312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313"/>
      <c r="W120" s="314"/>
      <c r="X120" s="314"/>
      <c r="Y120" s="314"/>
      <c r="Z120" s="314"/>
      <c r="AA120" s="314"/>
      <c r="AB120" s="315"/>
      <c r="AC120" s="88"/>
      <c r="AD120" s="88"/>
      <c r="AE120" s="88"/>
      <c r="AF120" s="313"/>
      <c r="AG120" s="313"/>
      <c r="AH120" s="313"/>
      <c r="AI120" s="88"/>
      <c r="AJ120" s="316"/>
      <c r="AK120" s="316"/>
      <c r="AL120" s="316"/>
      <c r="AM120" s="316"/>
      <c r="AN120" s="316"/>
      <c r="AO120" s="316"/>
      <c r="AP120" s="316"/>
      <c r="AQ120" s="318"/>
      <c r="AR120" s="318"/>
      <c r="AS120" s="318"/>
      <c r="AT120" s="319"/>
      <c r="AU120" s="198"/>
      <c r="AV120" s="198"/>
      <c r="AW120" s="198"/>
      <c r="AX120" s="198"/>
      <c r="AY120" s="198"/>
      <c r="AZ120" s="305"/>
      <c r="BA120" s="304"/>
      <c r="BB120" s="306"/>
      <c r="BC120" s="307"/>
      <c r="BD120" s="316"/>
      <c r="BE120" s="316"/>
      <c r="BF120" s="88"/>
      <c r="BG120" s="88"/>
      <c r="BH120" s="88"/>
      <c r="BI120" s="313"/>
    </row>
    <row r="121" spans="2:61">
      <c r="B121" s="88"/>
      <c r="C121" s="320"/>
      <c r="D121" s="321">
        <f>SUM(H71:H81)</f>
        <v>3</v>
      </c>
      <c r="E121" s="321">
        <f>SUM(AQ71:AR81)</f>
        <v>2</v>
      </c>
      <c r="F121" s="321">
        <f>E121/D121</f>
        <v>0.66666666666666663</v>
      </c>
      <c r="G121" s="323">
        <f>((F121*(1-F121))/(D121)^0.5)</f>
        <v>0.12830005981991685</v>
      </c>
      <c r="H121" s="88"/>
      <c r="I121" s="312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313"/>
      <c r="W121" s="314"/>
      <c r="X121" s="314"/>
      <c r="Y121" s="314"/>
      <c r="Z121" s="314"/>
      <c r="AA121" s="314"/>
      <c r="AB121" s="315"/>
      <c r="AC121" s="88"/>
      <c r="AD121" s="88"/>
      <c r="AE121" s="88"/>
      <c r="AF121" s="313"/>
      <c r="AG121" s="313"/>
      <c r="AH121" s="313"/>
      <c r="AI121" s="88"/>
      <c r="AJ121" s="316"/>
      <c r="AK121" s="316"/>
      <c r="AL121" s="316"/>
      <c r="AM121" s="316"/>
      <c r="AN121" s="316"/>
      <c r="AO121" s="316"/>
      <c r="AP121" s="316"/>
      <c r="AQ121" s="318"/>
      <c r="AR121" s="318"/>
      <c r="AS121" s="318"/>
      <c r="AT121" s="319"/>
      <c r="AU121" s="198"/>
      <c r="AV121" s="198"/>
      <c r="AW121" s="198"/>
      <c r="AX121" s="198"/>
      <c r="AY121" s="198"/>
      <c r="AZ121" s="305"/>
      <c r="BA121" s="309"/>
      <c r="BB121" s="306"/>
      <c r="BC121" s="307"/>
      <c r="BD121" s="316"/>
      <c r="BE121" s="316"/>
      <c r="BF121" s="88"/>
      <c r="BG121" s="88"/>
      <c r="BH121" s="88"/>
      <c r="BI121" s="313"/>
    </row>
    <row r="122" spans="2:61">
      <c r="B122" s="88"/>
      <c r="C122" s="320"/>
      <c r="D122" s="321" t="s">
        <v>28</v>
      </c>
      <c r="E122" s="321" t="s">
        <v>51</v>
      </c>
      <c r="F122" s="321" t="s">
        <v>1679</v>
      </c>
      <c r="G122" s="322"/>
      <c r="H122" s="88"/>
      <c r="I122" s="312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313"/>
      <c r="W122" s="314"/>
      <c r="X122" s="314"/>
      <c r="Y122" s="314"/>
      <c r="Z122" s="314"/>
      <c r="AA122" s="314"/>
      <c r="AB122" s="315"/>
      <c r="AC122" s="88"/>
      <c r="AD122" s="88"/>
      <c r="AE122" s="88"/>
      <c r="AF122" s="313"/>
      <c r="AG122" s="313"/>
      <c r="AH122" s="313"/>
      <c r="AI122" s="88"/>
      <c r="AJ122" s="316"/>
      <c r="AK122" s="316"/>
      <c r="AL122" s="316"/>
      <c r="AM122" s="316"/>
      <c r="AN122" s="316"/>
      <c r="AO122" s="316"/>
      <c r="AP122" s="316"/>
      <c r="AQ122" s="318"/>
      <c r="AR122" s="318"/>
      <c r="AS122" s="318"/>
      <c r="AT122" s="319"/>
      <c r="AU122" s="198"/>
      <c r="AV122" s="198"/>
      <c r="AW122" s="198"/>
      <c r="AX122" s="198"/>
      <c r="AY122" s="325"/>
      <c r="AZ122" s="305"/>
      <c r="BA122" s="304"/>
      <c r="BB122" s="306"/>
      <c r="BC122" s="307"/>
      <c r="BD122" s="316"/>
      <c r="BE122" s="316"/>
      <c r="BF122" s="88"/>
      <c r="BG122" s="88"/>
      <c r="BH122" s="88"/>
      <c r="BI122" s="313"/>
    </row>
    <row r="123" spans="2:61">
      <c r="B123" s="88"/>
      <c r="C123" s="320"/>
      <c r="D123" s="321">
        <f>SUM(G82:G108)</f>
        <v>13</v>
      </c>
      <c r="E123" s="321">
        <f>SUM(AQ82:AR108)</f>
        <v>9</v>
      </c>
      <c r="F123" s="321">
        <f>E123/D123</f>
        <v>0.69230769230769229</v>
      </c>
      <c r="G123" s="323">
        <f>((F123*(1-F123))/(D123)^0.5)</f>
        <v>5.9080494272509616E-2</v>
      </c>
      <c r="H123" s="88"/>
      <c r="I123" s="312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313"/>
      <c r="W123" s="314"/>
      <c r="X123" s="314"/>
      <c r="Y123" s="314"/>
      <c r="Z123" s="314"/>
      <c r="AA123" s="314"/>
      <c r="AB123" s="315"/>
      <c r="AC123" s="88"/>
      <c r="AD123" s="88"/>
      <c r="AE123" s="88"/>
      <c r="AF123" s="313"/>
      <c r="AG123" s="313"/>
      <c r="AH123" s="313"/>
      <c r="AI123" s="88"/>
      <c r="AJ123" s="316"/>
      <c r="AK123" s="316"/>
      <c r="AL123" s="316"/>
      <c r="AM123" s="316"/>
      <c r="AN123" s="316"/>
      <c r="AO123" s="316"/>
      <c r="AP123" s="316"/>
      <c r="AQ123" s="318"/>
      <c r="AR123" s="318"/>
      <c r="AS123" s="318"/>
      <c r="AT123" s="319"/>
      <c r="AU123" s="198"/>
      <c r="AV123" s="198"/>
      <c r="AW123" s="198"/>
      <c r="AX123" s="198"/>
      <c r="AY123" s="198"/>
      <c r="AZ123" s="305"/>
      <c r="BA123" s="304"/>
      <c r="BB123" s="306"/>
      <c r="BC123" s="307"/>
      <c r="BD123" s="316"/>
      <c r="BE123" s="316"/>
      <c r="BF123" s="88"/>
      <c r="BG123" s="88"/>
      <c r="BH123" s="88"/>
      <c r="BI123" s="313"/>
    </row>
    <row r="124" spans="2:61">
      <c r="B124" s="88"/>
      <c r="C124" s="320"/>
      <c r="D124" s="321"/>
      <c r="E124" s="321"/>
      <c r="F124" s="321"/>
      <c r="G124" s="321"/>
      <c r="H124" s="88"/>
      <c r="I124" s="312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313"/>
      <c r="W124" s="314"/>
      <c r="X124" s="314"/>
      <c r="Y124" s="314"/>
      <c r="Z124" s="314"/>
      <c r="AA124" s="314"/>
      <c r="AB124" s="315"/>
      <c r="AC124" s="88"/>
      <c r="AD124" s="88"/>
      <c r="AE124" s="88"/>
      <c r="AF124" s="313"/>
      <c r="AG124" s="313"/>
      <c r="AH124" s="313"/>
      <c r="AI124" s="88"/>
      <c r="AJ124" s="316"/>
      <c r="AK124" s="316"/>
      <c r="AL124" s="316"/>
      <c r="AM124" s="316"/>
      <c r="AN124" s="316"/>
      <c r="AO124" s="316"/>
      <c r="AP124" s="316"/>
      <c r="AU124" s="198"/>
      <c r="AV124" s="198"/>
      <c r="AW124" s="198"/>
      <c r="AX124" s="198"/>
      <c r="AY124" s="325"/>
      <c r="AZ124" s="305"/>
      <c r="BA124" s="304"/>
      <c r="BB124" s="306"/>
      <c r="BC124" s="317"/>
      <c r="BD124" s="316"/>
      <c r="BE124" s="316"/>
      <c r="BF124" s="88"/>
      <c r="BG124" s="88"/>
      <c r="BH124" s="88"/>
      <c r="BI124" s="313"/>
    </row>
    <row r="125" spans="2:61">
      <c r="B125" s="88"/>
      <c r="C125" s="311"/>
      <c r="D125" s="88"/>
      <c r="E125" s="88"/>
      <c r="F125" s="88"/>
      <c r="G125" s="88"/>
      <c r="H125" s="88"/>
      <c r="I125" s="312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313"/>
      <c r="W125" s="314"/>
      <c r="X125" s="314"/>
      <c r="Y125" s="314"/>
      <c r="Z125" s="314"/>
      <c r="AA125" s="314"/>
      <c r="AB125" s="315"/>
      <c r="AC125" s="88"/>
      <c r="AD125" s="88"/>
      <c r="AE125" s="88"/>
      <c r="AF125" s="313"/>
      <c r="AG125" s="313"/>
      <c r="AH125" s="313"/>
      <c r="AI125" s="88"/>
      <c r="AJ125" s="316"/>
      <c r="AK125" s="316"/>
      <c r="AL125" s="316"/>
      <c r="AM125" s="316"/>
      <c r="AN125" s="316"/>
      <c r="AO125" s="316"/>
      <c r="AP125" s="316"/>
      <c r="AU125" s="309"/>
      <c r="AV125" s="310"/>
      <c r="AW125" s="231"/>
      <c r="AX125" s="120"/>
      <c r="AY125" s="231"/>
      <c r="AZ125" s="326"/>
      <c r="BA125" s="309"/>
      <c r="BB125" s="306"/>
      <c r="BC125" s="307"/>
      <c r="BD125" s="316"/>
      <c r="BE125" s="316"/>
      <c r="BF125" s="88"/>
      <c r="BG125" s="88"/>
      <c r="BH125" s="88"/>
      <c r="BI125" s="313"/>
    </row>
    <row r="126" spans="2:61">
      <c r="B126" s="88"/>
      <c r="C126" s="311" t="s">
        <v>48</v>
      </c>
      <c r="D126" s="88"/>
      <c r="E126" s="88"/>
      <c r="F126" s="88"/>
      <c r="G126" s="88"/>
      <c r="H126" s="88"/>
      <c r="I126" s="312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313"/>
      <c r="W126" s="314"/>
      <c r="X126" s="314"/>
      <c r="Y126" s="314"/>
      <c r="Z126" s="314"/>
      <c r="AA126" s="314"/>
      <c r="AB126" s="315"/>
      <c r="AC126" s="88"/>
      <c r="AD126" s="88"/>
      <c r="AE126" s="88"/>
      <c r="AF126" s="313"/>
      <c r="AG126" s="313"/>
      <c r="AH126" s="313"/>
      <c r="AI126" s="88"/>
      <c r="AJ126" s="316"/>
      <c r="AK126" s="316"/>
      <c r="AL126" s="316"/>
      <c r="AM126" s="316"/>
      <c r="AN126" s="316"/>
      <c r="AO126" s="316"/>
      <c r="AP126" s="316"/>
      <c r="AU126" s="304"/>
      <c r="AV126" s="120"/>
      <c r="AW126" s="120"/>
      <c r="AX126" s="120"/>
      <c r="AY126" s="120"/>
      <c r="AZ126" s="305"/>
      <c r="BA126" s="309"/>
      <c r="BB126" s="306"/>
      <c r="BC126" s="307"/>
      <c r="BD126" s="316"/>
      <c r="BE126" s="316"/>
      <c r="BF126" s="88"/>
      <c r="BG126" s="88"/>
      <c r="BH126" s="88"/>
      <c r="BI126" s="313"/>
    </row>
    <row r="127" spans="2:61">
      <c r="B127" s="88"/>
      <c r="D127" s="311">
        <f>D116+D118+D121+D123</f>
        <v>42</v>
      </c>
      <c r="E127" s="88">
        <f>E116+E118+E121+E123</f>
        <v>35</v>
      </c>
      <c r="F127" s="88">
        <f>E127/D127</f>
        <v>0.83333333333333337</v>
      </c>
      <c r="G127" s="328">
        <f>((F127*(1-F127))/(D127)^0.5)</f>
        <v>2.1431020828068317E-2</v>
      </c>
      <c r="H127" s="88"/>
      <c r="I127" s="312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313"/>
      <c r="W127" s="314"/>
      <c r="X127" s="314"/>
      <c r="Y127" s="314"/>
      <c r="Z127" s="314"/>
      <c r="AA127" s="314"/>
      <c r="AB127" s="315"/>
      <c r="AC127" s="88"/>
      <c r="AD127" s="88"/>
      <c r="AE127" s="88"/>
      <c r="AF127" s="313"/>
      <c r="AG127" s="313"/>
      <c r="AH127" s="313"/>
      <c r="AI127" s="88"/>
      <c r="AJ127" s="316"/>
      <c r="AK127" s="316"/>
      <c r="AL127" s="316"/>
      <c r="AM127" s="316"/>
      <c r="AN127" s="316"/>
      <c r="AO127" s="316"/>
      <c r="AP127" s="316"/>
      <c r="AU127" s="304"/>
      <c r="AV127" s="231"/>
      <c r="AW127" s="120"/>
      <c r="AX127" s="120"/>
      <c r="AY127" s="120"/>
      <c r="AZ127" s="305"/>
      <c r="BA127" s="304"/>
      <c r="BB127" s="306"/>
      <c r="BC127" s="307"/>
      <c r="BD127" s="316"/>
      <c r="BE127" s="316"/>
      <c r="BF127" s="88"/>
      <c r="BG127" s="88"/>
      <c r="BH127" s="88"/>
      <c r="BI127" s="313"/>
    </row>
    <row r="128" spans="2:61">
      <c r="B128" s="88"/>
      <c r="C128" s="311"/>
      <c r="D128" s="88"/>
      <c r="E128" s="88"/>
      <c r="F128" s="88"/>
      <c r="G128" s="88"/>
      <c r="H128" s="88"/>
      <c r="I128" s="312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313"/>
      <c r="W128" s="314"/>
      <c r="X128" s="314"/>
      <c r="Y128" s="314"/>
      <c r="Z128" s="314"/>
      <c r="AA128" s="314"/>
      <c r="AB128" s="315"/>
      <c r="AC128" s="88"/>
      <c r="AD128" s="88"/>
      <c r="AE128" s="88"/>
      <c r="AF128" s="313"/>
      <c r="AG128" s="313"/>
      <c r="AH128" s="313"/>
      <c r="AI128" s="88"/>
      <c r="AJ128" s="316"/>
      <c r="AK128" s="316"/>
      <c r="AL128" s="316"/>
      <c r="AM128" s="316"/>
      <c r="AN128" s="316"/>
      <c r="AO128" s="316"/>
      <c r="AP128" s="316"/>
      <c r="AU128" s="304"/>
      <c r="AV128" s="120"/>
      <c r="AW128" s="120"/>
      <c r="AX128" s="120"/>
      <c r="AY128" s="120"/>
      <c r="AZ128" s="305"/>
      <c r="BA128" s="329"/>
      <c r="BB128" s="306"/>
      <c r="BC128" s="307"/>
      <c r="BD128" s="316"/>
      <c r="BE128" s="316"/>
      <c r="BF128" s="88"/>
      <c r="BG128" s="88"/>
      <c r="BH128" s="88"/>
      <c r="BI128" s="313"/>
    </row>
    <row r="129" spans="2:61">
      <c r="B129" s="88"/>
      <c r="C129" s="311"/>
      <c r="D129" s="88"/>
      <c r="E129" s="88"/>
      <c r="F129" s="88"/>
      <c r="G129" s="88"/>
      <c r="H129" s="88"/>
      <c r="I129" s="312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313"/>
      <c r="W129" s="314"/>
      <c r="X129" s="314"/>
      <c r="Y129" s="314"/>
      <c r="Z129" s="314"/>
      <c r="AA129" s="314"/>
      <c r="AB129" s="315"/>
      <c r="AC129" s="88"/>
      <c r="AD129" s="88"/>
      <c r="AE129" s="88"/>
      <c r="AF129" s="313"/>
      <c r="AG129" s="313"/>
      <c r="AH129" s="313"/>
      <c r="AI129" s="88"/>
      <c r="AJ129" s="316"/>
      <c r="AK129" s="316"/>
      <c r="AL129" s="316"/>
      <c r="AM129" s="316"/>
      <c r="AN129" s="316"/>
      <c r="AO129" s="316"/>
      <c r="AP129" s="316"/>
      <c r="AU129" s="304"/>
      <c r="AV129" s="231"/>
      <c r="AW129" s="231"/>
      <c r="AX129" s="120"/>
      <c r="AY129" s="120"/>
      <c r="AZ129" s="305"/>
      <c r="BA129" s="304"/>
      <c r="BB129" s="306"/>
      <c r="BC129" s="307"/>
      <c r="BD129" s="316"/>
      <c r="BE129" s="316"/>
      <c r="BF129" s="88"/>
      <c r="BG129" s="88"/>
      <c r="BH129" s="88"/>
      <c r="BI129" s="313"/>
    </row>
    <row r="130" spans="2:61">
      <c r="B130" s="88"/>
      <c r="C130" s="311"/>
      <c r="D130" s="88"/>
      <c r="E130" s="88"/>
      <c r="F130" s="88"/>
      <c r="G130" s="88"/>
      <c r="H130" s="88"/>
      <c r="I130" s="312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313"/>
      <c r="W130" s="314"/>
      <c r="X130" s="314"/>
      <c r="Y130" s="314"/>
      <c r="Z130" s="314"/>
      <c r="AA130" s="314"/>
      <c r="AB130" s="315"/>
      <c r="AC130" s="88"/>
      <c r="AD130" s="88"/>
      <c r="AE130" s="88"/>
      <c r="AF130" s="313"/>
      <c r="AG130" s="313"/>
      <c r="AH130" s="313"/>
      <c r="AI130" s="88"/>
      <c r="AJ130" s="316"/>
      <c r="AK130" s="316"/>
      <c r="AL130" s="316"/>
      <c r="AM130" s="316"/>
      <c r="AN130" s="316"/>
      <c r="AO130" s="316"/>
      <c r="AP130" s="316"/>
      <c r="AU130" s="304"/>
      <c r="AV130" s="310"/>
      <c r="AW130" s="120"/>
      <c r="AX130" s="120"/>
      <c r="AY130" s="120"/>
      <c r="AZ130" s="305"/>
      <c r="BA130" s="304"/>
      <c r="BB130" s="306"/>
      <c r="BC130" s="307"/>
      <c r="BD130" s="316"/>
      <c r="BE130" s="316"/>
      <c r="BF130" s="88"/>
      <c r="BG130" s="88"/>
      <c r="BH130" s="88"/>
      <c r="BI130" s="313"/>
    </row>
    <row r="131" spans="2:61">
      <c r="B131" s="88"/>
      <c r="C131" s="311"/>
      <c r="D131" s="88"/>
      <c r="E131" s="88"/>
      <c r="F131" s="88"/>
      <c r="G131" s="88"/>
      <c r="H131" s="88"/>
      <c r="I131" s="312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313"/>
      <c r="W131" s="314"/>
      <c r="X131" s="314"/>
      <c r="Y131" s="314"/>
      <c r="Z131" s="314"/>
      <c r="AA131" s="314"/>
      <c r="AB131" s="315"/>
      <c r="AC131" s="88"/>
      <c r="AD131" s="88"/>
      <c r="AE131" s="88"/>
      <c r="AF131" s="313"/>
      <c r="AG131" s="313"/>
      <c r="AH131" s="313"/>
      <c r="AI131" s="88"/>
      <c r="AJ131" s="316"/>
      <c r="AK131" s="316"/>
      <c r="AL131" s="316"/>
      <c r="AM131" s="316"/>
      <c r="AN131" s="316"/>
      <c r="AO131" s="316"/>
      <c r="AP131" s="316"/>
      <c r="AU131" s="309"/>
      <c r="AV131" s="231"/>
      <c r="AW131" s="231"/>
      <c r="AX131" s="120"/>
      <c r="AY131" s="120"/>
      <c r="AZ131" s="326"/>
      <c r="BA131" s="329"/>
      <c r="BB131" s="306"/>
      <c r="BC131" s="307"/>
      <c r="BD131" s="316"/>
      <c r="BE131" s="316"/>
      <c r="BF131" s="88"/>
      <c r="BG131" s="88"/>
      <c r="BH131" s="88"/>
      <c r="BI131" s="313"/>
    </row>
    <row r="132" spans="2:61">
      <c r="B132" s="88"/>
      <c r="C132" s="311"/>
      <c r="D132" s="88"/>
      <c r="E132" s="88"/>
      <c r="F132" s="88"/>
      <c r="G132" s="88"/>
      <c r="H132" s="88"/>
      <c r="I132" s="312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313"/>
      <c r="W132" s="314"/>
      <c r="X132" s="314"/>
      <c r="Y132" s="314"/>
      <c r="Z132" s="314"/>
      <c r="AA132" s="314"/>
      <c r="AB132" s="315"/>
      <c r="AC132" s="88"/>
      <c r="AD132" s="88"/>
      <c r="AE132" s="88"/>
      <c r="AF132" s="313"/>
      <c r="AG132" s="313"/>
      <c r="AH132" s="313"/>
      <c r="AI132" s="88"/>
      <c r="AJ132" s="316"/>
      <c r="AK132" s="316"/>
      <c r="AL132" s="316"/>
      <c r="AM132" s="316"/>
      <c r="AN132" s="316"/>
      <c r="AO132" s="316"/>
      <c r="AP132" s="316"/>
      <c r="AU132" s="304"/>
      <c r="AV132" s="231"/>
      <c r="AW132" s="120"/>
      <c r="AX132" s="120"/>
      <c r="AY132" s="120"/>
      <c r="AZ132" s="305"/>
      <c r="BA132" s="329"/>
      <c r="BB132" s="306"/>
      <c r="BC132" s="307"/>
      <c r="BD132" s="316"/>
      <c r="BE132" s="316"/>
      <c r="BF132" s="88"/>
      <c r="BG132" s="88"/>
      <c r="BH132" s="88"/>
      <c r="BI132" s="313"/>
    </row>
    <row r="133" spans="2:61">
      <c r="B133" s="88"/>
      <c r="C133" s="311"/>
      <c r="D133" s="88"/>
      <c r="E133" s="88"/>
      <c r="F133" s="88"/>
      <c r="G133" s="88"/>
      <c r="H133" s="88"/>
      <c r="I133" s="312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313"/>
      <c r="W133" s="314"/>
      <c r="X133" s="314"/>
      <c r="Y133" s="314"/>
      <c r="Z133" s="314"/>
      <c r="AA133" s="314"/>
      <c r="AB133" s="315"/>
      <c r="AC133" s="88"/>
      <c r="AD133" s="88"/>
      <c r="AE133" s="88"/>
      <c r="AF133" s="313"/>
      <c r="AG133" s="313"/>
      <c r="AH133" s="313"/>
      <c r="AI133" s="88"/>
      <c r="AJ133" s="316"/>
      <c r="AK133" s="316"/>
      <c r="AL133" s="316"/>
      <c r="AM133" s="316"/>
      <c r="AN133" s="316"/>
      <c r="AO133" s="316"/>
      <c r="AP133" s="316"/>
      <c r="AU133" s="309"/>
      <c r="AV133" s="310"/>
      <c r="AW133" s="231"/>
      <c r="AX133" s="231"/>
      <c r="AY133" s="231"/>
      <c r="AZ133" s="305"/>
      <c r="BA133" s="309"/>
      <c r="BB133" s="306"/>
      <c r="BC133" s="307"/>
      <c r="BD133" s="316"/>
      <c r="BE133" s="316"/>
      <c r="BF133" s="88"/>
      <c r="BG133" s="88"/>
      <c r="BH133" s="88"/>
      <c r="BI133" s="313"/>
    </row>
    <row r="134" spans="2:61">
      <c r="B134" s="88"/>
      <c r="C134" s="311"/>
      <c r="D134" s="88"/>
      <c r="E134" s="88"/>
      <c r="F134" s="88"/>
      <c r="G134" s="88"/>
      <c r="H134" s="88"/>
      <c r="I134" s="312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313"/>
      <c r="W134" s="314"/>
      <c r="X134" s="314"/>
      <c r="Y134" s="314"/>
      <c r="Z134" s="314"/>
      <c r="AA134" s="314"/>
      <c r="AB134" s="315"/>
      <c r="AC134" s="88"/>
      <c r="AD134" s="88"/>
      <c r="AE134" s="88"/>
      <c r="AF134" s="313"/>
      <c r="AG134" s="313"/>
      <c r="AH134" s="313"/>
      <c r="AI134" s="88"/>
      <c r="AJ134" s="316"/>
      <c r="AK134" s="316"/>
      <c r="AL134" s="316"/>
      <c r="AM134" s="316"/>
      <c r="AN134" s="316"/>
      <c r="AO134" s="316"/>
      <c r="AP134" s="316"/>
      <c r="AU134" s="304"/>
      <c r="AV134" s="231"/>
      <c r="AW134" s="231"/>
      <c r="AX134" s="120"/>
      <c r="AY134" s="120"/>
      <c r="AZ134" s="305"/>
      <c r="BA134" s="329"/>
      <c r="BB134" s="306"/>
      <c r="BC134" s="307"/>
      <c r="BD134" s="316"/>
      <c r="BE134" s="316"/>
      <c r="BF134" s="88"/>
      <c r="BG134" s="88"/>
      <c r="BH134" s="88"/>
      <c r="BI134" s="313"/>
    </row>
    <row r="135" spans="2:61">
      <c r="B135" s="88"/>
      <c r="C135" s="311"/>
      <c r="D135" s="88"/>
      <c r="E135" s="88"/>
      <c r="F135" s="88"/>
      <c r="G135" s="88"/>
      <c r="H135" s="88"/>
      <c r="I135" s="312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313"/>
      <c r="W135" s="314"/>
      <c r="X135" s="314"/>
      <c r="Y135" s="314"/>
      <c r="Z135" s="314"/>
      <c r="AA135" s="314"/>
      <c r="AB135" s="315"/>
      <c r="AC135" s="88"/>
      <c r="AD135" s="88"/>
      <c r="AE135" s="88"/>
      <c r="AF135" s="313"/>
      <c r="AG135" s="313"/>
      <c r="AH135" s="313"/>
      <c r="AI135" s="88"/>
      <c r="AJ135" s="316"/>
      <c r="AK135" s="316"/>
      <c r="AL135" s="316"/>
      <c r="AM135" s="316"/>
      <c r="AN135" s="316"/>
      <c r="AO135" s="316"/>
      <c r="AP135" s="316"/>
      <c r="AU135" s="304"/>
      <c r="AV135" s="120"/>
      <c r="AW135" s="120"/>
      <c r="AX135" s="120"/>
      <c r="AY135" s="120"/>
      <c r="AZ135" s="305"/>
      <c r="BA135" s="304"/>
      <c r="BB135" s="306"/>
      <c r="BC135" s="307"/>
      <c r="BD135" s="316"/>
      <c r="BE135" s="316"/>
      <c r="BF135" s="88"/>
      <c r="BG135" s="88"/>
      <c r="BH135" s="88"/>
      <c r="BI135" s="313"/>
    </row>
    <row r="136" spans="2:61">
      <c r="B136" s="88"/>
      <c r="C136" s="311"/>
      <c r="D136" s="88"/>
      <c r="E136" s="88"/>
      <c r="F136" s="88"/>
      <c r="G136" s="88"/>
      <c r="H136" s="88"/>
      <c r="I136" s="312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313"/>
      <c r="W136" s="314"/>
      <c r="X136" s="314"/>
      <c r="Y136" s="314"/>
      <c r="Z136" s="314"/>
      <c r="AA136" s="314"/>
      <c r="AB136" s="315"/>
      <c r="AC136" s="88"/>
      <c r="AD136" s="88"/>
      <c r="AE136" s="88"/>
      <c r="AF136" s="313"/>
      <c r="AG136" s="313"/>
      <c r="AH136" s="313"/>
      <c r="AI136" s="88"/>
      <c r="AJ136" s="316"/>
      <c r="AK136" s="316"/>
      <c r="AL136" s="316"/>
      <c r="AM136" s="316"/>
      <c r="AN136" s="316"/>
      <c r="AO136" s="316"/>
      <c r="AP136" s="316"/>
      <c r="AU136" s="309"/>
      <c r="AV136" s="120"/>
      <c r="AW136" s="231"/>
      <c r="AX136" s="231"/>
      <c r="AY136" s="120"/>
      <c r="AZ136" s="326"/>
      <c r="BA136" s="309"/>
      <c r="BB136" s="306"/>
      <c r="BC136" s="307"/>
      <c r="BD136" s="316"/>
      <c r="BE136" s="316"/>
      <c r="BF136" s="88"/>
      <c r="BG136" s="88"/>
      <c r="BH136" s="88"/>
      <c r="BI136" s="313"/>
    </row>
    <row r="137" spans="2:61">
      <c r="B137" s="88"/>
      <c r="C137" s="311"/>
      <c r="D137" s="88"/>
      <c r="E137" s="88"/>
      <c r="F137" s="88"/>
      <c r="G137" s="88"/>
      <c r="H137" s="88"/>
      <c r="I137" s="312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313"/>
      <c r="W137" s="314"/>
      <c r="X137" s="314"/>
      <c r="Y137" s="314"/>
      <c r="Z137" s="314"/>
      <c r="AA137" s="314"/>
      <c r="AB137" s="315"/>
      <c r="AC137" s="88"/>
      <c r="AD137" s="88"/>
      <c r="AE137" s="88"/>
      <c r="AF137" s="313"/>
      <c r="AG137" s="313"/>
      <c r="AH137" s="313"/>
      <c r="AI137" s="88"/>
      <c r="AJ137" s="316"/>
      <c r="AK137" s="316"/>
      <c r="AL137" s="316"/>
      <c r="AM137" s="316"/>
      <c r="AN137" s="316"/>
      <c r="AO137" s="316"/>
      <c r="AP137" s="316"/>
      <c r="AU137" s="304"/>
      <c r="AV137" s="120"/>
      <c r="AW137" s="231"/>
      <c r="AX137" s="120"/>
      <c r="AY137" s="120"/>
      <c r="AZ137" s="305"/>
      <c r="BA137" s="309"/>
      <c r="BB137" s="306"/>
      <c r="BC137" s="307"/>
      <c r="BD137" s="316"/>
      <c r="BE137" s="316"/>
      <c r="BF137" s="88"/>
      <c r="BG137" s="88"/>
      <c r="BH137" s="88"/>
      <c r="BI137" s="313"/>
    </row>
    <row r="138" spans="2:61">
      <c r="B138" s="88"/>
      <c r="C138" s="311"/>
      <c r="D138" s="88"/>
      <c r="E138" s="88"/>
      <c r="F138" s="88"/>
      <c r="G138" s="88"/>
      <c r="H138" s="88"/>
      <c r="I138" s="312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313"/>
      <c r="W138" s="314"/>
      <c r="X138" s="314"/>
      <c r="Y138" s="314"/>
      <c r="Z138" s="314"/>
      <c r="AA138" s="314"/>
      <c r="AB138" s="315"/>
      <c r="AC138" s="88"/>
      <c r="AD138" s="88"/>
      <c r="AE138" s="88"/>
      <c r="AF138" s="313"/>
      <c r="AG138" s="313"/>
      <c r="AH138" s="313"/>
      <c r="AI138" s="88"/>
      <c r="AJ138" s="316"/>
      <c r="AK138" s="316"/>
      <c r="AL138" s="316"/>
      <c r="AM138" s="316"/>
      <c r="AN138" s="316"/>
      <c r="AO138" s="316"/>
      <c r="AP138" s="316"/>
      <c r="AU138" s="304"/>
      <c r="AV138" s="231"/>
      <c r="AW138" s="120"/>
      <c r="AX138" s="120"/>
      <c r="AY138" s="120"/>
      <c r="AZ138" s="305"/>
      <c r="BA138" s="309"/>
      <c r="BB138" s="306"/>
      <c r="BC138" s="307"/>
      <c r="BD138" s="316"/>
      <c r="BE138" s="316"/>
      <c r="BF138" s="88"/>
      <c r="BG138" s="88"/>
      <c r="BH138" s="88"/>
      <c r="BI138" s="313"/>
    </row>
    <row r="139" spans="2:61">
      <c r="B139" s="88"/>
      <c r="C139" s="311"/>
      <c r="D139" s="88"/>
      <c r="E139" s="88"/>
      <c r="F139" s="88"/>
      <c r="G139" s="88"/>
      <c r="H139" s="88"/>
      <c r="I139" s="312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313"/>
      <c r="W139" s="314"/>
      <c r="X139" s="314"/>
      <c r="Y139" s="314"/>
      <c r="Z139" s="314"/>
      <c r="AA139" s="314"/>
      <c r="AB139" s="315"/>
      <c r="AC139" s="88"/>
      <c r="AD139" s="88"/>
      <c r="AE139" s="88"/>
      <c r="AF139" s="313"/>
      <c r="AG139" s="313"/>
      <c r="AH139" s="313"/>
      <c r="AI139" s="88"/>
      <c r="AJ139" s="316"/>
      <c r="AK139" s="316"/>
      <c r="AL139" s="316"/>
      <c r="AM139" s="316"/>
      <c r="AN139" s="316"/>
      <c r="AO139" s="316"/>
      <c r="AP139" s="316"/>
      <c r="AU139" s="304"/>
      <c r="AV139" s="120"/>
      <c r="AW139" s="120"/>
      <c r="AX139" s="120"/>
      <c r="AY139" s="120"/>
      <c r="AZ139" s="305"/>
      <c r="BA139" s="304"/>
      <c r="BB139" s="306"/>
      <c r="BC139" s="307"/>
      <c r="BD139" s="316"/>
      <c r="BE139" s="316"/>
      <c r="BF139" s="88"/>
      <c r="BG139" s="88"/>
      <c r="BH139" s="88"/>
      <c r="BI139" s="313"/>
    </row>
    <row r="140" spans="2:61">
      <c r="B140" s="88"/>
      <c r="C140" s="311"/>
      <c r="D140" s="88"/>
      <c r="E140" s="88"/>
      <c r="F140" s="88"/>
      <c r="G140" s="88"/>
      <c r="H140" s="88"/>
      <c r="I140" s="312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313"/>
      <c r="W140" s="314"/>
      <c r="X140" s="314"/>
      <c r="Y140" s="314"/>
      <c r="Z140" s="314"/>
      <c r="AA140" s="314"/>
      <c r="AB140" s="315"/>
      <c r="AC140" s="88"/>
      <c r="AD140" s="88"/>
      <c r="AE140" s="88"/>
      <c r="AF140" s="313"/>
      <c r="AG140" s="313"/>
      <c r="AH140" s="313"/>
      <c r="AI140" s="88"/>
      <c r="AJ140" s="316"/>
      <c r="AK140" s="316"/>
      <c r="AL140" s="316"/>
      <c r="AM140" s="316"/>
      <c r="AN140" s="316"/>
      <c r="AO140" s="316"/>
      <c r="AP140" s="316"/>
      <c r="AU140" s="309"/>
      <c r="AV140" s="310"/>
      <c r="AW140" s="120"/>
      <c r="AX140" s="120"/>
      <c r="AY140" s="120"/>
      <c r="AZ140" s="305"/>
      <c r="BA140" s="304"/>
      <c r="BB140" s="306"/>
      <c r="BC140" s="317"/>
      <c r="BD140" s="316"/>
      <c r="BE140" s="316"/>
      <c r="BF140" s="88"/>
      <c r="BG140" s="88"/>
      <c r="BH140" s="88"/>
      <c r="BI140" s="313"/>
    </row>
    <row r="141" spans="2:61">
      <c r="B141" s="88"/>
      <c r="C141" s="311"/>
      <c r="D141" s="88"/>
      <c r="E141" s="88"/>
      <c r="F141" s="88"/>
      <c r="G141" s="88"/>
      <c r="H141" s="88"/>
      <c r="I141" s="312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313"/>
      <c r="W141" s="314"/>
      <c r="X141" s="314"/>
      <c r="Y141" s="314"/>
      <c r="Z141" s="314"/>
      <c r="AA141" s="314"/>
      <c r="AB141" s="315"/>
      <c r="AC141" s="88"/>
      <c r="AD141" s="88"/>
      <c r="AE141" s="88"/>
      <c r="AF141" s="313"/>
      <c r="AG141" s="313"/>
      <c r="AH141" s="313"/>
      <c r="AI141" s="88"/>
      <c r="AJ141" s="316"/>
      <c r="AK141" s="316"/>
      <c r="AL141" s="316"/>
      <c r="AM141" s="316"/>
      <c r="AN141" s="316"/>
      <c r="AO141" s="316"/>
      <c r="AP141" s="316"/>
      <c r="AU141" s="304"/>
      <c r="AV141" s="310"/>
      <c r="AW141" s="120"/>
      <c r="AX141" s="120"/>
      <c r="AY141" s="120"/>
      <c r="AZ141" s="305"/>
      <c r="BA141" s="309"/>
      <c r="BB141" s="306"/>
      <c r="BC141" s="307"/>
      <c r="BD141" s="316"/>
      <c r="BE141" s="316"/>
      <c r="BF141" s="88"/>
      <c r="BG141" s="88"/>
      <c r="BH141" s="88"/>
      <c r="BI141" s="313"/>
    </row>
    <row r="142" spans="2:61">
      <c r="B142" s="88"/>
      <c r="C142" s="311"/>
      <c r="D142" s="88"/>
      <c r="E142" s="88"/>
      <c r="F142" s="88"/>
      <c r="G142" s="88"/>
      <c r="H142" s="88"/>
      <c r="I142" s="312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313"/>
      <c r="W142" s="314"/>
      <c r="X142" s="314"/>
      <c r="Y142" s="314"/>
      <c r="Z142" s="314"/>
      <c r="AA142" s="314"/>
      <c r="AB142" s="315"/>
      <c r="AC142" s="88"/>
      <c r="AD142" s="88"/>
      <c r="AE142" s="88"/>
      <c r="AF142" s="313"/>
      <c r="AG142" s="313"/>
      <c r="AH142" s="313"/>
      <c r="AI142" s="88"/>
      <c r="AJ142" s="316"/>
      <c r="AK142" s="316"/>
      <c r="AL142" s="316"/>
      <c r="AM142" s="316"/>
      <c r="AN142" s="316"/>
      <c r="AO142" s="316"/>
      <c r="AP142" s="316"/>
      <c r="AU142" s="304"/>
      <c r="AV142" s="120"/>
      <c r="AW142" s="231"/>
      <c r="AX142" s="120"/>
      <c r="AY142" s="120"/>
      <c r="AZ142" s="305"/>
      <c r="BA142" s="304"/>
      <c r="BB142" s="306"/>
      <c r="BC142" s="307"/>
      <c r="BD142" s="316"/>
      <c r="BE142" s="316"/>
      <c r="BF142" s="88"/>
      <c r="BG142" s="88"/>
      <c r="BH142" s="88"/>
      <c r="BI142" s="313"/>
    </row>
    <row r="143" spans="2:61">
      <c r="B143" s="88"/>
      <c r="C143" s="311"/>
      <c r="D143" s="88"/>
      <c r="E143" s="88"/>
      <c r="F143" s="88"/>
      <c r="G143" s="88"/>
      <c r="H143" s="88"/>
      <c r="I143" s="312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313"/>
      <c r="W143" s="314"/>
      <c r="X143" s="314"/>
      <c r="Y143" s="314"/>
      <c r="Z143" s="314"/>
      <c r="AA143" s="314"/>
      <c r="AB143" s="315"/>
      <c r="AC143" s="88"/>
      <c r="AD143" s="88"/>
      <c r="AE143" s="88"/>
      <c r="AF143" s="313"/>
      <c r="AG143" s="313"/>
      <c r="AH143" s="313"/>
      <c r="AI143" s="88"/>
      <c r="AJ143" s="316"/>
      <c r="AK143" s="316"/>
      <c r="AL143" s="316"/>
      <c r="AM143" s="316"/>
      <c r="AN143" s="316"/>
      <c r="AO143" s="316"/>
      <c r="AP143" s="316"/>
      <c r="AU143" s="309"/>
      <c r="AV143" s="310"/>
      <c r="AW143" s="231"/>
      <c r="AX143" s="231"/>
      <c r="AY143" s="120"/>
      <c r="AZ143" s="326"/>
      <c r="BA143" s="309"/>
      <c r="BB143" s="330"/>
      <c r="BC143" s="307"/>
      <c r="BD143" s="316"/>
      <c r="BE143" s="316"/>
      <c r="BF143" s="88"/>
      <c r="BG143" s="88"/>
      <c r="BH143" s="88"/>
      <c r="BI143" s="313"/>
    </row>
    <row r="144" spans="2:61">
      <c r="B144" s="88"/>
      <c r="C144" s="311"/>
      <c r="D144" s="88"/>
      <c r="E144" s="88"/>
      <c r="F144" s="88"/>
      <c r="G144" s="88"/>
      <c r="H144" s="88"/>
      <c r="I144" s="312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313"/>
      <c r="W144" s="314"/>
      <c r="X144" s="314"/>
      <c r="Y144" s="314"/>
      <c r="Z144" s="314"/>
      <c r="AA144" s="314"/>
      <c r="AB144" s="315"/>
      <c r="AC144" s="88"/>
      <c r="AD144" s="88"/>
      <c r="AE144" s="88"/>
      <c r="AF144" s="313"/>
      <c r="AG144" s="313"/>
      <c r="AH144" s="313"/>
      <c r="AI144" s="88"/>
      <c r="AJ144" s="316"/>
      <c r="AK144" s="316"/>
      <c r="AL144" s="316"/>
      <c r="AM144" s="316"/>
      <c r="AN144" s="316"/>
      <c r="AO144" s="316"/>
      <c r="AP144" s="316"/>
      <c r="AU144" s="309"/>
      <c r="AV144" s="310"/>
      <c r="AW144" s="120"/>
      <c r="AX144" s="120"/>
      <c r="AY144" s="120"/>
      <c r="AZ144" s="305"/>
      <c r="BA144" s="304"/>
      <c r="BB144" s="306"/>
      <c r="BC144" s="307"/>
      <c r="BD144" s="316"/>
      <c r="BE144" s="316"/>
      <c r="BF144" s="88"/>
      <c r="BG144" s="88"/>
      <c r="BH144" s="88"/>
      <c r="BI144" s="313"/>
    </row>
    <row r="145" spans="2:61">
      <c r="B145" s="88"/>
      <c r="C145" s="311"/>
      <c r="D145" s="88"/>
      <c r="E145" s="88"/>
      <c r="F145" s="88"/>
      <c r="G145" s="88"/>
      <c r="H145" s="88"/>
      <c r="I145" s="312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313"/>
      <c r="W145" s="314"/>
      <c r="X145" s="314"/>
      <c r="Y145" s="314"/>
      <c r="Z145" s="314"/>
      <c r="AA145" s="314"/>
      <c r="AB145" s="315"/>
      <c r="AC145" s="88"/>
      <c r="AD145" s="88"/>
      <c r="AE145" s="88"/>
      <c r="AF145" s="313"/>
      <c r="AG145" s="313"/>
      <c r="AH145" s="313"/>
      <c r="AI145" s="88"/>
      <c r="AJ145" s="316"/>
      <c r="AK145" s="316"/>
      <c r="AL145" s="316"/>
      <c r="AM145" s="316"/>
      <c r="AN145" s="316"/>
      <c r="AO145" s="316"/>
      <c r="AP145" s="316"/>
      <c r="AU145" s="304"/>
      <c r="AV145" s="310"/>
      <c r="AW145" s="231"/>
      <c r="AX145" s="120"/>
      <c r="AY145" s="120"/>
      <c r="AZ145" s="305"/>
      <c r="BA145" s="304"/>
      <c r="BB145" s="306"/>
      <c r="BC145" s="307"/>
      <c r="BD145" s="316"/>
      <c r="BE145" s="316"/>
      <c r="BF145" s="88"/>
      <c r="BG145" s="88"/>
      <c r="BH145" s="88"/>
      <c r="BI145" s="313"/>
    </row>
    <row r="146" spans="2:61">
      <c r="B146" s="88"/>
      <c r="C146" s="311"/>
      <c r="D146" s="88"/>
      <c r="E146" s="88"/>
      <c r="F146" s="88"/>
      <c r="G146" s="88"/>
      <c r="H146" s="88"/>
      <c r="I146" s="312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313"/>
      <c r="W146" s="314"/>
      <c r="X146" s="314"/>
      <c r="Y146" s="314"/>
      <c r="Z146" s="314"/>
      <c r="AA146" s="314"/>
      <c r="AB146" s="315"/>
      <c r="AC146" s="88"/>
      <c r="AD146" s="88"/>
      <c r="AE146" s="88"/>
      <c r="AF146" s="313"/>
      <c r="AG146" s="313"/>
      <c r="AH146" s="313"/>
      <c r="AI146" s="88"/>
      <c r="AJ146" s="316"/>
      <c r="AK146" s="316"/>
      <c r="AL146" s="316"/>
      <c r="AM146" s="316"/>
      <c r="AN146" s="316"/>
      <c r="AO146" s="316"/>
      <c r="AP146" s="316"/>
      <c r="AU146" s="309"/>
      <c r="AV146" s="310"/>
      <c r="AW146" s="120"/>
      <c r="AX146" s="120"/>
      <c r="AY146" s="120"/>
      <c r="AZ146" s="305"/>
      <c r="BA146" s="309"/>
      <c r="BB146" s="306"/>
      <c r="BC146" s="317"/>
      <c r="BD146" s="316"/>
      <c r="BE146" s="316"/>
      <c r="BF146" s="88"/>
      <c r="BG146" s="88"/>
      <c r="BH146" s="88"/>
      <c r="BI146" s="313"/>
    </row>
    <row r="147" spans="2:61">
      <c r="B147" s="88"/>
      <c r="C147" s="311"/>
      <c r="D147" s="88"/>
      <c r="E147" s="88"/>
      <c r="F147" s="88"/>
      <c r="G147" s="88"/>
      <c r="H147" s="88"/>
      <c r="I147" s="312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313"/>
      <c r="W147" s="314"/>
      <c r="X147" s="314"/>
      <c r="Y147" s="314"/>
      <c r="Z147" s="314"/>
      <c r="AA147" s="314"/>
      <c r="AB147" s="315"/>
      <c r="AC147" s="88"/>
      <c r="AD147" s="88"/>
      <c r="AE147" s="88"/>
      <c r="AF147" s="313"/>
      <c r="AG147" s="313"/>
      <c r="AH147" s="313"/>
      <c r="AI147" s="88"/>
      <c r="AJ147" s="316"/>
      <c r="AK147" s="316"/>
      <c r="AL147" s="316"/>
      <c r="AM147" s="316"/>
      <c r="AN147" s="316"/>
      <c r="AO147" s="316"/>
      <c r="AP147" s="316"/>
      <c r="AU147" s="304"/>
      <c r="AV147" s="120"/>
      <c r="AW147" s="120"/>
      <c r="AX147" s="120"/>
      <c r="AY147" s="120"/>
      <c r="AZ147" s="305"/>
      <c r="BA147" s="304"/>
      <c r="BB147" s="306"/>
      <c r="BC147" s="307"/>
      <c r="BD147" s="316"/>
      <c r="BE147" s="316"/>
      <c r="BF147" s="88"/>
      <c r="BG147" s="88"/>
      <c r="BH147" s="88"/>
      <c r="BI147" s="313"/>
    </row>
    <row r="148" spans="2:61">
      <c r="B148" s="88"/>
      <c r="C148" s="311"/>
      <c r="D148" s="88"/>
      <c r="E148" s="88"/>
      <c r="F148" s="88"/>
      <c r="G148" s="88"/>
      <c r="H148" s="88"/>
      <c r="I148" s="312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313"/>
      <c r="W148" s="314"/>
      <c r="X148" s="314"/>
      <c r="Y148" s="314"/>
      <c r="Z148" s="314"/>
      <c r="AA148" s="314"/>
      <c r="AB148" s="315"/>
      <c r="AC148" s="88"/>
      <c r="AD148" s="88"/>
      <c r="AE148" s="88"/>
      <c r="AF148" s="313"/>
      <c r="AG148" s="313"/>
      <c r="AH148" s="313"/>
      <c r="AI148" s="88"/>
      <c r="AJ148" s="316"/>
      <c r="AK148" s="316"/>
      <c r="AL148" s="316"/>
      <c r="AM148" s="316"/>
      <c r="AN148" s="316"/>
      <c r="AO148" s="316"/>
      <c r="AP148" s="316"/>
      <c r="AU148" s="304"/>
      <c r="AV148" s="120"/>
      <c r="AW148" s="120"/>
      <c r="AX148" s="120"/>
      <c r="AY148" s="120"/>
      <c r="AZ148" s="305"/>
      <c r="BA148" s="304"/>
      <c r="BB148" s="306"/>
      <c r="BC148" s="307"/>
      <c r="BD148" s="316"/>
      <c r="BE148" s="316"/>
      <c r="BF148" s="88"/>
      <c r="BG148" s="88"/>
      <c r="BH148" s="88"/>
      <c r="BI148" s="313"/>
    </row>
    <row r="149" spans="2:61">
      <c r="B149" s="88"/>
      <c r="C149" s="311"/>
      <c r="D149" s="88"/>
      <c r="E149" s="88"/>
      <c r="F149" s="88"/>
      <c r="G149" s="88"/>
      <c r="H149" s="88"/>
      <c r="I149" s="312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313"/>
      <c r="W149" s="314"/>
      <c r="X149" s="314"/>
      <c r="Y149" s="314"/>
      <c r="Z149" s="314"/>
      <c r="AA149" s="314"/>
      <c r="AB149" s="315"/>
      <c r="AC149" s="88"/>
      <c r="AD149" s="88"/>
      <c r="AE149" s="88"/>
      <c r="AF149" s="313"/>
      <c r="AG149" s="313"/>
      <c r="AH149" s="313"/>
      <c r="AI149" s="88"/>
      <c r="AJ149" s="316"/>
      <c r="AK149" s="316"/>
      <c r="AL149" s="316"/>
      <c r="AM149" s="316"/>
      <c r="AN149" s="316"/>
      <c r="AO149" s="316"/>
      <c r="AP149" s="316"/>
      <c r="AU149" s="304"/>
      <c r="AV149" s="231"/>
      <c r="AW149" s="120"/>
      <c r="AX149" s="120"/>
      <c r="AY149" s="120"/>
      <c r="AZ149" s="305"/>
      <c r="BA149" s="309"/>
      <c r="BB149" s="306"/>
      <c r="BC149" s="307"/>
      <c r="BD149" s="316"/>
      <c r="BE149" s="316"/>
      <c r="BF149" s="88"/>
      <c r="BG149" s="88"/>
      <c r="BH149" s="88"/>
      <c r="BI149" s="313"/>
    </row>
    <row r="150" spans="2:61">
      <c r="B150" s="83" t="s">
        <v>56</v>
      </c>
      <c r="C150" s="84"/>
      <c r="D150" s="40">
        <f>D110</f>
        <v>62</v>
      </c>
      <c r="E150" s="331">
        <f>SUM(H9:H34)</f>
        <v>5</v>
      </c>
      <c r="F150" s="40">
        <f>SUM(G46:G81)</f>
        <v>22</v>
      </c>
      <c r="G150" s="332">
        <v>0</v>
      </c>
      <c r="H150" s="88"/>
      <c r="I150" s="312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313"/>
      <c r="W150" s="314"/>
      <c r="X150" s="314"/>
      <c r="Y150" s="314"/>
      <c r="Z150" s="314"/>
      <c r="AA150" s="314"/>
      <c r="AB150" s="315"/>
      <c r="AC150" s="88"/>
      <c r="AD150" s="88"/>
      <c r="AE150" s="88"/>
      <c r="AF150" s="313"/>
      <c r="AG150" s="313"/>
      <c r="AH150" s="313"/>
      <c r="AI150" s="88"/>
      <c r="AJ150" s="316"/>
      <c r="AK150" s="316"/>
      <c r="AL150" s="316"/>
      <c r="AM150" s="316"/>
      <c r="AN150" s="316"/>
      <c r="AO150" s="316"/>
      <c r="AP150" s="316"/>
      <c r="AU150" s="304"/>
      <c r="AV150" s="120"/>
      <c r="AW150" s="120"/>
      <c r="AX150" s="120"/>
      <c r="AY150" s="231"/>
      <c r="AZ150" s="305"/>
      <c r="BA150" s="304"/>
      <c r="BB150" s="306"/>
      <c r="BC150" s="307"/>
      <c r="BD150" s="316"/>
      <c r="BE150" s="316"/>
      <c r="BF150" s="88"/>
      <c r="BG150" s="88"/>
      <c r="BH150" s="88"/>
      <c r="BI150" s="313"/>
    </row>
    <row r="151" spans="2:61">
      <c r="B151" s="85" t="s">
        <v>58</v>
      </c>
      <c r="C151" s="86"/>
      <c r="D151" s="37">
        <f>AVERAGE(I9:I34)</f>
        <v>371.15384615384613</v>
      </c>
      <c r="E151" s="38"/>
      <c r="F151" s="38"/>
      <c r="G151" s="319"/>
      <c r="H151" s="88"/>
      <c r="I151" s="312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313"/>
      <c r="W151" s="314"/>
      <c r="X151" s="314"/>
      <c r="Y151" s="314"/>
      <c r="Z151" s="314"/>
      <c r="AA151" s="314"/>
      <c r="AB151" s="315"/>
      <c r="AC151" s="88"/>
      <c r="AD151" s="88"/>
      <c r="AE151" s="88"/>
      <c r="AF151" s="313"/>
      <c r="AG151" s="313"/>
      <c r="AH151" s="313"/>
      <c r="AI151" s="88"/>
      <c r="AJ151" s="316"/>
      <c r="AK151" s="316"/>
      <c r="AL151" s="316"/>
      <c r="AM151" s="316"/>
      <c r="AN151" s="316"/>
      <c r="AO151" s="316"/>
      <c r="AP151" s="316"/>
      <c r="AU151" s="304"/>
      <c r="AV151" s="120"/>
      <c r="AW151" s="120"/>
      <c r="AX151" s="120"/>
      <c r="AY151" s="120"/>
      <c r="AZ151" s="305"/>
      <c r="BA151" s="309"/>
      <c r="BB151" s="306"/>
      <c r="BC151" s="307"/>
      <c r="BD151" s="316"/>
      <c r="BE151" s="316"/>
      <c r="BF151" s="88"/>
      <c r="BG151" s="88"/>
      <c r="BH151" s="88"/>
      <c r="BI151" s="313"/>
    </row>
    <row r="152" spans="2:61">
      <c r="B152" s="83" t="s">
        <v>59</v>
      </c>
      <c r="C152" s="87"/>
      <c r="D152" s="40">
        <f>AVERAGE(M9:M34)</f>
        <v>145.46153846153845</v>
      </c>
      <c r="E152" s="40"/>
      <c r="F152" s="40"/>
      <c r="G152" s="319"/>
      <c r="H152" s="88"/>
      <c r="I152" s="312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313"/>
      <c r="W152" s="314"/>
      <c r="X152" s="314"/>
      <c r="Y152" s="314"/>
      <c r="Z152" s="314"/>
      <c r="AA152" s="314"/>
      <c r="AB152" s="315"/>
      <c r="AC152" s="88"/>
      <c r="AD152" s="88"/>
      <c r="AE152" s="88"/>
      <c r="AF152" s="313"/>
      <c r="AG152" s="313"/>
      <c r="AH152" s="313"/>
      <c r="AI152" s="88"/>
      <c r="AJ152" s="316"/>
      <c r="AK152" s="316"/>
      <c r="AL152" s="316"/>
      <c r="AM152" s="316"/>
      <c r="AN152" s="316"/>
      <c r="AO152" s="316"/>
      <c r="AP152" s="316"/>
      <c r="AU152" s="304"/>
      <c r="AV152" s="120"/>
      <c r="AW152" s="231"/>
      <c r="AX152" s="120"/>
      <c r="AY152" s="120"/>
      <c r="AZ152" s="326"/>
      <c r="BA152" s="309"/>
      <c r="BB152" s="306"/>
      <c r="BC152" s="307"/>
      <c r="BD152" s="316"/>
      <c r="BE152" s="316"/>
      <c r="BF152" s="88"/>
      <c r="BG152" s="88"/>
      <c r="BH152" s="88"/>
      <c r="BI152" s="313"/>
    </row>
    <row r="153" spans="2:61">
      <c r="B153" s="85" t="s">
        <v>61</v>
      </c>
      <c r="C153" s="88"/>
      <c r="D153" s="37">
        <f>AVERAGE(I46:I81)</f>
        <v>418.36111111111109</v>
      </c>
      <c r="E153" s="38"/>
      <c r="F153" s="38"/>
      <c r="G153" s="319"/>
      <c r="H153" s="88"/>
      <c r="I153" s="312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313"/>
      <c r="W153" s="314"/>
      <c r="X153" s="314"/>
      <c r="Y153" s="314"/>
      <c r="Z153" s="314"/>
      <c r="AA153" s="314"/>
      <c r="AB153" s="315"/>
      <c r="AC153" s="88"/>
      <c r="AD153" s="88"/>
      <c r="AE153" s="88"/>
      <c r="AF153" s="313"/>
      <c r="AG153" s="313"/>
      <c r="AH153" s="313"/>
      <c r="AI153" s="88"/>
      <c r="AJ153" s="316"/>
      <c r="AK153" s="316"/>
      <c r="AL153" s="316"/>
      <c r="AM153" s="316"/>
      <c r="AN153" s="316"/>
      <c r="AO153" s="316"/>
      <c r="AP153" s="316"/>
      <c r="AU153" s="304"/>
      <c r="AV153" s="120"/>
      <c r="AW153" s="120"/>
      <c r="AX153" s="120"/>
      <c r="AY153" s="120"/>
      <c r="AZ153" s="305"/>
      <c r="BA153" s="304"/>
      <c r="BB153" s="306"/>
      <c r="BC153" s="307"/>
      <c r="BD153" s="316"/>
      <c r="BE153" s="316"/>
      <c r="BF153" s="88"/>
      <c r="BG153" s="88"/>
      <c r="BH153" s="88"/>
      <c r="BI153" s="313"/>
    </row>
    <row r="154" spans="2:61">
      <c r="B154" s="83" t="s">
        <v>62</v>
      </c>
      <c r="C154" s="87"/>
      <c r="D154" s="40">
        <f>AVERAGE(M35:M70)</f>
        <v>152.5</v>
      </c>
      <c r="E154" s="40"/>
      <c r="F154" s="40"/>
      <c r="G154" s="319"/>
      <c r="H154" s="88"/>
      <c r="I154" s="312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313"/>
      <c r="W154" s="314"/>
      <c r="X154" s="314"/>
      <c r="Y154" s="314"/>
      <c r="Z154" s="314"/>
      <c r="AA154" s="314"/>
      <c r="AB154" s="315"/>
      <c r="AC154" s="88"/>
      <c r="AD154" s="88"/>
      <c r="AE154" s="88"/>
      <c r="AF154" s="313"/>
      <c r="AG154" s="313"/>
      <c r="AH154" s="313"/>
      <c r="AI154" s="88"/>
      <c r="AJ154" s="316"/>
      <c r="AK154" s="316"/>
      <c r="AL154" s="316"/>
      <c r="AM154" s="316"/>
      <c r="AN154" s="316"/>
      <c r="AO154" s="316"/>
      <c r="AP154" s="316"/>
      <c r="AU154" s="309"/>
      <c r="AV154" s="310"/>
      <c r="AW154" s="120"/>
      <c r="AX154" s="120"/>
      <c r="AY154" s="120"/>
      <c r="AZ154" s="305"/>
      <c r="BA154" s="304"/>
      <c r="BB154" s="306"/>
      <c r="BC154" s="307"/>
      <c r="BD154" s="316"/>
      <c r="BE154" s="316"/>
      <c r="BF154" s="88"/>
      <c r="BG154" s="88"/>
      <c r="BH154" s="88"/>
      <c r="BI154" s="313"/>
    </row>
    <row r="155" spans="2:61">
      <c r="B155" s="89"/>
      <c r="C155" s="88"/>
      <c r="D155" s="38"/>
      <c r="E155" s="38"/>
      <c r="F155" s="38"/>
      <c r="G155" s="319"/>
      <c r="H155" s="88"/>
      <c r="I155" s="312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313"/>
      <c r="W155" s="314"/>
      <c r="X155" s="314"/>
      <c r="Y155" s="314"/>
      <c r="Z155" s="314"/>
      <c r="AA155" s="314"/>
      <c r="AB155" s="315"/>
      <c r="AC155" s="88"/>
      <c r="AD155" s="88"/>
      <c r="AE155" s="88"/>
      <c r="AF155" s="313"/>
      <c r="AG155" s="313"/>
      <c r="AH155" s="313"/>
      <c r="AI155" s="88"/>
      <c r="AJ155" s="316"/>
      <c r="AK155" s="316"/>
      <c r="AL155" s="316"/>
      <c r="AM155" s="316"/>
      <c r="AN155" s="316"/>
      <c r="AO155" s="316"/>
      <c r="AP155" s="316"/>
      <c r="AU155" s="304"/>
      <c r="AV155" s="120"/>
      <c r="AW155" s="120"/>
      <c r="AX155" s="120"/>
      <c r="AY155" s="120"/>
      <c r="AZ155" s="305"/>
      <c r="BA155" s="304"/>
      <c r="BB155" s="306"/>
      <c r="BC155" s="317"/>
      <c r="BD155" s="316"/>
      <c r="BE155" s="316"/>
      <c r="BF155" s="88"/>
      <c r="BG155" s="88"/>
      <c r="BH155" s="88"/>
      <c r="BI155" s="313"/>
    </row>
    <row r="156" spans="2:61">
      <c r="B156" s="89"/>
      <c r="C156" s="88"/>
      <c r="D156" s="38"/>
      <c r="E156" s="38"/>
      <c r="F156" s="38"/>
      <c r="G156" s="319"/>
      <c r="H156" s="88"/>
      <c r="I156" s="312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313"/>
      <c r="W156" s="314"/>
      <c r="X156" s="314"/>
      <c r="Y156" s="314"/>
      <c r="Z156" s="314"/>
      <c r="AA156" s="314"/>
      <c r="AB156" s="315"/>
      <c r="AC156" s="88"/>
      <c r="AD156" s="88"/>
      <c r="AE156" s="88"/>
      <c r="AF156" s="313"/>
      <c r="AG156" s="313"/>
      <c r="AH156" s="313"/>
      <c r="AI156" s="88"/>
      <c r="AJ156" s="316"/>
      <c r="AK156" s="316"/>
      <c r="AL156" s="316"/>
      <c r="AM156" s="316"/>
      <c r="AN156" s="316"/>
      <c r="AO156" s="316"/>
      <c r="AP156" s="316"/>
      <c r="AU156" s="304"/>
      <c r="AV156" s="120"/>
      <c r="AW156" s="120"/>
      <c r="AX156" s="120"/>
      <c r="AY156" s="120"/>
      <c r="AZ156" s="305"/>
      <c r="BA156" s="309"/>
      <c r="BB156" s="306"/>
      <c r="BC156" s="307"/>
      <c r="BD156" s="316"/>
      <c r="BE156" s="316"/>
      <c r="BF156" s="88"/>
      <c r="BG156" s="88"/>
      <c r="BH156" s="88"/>
      <c r="BI156" s="313"/>
    </row>
    <row r="157" spans="2:61">
      <c r="B157" s="83" t="s">
        <v>63</v>
      </c>
      <c r="C157" s="87"/>
      <c r="D157" s="40">
        <f>E110</f>
        <v>38</v>
      </c>
      <c r="E157" s="40">
        <f>SUM(H35:H45)</f>
        <v>4</v>
      </c>
      <c r="F157" s="40">
        <f>SUM(G82:G108)</f>
        <v>13</v>
      </c>
      <c r="G157" s="332">
        <f>F110</f>
        <v>0</v>
      </c>
      <c r="H157" s="88"/>
      <c r="I157" s="312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313"/>
      <c r="W157" s="314"/>
      <c r="X157" s="314"/>
      <c r="Y157" s="314"/>
      <c r="Z157" s="314"/>
      <c r="AA157" s="314"/>
      <c r="AB157" s="315"/>
      <c r="AC157" s="88"/>
      <c r="AD157" s="88"/>
      <c r="AE157" s="88"/>
      <c r="AF157" s="313"/>
      <c r="AG157" s="313"/>
      <c r="AH157" s="313"/>
      <c r="AI157" s="88"/>
      <c r="AJ157" s="316"/>
      <c r="AK157" s="316"/>
      <c r="AL157" s="316"/>
      <c r="AM157" s="316"/>
      <c r="AN157" s="316"/>
      <c r="AO157" s="316"/>
      <c r="AP157" s="316"/>
      <c r="AU157" s="304"/>
      <c r="AV157" s="120"/>
      <c r="AW157" s="120"/>
      <c r="AX157" s="120"/>
      <c r="AY157" s="120"/>
      <c r="AZ157" s="305"/>
      <c r="BA157" s="304"/>
      <c r="BB157" s="306"/>
      <c r="BC157" s="307"/>
      <c r="BD157" s="316"/>
      <c r="BE157" s="316"/>
      <c r="BF157" s="88"/>
      <c r="BG157" s="88"/>
      <c r="BH157" s="88"/>
      <c r="BI157" s="313"/>
    </row>
    <row r="158" spans="2:61">
      <c r="B158" s="85" t="s">
        <v>64</v>
      </c>
      <c r="C158" s="88"/>
      <c r="D158" s="37">
        <f>AVERAGE(I35:I45)</f>
        <v>414.18181818181819</v>
      </c>
      <c r="E158" s="38"/>
      <c r="F158" s="38"/>
      <c r="G158" s="319"/>
      <c r="H158" s="88"/>
      <c r="I158" s="312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313"/>
      <c r="W158" s="314"/>
      <c r="X158" s="314"/>
      <c r="Y158" s="314"/>
      <c r="Z158" s="314"/>
      <c r="AA158" s="314"/>
      <c r="AB158" s="315"/>
      <c r="AC158" s="88"/>
      <c r="AD158" s="88"/>
      <c r="AE158" s="88"/>
      <c r="AF158" s="313"/>
      <c r="AG158" s="313"/>
      <c r="AH158" s="313"/>
      <c r="AI158" s="88"/>
      <c r="AJ158" s="316"/>
      <c r="AK158" s="316"/>
      <c r="AL158" s="316"/>
      <c r="AM158" s="316"/>
      <c r="AN158" s="316"/>
      <c r="AO158" s="316"/>
      <c r="AP158" s="316"/>
      <c r="AU158" s="309"/>
      <c r="AV158" s="310"/>
      <c r="AW158" s="231"/>
      <c r="AX158" s="231"/>
      <c r="AY158" s="120"/>
      <c r="AZ158" s="305"/>
      <c r="BA158" s="309"/>
      <c r="BB158" s="306"/>
      <c r="BC158" s="307"/>
      <c r="BD158" s="316"/>
      <c r="BE158" s="316"/>
      <c r="BF158" s="88"/>
      <c r="BG158" s="88"/>
      <c r="BH158" s="88"/>
      <c r="BI158" s="313"/>
    </row>
    <row r="159" spans="2:61">
      <c r="B159" s="83" t="s">
        <v>65</v>
      </c>
      <c r="C159" s="87"/>
      <c r="D159" s="40">
        <f>AVERAGE(I82:I108)</f>
        <v>476.37037037037038</v>
      </c>
      <c r="E159" s="40"/>
      <c r="F159" s="40"/>
      <c r="G159" s="319"/>
      <c r="H159" s="88"/>
      <c r="I159" s="312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313"/>
      <c r="W159" s="314"/>
      <c r="X159" s="314"/>
      <c r="Y159" s="314"/>
      <c r="Z159" s="314"/>
      <c r="AA159" s="314"/>
      <c r="AB159" s="315"/>
      <c r="AC159" s="88"/>
      <c r="AD159" s="88"/>
      <c r="AE159" s="88"/>
      <c r="AF159" s="313"/>
      <c r="AG159" s="313"/>
      <c r="AH159" s="313"/>
      <c r="AI159" s="88"/>
      <c r="AJ159" s="316"/>
      <c r="AK159" s="316"/>
      <c r="AL159" s="316"/>
      <c r="AM159" s="316"/>
      <c r="AN159" s="316"/>
      <c r="AO159" s="316"/>
      <c r="AP159" s="316"/>
      <c r="AU159" s="304"/>
      <c r="AV159" s="120"/>
      <c r="AW159" s="120"/>
      <c r="AX159" s="120"/>
      <c r="AY159" s="120"/>
      <c r="AZ159" s="305"/>
      <c r="BA159" s="304"/>
      <c r="BB159" s="306"/>
      <c r="BC159" s="307"/>
      <c r="BD159" s="316"/>
      <c r="BE159" s="316"/>
      <c r="BF159" s="88"/>
      <c r="BG159" s="88"/>
      <c r="BH159" s="88"/>
      <c r="BI159" s="313"/>
    </row>
    <row r="160" spans="2:61">
      <c r="B160" s="85" t="s">
        <v>66</v>
      </c>
      <c r="C160" s="88"/>
      <c r="D160" s="37">
        <f>AVERAGE(M35:M45)</f>
        <v>151</v>
      </c>
      <c r="E160" s="38"/>
      <c r="F160" s="38"/>
      <c r="G160" s="319"/>
      <c r="H160" s="88"/>
      <c r="I160" s="312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313"/>
      <c r="W160" s="314"/>
      <c r="X160" s="314"/>
      <c r="Y160" s="314"/>
      <c r="Z160" s="314"/>
      <c r="AA160" s="314"/>
      <c r="AB160" s="315"/>
      <c r="AC160" s="88"/>
      <c r="AD160" s="88"/>
      <c r="AE160" s="88"/>
      <c r="AF160" s="313"/>
      <c r="AG160" s="313"/>
      <c r="AH160" s="313"/>
      <c r="AI160" s="88"/>
      <c r="AJ160" s="316"/>
      <c r="AK160" s="316"/>
      <c r="AL160" s="316"/>
      <c r="AM160" s="316"/>
      <c r="AN160" s="316"/>
      <c r="AO160" s="316"/>
      <c r="AP160" s="316"/>
      <c r="AU160" s="304"/>
      <c r="AV160" s="231"/>
      <c r="AW160" s="120"/>
      <c r="AX160" s="120"/>
      <c r="AY160" s="120"/>
      <c r="AZ160" s="305"/>
      <c r="BA160" s="304"/>
      <c r="BB160" s="306"/>
      <c r="BC160" s="317"/>
      <c r="BD160" s="316"/>
      <c r="BE160" s="316"/>
      <c r="BF160" s="88"/>
      <c r="BG160" s="88"/>
      <c r="BH160" s="88"/>
      <c r="BI160" s="313"/>
    </row>
    <row r="161" spans="2:61">
      <c r="B161" s="83" t="s">
        <v>67</v>
      </c>
      <c r="C161" s="87"/>
      <c r="D161" s="40">
        <f>AVERAGE(M82:M108)</f>
        <v>156.62962962962962</v>
      </c>
      <c r="E161" s="40"/>
      <c r="F161" s="40"/>
      <c r="G161" s="319"/>
      <c r="H161" s="88"/>
      <c r="I161" s="312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313"/>
      <c r="W161" s="314"/>
      <c r="X161" s="314"/>
      <c r="Y161" s="314"/>
      <c r="Z161" s="314"/>
      <c r="AA161" s="314"/>
      <c r="AB161" s="315"/>
      <c r="AC161" s="88"/>
      <c r="AD161" s="88"/>
      <c r="AE161" s="88"/>
      <c r="AF161" s="313"/>
      <c r="AG161" s="313"/>
      <c r="AH161" s="313"/>
      <c r="AI161" s="88"/>
      <c r="AJ161" s="316"/>
      <c r="AK161" s="316"/>
      <c r="AL161" s="316"/>
      <c r="AM161" s="316"/>
      <c r="AN161" s="316"/>
      <c r="AO161" s="316"/>
      <c r="AP161" s="316"/>
      <c r="AU161" s="304"/>
      <c r="AV161" s="120"/>
      <c r="AW161" s="120"/>
      <c r="AX161" s="120"/>
      <c r="AY161" s="120"/>
      <c r="AZ161" s="305"/>
      <c r="BA161" s="304"/>
      <c r="BB161" s="306"/>
      <c r="BC161" s="307"/>
      <c r="BD161" s="316"/>
      <c r="BE161" s="316"/>
      <c r="BF161" s="88"/>
      <c r="BG161" s="88"/>
      <c r="BH161" s="88"/>
      <c r="BI161" s="313"/>
    </row>
    <row r="162" spans="2:61">
      <c r="B162" s="88"/>
      <c r="C162" s="311"/>
      <c r="D162" s="88"/>
      <c r="E162" s="88"/>
      <c r="F162" s="88"/>
      <c r="G162" s="88"/>
      <c r="H162" s="88"/>
      <c r="I162" s="312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313"/>
      <c r="W162" s="314"/>
      <c r="X162" s="314"/>
      <c r="Y162" s="314"/>
      <c r="Z162" s="314"/>
      <c r="AA162" s="314"/>
      <c r="AB162" s="315"/>
      <c r="AC162" s="88"/>
      <c r="AD162" s="88"/>
      <c r="AE162" s="88"/>
      <c r="AF162" s="313"/>
      <c r="AG162" s="313"/>
      <c r="AH162" s="313"/>
      <c r="AI162" s="88"/>
      <c r="AJ162" s="316"/>
      <c r="AK162" s="316"/>
      <c r="AL162" s="316"/>
      <c r="AM162" s="316"/>
      <c r="AN162" s="316"/>
      <c r="AO162" s="316"/>
      <c r="AP162" s="316"/>
      <c r="AU162" s="304"/>
      <c r="AV162" s="231"/>
      <c r="AW162" s="120"/>
      <c r="AX162" s="120"/>
      <c r="AY162" s="231"/>
      <c r="AZ162" s="305"/>
      <c r="BA162" s="304"/>
      <c r="BB162" s="306"/>
      <c r="BC162" s="307"/>
      <c r="BD162" s="316"/>
      <c r="BE162" s="316"/>
      <c r="BF162" s="88"/>
      <c r="BG162" s="88"/>
      <c r="BH162" s="88"/>
      <c r="BI162" s="313"/>
    </row>
    <row r="163" spans="2:61">
      <c r="B163" s="88"/>
      <c r="C163" s="311"/>
      <c r="D163" s="88"/>
      <c r="E163" s="88"/>
      <c r="F163" s="88"/>
      <c r="G163" s="88"/>
      <c r="H163" s="88"/>
      <c r="I163" s="312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313"/>
      <c r="W163" s="314"/>
      <c r="X163" s="314"/>
      <c r="Y163" s="314"/>
      <c r="Z163" s="314"/>
      <c r="AA163" s="314"/>
      <c r="AB163" s="315"/>
      <c r="AC163" s="88"/>
      <c r="AD163" s="88"/>
      <c r="AE163" s="88"/>
      <c r="AF163" s="313"/>
      <c r="AG163" s="313"/>
      <c r="AH163" s="313"/>
      <c r="AI163" s="88"/>
      <c r="AJ163" s="316"/>
      <c r="AK163" s="316"/>
      <c r="AL163" s="316"/>
      <c r="AM163" s="316"/>
      <c r="AN163" s="316"/>
      <c r="AO163" s="316"/>
      <c r="AP163" s="316"/>
      <c r="AU163" s="304"/>
      <c r="AV163" s="231"/>
      <c r="AW163" s="120"/>
      <c r="AX163" s="120"/>
      <c r="AY163" s="120"/>
      <c r="AZ163" s="305"/>
      <c r="BA163" s="304"/>
      <c r="BB163" s="306"/>
      <c r="BC163" s="307"/>
      <c r="BD163" s="316"/>
      <c r="BE163" s="316"/>
      <c r="BF163" s="88"/>
      <c r="BG163" s="88"/>
      <c r="BH163" s="88"/>
      <c r="BI163" s="313"/>
    </row>
    <row r="164" spans="2:61">
      <c r="B164" s="88"/>
      <c r="C164" s="311"/>
      <c r="D164" s="88"/>
      <c r="E164" s="88"/>
      <c r="F164" s="88"/>
      <c r="G164" s="88"/>
      <c r="H164" s="88"/>
      <c r="I164" s="312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313"/>
      <c r="W164" s="314"/>
      <c r="X164" s="314"/>
      <c r="Y164" s="314"/>
      <c r="Z164" s="314"/>
      <c r="AA164" s="314"/>
      <c r="AB164" s="315"/>
      <c r="AC164" s="88"/>
      <c r="AD164" s="88"/>
      <c r="AE164" s="88"/>
      <c r="AF164" s="313"/>
      <c r="AG164" s="313"/>
      <c r="AH164" s="313"/>
      <c r="AI164" s="88"/>
      <c r="AJ164" s="316"/>
      <c r="AK164" s="316"/>
      <c r="AL164" s="316"/>
      <c r="AM164" s="316"/>
      <c r="AN164" s="316"/>
      <c r="AO164" s="316"/>
      <c r="AP164" s="316"/>
      <c r="AU164" s="304"/>
      <c r="AV164" s="231"/>
      <c r="AW164" s="120"/>
      <c r="AX164" s="120"/>
      <c r="AY164" s="120"/>
      <c r="AZ164" s="305"/>
      <c r="BA164" s="309"/>
      <c r="BB164" s="306"/>
      <c r="BC164" s="307"/>
      <c r="BD164" s="316"/>
      <c r="BE164" s="316"/>
      <c r="BF164" s="88"/>
      <c r="BG164" s="88"/>
      <c r="BH164" s="88"/>
      <c r="BI164" s="313"/>
    </row>
    <row r="165" spans="2:61">
      <c r="V165" s="313"/>
      <c r="W165" s="314"/>
      <c r="X165" s="314"/>
      <c r="Y165" s="314"/>
      <c r="Z165" s="314"/>
      <c r="AA165" s="314"/>
      <c r="AU165" s="304"/>
      <c r="AV165" s="120"/>
      <c r="AW165" s="120"/>
      <c r="AX165" s="120"/>
      <c r="AY165" s="120"/>
      <c r="AZ165" s="305"/>
      <c r="BA165" s="304"/>
      <c r="BB165" s="306"/>
      <c r="BC165" s="307"/>
      <c r="BF165" s="88"/>
      <c r="BG165" s="88"/>
      <c r="BH165" s="88"/>
      <c r="BI165" s="313"/>
    </row>
    <row r="166" spans="2:61">
      <c r="V166" s="313"/>
      <c r="W166" s="314"/>
      <c r="X166" s="314"/>
      <c r="Y166" s="314"/>
      <c r="Z166" s="314"/>
      <c r="AA166" s="314"/>
      <c r="AU166" s="304"/>
      <c r="AV166" s="231"/>
      <c r="AW166" s="120"/>
      <c r="AX166" s="120"/>
      <c r="AY166" s="120"/>
      <c r="AZ166" s="305"/>
      <c r="BA166" s="304"/>
      <c r="BB166" s="306"/>
      <c r="BC166" s="317"/>
      <c r="BF166" s="88"/>
      <c r="BG166" s="88"/>
      <c r="BH166" s="88"/>
      <c r="BI166" s="313"/>
    </row>
    <row r="167" spans="2:61">
      <c r="V167" s="313"/>
      <c r="W167" s="314"/>
      <c r="X167" s="314"/>
      <c r="Y167" s="314"/>
      <c r="Z167" s="314"/>
      <c r="AA167" s="314"/>
      <c r="AU167" s="304"/>
      <c r="AV167" s="120"/>
      <c r="AW167" s="120"/>
      <c r="AX167" s="120"/>
      <c r="AY167" s="120"/>
      <c r="AZ167" s="305"/>
      <c r="BA167" s="309"/>
      <c r="BB167" s="306"/>
      <c r="BC167" s="307"/>
      <c r="BF167" s="88"/>
      <c r="BG167" s="88"/>
      <c r="BH167" s="88"/>
      <c r="BI167" s="313"/>
    </row>
    <row r="168" spans="2:61">
      <c r="V168" s="313"/>
      <c r="W168" s="314"/>
      <c r="X168" s="314"/>
      <c r="Y168" s="314"/>
      <c r="Z168" s="314"/>
      <c r="AA168" s="314"/>
      <c r="AU168" s="304"/>
      <c r="AV168" s="120"/>
      <c r="AW168" s="120"/>
      <c r="AX168" s="120"/>
      <c r="AY168" s="120"/>
      <c r="AZ168" s="305"/>
      <c r="BA168" s="309"/>
      <c r="BB168" s="306"/>
      <c r="BC168" s="307"/>
      <c r="BF168" s="88"/>
      <c r="BG168" s="88"/>
      <c r="BH168" s="88"/>
      <c r="BI168" s="313"/>
    </row>
    <row r="169" spans="2:61">
      <c r="V169" s="313"/>
      <c r="W169" s="314"/>
      <c r="X169" s="314"/>
      <c r="Y169" s="314"/>
      <c r="Z169" s="314"/>
      <c r="AA169" s="314"/>
      <c r="AU169" s="304"/>
      <c r="AV169" s="231"/>
      <c r="AW169" s="120"/>
      <c r="AX169" s="120"/>
      <c r="AY169" s="120"/>
      <c r="AZ169" s="305"/>
      <c r="BA169" s="304"/>
      <c r="BB169" s="306"/>
      <c r="BC169" s="307"/>
      <c r="BF169" s="88"/>
      <c r="BG169" s="88"/>
      <c r="BH169" s="88"/>
      <c r="BI169" s="313"/>
    </row>
    <row r="170" spans="2:61">
      <c r="V170" s="313"/>
      <c r="W170" s="314"/>
      <c r="X170" s="314"/>
      <c r="Y170" s="314"/>
      <c r="Z170" s="314"/>
      <c r="AA170" s="314"/>
      <c r="AU170" s="304"/>
      <c r="AV170" s="231"/>
      <c r="AW170" s="120"/>
      <c r="AX170" s="120"/>
      <c r="AY170" s="120"/>
      <c r="AZ170" s="305"/>
      <c r="BA170" s="304"/>
      <c r="BB170" s="306"/>
      <c r="BC170" s="317"/>
      <c r="BF170" s="88"/>
      <c r="BG170" s="88"/>
      <c r="BH170" s="88"/>
      <c r="BI170" s="313"/>
    </row>
    <row r="171" spans="2:61">
      <c r="V171" s="313"/>
      <c r="W171" s="314"/>
      <c r="X171" s="314"/>
      <c r="Y171" s="314"/>
      <c r="Z171" s="314"/>
      <c r="AA171" s="314"/>
      <c r="AU171" s="304"/>
      <c r="AV171" s="324"/>
      <c r="AW171" s="120"/>
      <c r="AX171" s="120"/>
      <c r="AY171" s="120"/>
      <c r="AZ171" s="305"/>
      <c r="BA171" s="304"/>
      <c r="BB171" s="306"/>
      <c r="BC171" s="307"/>
      <c r="BF171" s="88"/>
      <c r="BG171" s="88"/>
      <c r="BH171" s="88"/>
      <c r="BI171" s="313"/>
    </row>
    <row r="172" spans="2:61">
      <c r="AU172" s="309"/>
      <c r="AV172" s="120"/>
      <c r="AW172" s="231"/>
      <c r="AX172" s="120"/>
      <c r="AY172" s="120"/>
      <c r="AZ172" s="326"/>
      <c r="BA172" s="304"/>
      <c r="BB172" s="306"/>
      <c r="BC172" s="307"/>
      <c r="BF172" s="88"/>
      <c r="BG172" s="88"/>
      <c r="BH172" s="88"/>
      <c r="BI172" s="313"/>
    </row>
    <row r="173" spans="2:61">
      <c r="AU173" s="304"/>
      <c r="AV173" s="120"/>
      <c r="AW173" s="120"/>
      <c r="AX173" s="120"/>
      <c r="AY173" s="120"/>
      <c r="AZ173" s="305"/>
      <c r="BA173" s="309"/>
      <c r="BB173" s="306"/>
      <c r="BC173" s="307"/>
      <c r="BF173" s="88"/>
      <c r="BG173" s="88"/>
      <c r="BH173" s="88"/>
      <c r="BI173" s="313"/>
    </row>
    <row r="174" spans="2:61">
      <c r="AU174" s="304"/>
      <c r="AV174" s="231"/>
      <c r="AW174" s="120"/>
      <c r="AX174" s="120"/>
      <c r="AY174" s="120"/>
      <c r="AZ174" s="305"/>
      <c r="BA174" s="304"/>
      <c r="BB174" s="306"/>
      <c r="BC174" s="307"/>
      <c r="BF174" s="88"/>
      <c r="BG174" s="88"/>
      <c r="BH174" s="88"/>
      <c r="BI174" s="313"/>
    </row>
    <row r="175" spans="2:61">
      <c r="AU175" s="304"/>
      <c r="AV175" s="310"/>
      <c r="AW175" s="120"/>
      <c r="AX175" s="120"/>
      <c r="AY175" s="120"/>
      <c r="AZ175" s="305"/>
      <c r="BA175" s="304"/>
      <c r="BB175" s="306"/>
      <c r="BC175" s="317"/>
      <c r="BF175" s="88"/>
      <c r="BG175" s="88"/>
      <c r="BH175" s="88"/>
      <c r="BI175" s="313"/>
    </row>
    <row r="176" spans="2:61">
      <c r="AU176" s="304"/>
      <c r="AV176" s="310"/>
      <c r="AW176" s="120"/>
      <c r="AX176" s="120"/>
      <c r="AY176" s="120"/>
      <c r="AZ176" s="305"/>
      <c r="BA176" s="304"/>
      <c r="BB176" s="306"/>
      <c r="BC176" s="307"/>
      <c r="BF176" s="88"/>
      <c r="BG176" s="88"/>
      <c r="BH176" s="88"/>
      <c r="BI176" s="313"/>
    </row>
    <row r="177" spans="47:61">
      <c r="AU177" s="304"/>
      <c r="AV177" s="120"/>
      <c r="AW177" s="231"/>
      <c r="AX177" s="120"/>
      <c r="AY177" s="120"/>
      <c r="AZ177" s="305"/>
      <c r="BA177" s="304"/>
      <c r="BB177" s="306"/>
      <c r="BC177" s="307"/>
      <c r="BF177" s="88"/>
      <c r="BG177" s="88"/>
      <c r="BH177" s="88"/>
      <c r="BI177" s="313"/>
    </row>
    <row r="178" spans="47:61">
      <c r="AU178" s="304"/>
      <c r="AV178" s="120"/>
      <c r="AW178" s="120"/>
      <c r="AX178" s="120"/>
      <c r="AY178" s="120"/>
      <c r="AZ178" s="305"/>
      <c r="BA178" s="309"/>
      <c r="BB178" s="306"/>
      <c r="BC178" s="307"/>
      <c r="BF178" s="88"/>
      <c r="BG178" s="88"/>
      <c r="BH178" s="88"/>
      <c r="BI178" s="313"/>
    </row>
    <row r="179" spans="47:61">
      <c r="AU179" s="304"/>
      <c r="AV179" s="310"/>
      <c r="AW179" s="120"/>
      <c r="AX179" s="120"/>
      <c r="AY179" s="120"/>
      <c r="AZ179" s="305"/>
      <c r="BA179" s="304"/>
      <c r="BB179" s="306"/>
      <c r="BC179" s="317"/>
      <c r="BF179" s="88"/>
      <c r="BG179" s="88"/>
      <c r="BH179" s="88"/>
      <c r="BI179" s="313"/>
    </row>
    <row r="180" spans="47:61">
      <c r="AU180" s="304"/>
      <c r="AV180" s="120"/>
      <c r="AW180" s="231"/>
      <c r="AX180" s="120"/>
      <c r="AY180" s="120"/>
      <c r="AZ180" s="305"/>
      <c r="BA180" s="304"/>
      <c r="BB180" s="306"/>
      <c r="BC180" s="307"/>
      <c r="BF180" s="88"/>
      <c r="BG180" s="88"/>
      <c r="BH180" s="88"/>
      <c r="BI180" s="313"/>
    </row>
    <row r="181" spans="47:61">
      <c r="AU181" s="304"/>
      <c r="AV181" s="120"/>
      <c r="AW181" s="120"/>
      <c r="AX181" s="120"/>
      <c r="AY181" s="120"/>
      <c r="AZ181" s="305"/>
      <c r="BA181" s="304"/>
      <c r="BB181" s="306"/>
      <c r="BC181" s="317"/>
      <c r="BF181" s="88"/>
      <c r="BG181" s="88"/>
      <c r="BH181" s="88"/>
      <c r="BI181" s="313"/>
    </row>
    <row r="182" spans="47:61">
      <c r="AU182" s="304"/>
      <c r="AV182" s="231"/>
      <c r="AW182" s="120"/>
      <c r="AX182" s="120"/>
      <c r="AY182" s="120"/>
      <c r="AZ182" s="305"/>
      <c r="BA182" s="304"/>
      <c r="BB182" s="306"/>
      <c r="BC182" s="307"/>
      <c r="BF182" s="88"/>
      <c r="BG182" s="88"/>
      <c r="BH182" s="88"/>
      <c r="BI182" s="313"/>
    </row>
    <row r="183" spans="47:61">
      <c r="AU183" s="304"/>
      <c r="AV183" s="120"/>
      <c r="AW183" s="120"/>
      <c r="AX183" s="120"/>
      <c r="AY183" s="120"/>
      <c r="AZ183" s="305"/>
      <c r="BA183" s="309"/>
      <c r="BB183" s="306"/>
      <c r="BC183" s="307"/>
      <c r="BF183" s="88"/>
      <c r="BG183" s="88"/>
      <c r="BH183" s="88"/>
      <c r="BI183" s="313"/>
    </row>
    <row r="184" spans="47:61" ht="16" thickBot="1">
      <c r="AU184" s="336"/>
      <c r="AV184" s="337"/>
      <c r="AW184" s="338"/>
      <c r="AX184" s="338"/>
      <c r="AY184" s="338"/>
      <c r="AZ184" s="339"/>
      <c r="BA184" s="340"/>
      <c r="BB184" s="341"/>
      <c r="BC184" s="342"/>
      <c r="BF184" s="88"/>
      <c r="BG184" s="88"/>
      <c r="BH184" s="88"/>
      <c r="BI184" s="313"/>
    </row>
    <row r="185" spans="47:61">
      <c r="AU185" s="343"/>
      <c r="AV185" s="344"/>
      <c r="AW185" s="345"/>
      <c r="AX185" s="344"/>
      <c r="AY185" s="344"/>
      <c r="AZ185" s="346"/>
      <c r="BA185" s="347"/>
      <c r="BB185" s="348"/>
      <c r="BC185" s="349"/>
      <c r="BF185" s="88"/>
      <c r="BG185" s="88"/>
      <c r="BH185" s="88"/>
      <c r="BI185" s="313"/>
    </row>
    <row r="186" spans="47:61">
      <c r="AU186" s="304"/>
      <c r="AV186" s="120"/>
      <c r="AW186" s="120"/>
      <c r="AX186" s="120"/>
      <c r="AY186" s="120"/>
      <c r="AZ186" s="305"/>
      <c r="BA186" s="309"/>
      <c r="BB186" s="330"/>
      <c r="BC186" s="307"/>
      <c r="BF186" s="88"/>
      <c r="BG186" s="88"/>
      <c r="BH186" s="88"/>
      <c r="BI186" s="313"/>
    </row>
    <row r="187" spans="47:61">
      <c r="AU187" s="304"/>
      <c r="AV187" s="231"/>
      <c r="AW187" s="120"/>
      <c r="AX187" s="120"/>
      <c r="AY187" s="120"/>
      <c r="AZ187" s="305"/>
      <c r="BA187" s="309"/>
      <c r="BB187" s="306"/>
      <c r="BC187" s="307"/>
      <c r="BF187" s="88"/>
      <c r="BG187" s="88"/>
      <c r="BH187" s="88"/>
      <c r="BI187" s="313"/>
    </row>
    <row r="188" spans="47:61">
      <c r="AU188" s="304"/>
      <c r="AV188" s="120"/>
      <c r="AW188" s="231"/>
      <c r="AX188" s="120"/>
      <c r="AY188" s="120"/>
      <c r="AZ188" s="305"/>
      <c r="BA188" s="304"/>
      <c r="BB188" s="306"/>
      <c r="BC188" s="317"/>
      <c r="BF188" s="88"/>
      <c r="BG188" s="88"/>
      <c r="BH188" s="88"/>
      <c r="BI188" s="313"/>
    </row>
    <row r="189" spans="47:61">
      <c r="AU189" s="304"/>
      <c r="AV189" s="231"/>
      <c r="AW189" s="120"/>
      <c r="AX189" s="120"/>
      <c r="AY189" s="120"/>
      <c r="AZ189" s="305"/>
      <c r="BA189" s="304"/>
      <c r="BB189" s="306"/>
      <c r="BC189" s="317"/>
      <c r="BF189" s="88"/>
      <c r="BG189" s="88"/>
      <c r="BH189" s="88"/>
      <c r="BI189" s="313"/>
    </row>
    <row r="190" spans="47:61">
      <c r="AU190" s="304"/>
      <c r="AV190" s="231"/>
      <c r="AW190" s="120"/>
      <c r="AX190" s="120"/>
      <c r="AY190" s="120"/>
      <c r="AZ190" s="305"/>
      <c r="BA190" s="309"/>
      <c r="BB190" s="306"/>
      <c r="BC190" s="307"/>
      <c r="BF190" s="88"/>
      <c r="BG190" s="88"/>
      <c r="BH190" s="88"/>
      <c r="BI190" s="313"/>
    </row>
    <row r="191" spans="47:61">
      <c r="AU191" s="304"/>
      <c r="AV191" s="231"/>
      <c r="AW191" s="231"/>
      <c r="AX191" s="120"/>
      <c r="AY191" s="120"/>
      <c r="AZ191" s="305"/>
      <c r="BA191" s="309"/>
      <c r="BB191" s="306"/>
      <c r="BC191" s="307"/>
      <c r="BF191" s="88"/>
      <c r="BG191" s="88"/>
      <c r="BH191" s="88"/>
      <c r="BI191" s="313"/>
    </row>
    <row r="192" spans="47:61">
      <c r="AU192" s="304"/>
      <c r="AV192" s="231"/>
      <c r="AW192" s="120"/>
      <c r="AX192" s="120"/>
      <c r="AY192" s="120"/>
      <c r="AZ192" s="305"/>
      <c r="BA192" s="309"/>
      <c r="BB192" s="306"/>
      <c r="BC192" s="307"/>
      <c r="BF192" s="88"/>
      <c r="BG192" s="88"/>
      <c r="BH192" s="88"/>
      <c r="BI192" s="313"/>
    </row>
    <row r="193" spans="47:61">
      <c r="AU193" s="304"/>
      <c r="AV193" s="231"/>
      <c r="AW193" s="120"/>
      <c r="AX193" s="120"/>
      <c r="AY193" s="120"/>
      <c r="AZ193" s="305"/>
      <c r="BA193" s="309"/>
      <c r="BB193" s="306"/>
      <c r="BC193" s="307"/>
      <c r="BF193" s="88"/>
      <c r="BG193" s="88"/>
      <c r="BH193" s="88"/>
      <c r="BI193" s="313"/>
    </row>
    <row r="194" spans="47:61">
      <c r="AU194" s="304"/>
      <c r="AV194" s="231"/>
      <c r="AW194" s="120"/>
      <c r="AX194" s="120"/>
      <c r="AY194" s="120"/>
      <c r="AZ194" s="305"/>
      <c r="BA194" s="309"/>
      <c r="BB194" s="306"/>
      <c r="BC194" s="307"/>
      <c r="BF194" s="88"/>
      <c r="BG194" s="88"/>
      <c r="BH194" s="88"/>
      <c r="BI194" s="313"/>
    </row>
    <row r="195" spans="47:61">
      <c r="AU195" s="304"/>
      <c r="AV195" s="231"/>
      <c r="AW195" s="120"/>
      <c r="AX195" s="120"/>
      <c r="AY195" s="120"/>
      <c r="AZ195" s="305"/>
      <c r="BA195" s="309"/>
      <c r="BB195" s="306"/>
      <c r="BC195" s="307"/>
      <c r="BF195" s="88"/>
      <c r="BG195" s="88"/>
      <c r="BH195" s="88"/>
      <c r="BI195" s="313"/>
    </row>
    <row r="196" spans="47:61">
      <c r="AU196" s="304"/>
      <c r="AV196" s="120"/>
      <c r="AW196" s="120"/>
      <c r="AX196" s="120"/>
      <c r="AY196" s="120"/>
      <c r="AZ196" s="305"/>
      <c r="BA196" s="304"/>
      <c r="BB196" s="306"/>
      <c r="BC196" s="307"/>
      <c r="BF196" s="88"/>
      <c r="BG196" s="88"/>
      <c r="BH196" s="88"/>
      <c r="BI196" s="313"/>
    </row>
    <row r="197" spans="47:61">
      <c r="AU197" s="309"/>
      <c r="AV197" s="231"/>
      <c r="AW197" s="120"/>
      <c r="AX197" s="120"/>
      <c r="AY197" s="120"/>
      <c r="AZ197" s="305"/>
      <c r="BA197" s="309"/>
      <c r="BB197" s="306"/>
      <c r="BC197" s="317"/>
      <c r="BF197" s="88"/>
      <c r="BG197" s="88"/>
      <c r="BH197" s="88"/>
      <c r="BI197" s="313"/>
    </row>
    <row r="198" spans="47:61">
      <c r="AU198" s="304"/>
      <c r="AV198" s="120"/>
      <c r="AW198" s="231"/>
      <c r="AX198" s="120"/>
      <c r="AY198" s="120"/>
      <c r="AZ198" s="305"/>
      <c r="BA198" s="309"/>
      <c r="BB198" s="306"/>
      <c r="BC198" s="307"/>
      <c r="BF198" s="88"/>
      <c r="BG198" s="88"/>
      <c r="BH198" s="88"/>
      <c r="BI198" s="313"/>
    </row>
    <row r="199" spans="47:61">
      <c r="AU199" s="304"/>
      <c r="AV199" s="120"/>
      <c r="AW199" s="231"/>
      <c r="AX199" s="120"/>
      <c r="AY199" s="120"/>
      <c r="AZ199" s="305"/>
      <c r="BA199" s="309"/>
      <c r="BB199" s="306"/>
      <c r="BC199" s="307"/>
      <c r="BF199" s="88"/>
      <c r="BG199" s="88"/>
      <c r="BH199" s="88"/>
      <c r="BI199" s="313"/>
    </row>
    <row r="200" spans="47:61">
      <c r="AU200" s="304"/>
      <c r="AV200" s="231"/>
      <c r="AW200" s="231"/>
      <c r="AX200" s="120"/>
      <c r="AY200" s="120"/>
      <c r="AZ200" s="305"/>
      <c r="BA200" s="304"/>
      <c r="BB200" s="306"/>
      <c r="BC200" s="307"/>
      <c r="BF200" s="88"/>
      <c r="BG200" s="88"/>
      <c r="BH200" s="88"/>
      <c r="BI200" s="313"/>
    </row>
    <row r="201" spans="47:61">
      <c r="AU201" s="329"/>
      <c r="AV201" s="231"/>
      <c r="AW201" s="120"/>
      <c r="AX201" s="120"/>
      <c r="AY201" s="120"/>
      <c r="AZ201" s="305"/>
      <c r="BA201" s="309"/>
      <c r="BB201" s="306"/>
      <c r="BC201" s="307"/>
      <c r="BF201" s="88"/>
      <c r="BG201" s="88"/>
      <c r="BH201" s="88"/>
      <c r="BI201" s="313"/>
    </row>
    <row r="202" spans="47:61">
      <c r="AU202" s="304"/>
      <c r="AV202" s="120"/>
      <c r="AW202" s="120"/>
      <c r="AX202" s="120"/>
      <c r="AY202" s="120"/>
      <c r="AZ202" s="305"/>
      <c r="BA202" s="304"/>
      <c r="BB202" s="306"/>
      <c r="BC202" s="307"/>
      <c r="BF202" s="88"/>
      <c r="BG202" s="88"/>
      <c r="BH202" s="88"/>
      <c r="BI202" s="313"/>
    </row>
    <row r="203" spans="47:61">
      <c r="AU203" s="304"/>
      <c r="AV203" s="231"/>
      <c r="AW203" s="120"/>
      <c r="AX203" s="120"/>
      <c r="AY203" s="120"/>
      <c r="AZ203" s="305"/>
      <c r="BA203" s="304"/>
      <c r="BB203" s="306"/>
      <c r="BC203" s="317"/>
      <c r="BF203" s="88"/>
      <c r="BG203" s="88"/>
      <c r="BH203" s="88"/>
      <c r="BI203" s="313"/>
    </row>
    <row r="204" spans="47:61">
      <c r="AU204" s="304"/>
      <c r="AV204" s="120"/>
      <c r="AW204" s="120"/>
      <c r="AX204" s="120"/>
      <c r="AY204" s="120"/>
      <c r="AZ204" s="305"/>
      <c r="BA204" s="304"/>
      <c r="BB204" s="306"/>
      <c r="BC204" s="307"/>
      <c r="BF204" s="88"/>
      <c r="BG204" s="88"/>
      <c r="BH204" s="88"/>
      <c r="BI204" s="313"/>
    </row>
    <row r="205" spans="47:61">
      <c r="AU205" s="304"/>
      <c r="AV205" s="120"/>
      <c r="AW205" s="120"/>
      <c r="AX205" s="120"/>
      <c r="AY205" s="120"/>
      <c r="AZ205" s="305"/>
      <c r="BA205" s="304"/>
      <c r="BB205" s="306"/>
      <c r="BC205" s="307"/>
      <c r="BF205" s="88"/>
      <c r="BG205" s="88"/>
      <c r="BH205" s="88"/>
      <c r="BI205" s="313"/>
    </row>
    <row r="206" spans="47:61">
      <c r="AU206" s="304"/>
      <c r="AV206" s="231"/>
      <c r="AW206" s="120"/>
      <c r="AX206" s="120"/>
      <c r="AY206" s="120"/>
      <c r="AZ206" s="305"/>
      <c r="BA206" s="309"/>
      <c r="BB206" s="306"/>
      <c r="BC206" s="317"/>
      <c r="BF206" s="88"/>
      <c r="BG206" s="88"/>
      <c r="BH206" s="88"/>
      <c r="BI206" s="313"/>
    </row>
    <row r="207" spans="47:61">
      <c r="AU207" s="304"/>
      <c r="AV207" s="120"/>
      <c r="AW207" s="120"/>
      <c r="AX207" s="120"/>
      <c r="AY207" s="120"/>
      <c r="AZ207" s="305"/>
      <c r="BA207" s="304"/>
      <c r="BB207" s="306"/>
      <c r="BC207" s="307"/>
      <c r="BF207" s="88"/>
      <c r="BG207" s="88"/>
      <c r="BH207" s="88"/>
      <c r="BI207" s="313"/>
    </row>
    <row r="208" spans="47:61">
      <c r="AU208" s="309"/>
      <c r="AV208" s="231"/>
      <c r="AW208" s="120"/>
      <c r="AX208" s="120"/>
      <c r="AY208" s="231"/>
      <c r="AZ208" s="305"/>
      <c r="BA208" s="304"/>
      <c r="BB208" s="306"/>
      <c r="BC208" s="307"/>
      <c r="BF208" s="88"/>
      <c r="BG208" s="88"/>
      <c r="BH208" s="88"/>
      <c r="BI208" s="313"/>
    </row>
    <row r="209" spans="47:61">
      <c r="AU209" s="309"/>
      <c r="AV209" s="231"/>
      <c r="AW209" s="120"/>
      <c r="AX209" s="120"/>
      <c r="AY209" s="120"/>
      <c r="AZ209" s="305"/>
      <c r="BA209" s="309"/>
      <c r="BB209" s="306"/>
      <c r="BC209" s="307"/>
      <c r="BF209" s="88"/>
      <c r="BG209" s="88"/>
      <c r="BH209" s="88"/>
      <c r="BI209" s="313"/>
    </row>
    <row r="210" spans="47:61">
      <c r="AU210" s="304"/>
      <c r="AV210" s="120"/>
      <c r="AW210" s="120"/>
      <c r="AX210" s="120"/>
      <c r="AY210" s="120"/>
      <c r="AZ210" s="305"/>
      <c r="BA210" s="304"/>
      <c r="BB210" s="306"/>
      <c r="BC210" s="307"/>
      <c r="BF210" s="88"/>
      <c r="BG210" s="88"/>
      <c r="BH210" s="88"/>
      <c r="BI210" s="313"/>
    </row>
    <row r="211" spans="47:61">
      <c r="AU211" s="304"/>
      <c r="AV211" s="231"/>
      <c r="AW211" s="120"/>
      <c r="AX211" s="120"/>
      <c r="AY211" s="120"/>
      <c r="AZ211" s="305"/>
      <c r="BA211" s="304"/>
      <c r="BB211" s="306"/>
      <c r="BC211" s="307"/>
      <c r="BF211" s="88"/>
      <c r="BG211" s="88"/>
      <c r="BH211" s="88"/>
      <c r="BI211" s="313"/>
    </row>
    <row r="212" spans="47:61">
      <c r="AU212" s="309"/>
      <c r="AV212" s="231"/>
      <c r="AW212" s="120"/>
      <c r="AX212" s="120"/>
      <c r="AY212" s="120"/>
      <c r="AZ212" s="305"/>
      <c r="BA212" s="304"/>
      <c r="BB212" s="306"/>
      <c r="BC212" s="317"/>
      <c r="BF212" s="88"/>
      <c r="BG212" s="88"/>
      <c r="BH212" s="88"/>
      <c r="BI212" s="313"/>
    </row>
    <row r="213" spans="47:61">
      <c r="AU213" s="304"/>
      <c r="AV213" s="231"/>
      <c r="AW213" s="120"/>
      <c r="AX213" s="120"/>
      <c r="AY213" s="120"/>
      <c r="AZ213" s="305"/>
      <c r="BA213" s="304"/>
      <c r="BB213" s="306"/>
      <c r="BC213" s="307"/>
      <c r="BF213" s="88"/>
      <c r="BG213" s="88"/>
      <c r="BH213" s="88"/>
      <c r="BI213" s="313"/>
    </row>
    <row r="214" spans="47:61">
      <c r="AU214" s="304"/>
      <c r="AV214" s="231"/>
      <c r="AW214" s="120"/>
      <c r="AX214" s="120"/>
      <c r="AY214" s="120"/>
      <c r="AZ214" s="305"/>
      <c r="BA214" s="304"/>
      <c r="BB214" s="306"/>
      <c r="BC214" s="307"/>
      <c r="BF214" s="88"/>
      <c r="BG214" s="88"/>
      <c r="BH214" s="88"/>
      <c r="BI214" s="313"/>
    </row>
    <row r="215" spans="47:61">
      <c r="AU215" s="309"/>
      <c r="AV215" s="231"/>
      <c r="AW215" s="120"/>
      <c r="AX215" s="120"/>
      <c r="AY215" s="120"/>
      <c r="AZ215" s="305"/>
      <c r="BA215" s="304"/>
      <c r="BB215" s="306"/>
      <c r="BC215" s="307"/>
      <c r="BF215" s="88"/>
      <c r="BG215" s="88"/>
      <c r="BH215" s="88"/>
      <c r="BI215" s="313"/>
    </row>
    <row r="216" spans="47:61">
      <c r="AU216" s="304"/>
      <c r="AV216" s="120"/>
      <c r="AW216" s="120"/>
      <c r="AX216" s="120"/>
      <c r="AY216" s="120"/>
      <c r="AZ216" s="305"/>
      <c r="BA216" s="304"/>
      <c r="BB216" s="306"/>
      <c r="BC216" s="307"/>
      <c r="BF216" s="88"/>
      <c r="BG216" s="88"/>
      <c r="BH216" s="88"/>
      <c r="BI216" s="313"/>
    </row>
    <row r="217" spans="47:61">
      <c r="AU217" s="304"/>
      <c r="AV217" s="120"/>
      <c r="AW217" s="120"/>
      <c r="AX217" s="120"/>
      <c r="AY217" s="120"/>
      <c r="AZ217" s="305"/>
      <c r="BA217" s="304"/>
      <c r="BB217" s="306"/>
      <c r="BC217" s="307"/>
      <c r="BF217" s="88"/>
      <c r="BG217" s="88"/>
      <c r="BH217" s="88"/>
      <c r="BI217" s="313"/>
    </row>
    <row r="218" spans="47:61">
      <c r="AU218" s="304"/>
      <c r="AV218" s="120"/>
      <c r="AW218" s="120"/>
      <c r="AX218" s="120"/>
      <c r="AY218" s="120"/>
      <c r="AZ218" s="305"/>
      <c r="BA218" s="304"/>
      <c r="BB218" s="306"/>
      <c r="BC218" s="307"/>
      <c r="BF218" s="88"/>
      <c r="BG218" s="88"/>
      <c r="BH218" s="88"/>
      <c r="BI218" s="313"/>
    </row>
    <row r="219" spans="47:61">
      <c r="AU219" s="304"/>
      <c r="AV219" s="231"/>
      <c r="AW219" s="120"/>
      <c r="AX219" s="120"/>
      <c r="AY219" s="120"/>
      <c r="AZ219" s="305"/>
      <c r="BA219" s="304"/>
      <c r="BB219" s="306"/>
      <c r="BC219" s="317"/>
      <c r="BF219" s="88"/>
      <c r="BG219" s="88"/>
      <c r="BH219" s="88"/>
      <c r="BI219" s="313"/>
    </row>
    <row r="220" spans="47:61">
      <c r="AU220" s="304"/>
      <c r="AV220" s="231"/>
      <c r="AW220" s="120"/>
      <c r="AX220" s="120"/>
      <c r="AY220" s="120"/>
      <c r="AZ220" s="305"/>
      <c r="BA220" s="304"/>
      <c r="BB220" s="306"/>
      <c r="BC220" s="317"/>
      <c r="BF220" s="88"/>
      <c r="BG220" s="88"/>
      <c r="BH220" s="88"/>
      <c r="BI220" s="313"/>
    </row>
    <row r="221" spans="47:61">
      <c r="AU221" s="309"/>
      <c r="AV221" s="231"/>
      <c r="AW221" s="120"/>
      <c r="AX221" s="120"/>
      <c r="AY221" s="120"/>
      <c r="AZ221" s="305"/>
      <c r="BA221" s="304"/>
      <c r="BB221" s="306"/>
      <c r="BC221" s="317"/>
      <c r="BF221" s="88"/>
      <c r="BG221" s="88"/>
      <c r="BH221" s="88"/>
      <c r="BI221" s="313"/>
    </row>
    <row r="222" spans="47:61">
      <c r="AU222" s="309"/>
      <c r="AV222" s="231"/>
      <c r="AW222" s="231"/>
      <c r="AX222" s="120"/>
      <c r="AY222" s="120"/>
      <c r="AZ222" s="326"/>
      <c r="BA222" s="304"/>
      <c r="BB222" s="306"/>
      <c r="BC222" s="317"/>
      <c r="BF222" s="88"/>
      <c r="BG222" s="88"/>
      <c r="BH222" s="88"/>
      <c r="BI222" s="313"/>
    </row>
    <row r="223" spans="47:61">
      <c r="AU223" s="309"/>
      <c r="AV223" s="231"/>
      <c r="AW223" s="231"/>
      <c r="AX223" s="120"/>
      <c r="AY223" s="120"/>
      <c r="AZ223" s="305"/>
      <c r="BA223" s="309"/>
      <c r="BB223" s="330"/>
      <c r="BC223" s="307"/>
      <c r="BF223" s="88"/>
      <c r="BG223" s="88"/>
      <c r="BH223" s="88"/>
      <c r="BI223" s="313"/>
    </row>
    <row r="224" spans="47:61">
      <c r="AU224" s="304"/>
      <c r="AV224" s="231"/>
      <c r="AW224" s="120"/>
      <c r="AX224" s="120"/>
      <c r="AY224" s="120"/>
      <c r="AZ224" s="305"/>
      <c r="BA224" s="304"/>
      <c r="BB224" s="306"/>
      <c r="BC224" s="307"/>
      <c r="BF224" s="88"/>
      <c r="BG224" s="88"/>
      <c r="BH224" s="88"/>
      <c r="BI224" s="313"/>
    </row>
    <row r="225" spans="47:61">
      <c r="AU225" s="304"/>
      <c r="AV225" s="120"/>
      <c r="AW225" s="120"/>
      <c r="AX225" s="120"/>
      <c r="AY225" s="120"/>
      <c r="AZ225" s="305"/>
      <c r="BA225" s="304"/>
      <c r="BB225" s="306"/>
      <c r="BC225" s="307"/>
      <c r="BF225" s="88"/>
      <c r="BG225" s="88"/>
      <c r="BH225" s="88"/>
      <c r="BI225" s="313"/>
    </row>
    <row r="226" spans="47:61">
      <c r="AU226" s="304"/>
      <c r="AV226" s="120"/>
      <c r="AW226" s="120"/>
      <c r="AX226" s="120"/>
      <c r="AY226" s="120"/>
      <c r="AZ226" s="305"/>
      <c r="BA226" s="304"/>
      <c r="BB226" s="306"/>
      <c r="BC226" s="307"/>
      <c r="BF226" s="88"/>
      <c r="BG226" s="88"/>
      <c r="BH226" s="88"/>
      <c r="BI226" s="313"/>
    </row>
    <row r="227" spans="47:61">
      <c r="AU227" s="309"/>
      <c r="AV227" s="231"/>
      <c r="AW227" s="120"/>
      <c r="AX227" s="120"/>
      <c r="AY227" s="120"/>
      <c r="AZ227" s="305"/>
      <c r="BA227" s="304"/>
      <c r="BB227" s="306"/>
      <c r="BC227" s="307"/>
      <c r="BF227" s="88"/>
      <c r="BG227" s="88"/>
      <c r="BH227" s="88"/>
      <c r="BI227" s="313"/>
    </row>
    <row r="228" spans="47:61">
      <c r="AU228" s="309"/>
      <c r="AV228" s="231"/>
      <c r="AW228" s="231"/>
      <c r="AX228" s="120"/>
      <c r="AY228" s="120"/>
      <c r="AZ228" s="326"/>
      <c r="BA228" s="309"/>
      <c r="BB228" s="306"/>
      <c r="BC228" s="317"/>
      <c r="BF228" s="88"/>
      <c r="BG228" s="88"/>
      <c r="BH228" s="88"/>
      <c r="BI228" s="313"/>
    </row>
    <row r="229" spans="47:61">
      <c r="AU229" s="304"/>
      <c r="AV229" s="231"/>
      <c r="AW229" s="120"/>
      <c r="AX229" s="120"/>
      <c r="AY229" s="231"/>
      <c r="AZ229" s="305"/>
      <c r="BA229" s="309"/>
      <c r="BB229" s="306"/>
      <c r="BC229" s="307"/>
      <c r="BF229" s="88"/>
      <c r="BG229" s="88"/>
      <c r="BH229" s="88"/>
      <c r="BI229" s="313"/>
    </row>
    <row r="230" spans="47:61">
      <c r="AU230" s="309"/>
      <c r="AV230" s="231"/>
      <c r="AW230" s="120"/>
      <c r="AX230" s="120"/>
      <c r="AY230" s="120"/>
      <c r="AZ230" s="305"/>
      <c r="BA230" s="309"/>
      <c r="BB230" s="306"/>
      <c r="BC230" s="317"/>
      <c r="BF230" s="88"/>
      <c r="BG230" s="88"/>
      <c r="BH230" s="88"/>
      <c r="BI230" s="313"/>
    </row>
    <row r="231" spans="47:61">
      <c r="AU231" s="309"/>
      <c r="AV231" s="231"/>
      <c r="AW231" s="231"/>
      <c r="AX231" s="120"/>
      <c r="AY231" s="120"/>
      <c r="AZ231" s="326"/>
      <c r="BA231" s="304"/>
      <c r="BB231" s="306"/>
      <c r="BC231" s="317"/>
      <c r="BF231" s="88"/>
      <c r="BG231" s="88"/>
      <c r="BH231" s="88"/>
      <c r="BI231" s="313"/>
    </row>
    <row r="232" spans="47:61">
      <c r="AU232" s="304"/>
      <c r="AV232" s="231"/>
      <c r="AW232" s="231"/>
      <c r="AX232" s="120"/>
      <c r="AY232" s="120"/>
      <c r="AZ232" s="305"/>
      <c r="BA232" s="309"/>
      <c r="BB232" s="306"/>
      <c r="BC232" s="307"/>
      <c r="BF232" s="88"/>
      <c r="BG232" s="88"/>
      <c r="BH232" s="88"/>
      <c r="BI232" s="313"/>
    </row>
    <row r="233" spans="47:61">
      <c r="AU233" s="304"/>
      <c r="AV233" s="120"/>
      <c r="AW233" s="231"/>
      <c r="AX233" s="120"/>
      <c r="AY233" s="120"/>
      <c r="AZ233" s="305"/>
      <c r="BA233" s="304"/>
      <c r="BB233" s="306"/>
      <c r="BC233" s="317"/>
      <c r="BF233" s="88"/>
      <c r="BG233" s="88"/>
      <c r="BH233" s="88"/>
      <c r="BI233" s="313"/>
    </row>
    <row r="234" spans="47:61">
      <c r="AU234" s="304"/>
      <c r="AV234" s="120"/>
      <c r="AW234" s="231"/>
      <c r="AX234" s="120"/>
      <c r="AY234" s="120"/>
      <c r="AZ234" s="305"/>
      <c r="BA234" s="304"/>
      <c r="BB234" s="306"/>
      <c r="BC234" s="317"/>
      <c r="BF234" s="88"/>
      <c r="BG234" s="88"/>
      <c r="BH234" s="88"/>
      <c r="BI234" s="313"/>
    </row>
    <row r="235" spans="47:61">
      <c r="AU235" s="304"/>
      <c r="AV235" s="120"/>
      <c r="AW235" s="120"/>
      <c r="AX235" s="120"/>
      <c r="AY235" s="120"/>
      <c r="AZ235" s="305"/>
      <c r="BA235" s="304"/>
      <c r="BB235" s="306"/>
      <c r="BC235" s="307"/>
      <c r="BF235" s="88"/>
      <c r="BG235" s="88"/>
      <c r="BH235" s="88"/>
      <c r="BI235" s="313"/>
    </row>
    <row r="236" spans="47:61">
      <c r="AU236" s="309"/>
      <c r="AV236" s="231"/>
      <c r="AW236" s="120"/>
      <c r="AX236" s="120"/>
      <c r="AY236" s="120"/>
      <c r="AZ236" s="305"/>
      <c r="BA236" s="304"/>
      <c r="BB236" s="306"/>
      <c r="BC236" s="317"/>
      <c r="BF236" s="88"/>
      <c r="BG236" s="88"/>
      <c r="BH236" s="88"/>
      <c r="BI236" s="313"/>
    </row>
    <row r="237" spans="47:61">
      <c r="AU237" s="304"/>
      <c r="AV237" s="231"/>
      <c r="AW237" s="120"/>
      <c r="AX237" s="120"/>
      <c r="AY237" s="120"/>
      <c r="AZ237" s="305"/>
      <c r="BA237" s="304"/>
      <c r="BB237" s="306"/>
      <c r="BC237" s="307"/>
      <c r="BF237" s="88"/>
      <c r="BG237" s="88"/>
      <c r="BH237" s="88"/>
      <c r="BI237" s="313"/>
    </row>
    <row r="238" spans="47:61">
      <c r="AU238" s="304"/>
      <c r="AV238" s="120"/>
      <c r="AW238" s="120"/>
      <c r="AX238" s="120"/>
      <c r="AY238" s="120"/>
      <c r="AZ238" s="305"/>
      <c r="BA238" s="304"/>
      <c r="BB238" s="306"/>
      <c r="BC238" s="307"/>
      <c r="BF238" s="88"/>
      <c r="BG238" s="88"/>
      <c r="BH238" s="88"/>
      <c r="BI238" s="313"/>
    </row>
    <row r="239" spans="47:61">
      <c r="AU239" s="304"/>
      <c r="AV239" s="231"/>
      <c r="AW239" s="120"/>
      <c r="AX239" s="120"/>
      <c r="AY239" s="120"/>
      <c r="AZ239" s="305"/>
      <c r="BA239" s="304"/>
      <c r="BB239" s="306"/>
      <c r="BC239" s="307"/>
      <c r="BF239" s="88"/>
      <c r="BG239" s="88"/>
      <c r="BH239" s="88"/>
      <c r="BI239" s="313"/>
    </row>
    <row r="240" spans="47:61">
      <c r="AU240" s="304"/>
      <c r="AV240" s="231"/>
      <c r="AW240" s="120"/>
      <c r="AX240" s="120"/>
      <c r="AY240" s="120"/>
      <c r="AZ240" s="305"/>
      <c r="BA240" s="304"/>
      <c r="BB240" s="306"/>
      <c r="BC240" s="307"/>
      <c r="BF240" s="88"/>
      <c r="BG240" s="88"/>
      <c r="BH240" s="88"/>
      <c r="BI240" s="313"/>
    </row>
    <row r="241" spans="47:61">
      <c r="AU241" s="304"/>
      <c r="AV241" s="120"/>
      <c r="AW241" s="120"/>
      <c r="AX241" s="120"/>
      <c r="AY241" s="120"/>
      <c r="AZ241" s="305"/>
      <c r="BA241" s="304"/>
      <c r="BB241" s="306"/>
      <c r="BC241" s="307"/>
      <c r="BF241" s="88"/>
      <c r="BG241" s="88"/>
      <c r="BH241" s="88"/>
      <c r="BI241" s="313"/>
    </row>
    <row r="242" spans="47:61">
      <c r="AU242" s="304"/>
      <c r="AV242" s="120"/>
      <c r="AW242" s="120"/>
      <c r="AX242" s="120"/>
      <c r="AY242" s="120"/>
      <c r="AZ242" s="305"/>
      <c r="BA242" s="304"/>
      <c r="BB242" s="306"/>
      <c r="BC242" s="307"/>
      <c r="BF242" s="88"/>
      <c r="BG242" s="88"/>
      <c r="BH242" s="88"/>
      <c r="BI242" s="313"/>
    </row>
    <row r="243" spans="47:61">
      <c r="AU243" s="309"/>
      <c r="AV243" s="231"/>
      <c r="AW243" s="120"/>
      <c r="AX243" s="120"/>
      <c r="AY243" s="120"/>
      <c r="AZ243" s="305"/>
      <c r="BA243" s="304"/>
      <c r="BB243" s="306"/>
      <c r="BC243" s="307"/>
      <c r="BF243" s="88"/>
      <c r="BG243" s="88"/>
      <c r="BH243" s="88"/>
      <c r="BI243" s="313"/>
    </row>
    <row r="244" spans="47:61">
      <c r="AU244" s="304"/>
      <c r="AV244" s="231"/>
      <c r="AW244" s="120"/>
      <c r="AX244" s="120"/>
      <c r="AY244" s="120"/>
      <c r="AZ244" s="305"/>
      <c r="BA244" s="304"/>
      <c r="BB244" s="306"/>
      <c r="BC244" s="307"/>
      <c r="BF244" s="88"/>
      <c r="BG244" s="88"/>
      <c r="BH244" s="88"/>
      <c r="BI244" s="313"/>
    </row>
    <row r="245" spans="47:61">
      <c r="AU245" s="304"/>
      <c r="AV245" s="231"/>
      <c r="AW245" s="120"/>
      <c r="AX245" s="120"/>
      <c r="AY245" s="120"/>
      <c r="AZ245" s="305"/>
      <c r="BA245" s="304"/>
      <c r="BB245" s="306"/>
      <c r="BC245" s="307"/>
      <c r="BF245" s="88"/>
      <c r="BG245" s="88"/>
      <c r="BH245" s="88"/>
      <c r="BI245" s="313"/>
    </row>
    <row r="246" spans="47:61">
      <c r="AU246" s="304"/>
      <c r="AV246" s="231"/>
      <c r="AW246" s="120"/>
      <c r="AX246" s="120"/>
      <c r="AY246" s="120"/>
      <c r="AZ246" s="305"/>
      <c r="BA246" s="304"/>
      <c r="BB246" s="306"/>
      <c r="BC246" s="307"/>
      <c r="BF246" s="88"/>
      <c r="BG246" s="88"/>
      <c r="BH246" s="88"/>
      <c r="BI246" s="313"/>
    </row>
    <row r="247" spans="47:61">
      <c r="AU247" s="304"/>
      <c r="AV247" s="231"/>
      <c r="AW247" s="120"/>
      <c r="AX247" s="120"/>
      <c r="AY247" s="120"/>
      <c r="AZ247" s="305"/>
      <c r="BA247" s="304"/>
      <c r="BB247" s="306"/>
      <c r="BC247" s="307"/>
      <c r="BF247" s="88"/>
      <c r="BG247" s="88"/>
      <c r="BH247" s="88"/>
      <c r="BI247" s="313"/>
    </row>
    <row r="248" spans="47:61">
      <c r="AU248" s="304"/>
      <c r="AV248" s="231"/>
      <c r="AW248" s="120"/>
      <c r="AX248" s="120"/>
      <c r="AY248" s="120"/>
      <c r="AZ248" s="305"/>
      <c r="BA248" s="304"/>
      <c r="BB248" s="306"/>
      <c r="BC248" s="307"/>
      <c r="BF248" s="88"/>
      <c r="BG248" s="88"/>
      <c r="BH248" s="88"/>
      <c r="BI248" s="313"/>
    </row>
    <row r="249" spans="47:61">
      <c r="AU249" s="304"/>
      <c r="AV249" s="120"/>
      <c r="AW249" s="120"/>
      <c r="AX249" s="120"/>
      <c r="AY249" s="120"/>
      <c r="AZ249" s="305"/>
      <c r="BA249" s="304"/>
      <c r="BB249" s="306"/>
      <c r="BC249" s="307"/>
      <c r="BF249" s="88"/>
      <c r="BG249" s="88"/>
      <c r="BH249" s="88"/>
      <c r="BI249" s="313"/>
    </row>
    <row r="250" spans="47:61">
      <c r="AU250" s="304"/>
      <c r="AV250" s="231"/>
      <c r="AW250" s="120"/>
      <c r="AX250" s="120"/>
      <c r="AY250" s="120"/>
      <c r="AZ250" s="305"/>
      <c r="BA250" s="304"/>
      <c r="BB250" s="306"/>
      <c r="BC250" s="307"/>
      <c r="BF250" s="88"/>
      <c r="BG250" s="88"/>
      <c r="BH250" s="88"/>
      <c r="BI250" s="313"/>
    </row>
    <row r="251" spans="47:61">
      <c r="AU251" s="304"/>
      <c r="AV251" s="231"/>
      <c r="AW251" s="120"/>
      <c r="AX251" s="120"/>
      <c r="AY251" s="120"/>
      <c r="AZ251" s="305"/>
      <c r="BA251" s="309"/>
      <c r="BB251" s="306"/>
      <c r="BC251" s="317"/>
      <c r="BF251" s="88"/>
      <c r="BG251" s="88"/>
      <c r="BH251" s="88"/>
      <c r="BI251" s="313"/>
    </row>
    <row r="252" spans="47:61">
      <c r="AU252" s="304"/>
      <c r="AV252" s="231"/>
      <c r="AW252" s="231"/>
      <c r="AX252" s="120"/>
      <c r="AY252" s="120"/>
      <c r="AZ252" s="305"/>
      <c r="BA252" s="304"/>
      <c r="BB252" s="306"/>
      <c r="BC252" s="307"/>
      <c r="BF252" s="88"/>
      <c r="BG252" s="88"/>
      <c r="BH252" s="88"/>
      <c r="BI252" s="313"/>
    </row>
    <row r="253" spans="47:61">
      <c r="AU253" s="304"/>
      <c r="AV253" s="231"/>
      <c r="AW253" s="231"/>
      <c r="AX253" s="120"/>
      <c r="AY253" s="120"/>
      <c r="AZ253" s="305"/>
      <c r="BA253" s="304"/>
      <c r="BB253" s="306"/>
      <c r="BC253" s="317"/>
      <c r="BF253" s="88"/>
      <c r="BG253" s="88"/>
      <c r="BH253" s="88"/>
      <c r="BI253" s="313"/>
    </row>
    <row r="254" spans="47:61">
      <c r="AU254" s="304"/>
      <c r="AV254" s="120"/>
      <c r="AW254" s="231"/>
      <c r="AX254" s="120"/>
      <c r="AY254" s="120"/>
      <c r="AZ254" s="305"/>
      <c r="BA254" s="304"/>
      <c r="BB254" s="306"/>
      <c r="BC254" s="307"/>
      <c r="BF254" s="88"/>
      <c r="BG254" s="88"/>
      <c r="BH254" s="88"/>
      <c r="BI254" s="313"/>
    </row>
    <row r="255" spans="47:61">
      <c r="AU255" s="304"/>
      <c r="AV255" s="231"/>
      <c r="AW255" s="120"/>
      <c r="AX255" s="120"/>
      <c r="AY255" s="120"/>
      <c r="AZ255" s="305"/>
      <c r="BA255" s="304"/>
      <c r="BB255" s="306"/>
      <c r="BC255" s="307"/>
      <c r="BF255" s="88"/>
      <c r="BG255" s="88"/>
      <c r="BH255" s="88"/>
      <c r="BI255" s="313"/>
    </row>
    <row r="256" spans="47:61">
      <c r="AU256" s="304"/>
      <c r="AV256" s="120"/>
      <c r="AW256" s="120"/>
      <c r="AX256" s="120"/>
      <c r="AY256" s="120"/>
      <c r="AZ256" s="305"/>
      <c r="BA256" s="304"/>
      <c r="BB256" s="306"/>
      <c r="BC256" s="307"/>
      <c r="BF256" s="88"/>
      <c r="BG256" s="88"/>
      <c r="BH256" s="88"/>
      <c r="BI256" s="313"/>
    </row>
    <row r="257" spans="47:61">
      <c r="AU257" s="309"/>
      <c r="AV257" s="231"/>
      <c r="AW257" s="120"/>
      <c r="AX257" s="120"/>
      <c r="AY257" s="120"/>
      <c r="AZ257" s="305"/>
      <c r="BA257" s="304"/>
      <c r="BB257" s="306"/>
      <c r="BC257" s="307"/>
      <c r="BF257" s="88"/>
      <c r="BG257" s="88"/>
      <c r="BH257" s="88"/>
      <c r="BI257" s="313"/>
    </row>
    <row r="258" spans="47:61">
      <c r="AU258" s="304"/>
      <c r="AV258" s="120"/>
      <c r="AW258" s="120"/>
      <c r="AX258" s="120"/>
      <c r="AY258" s="120"/>
      <c r="AZ258" s="305"/>
      <c r="BA258" s="304"/>
      <c r="BB258" s="306"/>
      <c r="BC258" s="307"/>
      <c r="BF258" s="88"/>
      <c r="BG258" s="88"/>
      <c r="BH258" s="88"/>
      <c r="BI258" s="313"/>
    </row>
    <row r="259" spans="47:61">
      <c r="AU259" s="304"/>
      <c r="AV259" s="120"/>
      <c r="AW259" s="120"/>
      <c r="AX259" s="120"/>
      <c r="AY259" s="120"/>
      <c r="AZ259" s="305"/>
      <c r="BA259" s="304"/>
      <c r="BB259" s="306"/>
      <c r="BC259" s="307"/>
      <c r="BF259" s="88"/>
      <c r="BG259" s="88"/>
      <c r="BH259" s="88"/>
      <c r="BI259" s="313"/>
    </row>
    <row r="260" spans="47:61">
      <c r="AU260" s="304"/>
      <c r="AV260" s="120"/>
      <c r="AW260" s="120"/>
      <c r="AX260" s="120"/>
      <c r="AY260" s="120"/>
      <c r="AZ260" s="305"/>
      <c r="BA260" s="304"/>
      <c r="BB260" s="306"/>
      <c r="BC260" s="307"/>
      <c r="BF260" s="88"/>
      <c r="BG260" s="88"/>
      <c r="BH260" s="88"/>
      <c r="BI260" s="313"/>
    </row>
    <row r="261" spans="47:61">
      <c r="AU261" s="304"/>
      <c r="AV261" s="120"/>
      <c r="AW261" s="120"/>
      <c r="AX261" s="120"/>
      <c r="AY261" s="120"/>
      <c r="AZ261" s="305"/>
      <c r="BA261" s="304"/>
      <c r="BB261" s="306"/>
      <c r="BC261" s="307"/>
      <c r="BF261" s="88"/>
      <c r="BG261" s="88"/>
      <c r="BH261" s="88"/>
      <c r="BI261" s="313"/>
    </row>
    <row r="262" spans="47:61">
      <c r="AU262" s="304"/>
      <c r="AV262" s="120"/>
      <c r="AW262" s="120"/>
      <c r="AX262" s="120"/>
      <c r="AY262" s="120"/>
      <c r="AZ262" s="305"/>
      <c r="BA262" s="304"/>
      <c r="BB262" s="306"/>
      <c r="BC262" s="307"/>
      <c r="BF262" s="88"/>
      <c r="BG262" s="88"/>
      <c r="BH262" s="88"/>
      <c r="BI262" s="313"/>
    </row>
    <row r="263" spans="47:61">
      <c r="AU263" s="304"/>
      <c r="AV263" s="120"/>
      <c r="AW263" s="120"/>
      <c r="AX263" s="120"/>
      <c r="AY263" s="120"/>
      <c r="AZ263" s="305"/>
      <c r="BA263" s="304"/>
      <c r="BB263" s="306"/>
      <c r="BC263" s="307"/>
      <c r="BF263" s="88"/>
      <c r="BG263" s="88"/>
      <c r="BH263" s="88"/>
      <c r="BI263" s="313"/>
    </row>
    <row r="264" spans="47:61">
      <c r="AU264" s="304"/>
      <c r="AV264" s="231"/>
      <c r="AW264" s="120"/>
      <c r="AX264" s="120"/>
      <c r="AY264" s="120"/>
      <c r="AZ264" s="305"/>
      <c r="BA264" s="304"/>
      <c r="BB264" s="306"/>
      <c r="BC264" s="307"/>
      <c r="BF264" s="88"/>
      <c r="BG264" s="88"/>
      <c r="BH264" s="88"/>
      <c r="BI264" s="313"/>
    </row>
    <row r="265" spans="47:61">
      <c r="AU265" s="304"/>
      <c r="AV265" s="120"/>
      <c r="AW265" s="120"/>
      <c r="AX265" s="120"/>
      <c r="AY265" s="120"/>
      <c r="AZ265" s="305"/>
      <c r="BA265" s="304"/>
      <c r="BB265" s="306"/>
      <c r="BC265" s="307"/>
      <c r="BF265" s="88"/>
      <c r="BG265" s="88"/>
      <c r="BH265" s="88"/>
      <c r="BI265" s="313"/>
    </row>
    <row r="266" spans="47:61">
      <c r="AU266" s="309"/>
      <c r="AV266" s="231"/>
      <c r="AW266" s="231"/>
      <c r="AX266" s="120"/>
      <c r="AY266" s="120"/>
      <c r="AZ266" s="326"/>
      <c r="BA266" s="304"/>
      <c r="BB266" s="306"/>
      <c r="BC266" s="307"/>
      <c r="BF266" s="88"/>
      <c r="BG266" s="88"/>
      <c r="BH266" s="88"/>
      <c r="BI266" s="313"/>
    </row>
    <row r="267" spans="47:61">
      <c r="AU267" s="304"/>
      <c r="AV267" s="231"/>
      <c r="AW267" s="231"/>
      <c r="AX267" s="120"/>
      <c r="AY267" s="231"/>
      <c r="AZ267" s="305"/>
      <c r="BA267" s="304"/>
      <c r="BB267" s="306"/>
      <c r="BC267" s="317"/>
      <c r="BF267" s="88"/>
      <c r="BG267" s="88"/>
      <c r="BH267" s="88"/>
      <c r="BI267" s="313"/>
    </row>
    <row r="268" spans="47:61">
      <c r="AU268" s="304"/>
      <c r="AV268" s="120"/>
      <c r="AW268" s="120"/>
      <c r="AX268" s="120"/>
      <c r="AY268" s="120"/>
      <c r="AZ268" s="305"/>
      <c r="BA268" s="304"/>
      <c r="BB268" s="306"/>
      <c r="BC268" s="307"/>
      <c r="BF268" s="88"/>
      <c r="BG268" s="88"/>
      <c r="BH268" s="88"/>
      <c r="BI268" s="313"/>
    </row>
    <row r="269" spans="47:61">
      <c r="AU269" s="304"/>
      <c r="AV269" s="231"/>
      <c r="AW269" s="120"/>
      <c r="AX269" s="120"/>
      <c r="AY269" s="120"/>
      <c r="AZ269" s="305"/>
      <c r="BA269" s="304"/>
      <c r="BB269" s="306"/>
      <c r="BC269" s="307"/>
      <c r="BF269" s="88"/>
      <c r="BG269" s="88"/>
      <c r="BH269" s="88"/>
      <c r="BI269" s="313"/>
    </row>
    <row r="270" spans="47:61">
      <c r="AU270" s="304"/>
      <c r="AV270" s="231"/>
      <c r="AW270" s="120"/>
      <c r="AX270" s="120"/>
      <c r="AY270" s="120"/>
      <c r="AZ270" s="305"/>
      <c r="BA270" s="304"/>
      <c r="BB270" s="306"/>
      <c r="BC270" s="317"/>
      <c r="BF270" s="88"/>
      <c r="BG270" s="88"/>
      <c r="BH270" s="88"/>
      <c r="BI270" s="313"/>
    </row>
    <row r="271" spans="47:61">
      <c r="AU271" s="304"/>
      <c r="AV271" s="231"/>
      <c r="AW271" s="120"/>
      <c r="AX271" s="120"/>
      <c r="AY271" s="120"/>
      <c r="AZ271" s="305"/>
      <c r="BA271" s="309"/>
      <c r="BB271" s="306"/>
      <c r="BC271" s="317"/>
      <c r="BF271" s="88"/>
      <c r="BG271" s="88"/>
      <c r="BH271" s="88"/>
      <c r="BI271" s="313"/>
    </row>
    <row r="272" spans="47:61" ht="16" thickBot="1">
      <c r="AU272" s="336"/>
      <c r="AV272" s="337"/>
      <c r="AW272" s="337"/>
      <c r="AX272" s="338"/>
      <c r="AY272" s="338"/>
      <c r="AZ272" s="350"/>
      <c r="BA272" s="336"/>
      <c r="BB272" s="341"/>
      <c r="BC272" s="342"/>
      <c r="BF272" s="88"/>
      <c r="BG272" s="88"/>
      <c r="BH272" s="88"/>
      <c r="BI272" s="313"/>
    </row>
    <row r="273" spans="47:61">
      <c r="AU273" s="351"/>
      <c r="AV273" s="345"/>
      <c r="AW273" s="352"/>
      <c r="AX273" s="352"/>
      <c r="AY273" s="352"/>
      <c r="AZ273" s="353"/>
      <c r="BA273" s="351"/>
      <c r="BB273" s="354"/>
      <c r="BC273" s="355"/>
      <c r="BF273" s="88"/>
      <c r="BG273" s="88"/>
      <c r="BH273" s="88"/>
      <c r="BI273" s="313"/>
    </row>
    <row r="274" spans="47:61">
      <c r="AU274" s="356"/>
      <c r="AV274" s="122"/>
      <c r="AW274" s="122"/>
      <c r="AX274" s="122"/>
      <c r="AY274" s="122"/>
      <c r="AZ274" s="123"/>
      <c r="BA274" s="356"/>
      <c r="BB274" s="357"/>
      <c r="BC274" s="230"/>
      <c r="BF274" s="88"/>
      <c r="BG274" s="88"/>
      <c r="BH274" s="88"/>
      <c r="BI274" s="313"/>
    </row>
    <row r="275" spans="47:61">
      <c r="AU275" s="356"/>
      <c r="AV275" s="122"/>
      <c r="AW275" s="122"/>
      <c r="AX275" s="122"/>
      <c r="AY275" s="122"/>
      <c r="AZ275" s="123"/>
      <c r="BA275" s="356"/>
      <c r="BB275" s="357"/>
      <c r="BC275" s="230"/>
      <c r="BF275" s="88"/>
      <c r="BG275" s="88"/>
      <c r="BH275" s="88"/>
      <c r="BI275" s="313"/>
    </row>
    <row r="276" spans="47:61">
      <c r="AU276" s="356"/>
      <c r="AV276" s="231"/>
      <c r="AW276" s="122"/>
      <c r="AX276" s="122"/>
      <c r="AY276" s="122"/>
      <c r="AZ276" s="123"/>
      <c r="BA276" s="356"/>
      <c r="BB276" s="357"/>
      <c r="BC276" s="230"/>
      <c r="BF276" s="88"/>
      <c r="BG276" s="88"/>
      <c r="BH276" s="88"/>
      <c r="BI276" s="313"/>
    </row>
    <row r="277" spans="47:61">
      <c r="AU277" s="356"/>
      <c r="AV277" s="122"/>
      <c r="AW277" s="122"/>
      <c r="AX277" s="122"/>
      <c r="AY277" s="122"/>
      <c r="AZ277" s="123"/>
      <c r="BA277" s="356"/>
      <c r="BB277" s="357"/>
      <c r="BC277" s="317"/>
      <c r="BF277" s="88"/>
      <c r="BG277" s="88"/>
      <c r="BH277" s="88"/>
      <c r="BI277" s="313"/>
    </row>
    <row r="278" spans="47:61">
      <c r="AU278" s="356"/>
      <c r="AV278" s="122"/>
      <c r="AW278" s="122"/>
      <c r="AX278" s="122"/>
      <c r="AY278" s="122"/>
      <c r="AZ278" s="123"/>
      <c r="BA278" s="356"/>
      <c r="BB278" s="357"/>
      <c r="BC278" s="230"/>
      <c r="BF278" s="88"/>
      <c r="BG278" s="88"/>
      <c r="BH278" s="88"/>
      <c r="BI278" s="313"/>
    </row>
    <row r="279" spans="47:61">
      <c r="AU279" s="356"/>
      <c r="AV279" s="231"/>
      <c r="AW279" s="122"/>
      <c r="AX279" s="122"/>
      <c r="AY279" s="122"/>
      <c r="AZ279" s="123"/>
      <c r="BA279" s="309"/>
      <c r="BB279" s="357"/>
      <c r="BC279" s="230"/>
      <c r="BF279" s="88"/>
      <c r="BG279" s="88"/>
      <c r="BH279" s="88"/>
      <c r="BI279" s="313"/>
    </row>
    <row r="280" spans="47:61">
      <c r="AU280" s="356"/>
      <c r="AV280" s="122"/>
      <c r="AW280" s="122"/>
      <c r="AX280" s="122"/>
      <c r="AY280" s="122"/>
      <c r="AZ280" s="123"/>
      <c r="BA280" s="356"/>
      <c r="BB280" s="357"/>
      <c r="BC280" s="230"/>
      <c r="BF280" s="88"/>
      <c r="BG280" s="88"/>
      <c r="BH280" s="88"/>
      <c r="BI280" s="313"/>
    </row>
    <row r="281" spans="47:61">
      <c r="AU281" s="356"/>
      <c r="AV281" s="122"/>
      <c r="AW281" s="122"/>
      <c r="AX281" s="122"/>
      <c r="AY281" s="122"/>
      <c r="AZ281" s="123"/>
      <c r="BA281" s="356"/>
      <c r="BB281" s="357"/>
      <c r="BC281" s="230"/>
      <c r="BF281" s="88"/>
      <c r="BG281" s="88"/>
      <c r="BH281" s="88"/>
      <c r="BI281" s="313"/>
    </row>
    <row r="282" spans="47:61">
      <c r="AU282" s="356"/>
      <c r="AV282" s="122"/>
      <c r="AW282" s="122"/>
      <c r="AX282" s="122"/>
      <c r="AY282" s="122"/>
      <c r="AZ282" s="123"/>
      <c r="BA282" s="309"/>
      <c r="BB282" s="357"/>
      <c r="BC282" s="230"/>
      <c r="BF282" s="88"/>
      <c r="BG282" s="88"/>
      <c r="BH282" s="88"/>
      <c r="BI282" s="313"/>
    </row>
    <row r="283" spans="47:61">
      <c r="AU283" s="356"/>
      <c r="AV283" s="231"/>
      <c r="AW283" s="122"/>
      <c r="AX283" s="122"/>
      <c r="AY283" s="122"/>
      <c r="AZ283" s="123"/>
      <c r="BA283" s="356"/>
      <c r="BB283" s="357"/>
      <c r="BC283" s="230"/>
      <c r="BF283" s="88"/>
      <c r="BG283" s="88"/>
      <c r="BH283" s="88"/>
      <c r="BI283" s="313"/>
    </row>
    <row r="284" spans="47:61">
      <c r="AU284" s="356"/>
      <c r="AV284" s="122"/>
      <c r="AW284" s="122"/>
      <c r="AX284" s="122"/>
      <c r="AY284" s="122"/>
      <c r="AZ284" s="123"/>
      <c r="BA284" s="356"/>
      <c r="BB284" s="357"/>
      <c r="BC284" s="230"/>
      <c r="BF284" s="88"/>
      <c r="BG284" s="88"/>
      <c r="BH284" s="88"/>
      <c r="BI284" s="313"/>
    </row>
    <row r="285" spans="47:61">
      <c r="AU285" s="356"/>
      <c r="AV285" s="122"/>
      <c r="AW285" s="122"/>
      <c r="AX285" s="122"/>
      <c r="AY285" s="122"/>
      <c r="AZ285" s="123"/>
      <c r="BA285" s="356"/>
      <c r="BB285" s="357"/>
      <c r="BC285" s="230"/>
      <c r="BF285" s="88"/>
      <c r="BG285" s="88"/>
      <c r="BH285" s="88"/>
      <c r="BI285" s="313"/>
    </row>
    <row r="286" spans="47:61">
      <c r="AU286" s="356"/>
      <c r="AV286" s="122"/>
      <c r="AW286" s="122"/>
      <c r="AX286" s="122"/>
      <c r="AY286" s="122"/>
      <c r="AZ286" s="123"/>
      <c r="BA286" s="356"/>
      <c r="BB286" s="357"/>
      <c r="BC286" s="230"/>
      <c r="BF286" s="88"/>
      <c r="BG286" s="88"/>
      <c r="BH286" s="88"/>
      <c r="BI286" s="313"/>
    </row>
    <row r="287" spans="47:61">
      <c r="AU287" s="356"/>
      <c r="AV287" s="231"/>
      <c r="AW287" s="122"/>
      <c r="AX287" s="122"/>
      <c r="AY287" s="122"/>
      <c r="AZ287" s="123"/>
      <c r="BA287" s="356"/>
      <c r="BB287" s="357"/>
      <c r="BC287" s="317"/>
      <c r="BF287" s="88"/>
      <c r="BG287" s="88"/>
      <c r="BH287" s="88"/>
      <c r="BI287" s="313"/>
    </row>
    <row r="288" spans="47:61">
      <c r="AU288" s="356"/>
      <c r="AV288" s="231"/>
      <c r="AW288" s="122"/>
      <c r="AX288" s="122"/>
      <c r="AY288" s="122"/>
      <c r="AZ288" s="123"/>
      <c r="BA288" s="309"/>
      <c r="BB288" s="357"/>
      <c r="BC288" s="230"/>
      <c r="BF288" s="88"/>
      <c r="BG288" s="88"/>
      <c r="BH288" s="88"/>
      <c r="BI288" s="313"/>
    </row>
    <row r="289" spans="47:61">
      <c r="AU289" s="356"/>
      <c r="AV289" s="231"/>
      <c r="AW289" s="122"/>
      <c r="AX289" s="122"/>
      <c r="AY289" s="122"/>
      <c r="AZ289" s="123"/>
      <c r="BA289" s="356"/>
      <c r="BB289" s="357"/>
      <c r="BC289" s="230"/>
      <c r="BF289" s="88"/>
      <c r="BG289" s="88"/>
      <c r="BH289" s="88"/>
      <c r="BI289" s="313"/>
    </row>
    <row r="290" spans="47:61">
      <c r="AU290" s="356"/>
      <c r="AV290" s="231"/>
      <c r="AW290" s="122"/>
      <c r="AX290" s="122"/>
      <c r="AY290" s="122"/>
      <c r="AZ290" s="123"/>
      <c r="BA290" s="309"/>
      <c r="BB290" s="357"/>
      <c r="BC290" s="230"/>
      <c r="BF290" s="88"/>
      <c r="BG290" s="88"/>
      <c r="BH290" s="88"/>
      <c r="BI290" s="313"/>
    </row>
    <row r="291" spans="47:61">
      <c r="AU291" s="309"/>
      <c r="AV291" s="122"/>
      <c r="AW291" s="231"/>
      <c r="AX291" s="122"/>
      <c r="AY291" s="122"/>
      <c r="AZ291" s="326"/>
      <c r="BA291" s="356"/>
      <c r="BB291" s="357"/>
      <c r="BC291" s="230"/>
      <c r="BF291" s="88"/>
      <c r="BG291" s="88"/>
      <c r="BH291" s="88"/>
      <c r="BI291" s="313"/>
    </row>
    <row r="292" spans="47:61">
      <c r="AU292" s="356"/>
      <c r="AV292" s="122"/>
      <c r="AW292" s="122"/>
      <c r="AX292" s="122"/>
      <c r="AY292" s="122"/>
      <c r="AZ292" s="123"/>
      <c r="BA292" s="356"/>
      <c r="BB292" s="357"/>
      <c r="BC292" s="230"/>
      <c r="BF292" s="88"/>
      <c r="BG292" s="88"/>
      <c r="BH292" s="88"/>
      <c r="BI292" s="313"/>
    </row>
    <row r="293" spans="47:61">
      <c r="AU293" s="356"/>
      <c r="AV293" s="231"/>
      <c r="AW293" s="122"/>
      <c r="AX293" s="122"/>
      <c r="AY293" s="122"/>
      <c r="AZ293" s="123"/>
      <c r="BA293" s="309"/>
      <c r="BB293" s="357"/>
      <c r="BC293" s="230"/>
      <c r="BF293" s="88"/>
      <c r="BG293" s="88"/>
      <c r="BH293" s="88"/>
      <c r="BI293" s="313"/>
    </row>
    <row r="294" spans="47:61">
      <c r="AU294" s="356"/>
      <c r="AV294" s="122"/>
      <c r="AW294" s="122"/>
      <c r="AX294" s="122"/>
      <c r="AY294" s="122"/>
      <c r="AZ294" s="123"/>
      <c r="BA294" s="356"/>
      <c r="BB294" s="357"/>
      <c r="BC294" s="230"/>
      <c r="BF294" s="88"/>
      <c r="BG294" s="88"/>
      <c r="BH294" s="88"/>
      <c r="BI294" s="313"/>
    </row>
    <row r="295" spans="47:61">
      <c r="AU295" s="356"/>
      <c r="AV295" s="122"/>
      <c r="AW295" s="122"/>
      <c r="AX295" s="122"/>
      <c r="AY295" s="122"/>
      <c r="AZ295" s="123"/>
      <c r="BA295" s="356"/>
      <c r="BB295" s="357"/>
      <c r="BC295" s="317"/>
      <c r="BF295" s="88"/>
      <c r="BG295" s="88"/>
      <c r="BH295" s="88"/>
      <c r="BI295" s="313"/>
    </row>
    <row r="296" spans="47:61">
      <c r="AU296" s="356"/>
      <c r="AV296" s="122"/>
      <c r="AW296" s="122"/>
      <c r="AX296" s="122"/>
      <c r="AY296" s="122"/>
      <c r="AZ296" s="123"/>
      <c r="BA296" s="356"/>
      <c r="BB296" s="357"/>
      <c r="BC296" s="230"/>
      <c r="BF296" s="88"/>
      <c r="BG296" s="88"/>
      <c r="BH296" s="88"/>
      <c r="BI296" s="313"/>
    </row>
    <row r="297" spans="47:61">
      <c r="AU297" s="356"/>
      <c r="AV297" s="122"/>
      <c r="AW297" s="122"/>
      <c r="AX297" s="122"/>
      <c r="AY297" s="231"/>
      <c r="AZ297" s="123"/>
      <c r="BA297" s="356"/>
      <c r="BB297" s="357"/>
      <c r="BC297" s="230"/>
      <c r="BF297" s="88"/>
      <c r="BG297" s="88"/>
      <c r="BH297" s="88"/>
      <c r="BI297" s="313"/>
    </row>
    <row r="298" spans="47:61">
      <c r="AU298" s="356"/>
      <c r="AV298" s="231"/>
      <c r="AW298" s="122"/>
      <c r="AX298" s="122"/>
      <c r="AY298" s="122"/>
      <c r="AZ298" s="123"/>
      <c r="BA298" s="356"/>
      <c r="BB298" s="357"/>
      <c r="BC298" s="230"/>
      <c r="BF298" s="88"/>
      <c r="BG298" s="88"/>
      <c r="BH298" s="88"/>
      <c r="BI298" s="313"/>
    </row>
    <row r="299" spans="47:61">
      <c r="AU299" s="356"/>
      <c r="AV299" s="231"/>
      <c r="AW299" s="231"/>
      <c r="AX299" s="122"/>
      <c r="AY299" s="122"/>
      <c r="AZ299" s="123"/>
      <c r="BA299" s="309"/>
      <c r="BB299" s="357"/>
      <c r="BC299" s="230"/>
      <c r="BF299" s="88"/>
      <c r="BG299" s="88"/>
      <c r="BH299" s="88"/>
      <c r="BI299" s="313"/>
    </row>
    <row r="300" spans="47:61">
      <c r="AU300" s="356"/>
      <c r="AV300" s="122"/>
      <c r="AW300" s="122"/>
      <c r="AX300" s="122"/>
      <c r="AY300" s="122"/>
      <c r="AZ300" s="123"/>
      <c r="BA300" s="356"/>
      <c r="BB300" s="357"/>
      <c r="BC300" s="230"/>
      <c r="BF300" s="88"/>
      <c r="BG300" s="88"/>
      <c r="BH300" s="88"/>
      <c r="BI300" s="313"/>
    </row>
    <row r="301" spans="47:61">
      <c r="AU301" s="356"/>
      <c r="AV301" s="122"/>
      <c r="AW301" s="122"/>
      <c r="AX301" s="122"/>
      <c r="AY301" s="122"/>
      <c r="AZ301" s="123"/>
      <c r="BA301" s="356"/>
      <c r="BB301" s="357"/>
      <c r="BC301" s="230"/>
      <c r="BF301" s="88"/>
      <c r="BG301" s="88"/>
      <c r="BH301" s="88"/>
      <c r="BI301" s="313"/>
    </row>
    <row r="302" spans="47:61">
      <c r="AU302" s="309"/>
      <c r="AV302" s="122"/>
      <c r="AW302" s="231"/>
      <c r="AX302" s="122"/>
      <c r="AY302" s="122"/>
      <c r="AZ302" s="123"/>
      <c r="BA302" s="309"/>
      <c r="BB302" s="357"/>
      <c r="BC302" s="317"/>
      <c r="BF302" s="88"/>
      <c r="BG302" s="88"/>
      <c r="BH302" s="88"/>
      <c r="BI302" s="313"/>
    </row>
    <row r="303" spans="47:61">
      <c r="AU303" s="356"/>
      <c r="AV303" s="231"/>
      <c r="AW303" s="231"/>
      <c r="AX303" s="122"/>
      <c r="AY303" s="122"/>
      <c r="AZ303" s="123"/>
      <c r="BA303" s="356"/>
      <c r="BB303" s="357"/>
      <c r="BC303" s="230"/>
      <c r="BF303" s="88"/>
      <c r="BG303" s="88"/>
      <c r="BH303" s="88"/>
      <c r="BI303" s="313"/>
    </row>
    <row r="304" spans="47:61">
      <c r="AU304" s="356"/>
      <c r="AV304" s="122"/>
      <c r="AW304" s="122"/>
      <c r="AX304" s="122"/>
      <c r="AY304" s="122"/>
      <c r="AZ304" s="123"/>
      <c r="BA304" s="356"/>
      <c r="BB304" s="357"/>
      <c r="BC304" s="230"/>
      <c r="BF304" s="88"/>
      <c r="BG304" s="88"/>
      <c r="BH304" s="88"/>
      <c r="BI304" s="313"/>
    </row>
    <row r="305" spans="47:61">
      <c r="AU305" s="356"/>
      <c r="AV305" s="122"/>
      <c r="AW305" s="231"/>
      <c r="AX305" s="122"/>
      <c r="AY305" s="122"/>
      <c r="AZ305" s="123"/>
      <c r="BA305" s="356"/>
      <c r="BB305" s="357"/>
      <c r="BC305" s="317"/>
      <c r="BF305" s="88"/>
      <c r="BG305" s="88"/>
      <c r="BH305" s="88"/>
      <c r="BI305" s="313"/>
    </row>
    <row r="306" spans="47:61">
      <c r="AU306" s="356"/>
      <c r="AV306" s="122"/>
      <c r="AW306" s="122"/>
      <c r="AX306" s="122"/>
      <c r="AY306" s="122"/>
      <c r="AZ306" s="123"/>
      <c r="BA306" s="309"/>
      <c r="BB306" s="357"/>
      <c r="BC306" s="317"/>
      <c r="BF306" s="88"/>
      <c r="BG306" s="88"/>
      <c r="BH306" s="88"/>
      <c r="BI306" s="313"/>
    </row>
    <row r="307" spans="47:61">
      <c r="AU307" s="309"/>
      <c r="AV307" s="122"/>
      <c r="AW307" s="231"/>
      <c r="AX307" s="231"/>
      <c r="AY307" s="231"/>
      <c r="AZ307" s="326"/>
      <c r="BA307" s="356"/>
      <c r="BB307" s="357"/>
      <c r="BC307" s="230"/>
      <c r="BF307" s="88"/>
      <c r="BG307" s="88"/>
      <c r="BH307" s="88"/>
      <c r="BI307" s="313"/>
    </row>
    <row r="308" spans="47:61">
      <c r="AU308" s="356"/>
      <c r="AV308" s="122"/>
      <c r="AW308" s="122"/>
      <c r="AX308" s="122"/>
      <c r="AY308" s="122"/>
      <c r="AZ308" s="123"/>
      <c r="BA308" s="356"/>
      <c r="BB308" s="357"/>
      <c r="BC308" s="230"/>
      <c r="BF308" s="88"/>
      <c r="BG308" s="88"/>
      <c r="BH308" s="88"/>
      <c r="BI308" s="313"/>
    </row>
    <row r="309" spans="47:61">
      <c r="AU309" s="356"/>
      <c r="AV309" s="122"/>
      <c r="AW309" s="122"/>
      <c r="AX309" s="122"/>
      <c r="AY309" s="122"/>
      <c r="AZ309" s="123"/>
      <c r="BA309" s="356"/>
      <c r="BB309" s="357"/>
      <c r="BC309" s="230"/>
      <c r="BF309" s="88"/>
      <c r="BG309" s="88"/>
      <c r="BH309" s="88"/>
      <c r="BI309" s="313"/>
    </row>
    <row r="310" spans="47:61">
      <c r="AU310" s="356"/>
      <c r="AV310" s="231"/>
      <c r="AW310" s="231"/>
      <c r="AX310" s="122"/>
      <c r="AY310" s="122"/>
      <c r="AZ310" s="123"/>
      <c r="BA310" s="356"/>
      <c r="BB310" s="357"/>
      <c r="BC310" s="230"/>
      <c r="BF310" s="88"/>
      <c r="BG310" s="88"/>
      <c r="BH310" s="88"/>
      <c r="BI310" s="313"/>
    </row>
    <row r="311" spans="47:61">
      <c r="AU311" s="356"/>
      <c r="AV311" s="122"/>
      <c r="AW311" s="122"/>
      <c r="AX311" s="122"/>
      <c r="AY311" s="122"/>
      <c r="AZ311" s="123"/>
      <c r="BA311" s="356"/>
      <c r="BB311" s="357"/>
      <c r="BC311" s="230"/>
      <c r="BF311" s="88"/>
      <c r="BG311" s="88"/>
      <c r="BH311" s="88"/>
      <c r="BI311" s="313"/>
    </row>
    <row r="312" spans="47:61">
      <c r="AU312" s="356"/>
      <c r="AV312" s="231"/>
      <c r="AW312" s="122"/>
      <c r="AX312" s="122"/>
      <c r="AY312" s="122"/>
      <c r="AZ312" s="123"/>
      <c r="BA312" s="356"/>
      <c r="BB312" s="357"/>
      <c r="BC312" s="230"/>
      <c r="BF312" s="88"/>
      <c r="BG312" s="88"/>
      <c r="BH312" s="88"/>
      <c r="BI312" s="313"/>
    </row>
    <row r="313" spans="47:61">
      <c r="AU313" s="309"/>
      <c r="AV313" s="122"/>
      <c r="AW313" s="231"/>
      <c r="AX313" s="231"/>
      <c r="AY313" s="231"/>
      <c r="AZ313" s="123"/>
      <c r="BA313" s="356"/>
      <c r="BB313" s="357"/>
      <c r="BC313" s="230"/>
      <c r="BF313" s="88"/>
      <c r="BG313" s="88"/>
      <c r="BH313" s="88"/>
      <c r="BI313" s="313"/>
    </row>
    <row r="314" spans="47:61">
      <c r="AU314" s="356"/>
      <c r="AV314" s="231"/>
      <c r="AW314" s="122"/>
      <c r="AX314" s="122"/>
      <c r="AY314" s="122"/>
      <c r="AZ314" s="123"/>
      <c r="BA314" s="356"/>
      <c r="BB314" s="357"/>
      <c r="BC314" s="230"/>
      <c r="BF314" s="88"/>
      <c r="BG314" s="88"/>
      <c r="BH314" s="88"/>
      <c r="BI314" s="313"/>
    </row>
    <row r="315" spans="47:61">
      <c r="AU315" s="356"/>
      <c r="AV315" s="231"/>
      <c r="AW315" s="231"/>
      <c r="AX315" s="122"/>
      <c r="AY315" s="231"/>
      <c r="AZ315" s="123"/>
      <c r="BA315" s="356"/>
      <c r="BB315" s="357"/>
      <c r="BC315" s="317"/>
      <c r="BF315" s="88"/>
      <c r="BG315" s="88"/>
      <c r="BH315" s="88"/>
      <c r="BI315" s="313"/>
    </row>
    <row r="316" spans="47:61">
      <c r="AU316" s="309"/>
      <c r="AV316" s="122"/>
      <c r="AW316" s="231"/>
      <c r="AX316" s="122"/>
      <c r="AY316" s="122"/>
      <c r="AZ316" s="123"/>
      <c r="BA316" s="309"/>
      <c r="BB316" s="330"/>
      <c r="BC316" s="230"/>
      <c r="BF316" s="88"/>
      <c r="BG316" s="88"/>
      <c r="BH316" s="88"/>
      <c r="BI316" s="313"/>
    </row>
    <row r="317" spans="47:61">
      <c r="AU317" s="356"/>
      <c r="AV317" s="231"/>
      <c r="AW317" s="122"/>
      <c r="AX317" s="122"/>
      <c r="AY317" s="122"/>
      <c r="AZ317" s="123"/>
      <c r="BA317" s="356"/>
      <c r="BB317" s="357"/>
      <c r="BC317" s="317"/>
      <c r="BF317" s="88"/>
      <c r="BG317" s="88"/>
      <c r="BH317" s="88"/>
      <c r="BI317" s="313"/>
    </row>
    <row r="318" spans="47:61">
      <c r="AU318" s="356"/>
      <c r="AV318" s="122"/>
      <c r="AW318" s="122"/>
      <c r="AX318" s="122"/>
      <c r="AY318" s="122"/>
      <c r="AZ318" s="123"/>
      <c r="BA318" s="356"/>
      <c r="BB318" s="357"/>
      <c r="BC318" s="230"/>
      <c r="BF318" s="88"/>
      <c r="BG318" s="88"/>
      <c r="BH318" s="88"/>
      <c r="BI318" s="313"/>
    </row>
    <row r="319" spans="47:61">
      <c r="AU319" s="356"/>
      <c r="AV319" s="122"/>
      <c r="AW319" s="122"/>
      <c r="AX319" s="122"/>
      <c r="AY319" s="122"/>
      <c r="AZ319" s="123"/>
      <c r="BA319" s="309"/>
      <c r="BB319" s="357"/>
      <c r="BC319" s="230"/>
      <c r="BF319" s="88"/>
      <c r="BG319" s="88"/>
      <c r="BH319" s="88"/>
      <c r="BI319" s="313"/>
    </row>
    <row r="320" spans="47:61">
      <c r="AU320" s="309"/>
      <c r="AV320" s="122"/>
      <c r="AW320" s="231"/>
      <c r="AX320" s="122"/>
      <c r="AY320" s="122"/>
      <c r="AZ320" s="326"/>
      <c r="BA320" s="309"/>
      <c r="BB320" s="357"/>
      <c r="BC320" s="317"/>
      <c r="BF320" s="88"/>
      <c r="BG320" s="88"/>
      <c r="BH320" s="88"/>
      <c r="BI320" s="313"/>
    </row>
    <row r="321" spans="47:61">
      <c r="AU321" s="309"/>
      <c r="AV321" s="122"/>
      <c r="AW321" s="122"/>
      <c r="AX321" s="122"/>
      <c r="AY321" s="122"/>
      <c r="AZ321" s="123"/>
      <c r="BA321" s="356"/>
      <c r="BB321" s="357"/>
      <c r="BC321" s="317"/>
      <c r="BF321" s="88"/>
      <c r="BG321" s="88"/>
      <c r="BH321" s="88"/>
      <c r="BI321" s="313"/>
    </row>
    <row r="322" spans="47:61">
      <c r="AU322" s="356"/>
      <c r="AV322" s="231"/>
      <c r="AW322" s="122"/>
      <c r="AX322" s="122"/>
      <c r="AY322" s="122"/>
      <c r="AZ322" s="123"/>
      <c r="BA322" s="356"/>
      <c r="BB322" s="357"/>
      <c r="BC322" s="230"/>
      <c r="BF322" s="88"/>
      <c r="BG322" s="88"/>
      <c r="BH322" s="88"/>
      <c r="BI322" s="313"/>
    </row>
    <row r="323" spans="47:61">
      <c r="AU323" s="309"/>
      <c r="AV323" s="122"/>
      <c r="AW323" s="122"/>
      <c r="AX323" s="122"/>
      <c r="AY323" s="122"/>
      <c r="AZ323" s="123"/>
      <c r="BA323" s="356"/>
      <c r="BB323" s="357"/>
      <c r="BC323" s="230"/>
      <c r="BF323" s="88"/>
      <c r="BG323" s="88"/>
      <c r="BH323" s="88"/>
      <c r="BI323" s="313"/>
    </row>
    <row r="324" spans="47:61">
      <c r="AU324" s="309"/>
      <c r="AV324" s="122"/>
      <c r="AW324" s="122"/>
      <c r="AX324" s="122"/>
      <c r="AY324" s="122"/>
      <c r="AZ324" s="123"/>
      <c r="BA324" s="356"/>
      <c r="BB324" s="357"/>
      <c r="BC324" s="230"/>
      <c r="BF324" s="88"/>
      <c r="BG324" s="88"/>
      <c r="BH324" s="88"/>
      <c r="BI324" s="313"/>
    </row>
    <row r="325" spans="47:61">
      <c r="AU325" s="356"/>
      <c r="AV325" s="122"/>
      <c r="AW325" s="122"/>
      <c r="AX325" s="122"/>
      <c r="AY325" s="122"/>
      <c r="AZ325" s="123"/>
      <c r="BA325" s="356"/>
      <c r="BB325" s="357"/>
      <c r="BC325" s="230"/>
      <c r="BF325" s="88"/>
      <c r="BG325" s="88"/>
      <c r="BH325" s="88"/>
      <c r="BI325" s="313"/>
    </row>
    <row r="326" spans="47:61">
      <c r="AU326" s="356"/>
      <c r="AV326" s="122"/>
      <c r="AW326" s="122"/>
      <c r="AX326" s="122"/>
      <c r="AY326" s="122"/>
      <c r="AZ326" s="123"/>
      <c r="BA326" s="309"/>
      <c r="BB326" s="357"/>
      <c r="BC326" s="230"/>
      <c r="BF326" s="88"/>
      <c r="BG326" s="88"/>
      <c r="BH326" s="88"/>
      <c r="BI326" s="313"/>
    </row>
    <row r="327" spans="47:61">
      <c r="AU327" s="356"/>
      <c r="AV327" s="122"/>
      <c r="AW327" s="122"/>
      <c r="AX327" s="122"/>
      <c r="AY327" s="122"/>
      <c r="AZ327" s="123"/>
      <c r="BA327" s="356"/>
      <c r="BB327" s="357"/>
      <c r="BC327" s="230"/>
      <c r="BF327" s="88"/>
      <c r="BG327" s="88"/>
      <c r="BH327" s="88"/>
      <c r="BI327" s="313"/>
    </row>
    <row r="328" spans="47:61">
      <c r="AU328" s="356"/>
      <c r="AV328" s="122"/>
      <c r="AW328" s="122"/>
      <c r="AX328" s="122"/>
      <c r="AY328" s="122"/>
      <c r="AZ328" s="123"/>
      <c r="BA328" s="356"/>
      <c r="BB328" s="357"/>
      <c r="BC328" s="230"/>
      <c r="BF328" s="88"/>
      <c r="BG328" s="88"/>
      <c r="BH328" s="88"/>
      <c r="BI328" s="313"/>
    </row>
    <row r="329" spans="47:61">
      <c r="AU329" s="356"/>
      <c r="AV329" s="122"/>
      <c r="AW329" s="122"/>
      <c r="AX329" s="122"/>
      <c r="AY329" s="122"/>
      <c r="AZ329" s="123"/>
      <c r="BA329" s="356"/>
      <c r="BB329" s="357"/>
      <c r="BC329" s="230"/>
      <c r="BF329" s="88"/>
      <c r="BG329" s="88"/>
      <c r="BH329" s="88"/>
      <c r="BI329" s="313"/>
    </row>
    <row r="330" spans="47:61">
      <c r="AU330" s="356"/>
      <c r="AV330" s="231"/>
      <c r="AW330" s="122"/>
      <c r="AX330" s="122"/>
      <c r="AY330" s="122"/>
      <c r="AZ330" s="123"/>
      <c r="BA330" s="356"/>
      <c r="BB330" s="357"/>
      <c r="BC330" s="230"/>
      <c r="BF330" s="88"/>
      <c r="BG330" s="88"/>
      <c r="BH330" s="88"/>
      <c r="BI330" s="313"/>
    </row>
    <row r="331" spans="47:61">
      <c r="AU331" s="309"/>
      <c r="AV331" s="231"/>
      <c r="AW331" s="231"/>
      <c r="AX331" s="122"/>
      <c r="AY331" s="122"/>
      <c r="AZ331" s="326"/>
      <c r="BA331" s="309"/>
      <c r="BB331" s="357"/>
      <c r="BC331" s="317"/>
      <c r="BF331" s="88"/>
      <c r="BG331" s="88"/>
      <c r="BH331" s="88"/>
      <c r="BI331" s="313"/>
    </row>
    <row r="332" spans="47:61">
      <c r="AU332" s="356"/>
      <c r="AV332" s="122"/>
      <c r="AW332" s="122"/>
      <c r="AX332" s="122"/>
      <c r="AY332" s="122"/>
      <c r="AZ332" s="123"/>
      <c r="BA332" s="356"/>
      <c r="BB332" s="357"/>
      <c r="BC332" s="230"/>
      <c r="BF332" s="88"/>
      <c r="BG332" s="88"/>
      <c r="BH332" s="88"/>
      <c r="BI332" s="313"/>
    </row>
    <row r="333" spans="47:61">
      <c r="AU333" s="356"/>
      <c r="AV333" s="122"/>
      <c r="AW333" s="122"/>
      <c r="AX333" s="122"/>
      <c r="AY333" s="122"/>
      <c r="AZ333" s="123"/>
      <c r="BA333" s="356"/>
      <c r="BB333" s="357"/>
      <c r="BC333" s="230"/>
      <c r="BF333" s="88"/>
      <c r="BG333" s="88"/>
      <c r="BH333" s="88"/>
      <c r="BI333" s="313"/>
    </row>
    <row r="334" spans="47:61">
      <c r="AU334" s="356"/>
      <c r="AV334" s="231"/>
      <c r="AW334" s="122"/>
      <c r="AX334" s="122"/>
      <c r="AY334" s="122"/>
      <c r="AZ334" s="123"/>
      <c r="BA334" s="356"/>
      <c r="BB334" s="357"/>
      <c r="BC334" s="230"/>
      <c r="BF334" s="88"/>
      <c r="BG334" s="88"/>
      <c r="BH334" s="88"/>
      <c r="BI334" s="313"/>
    </row>
    <row r="335" spans="47:61">
      <c r="AU335" s="309"/>
      <c r="AV335" s="122"/>
      <c r="AW335" s="122"/>
      <c r="AX335" s="122"/>
      <c r="AY335" s="231"/>
      <c r="AZ335" s="123"/>
      <c r="BA335" s="356"/>
      <c r="BB335" s="357"/>
      <c r="BC335" s="230"/>
      <c r="BF335" s="88"/>
      <c r="BG335" s="88"/>
      <c r="BH335" s="88"/>
      <c r="BI335" s="313"/>
    </row>
    <row r="336" spans="47:61">
      <c r="AU336" s="356"/>
      <c r="AV336" s="231"/>
      <c r="AW336" s="122"/>
      <c r="AX336" s="122"/>
      <c r="AY336" s="122"/>
      <c r="AZ336" s="123"/>
      <c r="BA336" s="356"/>
      <c r="BB336" s="357"/>
      <c r="BC336" s="317"/>
      <c r="BF336" s="88"/>
      <c r="BG336" s="88"/>
      <c r="BH336" s="88"/>
      <c r="BI336" s="313"/>
    </row>
    <row r="337" spans="47:61">
      <c r="AU337" s="356"/>
      <c r="AV337" s="231"/>
      <c r="AW337" s="122"/>
      <c r="AX337" s="122"/>
      <c r="AY337" s="122"/>
      <c r="AZ337" s="123"/>
      <c r="BA337" s="309"/>
      <c r="BB337" s="357"/>
      <c r="BC337" s="230"/>
      <c r="BF337" s="88"/>
      <c r="BG337" s="88"/>
      <c r="BH337" s="88"/>
      <c r="BI337" s="313"/>
    </row>
    <row r="338" spans="47:61">
      <c r="AU338" s="356"/>
      <c r="AV338" s="122"/>
      <c r="AW338" s="122"/>
      <c r="AX338" s="122"/>
      <c r="AY338" s="122"/>
      <c r="AZ338" s="123"/>
      <c r="BA338" s="356"/>
      <c r="BB338" s="357"/>
      <c r="BC338" s="230"/>
      <c r="BF338" s="88"/>
      <c r="BG338" s="88"/>
      <c r="BH338" s="88"/>
      <c r="BI338" s="313"/>
    </row>
    <row r="339" spans="47:61">
      <c r="AU339" s="356"/>
      <c r="AV339" s="122"/>
      <c r="AW339" s="122"/>
      <c r="AX339" s="122"/>
      <c r="AY339" s="122"/>
      <c r="AZ339" s="123"/>
      <c r="BA339" s="356"/>
      <c r="BB339" s="357"/>
      <c r="BC339" s="230"/>
      <c r="BF339" s="88"/>
      <c r="BG339" s="88"/>
      <c r="BH339" s="88"/>
      <c r="BI339" s="313"/>
    </row>
    <row r="340" spans="47:61">
      <c r="AU340" s="356"/>
      <c r="AV340" s="122"/>
      <c r="AW340" s="122"/>
      <c r="AX340" s="122"/>
      <c r="AY340" s="122"/>
      <c r="AZ340" s="123"/>
      <c r="BA340" s="356"/>
      <c r="BB340" s="357"/>
      <c r="BC340" s="230"/>
      <c r="BF340" s="88"/>
      <c r="BG340" s="88"/>
      <c r="BH340" s="88"/>
      <c r="BI340" s="313"/>
    </row>
    <row r="341" spans="47:61">
      <c r="AU341" s="356"/>
      <c r="AV341" s="122"/>
      <c r="AW341" s="231"/>
      <c r="AX341" s="122"/>
      <c r="AY341" s="122"/>
      <c r="AZ341" s="123"/>
      <c r="BA341" s="356"/>
      <c r="BB341" s="357"/>
      <c r="BC341" s="317"/>
      <c r="BF341" s="88"/>
      <c r="BG341" s="88"/>
      <c r="BH341" s="88"/>
      <c r="BI341" s="313"/>
    </row>
    <row r="342" spans="47:61">
      <c r="AU342" s="356"/>
      <c r="AV342" s="231"/>
      <c r="AW342" s="122"/>
      <c r="AX342" s="122"/>
      <c r="AY342" s="231"/>
      <c r="AZ342" s="123"/>
      <c r="BA342" s="356"/>
      <c r="BB342" s="357"/>
      <c r="BC342" s="317"/>
      <c r="BF342" s="88"/>
      <c r="BG342" s="88"/>
      <c r="BH342" s="88"/>
      <c r="BI342" s="313"/>
    </row>
    <row r="343" spans="47:61">
      <c r="AU343" s="309"/>
      <c r="AV343" s="122"/>
      <c r="AW343" s="122"/>
      <c r="AX343" s="122"/>
      <c r="AY343" s="122"/>
      <c r="AZ343" s="123"/>
      <c r="BA343" s="356"/>
      <c r="BB343" s="357"/>
      <c r="BC343" s="230"/>
      <c r="BF343" s="88"/>
      <c r="BG343" s="88"/>
      <c r="BH343" s="88"/>
      <c r="BI343" s="313"/>
    </row>
    <row r="344" spans="47:61">
      <c r="AU344" s="309"/>
      <c r="AV344" s="122"/>
      <c r="AW344" s="122"/>
      <c r="AX344" s="122"/>
      <c r="AY344" s="122"/>
      <c r="AZ344" s="123"/>
      <c r="BA344" s="356"/>
      <c r="BB344" s="357"/>
      <c r="BC344" s="230"/>
      <c r="BF344" s="88"/>
      <c r="BG344" s="88"/>
      <c r="BH344" s="88"/>
      <c r="BI344" s="313"/>
    </row>
    <row r="345" spans="47:61">
      <c r="AU345" s="356"/>
      <c r="AV345" s="122"/>
      <c r="AW345" s="231"/>
      <c r="AX345" s="122"/>
      <c r="AY345" s="122"/>
      <c r="AZ345" s="123"/>
      <c r="BA345" s="356"/>
      <c r="BB345" s="357"/>
      <c r="BC345" s="230"/>
      <c r="BF345" s="88"/>
      <c r="BG345" s="88"/>
      <c r="BH345" s="88"/>
      <c r="BI345" s="313"/>
    </row>
    <row r="346" spans="47:61">
      <c r="AU346" s="356"/>
      <c r="AV346" s="231"/>
      <c r="AW346" s="122"/>
      <c r="AX346" s="122"/>
      <c r="AY346" s="122"/>
      <c r="AZ346" s="123"/>
      <c r="BA346" s="356"/>
      <c r="BB346" s="357"/>
      <c r="BC346" s="230"/>
      <c r="BF346" s="88"/>
      <c r="BG346" s="88"/>
      <c r="BH346" s="88"/>
      <c r="BI346" s="313"/>
    </row>
    <row r="347" spans="47:61">
      <c r="AU347" s="356"/>
      <c r="AV347" s="122"/>
      <c r="AW347" s="122"/>
      <c r="AX347" s="122"/>
      <c r="AY347" s="122"/>
      <c r="AZ347" s="123"/>
      <c r="BA347" s="356"/>
      <c r="BB347" s="357"/>
      <c r="BC347" s="230"/>
      <c r="BF347" s="88"/>
      <c r="BG347" s="88"/>
      <c r="BH347" s="88"/>
      <c r="BI347" s="313"/>
    </row>
    <row r="348" spans="47:61">
      <c r="AU348" s="309"/>
      <c r="AV348" s="122"/>
      <c r="AW348" s="231"/>
      <c r="AX348" s="122"/>
      <c r="AY348" s="231"/>
      <c r="AZ348" s="123"/>
      <c r="BA348" s="356"/>
      <c r="BB348" s="357"/>
      <c r="BC348" s="230"/>
      <c r="BF348" s="88"/>
      <c r="BG348" s="88"/>
      <c r="BH348" s="88"/>
      <c r="BI348" s="313"/>
    </row>
    <row r="349" spans="47:61">
      <c r="AU349" s="309"/>
      <c r="AV349" s="122"/>
      <c r="AW349" s="231"/>
      <c r="AX349" s="231"/>
      <c r="AY349" s="231"/>
      <c r="AZ349" s="123"/>
      <c r="BA349" s="309"/>
      <c r="BB349" s="357"/>
      <c r="BC349" s="230"/>
      <c r="BF349" s="88"/>
      <c r="BG349" s="88"/>
      <c r="BH349" s="88"/>
      <c r="BI349" s="313"/>
    </row>
    <row r="350" spans="47:61">
      <c r="AU350" s="356"/>
      <c r="AV350" s="122"/>
      <c r="AW350" s="122"/>
      <c r="AX350" s="122"/>
      <c r="AY350" s="122"/>
      <c r="AZ350" s="123"/>
      <c r="BA350" s="356"/>
      <c r="BB350" s="357"/>
      <c r="BC350" s="317"/>
      <c r="BF350" s="88"/>
      <c r="BG350" s="88"/>
      <c r="BH350" s="88"/>
      <c r="BI350" s="313"/>
    </row>
    <row r="351" spans="47:61">
      <c r="AU351" s="356"/>
      <c r="AV351" s="122"/>
      <c r="AW351" s="122"/>
      <c r="AX351" s="231"/>
      <c r="AY351" s="231"/>
      <c r="AZ351" s="123"/>
      <c r="BA351" s="356"/>
      <c r="BB351" s="357"/>
      <c r="BC351" s="230"/>
      <c r="BF351" s="88"/>
      <c r="BG351" s="88"/>
      <c r="BH351" s="88"/>
      <c r="BI351" s="313"/>
    </row>
    <row r="352" spans="47:61">
      <c r="AU352" s="356"/>
      <c r="AV352" s="122"/>
      <c r="AW352" s="122"/>
      <c r="AX352" s="122"/>
      <c r="AY352" s="122"/>
      <c r="AZ352" s="123"/>
      <c r="BA352" s="309"/>
      <c r="BB352" s="357"/>
      <c r="BC352" s="230"/>
      <c r="BF352" s="88"/>
      <c r="BG352" s="88"/>
      <c r="BH352" s="88"/>
      <c r="BI352" s="313"/>
    </row>
    <row r="353" spans="47:61">
      <c r="AU353" s="356"/>
      <c r="AV353" s="122"/>
      <c r="AW353" s="122"/>
      <c r="AX353" s="122"/>
      <c r="AY353" s="122"/>
      <c r="AZ353" s="123"/>
      <c r="BA353" s="356"/>
      <c r="BB353" s="357"/>
      <c r="BC353" s="230"/>
      <c r="BF353" s="88"/>
      <c r="BG353" s="88"/>
      <c r="BH353" s="88"/>
      <c r="BI353" s="313"/>
    </row>
    <row r="354" spans="47:61">
      <c r="AU354" s="356"/>
      <c r="AV354" s="231"/>
      <c r="AW354" s="122"/>
      <c r="AX354" s="231"/>
      <c r="AY354" s="122"/>
      <c r="AZ354" s="123"/>
      <c r="BA354" s="356"/>
      <c r="BB354" s="357"/>
      <c r="BC354" s="230"/>
      <c r="BF354" s="88"/>
      <c r="BG354" s="88"/>
      <c r="BH354" s="88"/>
      <c r="BI354" s="313"/>
    </row>
    <row r="355" spans="47:61">
      <c r="AU355" s="356"/>
      <c r="AV355" s="231"/>
      <c r="AW355" s="122"/>
      <c r="AX355" s="122"/>
      <c r="AY355" s="122"/>
      <c r="AZ355" s="123"/>
      <c r="BA355" s="356"/>
      <c r="BB355" s="357"/>
      <c r="BC355" s="230"/>
      <c r="BF355" s="88"/>
      <c r="BG355" s="88"/>
      <c r="BH355" s="88"/>
      <c r="BI355" s="313"/>
    </row>
    <row r="356" spans="47:61">
      <c r="AU356" s="309"/>
      <c r="AV356" s="231"/>
      <c r="AW356" s="231"/>
      <c r="AX356" s="122"/>
      <c r="AY356" s="122"/>
      <c r="AZ356" s="326"/>
      <c r="BA356" s="309"/>
      <c r="BB356" s="357"/>
      <c r="BC356" s="317"/>
      <c r="BF356" s="88"/>
      <c r="BG356" s="88"/>
      <c r="BH356" s="88"/>
      <c r="BI356" s="313"/>
    </row>
    <row r="357" spans="47:61">
      <c r="AU357" s="356"/>
      <c r="AV357" s="122"/>
      <c r="AW357" s="231"/>
      <c r="AX357" s="122"/>
      <c r="AY357" s="122"/>
      <c r="AZ357" s="123"/>
      <c r="BA357" s="356"/>
      <c r="BB357" s="357"/>
      <c r="BC357" s="230"/>
      <c r="BF357" s="88"/>
      <c r="BG357" s="88"/>
      <c r="BH357" s="88"/>
      <c r="BI357" s="313"/>
    </row>
    <row r="358" spans="47:61">
      <c r="AU358" s="356"/>
      <c r="AV358" s="122"/>
      <c r="AW358" s="122"/>
      <c r="AX358" s="122"/>
      <c r="AY358" s="122"/>
      <c r="AZ358" s="123"/>
      <c r="BA358" s="309"/>
      <c r="BB358" s="330"/>
      <c r="BC358" s="230"/>
      <c r="BF358" s="88"/>
      <c r="BG358" s="88"/>
      <c r="BH358" s="88"/>
      <c r="BI358" s="313"/>
    </row>
    <row r="359" spans="47:61">
      <c r="AU359" s="356"/>
      <c r="AV359" s="231"/>
      <c r="AW359" s="122"/>
      <c r="AX359" s="122"/>
      <c r="AY359" s="122"/>
      <c r="AZ359" s="123"/>
      <c r="BA359" s="356"/>
      <c r="BB359" s="357"/>
      <c r="BC359" s="230"/>
      <c r="BF359" s="88"/>
      <c r="BG359" s="88"/>
      <c r="BH359" s="88"/>
      <c r="BI359" s="313"/>
    </row>
    <row r="360" spans="47:61" ht="16" thickBot="1">
      <c r="AU360" s="358"/>
      <c r="AV360" s="359"/>
      <c r="AW360" s="359"/>
      <c r="AX360" s="359"/>
      <c r="AY360" s="359"/>
      <c r="AZ360" s="360"/>
      <c r="BA360" s="358"/>
      <c r="BB360" s="361"/>
      <c r="BC360" s="362"/>
      <c r="BF360" s="88"/>
      <c r="BG360" s="88"/>
      <c r="BH360" s="88"/>
      <c r="BI360" s="313"/>
    </row>
    <row r="361" spans="47:61">
      <c r="AU361" s="347"/>
      <c r="AV361" s="352"/>
      <c r="AW361" s="345"/>
      <c r="AX361" s="352"/>
      <c r="AY361" s="352"/>
      <c r="AZ361" s="363"/>
      <c r="BA361" s="347"/>
      <c r="BB361" s="354"/>
      <c r="BC361" s="364"/>
      <c r="BF361" s="88"/>
      <c r="BG361" s="88"/>
      <c r="BH361" s="88"/>
      <c r="BI361" s="313"/>
    </row>
    <row r="362" spans="47:61">
      <c r="AU362" s="309"/>
      <c r="AV362" s="122"/>
      <c r="AW362" s="231"/>
      <c r="AX362" s="231"/>
      <c r="AY362" s="122"/>
      <c r="AZ362" s="326"/>
      <c r="BA362" s="309"/>
      <c r="BB362" s="330"/>
      <c r="BC362" s="365"/>
      <c r="BF362" s="88"/>
      <c r="BG362" s="88"/>
      <c r="BH362" s="88"/>
      <c r="BI362" s="313"/>
    </row>
    <row r="363" spans="47:61">
      <c r="AU363" s="356"/>
      <c r="AV363" s="231"/>
      <c r="AW363" s="122"/>
      <c r="AX363" s="122"/>
      <c r="AY363" s="122"/>
      <c r="AZ363" s="123"/>
      <c r="BA363" s="356"/>
      <c r="BB363" s="357"/>
      <c r="BC363" s="366"/>
      <c r="BF363" s="88"/>
      <c r="BG363" s="88"/>
      <c r="BH363" s="88"/>
      <c r="BI363" s="313"/>
    </row>
    <row r="364" spans="47:61">
      <c r="AU364" s="356"/>
      <c r="AV364" s="122"/>
      <c r="AW364" s="122"/>
      <c r="AX364" s="122"/>
      <c r="AY364" s="122"/>
      <c r="AZ364" s="123"/>
      <c r="BA364" s="356"/>
      <c r="BB364" s="357"/>
      <c r="BC364" s="366"/>
      <c r="BF364" s="88"/>
      <c r="BG364" s="88"/>
      <c r="BH364" s="88"/>
      <c r="BI364" s="313"/>
    </row>
    <row r="365" spans="47:61">
      <c r="AU365" s="356"/>
      <c r="AV365" s="231"/>
      <c r="AW365" s="122"/>
      <c r="AX365" s="122"/>
      <c r="AY365" s="122"/>
      <c r="AZ365" s="123"/>
      <c r="BA365" s="356"/>
      <c r="BB365" s="357"/>
      <c r="BC365" s="366"/>
      <c r="BF365" s="88"/>
      <c r="BG365" s="88"/>
      <c r="BH365" s="88"/>
      <c r="BI365" s="313"/>
    </row>
    <row r="366" spans="47:61">
      <c r="AU366" s="356"/>
      <c r="AV366" s="122"/>
      <c r="AW366" s="122"/>
      <c r="AX366" s="122"/>
      <c r="AY366" s="122"/>
      <c r="AZ366" s="123"/>
      <c r="BA366" s="356"/>
      <c r="BB366" s="357"/>
      <c r="BC366" s="366"/>
      <c r="BF366" s="88"/>
      <c r="BG366" s="88"/>
      <c r="BH366" s="88"/>
      <c r="BI366" s="313"/>
    </row>
    <row r="367" spans="47:61">
      <c r="AU367" s="356"/>
      <c r="AV367" s="122"/>
      <c r="AW367" s="122"/>
      <c r="AX367" s="122"/>
      <c r="AY367" s="122"/>
      <c r="AZ367" s="123"/>
      <c r="BA367" s="356"/>
      <c r="BB367" s="357"/>
      <c r="BC367" s="366"/>
      <c r="BF367" s="88"/>
      <c r="BG367" s="88"/>
      <c r="BH367" s="88"/>
      <c r="BI367" s="313"/>
    </row>
    <row r="368" spans="47:61">
      <c r="AU368" s="356"/>
      <c r="AV368" s="122"/>
      <c r="AW368" s="122"/>
      <c r="AX368" s="122"/>
      <c r="AY368" s="122"/>
      <c r="AZ368" s="123"/>
      <c r="BA368" s="356"/>
      <c r="BB368" s="357"/>
      <c r="BC368" s="366"/>
      <c r="BF368" s="88"/>
      <c r="BG368" s="88"/>
      <c r="BH368" s="88"/>
      <c r="BI368" s="313"/>
    </row>
    <row r="369" spans="47:61">
      <c r="AU369" s="356"/>
      <c r="AV369" s="122"/>
      <c r="AW369" s="122"/>
      <c r="AX369" s="122"/>
      <c r="AY369" s="122"/>
      <c r="AZ369" s="123"/>
      <c r="BA369" s="309"/>
      <c r="BB369" s="357"/>
      <c r="BC369" s="366"/>
      <c r="BF369" s="88"/>
      <c r="BG369" s="88"/>
      <c r="BH369" s="88"/>
      <c r="BI369" s="313"/>
    </row>
    <row r="370" spans="47:61">
      <c r="AU370" s="356"/>
      <c r="AV370" s="122"/>
      <c r="AW370" s="122"/>
      <c r="AX370" s="122"/>
      <c r="AY370" s="122"/>
      <c r="AZ370" s="123"/>
      <c r="BA370" s="309"/>
      <c r="BB370" s="357"/>
      <c r="BC370" s="366"/>
      <c r="BF370" s="88"/>
      <c r="BG370" s="88"/>
      <c r="BH370" s="88"/>
      <c r="BI370" s="313"/>
    </row>
    <row r="371" spans="47:61">
      <c r="AU371" s="356"/>
      <c r="AV371" s="231"/>
      <c r="AW371" s="122"/>
      <c r="AX371" s="122"/>
      <c r="AY371" s="122"/>
      <c r="AZ371" s="123"/>
      <c r="BA371" s="356"/>
      <c r="BB371" s="357"/>
      <c r="BC371" s="366"/>
      <c r="BF371" s="88"/>
      <c r="BG371" s="88"/>
      <c r="BH371" s="88"/>
      <c r="BI371" s="313"/>
    </row>
    <row r="372" spans="47:61">
      <c r="AU372" s="309"/>
      <c r="AV372" s="231"/>
      <c r="AW372" s="122"/>
      <c r="AX372" s="122"/>
      <c r="AY372" s="122"/>
      <c r="AZ372" s="123"/>
      <c r="BA372" s="356"/>
      <c r="BB372" s="357"/>
      <c r="BC372" s="365"/>
      <c r="BF372" s="88"/>
      <c r="BG372" s="88"/>
      <c r="BH372" s="88"/>
      <c r="BI372" s="313"/>
    </row>
    <row r="373" spans="47:61">
      <c r="AU373" s="356"/>
      <c r="AV373" s="122"/>
      <c r="AW373" s="122"/>
      <c r="AX373" s="122"/>
      <c r="AY373" s="122"/>
      <c r="AZ373" s="123"/>
      <c r="BA373" s="356"/>
      <c r="BB373" s="357"/>
      <c r="BC373" s="366"/>
      <c r="BF373" s="88"/>
      <c r="BG373" s="88"/>
      <c r="BH373" s="88"/>
      <c r="BI373" s="313"/>
    </row>
    <row r="374" spans="47:61">
      <c r="AU374" s="356"/>
      <c r="AV374" s="231"/>
      <c r="AW374" s="122"/>
      <c r="AX374" s="122"/>
      <c r="AY374" s="122"/>
      <c r="AZ374" s="123"/>
      <c r="BA374" s="356"/>
      <c r="BB374" s="357"/>
      <c r="BC374" s="366"/>
      <c r="BF374" s="88"/>
      <c r="BG374" s="88"/>
      <c r="BH374" s="88"/>
      <c r="BI374" s="313"/>
    </row>
    <row r="375" spans="47:61">
      <c r="AU375" s="356"/>
      <c r="AV375" s="231"/>
      <c r="AW375" s="122"/>
      <c r="AX375" s="122"/>
      <c r="AY375" s="122"/>
      <c r="AZ375" s="123"/>
      <c r="BA375" s="356"/>
      <c r="BB375" s="357"/>
      <c r="BC375" s="366"/>
      <c r="BF375" s="88"/>
      <c r="BG375" s="88"/>
      <c r="BH375" s="88"/>
      <c r="BI375" s="313"/>
    </row>
    <row r="376" spans="47:61">
      <c r="AU376" s="309"/>
      <c r="AV376" s="231"/>
      <c r="AW376" s="122"/>
      <c r="AX376" s="122"/>
      <c r="AY376" s="231"/>
      <c r="AZ376" s="123"/>
      <c r="BA376" s="356"/>
      <c r="BB376" s="357"/>
      <c r="BC376" s="366"/>
      <c r="BF376" s="88"/>
      <c r="BG376" s="88"/>
      <c r="BH376" s="88"/>
      <c r="BI376" s="313"/>
    </row>
    <row r="377" spans="47:61">
      <c r="AU377" s="356"/>
      <c r="AV377" s="122"/>
      <c r="AW377" s="122"/>
      <c r="AX377" s="122"/>
      <c r="AY377" s="122"/>
      <c r="AZ377" s="123"/>
      <c r="BA377" s="356"/>
      <c r="BB377" s="357"/>
      <c r="BC377" s="366"/>
      <c r="BF377" s="88"/>
      <c r="BG377" s="88"/>
      <c r="BH377" s="88"/>
      <c r="BI377" s="313"/>
    </row>
    <row r="378" spans="47:61">
      <c r="AU378" s="356"/>
      <c r="AV378" s="231"/>
      <c r="AW378" s="122"/>
      <c r="AX378" s="122"/>
      <c r="AY378" s="122"/>
      <c r="AZ378" s="123"/>
      <c r="BA378" s="356"/>
      <c r="BB378" s="357"/>
      <c r="BC378" s="366"/>
      <c r="BF378" s="88"/>
      <c r="BG378" s="88"/>
      <c r="BH378" s="88"/>
      <c r="BI378" s="313"/>
    </row>
    <row r="379" spans="47:61">
      <c r="AU379" s="356"/>
      <c r="AV379" s="231"/>
      <c r="AW379" s="122"/>
      <c r="AX379" s="122"/>
      <c r="AY379" s="122"/>
      <c r="AZ379" s="123"/>
      <c r="BA379" s="356"/>
      <c r="BB379" s="357"/>
      <c r="BC379" s="366"/>
      <c r="BF379" s="88"/>
      <c r="BG379" s="88"/>
      <c r="BH379" s="88"/>
      <c r="BI379" s="313"/>
    </row>
    <row r="380" spans="47:61">
      <c r="AU380" s="309"/>
      <c r="AV380" s="231"/>
      <c r="AW380" s="231"/>
      <c r="AX380" s="122"/>
      <c r="AY380" s="231"/>
      <c r="AZ380" s="123"/>
      <c r="BA380" s="309"/>
      <c r="BB380" s="357"/>
      <c r="BC380" s="366"/>
      <c r="BF380" s="88"/>
      <c r="BG380" s="88"/>
      <c r="BH380" s="88"/>
      <c r="BI380" s="313"/>
    </row>
    <row r="381" spans="47:61">
      <c r="AU381" s="309"/>
      <c r="AV381" s="231"/>
      <c r="AW381" s="231"/>
      <c r="AX381" s="122"/>
      <c r="AY381" s="122"/>
      <c r="AZ381" s="326"/>
      <c r="BA381" s="356"/>
      <c r="BB381" s="357"/>
      <c r="BC381" s="366"/>
      <c r="BF381" s="88"/>
      <c r="BG381" s="88"/>
      <c r="BH381" s="88"/>
      <c r="BI381" s="313"/>
    </row>
    <row r="382" spans="47:61">
      <c r="AU382" s="356"/>
      <c r="AV382" s="122"/>
      <c r="AW382" s="122"/>
      <c r="AX382" s="122"/>
      <c r="AY382" s="122"/>
      <c r="AZ382" s="123"/>
      <c r="BA382" s="356"/>
      <c r="BB382" s="357"/>
      <c r="BC382" s="366"/>
      <c r="BF382" s="88"/>
      <c r="BG382" s="88"/>
      <c r="BH382" s="88"/>
      <c r="BI382" s="313"/>
    </row>
    <row r="383" spans="47:61">
      <c r="AU383" s="356"/>
      <c r="AV383" s="122"/>
      <c r="AW383" s="122"/>
      <c r="AX383" s="122"/>
      <c r="AY383" s="122"/>
      <c r="AZ383" s="123"/>
      <c r="BA383" s="356"/>
      <c r="BB383" s="357"/>
      <c r="BC383" s="366"/>
      <c r="BF383" s="88"/>
      <c r="BG383" s="88"/>
      <c r="BH383" s="88"/>
      <c r="BI383" s="313"/>
    </row>
    <row r="384" spans="47:61">
      <c r="AU384" s="356"/>
      <c r="AV384" s="231"/>
      <c r="AW384" s="231"/>
      <c r="AX384" s="122"/>
      <c r="AY384" s="122"/>
      <c r="AZ384" s="123"/>
      <c r="BA384" s="309"/>
      <c r="BB384" s="357"/>
      <c r="BC384" s="365"/>
      <c r="BF384" s="88"/>
      <c r="BG384" s="88"/>
      <c r="BH384" s="88"/>
      <c r="BI384" s="313"/>
    </row>
    <row r="385" spans="47:61">
      <c r="AU385" s="356"/>
      <c r="AV385" s="231"/>
      <c r="AW385" s="122"/>
      <c r="AX385" s="122"/>
      <c r="AY385" s="122"/>
      <c r="AZ385" s="123"/>
      <c r="BA385" s="356"/>
      <c r="BB385" s="357"/>
      <c r="BC385" s="366"/>
      <c r="BF385" s="88"/>
      <c r="BG385" s="88"/>
      <c r="BH385" s="88"/>
      <c r="BI385" s="313"/>
    </row>
    <row r="386" spans="47:61">
      <c r="AU386" s="356"/>
      <c r="AV386" s="231"/>
      <c r="AW386" s="122"/>
      <c r="AX386" s="122"/>
      <c r="AY386" s="122"/>
      <c r="AZ386" s="123"/>
      <c r="BA386" s="309"/>
      <c r="BB386" s="357"/>
      <c r="BC386" s="366"/>
      <c r="BF386" s="88"/>
      <c r="BG386" s="88"/>
      <c r="BH386" s="88"/>
      <c r="BI386" s="313"/>
    </row>
    <row r="387" spans="47:61">
      <c r="AU387" s="356"/>
      <c r="AV387" s="122"/>
      <c r="AW387" s="231"/>
      <c r="AX387" s="122"/>
      <c r="AY387" s="122"/>
      <c r="AZ387" s="123"/>
      <c r="BA387" s="356"/>
      <c r="BB387" s="357"/>
      <c r="BC387" s="366"/>
      <c r="BF387" s="88"/>
      <c r="BG387" s="88"/>
      <c r="BH387" s="88"/>
      <c r="BI387" s="313"/>
    </row>
    <row r="388" spans="47:61">
      <c r="AU388" s="356"/>
      <c r="AV388" s="122"/>
      <c r="AW388" s="122"/>
      <c r="AX388" s="122"/>
      <c r="AY388" s="122"/>
      <c r="AZ388" s="123"/>
      <c r="BA388" s="356"/>
      <c r="BB388" s="357"/>
      <c r="BC388" s="366"/>
      <c r="BF388" s="88"/>
      <c r="BG388" s="88"/>
      <c r="BH388" s="88"/>
      <c r="BI388" s="313"/>
    </row>
    <row r="389" spans="47:61">
      <c r="AU389" s="356"/>
      <c r="AV389" s="231"/>
      <c r="AW389" s="122"/>
      <c r="AX389" s="122"/>
      <c r="AY389" s="122"/>
      <c r="AZ389" s="123"/>
      <c r="BA389" s="356"/>
      <c r="BB389" s="357"/>
      <c r="BC389" s="366"/>
      <c r="BF389" s="88"/>
      <c r="BG389" s="88"/>
      <c r="BH389" s="88"/>
      <c r="BI389" s="313"/>
    </row>
    <row r="390" spans="47:61">
      <c r="AU390" s="356"/>
      <c r="AV390" s="122"/>
      <c r="AW390" s="122"/>
      <c r="AX390" s="122"/>
      <c r="AY390" s="122"/>
      <c r="AZ390" s="123"/>
      <c r="BA390" s="356"/>
      <c r="BB390" s="357"/>
      <c r="BC390" s="366"/>
      <c r="BF390" s="88"/>
      <c r="BG390" s="88"/>
      <c r="BH390" s="88"/>
      <c r="BI390" s="313"/>
    </row>
    <row r="391" spans="47:61">
      <c r="AU391" s="356"/>
      <c r="AV391" s="122"/>
      <c r="AW391" s="231"/>
      <c r="AX391" s="122"/>
      <c r="AY391" s="122"/>
      <c r="AZ391" s="123"/>
      <c r="BA391" s="309"/>
      <c r="BB391" s="357"/>
      <c r="BC391" s="366"/>
      <c r="BF391" s="88"/>
      <c r="BG391" s="88"/>
      <c r="BH391" s="88"/>
      <c r="BI391" s="313"/>
    </row>
    <row r="392" spans="47:61">
      <c r="AU392" s="309"/>
      <c r="AV392" s="231"/>
      <c r="AW392" s="231"/>
      <c r="AX392" s="231"/>
      <c r="AY392" s="231"/>
      <c r="AZ392" s="326"/>
      <c r="BA392" s="309"/>
      <c r="BB392" s="330"/>
      <c r="BC392" s="365"/>
      <c r="BF392" s="88"/>
      <c r="BG392" s="88"/>
      <c r="BH392" s="88"/>
      <c r="BI392" s="313"/>
    </row>
    <row r="393" spans="47:61">
      <c r="AU393" s="356"/>
      <c r="AV393" s="122"/>
      <c r="AW393" s="122"/>
      <c r="AX393" s="122"/>
      <c r="AY393" s="231"/>
      <c r="AZ393" s="123"/>
      <c r="BA393" s="309"/>
      <c r="BB393" s="357"/>
      <c r="BC393" s="366"/>
      <c r="BF393" s="88"/>
      <c r="BG393" s="88"/>
      <c r="BH393" s="88"/>
      <c r="BI393" s="313"/>
    </row>
    <row r="394" spans="47:61">
      <c r="AU394" s="356"/>
      <c r="AV394" s="122"/>
      <c r="AW394" s="122"/>
      <c r="AX394" s="122"/>
      <c r="AY394" s="122"/>
      <c r="AZ394" s="123"/>
      <c r="BA394" s="356"/>
      <c r="BB394" s="357"/>
      <c r="BC394" s="366"/>
      <c r="BF394" s="88"/>
      <c r="BG394" s="88"/>
      <c r="BH394" s="88"/>
      <c r="BI394" s="313"/>
    </row>
    <row r="395" spans="47:61">
      <c r="AU395" s="356"/>
      <c r="AV395" s="231"/>
      <c r="AW395" s="122"/>
      <c r="AX395" s="122"/>
      <c r="AY395" s="122"/>
      <c r="AZ395" s="123"/>
      <c r="BA395" s="309"/>
      <c r="BB395" s="357"/>
      <c r="BC395" s="366"/>
      <c r="BF395" s="88"/>
      <c r="BG395" s="88"/>
      <c r="BH395" s="88"/>
      <c r="BI395" s="313"/>
    </row>
    <row r="396" spans="47:61">
      <c r="AU396" s="356"/>
      <c r="AV396" s="231"/>
      <c r="AW396" s="122"/>
      <c r="AX396" s="122"/>
      <c r="AY396" s="122"/>
      <c r="AZ396" s="123"/>
      <c r="BA396" s="356"/>
      <c r="BB396" s="357"/>
      <c r="BC396" s="366"/>
      <c r="BF396" s="88"/>
      <c r="BG396" s="88"/>
      <c r="BH396" s="88"/>
      <c r="BI396" s="313"/>
    </row>
    <row r="397" spans="47:61">
      <c r="AU397" s="356"/>
      <c r="AV397" s="231"/>
      <c r="AW397" s="122"/>
      <c r="AX397" s="122"/>
      <c r="AY397" s="122"/>
      <c r="AZ397" s="123"/>
      <c r="BA397" s="356"/>
      <c r="BB397" s="357"/>
      <c r="BC397" s="366"/>
      <c r="BF397" s="88"/>
      <c r="BG397" s="88"/>
      <c r="BH397" s="88"/>
      <c r="BI397" s="313"/>
    </row>
    <row r="398" spans="47:61">
      <c r="AU398" s="309"/>
      <c r="AV398" s="231"/>
      <c r="AW398" s="231"/>
      <c r="AX398" s="122"/>
      <c r="AY398" s="122"/>
      <c r="AZ398" s="326"/>
      <c r="BA398" s="356"/>
      <c r="BB398" s="357"/>
      <c r="BC398" s="366"/>
      <c r="BF398" s="88"/>
      <c r="BG398" s="88"/>
      <c r="BH398" s="88"/>
      <c r="BI398" s="313"/>
    </row>
    <row r="399" spans="47:61">
      <c r="AU399" s="356"/>
      <c r="AV399" s="122"/>
      <c r="AW399" s="122"/>
      <c r="AX399" s="122"/>
      <c r="AY399" s="122"/>
      <c r="AZ399" s="123"/>
      <c r="BA399" s="309"/>
      <c r="BB399" s="357"/>
      <c r="BC399" s="366"/>
      <c r="BF399" s="88"/>
      <c r="BG399" s="88"/>
      <c r="BH399" s="88"/>
      <c r="BI399" s="313"/>
    </row>
    <row r="400" spans="47:61">
      <c r="AU400" s="309"/>
      <c r="AV400" s="231"/>
      <c r="AW400" s="122"/>
      <c r="AX400" s="122"/>
      <c r="AY400" s="122"/>
      <c r="AZ400" s="123"/>
      <c r="BA400" s="309"/>
      <c r="BB400" s="357"/>
      <c r="BC400" s="365"/>
      <c r="BF400" s="88"/>
      <c r="BG400" s="88"/>
      <c r="BH400" s="88"/>
      <c r="BI400" s="313"/>
    </row>
    <row r="401" spans="47:61">
      <c r="AU401" s="356"/>
      <c r="AV401" s="231"/>
      <c r="AW401" s="122"/>
      <c r="AX401" s="122"/>
      <c r="AY401" s="122"/>
      <c r="AZ401" s="123"/>
      <c r="BA401" s="356"/>
      <c r="BB401" s="357"/>
      <c r="BC401" s="366"/>
      <c r="BF401" s="88"/>
      <c r="BG401" s="88"/>
      <c r="BH401" s="88"/>
      <c r="BI401" s="313"/>
    </row>
    <row r="402" spans="47:61">
      <c r="AU402" s="356"/>
      <c r="AV402" s="122"/>
      <c r="AW402" s="122"/>
      <c r="AX402" s="122"/>
      <c r="AY402" s="122"/>
      <c r="AZ402" s="123"/>
      <c r="BA402" s="356"/>
      <c r="BB402" s="357"/>
      <c r="BC402" s="366"/>
      <c r="BF402" s="88"/>
      <c r="BG402" s="88"/>
      <c r="BH402" s="88"/>
      <c r="BI402" s="313"/>
    </row>
    <row r="403" spans="47:61">
      <c r="AU403" s="356"/>
      <c r="AV403" s="122"/>
      <c r="AW403" s="122"/>
      <c r="AX403" s="122"/>
      <c r="AY403" s="122"/>
      <c r="AZ403" s="123"/>
      <c r="BA403" s="356"/>
      <c r="BB403" s="357"/>
      <c r="BC403" s="366"/>
      <c r="BF403" s="88"/>
      <c r="BG403" s="88"/>
      <c r="BH403" s="88"/>
      <c r="BI403" s="313"/>
    </row>
    <row r="404" spans="47:61">
      <c r="AU404" s="356"/>
      <c r="AV404" s="231"/>
      <c r="AW404" s="122"/>
      <c r="AX404" s="122"/>
      <c r="AY404" s="122"/>
      <c r="AZ404" s="123"/>
      <c r="BA404" s="356"/>
      <c r="BB404" s="357"/>
      <c r="BC404" s="366"/>
      <c r="BF404" s="88"/>
      <c r="BG404" s="88"/>
      <c r="BH404" s="88"/>
      <c r="BI404" s="313"/>
    </row>
    <row r="405" spans="47:61">
      <c r="AU405" s="356"/>
      <c r="AV405" s="231"/>
      <c r="AW405" s="122"/>
      <c r="AX405" s="122"/>
      <c r="AY405" s="122"/>
      <c r="AZ405" s="123"/>
      <c r="BA405" s="309"/>
      <c r="BB405" s="357"/>
      <c r="BC405" s="365"/>
      <c r="BF405" s="88"/>
      <c r="BG405" s="88"/>
      <c r="BH405" s="88"/>
      <c r="BI405" s="313"/>
    </row>
    <row r="406" spans="47:61">
      <c r="AU406" s="356"/>
      <c r="AV406" s="122"/>
      <c r="AW406" s="122"/>
      <c r="AX406" s="122"/>
      <c r="AY406" s="122"/>
      <c r="AZ406" s="123"/>
      <c r="BA406" s="356"/>
      <c r="BB406" s="357"/>
      <c r="BC406" s="366"/>
      <c r="BF406" s="88"/>
      <c r="BG406" s="88"/>
      <c r="BH406" s="88"/>
      <c r="BI406" s="313"/>
    </row>
    <row r="407" spans="47:61">
      <c r="AU407" s="356"/>
      <c r="AV407" s="122"/>
      <c r="AW407" s="231"/>
      <c r="AX407" s="122"/>
      <c r="AY407" s="122"/>
      <c r="AZ407" s="123"/>
      <c r="BA407" s="309"/>
      <c r="BB407" s="357"/>
      <c r="BC407" s="366"/>
      <c r="BF407" s="88"/>
      <c r="BG407" s="88"/>
      <c r="BH407" s="88"/>
      <c r="BI407" s="313"/>
    </row>
    <row r="408" spans="47:61">
      <c r="AU408" s="356"/>
      <c r="AV408" s="122"/>
      <c r="AW408" s="122"/>
      <c r="AX408" s="122"/>
      <c r="AY408" s="122"/>
      <c r="AZ408" s="123"/>
      <c r="BA408" s="309"/>
      <c r="BB408" s="330"/>
      <c r="BC408" s="366"/>
      <c r="BF408" s="88"/>
      <c r="BG408" s="88"/>
      <c r="BH408" s="88"/>
      <c r="BI408" s="313"/>
    </row>
    <row r="409" spans="47:61">
      <c r="AU409" s="356"/>
      <c r="AV409" s="122"/>
      <c r="AW409" s="122"/>
      <c r="AX409" s="122"/>
      <c r="AY409" s="122"/>
      <c r="AZ409" s="123"/>
      <c r="BA409" s="356"/>
      <c r="BB409" s="357"/>
      <c r="BC409" s="366"/>
      <c r="BF409" s="88"/>
      <c r="BG409" s="88"/>
      <c r="BH409" s="88"/>
      <c r="BI409" s="313"/>
    </row>
    <row r="410" spans="47:61">
      <c r="AU410" s="309"/>
      <c r="AV410" s="231"/>
      <c r="AW410" s="122"/>
      <c r="AX410" s="122"/>
      <c r="AY410" s="122"/>
      <c r="AZ410" s="123"/>
      <c r="BA410" s="309"/>
      <c r="BB410" s="330"/>
      <c r="BC410" s="366"/>
      <c r="BF410" s="88"/>
      <c r="BG410" s="88"/>
      <c r="BH410" s="88"/>
      <c r="BI410" s="313"/>
    </row>
    <row r="411" spans="47:61">
      <c r="AU411" s="356"/>
      <c r="AV411" s="122"/>
      <c r="AW411" s="231"/>
      <c r="AX411" s="122"/>
      <c r="AY411" s="122"/>
      <c r="AZ411" s="123"/>
      <c r="BA411" s="356"/>
      <c r="BB411" s="357"/>
      <c r="BC411" s="366"/>
      <c r="BF411" s="88"/>
      <c r="BG411" s="88"/>
      <c r="BH411" s="88"/>
      <c r="BI411" s="313"/>
    </row>
    <row r="412" spans="47:61">
      <c r="AU412" s="356"/>
      <c r="AV412" s="231"/>
      <c r="AW412" s="122"/>
      <c r="AX412" s="122"/>
      <c r="AY412" s="122"/>
      <c r="AZ412" s="123"/>
      <c r="BA412" s="356"/>
      <c r="BB412" s="357"/>
      <c r="BC412" s="366"/>
      <c r="BF412" s="88"/>
      <c r="BG412" s="88"/>
      <c r="BH412" s="88"/>
      <c r="BI412" s="313"/>
    </row>
    <row r="413" spans="47:61">
      <c r="AU413" s="309"/>
      <c r="AV413" s="231"/>
      <c r="AW413" s="231"/>
      <c r="AX413" s="122"/>
      <c r="AY413" s="122"/>
      <c r="AZ413" s="326"/>
      <c r="BA413" s="356"/>
      <c r="BB413" s="357"/>
      <c r="BC413" s="366"/>
      <c r="BF413" s="88"/>
      <c r="BG413" s="88"/>
      <c r="BH413" s="88"/>
      <c r="BI413" s="313"/>
    </row>
    <row r="414" spans="47:61">
      <c r="AU414" s="356"/>
      <c r="AV414" s="122"/>
      <c r="AW414" s="122"/>
      <c r="AX414" s="122"/>
      <c r="AY414" s="122"/>
      <c r="AZ414" s="123"/>
      <c r="BA414" s="356"/>
      <c r="BB414" s="357"/>
      <c r="BC414" s="366"/>
      <c r="BF414" s="88"/>
      <c r="BG414" s="88"/>
      <c r="BH414" s="88"/>
      <c r="BI414" s="313"/>
    </row>
    <row r="415" spans="47:61">
      <c r="AU415" s="309"/>
      <c r="AV415" s="231"/>
      <c r="AW415" s="231"/>
      <c r="AX415" s="122"/>
      <c r="AY415" s="122"/>
      <c r="AZ415" s="326"/>
      <c r="BA415" s="309"/>
      <c r="BB415" s="357"/>
      <c r="BC415" s="365"/>
      <c r="BF415" s="88"/>
      <c r="BG415" s="88"/>
      <c r="BH415" s="88"/>
      <c r="BI415" s="313"/>
    </row>
    <row r="416" spans="47:61">
      <c r="AU416" s="309"/>
      <c r="AV416" s="122"/>
      <c r="AW416" s="231"/>
      <c r="AX416" s="231"/>
      <c r="AY416" s="122"/>
      <c r="AZ416" s="326"/>
      <c r="BA416" s="356"/>
      <c r="BB416" s="357"/>
      <c r="BC416" s="365"/>
      <c r="BF416" s="88"/>
      <c r="BG416" s="88"/>
      <c r="BH416" s="88"/>
      <c r="BI416" s="313"/>
    </row>
    <row r="417" spans="47:61">
      <c r="AU417" s="356"/>
      <c r="AV417" s="231"/>
      <c r="AW417" s="122"/>
      <c r="AX417" s="122"/>
      <c r="AY417" s="122"/>
      <c r="AZ417" s="123"/>
      <c r="BA417" s="356"/>
      <c r="BB417" s="357"/>
      <c r="BC417" s="365"/>
      <c r="BF417" s="88"/>
      <c r="BG417" s="88"/>
      <c r="BH417" s="88"/>
      <c r="BI417" s="313"/>
    </row>
    <row r="418" spans="47:61">
      <c r="AU418" s="356"/>
      <c r="AV418" s="122"/>
      <c r="AW418" s="122"/>
      <c r="AX418" s="122"/>
      <c r="AY418" s="122"/>
      <c r="AZ418" s="123"/>
      <c r="BA418" s="356"/>
      <c r="BB418" s="357"/>
      <c r="BC418" s="365"/>
      <c r="BF418" s="88"/>
      <c r="BG418" s="88"/>
      <c r="BH418" s="88"/>
      <c r="BI418" s="313"/>
    </row>
    <row r="419" spans="47:61">
      <c r="AU419" s="356"/>
      <c r="AV419" s="231"/>
      <c r="AW419" s="122"/>
      <c r="AX419" s="122"/>
      <c r="AY419" s="122"/>
      <c r="AZ419" s="123"/>
      <c r="BA419" s="309"/>
      <c r="BB419" s="357"/>
      <c r="BC419" s="366"/>
      <c r="BF419" s="88"/>
      <c r="BG419" s="88"/>
      <c r="BH419" s="88"/>
      <c r="BI419" s="313"/>
    </row>
    <row r="420" spans="47:61">
      <c r="AU420" s="309"/>
      <c r="AV420" s="231"/>
      <c r="AW420" s="122"/>
      <c r="AX420" s="231"/>
      <c r="AY420" s="231"/>
      <c r="AZ420" s="123"/>
      <c r="BA420" s="309"/>
      <c r="BB420" s="357"/>
      <c r="BC420" s="365"/>
      <c r="BF420" s="88"/>
      <c r="BG420" s="88"/>
      <c r="BH420" s="88"/>
      <c r="BI420" s="313"/>
    </row>
    <row r="421" spans="47:61">
      <c r="AU421" s="356"/>
      <c r="AV421" s="122"/>
      <c r="AW421" s="231"/>
      <c r="AX421" s="122"/>
      <c r="AY421" s="122"/>
      <c r="AZ421" s="326"/>
      <c r="BA421" s="356"/>
      <c r="BB421" s="357"/>
      <c r="BC421" s="365"/>
      <c r="BF421" s="88"/>
      <c r="BG421" s="88"/>
      <c r="BH421" s="88"/>
      <c r="BI421" s="313"/>
    </row>
    <row r="422" spans="47:61">
      <c r="AU422" s="356"/>
      <c r="AV422" s="231"/>
      <c r="AW422" s="231"/>
      <c r="AX422" s="122"/>
      <c r="AY422" s="122"/>
      <c r="AZ422" s="123"/>
      <c r="BA422" s="356"/>
      <c r="BB422" s="357"/>
      <c r="BC422" s="366"/>
      <c r="BF422" s="88"/>
      <c r="BG422" s="88"/>
      <c r="BH422" s="88"/>
      <c r="BI422" s="313"/>
    </row>
    <row r="423" spans="47:61">
      <c r="AU423" s="356"/>
      <c r="AV423" s="122"/>
      <c r="AW423" s="231"/>
      <c r="AX423" s="122"/>
      <c r="AY423" s="122"/>
      <c r="AZ423" s="123"/>
      <c r="BA423" s="356"/>
      <c r="BB423" s="357"/>
      <c r="BC423" s="365"/>
      <c r="BF423" s="88"/>
      <c r="BG423" s="88"/>
      <c r="BH423" s="88"/>
      <c r="BI423" s="313"/>
    </row>
    <row r="424" spans="47:61">
      <c r="AU424" s="356"/>
      <c r="AV424" s="231"/>
      <c r="AW424" s="122"/>
      <c r="AX424" s="122"/>
      <c r="AY424" s="122"/>
      <c r="AZ424" s="123"/>
      <c r="BA424" s="309"/>
      <c r="BB424" s="357"/>
      <c r="BC424" s="366"/>
      <c r="BF424" s="88"/>
      <c r="BG424" s="88"/>
      <c r="BH424" s="88"/>
      <c r="BI424" s="313"/>
    </row>
    <row r="425" spans="47:61">
      <c r="AU425" s="309"/>
      <c r="AV425" s="231"/>
      <c r="AW425" s="122"/>
      <c r="AX425" s="231"/>
      <c r="AY425" s="231"/>
      <c r="AZ425" s="123"/>
      <c r="BA425" s="356"/>
      <c r="BB425" s="357"/>
      <c r="BC425" s="366"/>
      <c r="BF425" s="88"/>
      <c r="BG425" s="88"/>
      <c r="BH425" s="88"/>
      <c r="BI425" s="313"/>
    </row>
    <row r="426" spans="47:61">
      <c r="AU426" s="356"/>
      <c r="AV426" s="122"/>
      <c r="AW426" s="122"/>
      <c r="AX426" s="122"/>
      <c r="AY426" s="122"/>
      <c r="AZ426" s="123"/>
      <c r="BA426" s="356"/>
      <c r="BB426" s="357"/>
      <c r="BC426" s="366"/>
      <c r="BF426" s="88"/>
      <c r="BG426" s="88"/>
      <c r="BH426" s="88"/>
      <c r="BI426" s="313"/>
    </row>
    <row r="427" spans="47:61">
      <c r="AU427" s="356"/>
      <c r="AV427" s="122"/>
      <c r="AW427" s="122"/>
      <c r="AX427" s="122"/>
      <c r="AY427" s="122"/>
      <c r="AZ427" s="123"/>
      <c r="BA427" s="356"/>
      <c r="BB427" s="357"/>
      <c r="BC427" s="366"/>
      <c r="BF427" s="88"/>
      <c r="BG427" s="88"/>
      <c r="BH427" s="88"/>
      <c r="BI427" s="313"/>
    </row>
    <row r="428" spans="47:61">
      <c r="AU428" s="309"/>
      <c r="AV428" s="231"/>
      <c r="AW428" s="231"/>
      <c r="AX428" s="122"/>
      <c r="AY428" s="122"/>
      <c r="AZ428" s="123"/>
      <c r="BA428" s="309"/>
      <c r="BB428" s="330"/>
      <c r="BC428" s="366"/>
      <c r="BF428" s="88"/>
      <c r="BG428" s="88"/>
      <c r="BH428" s="88"/>
      <c r="BI428" s="313"/>
    </row>
    <row r="429" spans="47:61">
      <c r="AU429" s="309"/>
      <c r="AV429" s="231"/>
      <c r="AW429" s="122"/>
      <c r="AX429" s="122"/>
      <c r="AY429" s="231"/>
      <c r="AZ429" s="123"/>
      <c r="BA429" s="356"/>
      <c r="BB429" s="357"/>
      <c r="BC429" s="365"/>
      <c r="BF429" s="88"/>
      <c r="BG429" s="88"/>
      <c r="BH429" s="88"/>
      <c r="BI429" s="313"/>
    </row>
    <row r="430" spans="47:61">
      <c r="AU430" s="356"/>
      <c r="AV430" s="231"/>
      <c r="AW430" s="231"/>
      <c r="AX430" s="122"/>
      <c r="AY430" s="122"/>
      <c r="AZ430" s="123"/>
      <c r="BA430" s="356"/>
      <c r="BB430" s="357"/>
      <c r="BC430" s="366"/>
      <c r="BF430" s="88"/>
      <c r="BG430" s="88"/>
      <c r="BH430" s="88"/>
      <c r="BI430" s="313"/>
    </row>
    <row r="431" spans="47:61">
      <c r="AU431" s="356"/>
      <c r="AV431" s="122"/>
      <c r="AW431" s="231"/>
      <c r="AX431" s="122"/>
      <c r="AY431" s="122"/>
      <c r="AZ431" s="123"/>
      <c r="BA431" s="356"/>
      <c r="BB431" s="357"/>
      <c r="BC431" s="366"/>
      <c r="BF431" s="88"/>
      <c r="BG431" s="88"/>
      <c r="BH431" s="88"/>
      <c r="BI431" s="313"/>
    </row>
    <row r="432" spans="47:61">
      <c r="AU432" s="356"/>
      <c r="AV432" s="231"/>
      <c r="AW432" s="122"/>
      <c r="AX432" s="122"/>
      <c r="AY432" s="122"/>
      <c r="AZ432" s="123"/>
      <c r="BA432" s="356"/>
      <c r="BB432" s="357"/>
      <c r="BC432" s="365"/>
      <c r="BF432" s="88"/>
      <c r="BG432" s="88"/>
      <c r="BH432" s="88"/>
      <c r="BI432" s="313"/>
    </row>
    <row r="433" spans="47:61">
      <c r="AU433" s="356"/>
      <c r="AV433" s="122"/>
      <c r="AW433" s="122"/>
      <c r="AX433" s="122"/>
      <c r="AY433" s="122"/>
      <c r="AZ433" s="123"/>
      <c r="BA433" s="356"/>
      <c r="BB433" s="357"/>
      <c r="BC433" s="366"/>
      <c r="BF433" s="88"/>
      <c r="BG433" s="88"/>
      <c r="BH433" s="88"/>
      <c r="BI433" s="313"/>
    </row>
    <row r="434" spans="47:61">
      <c r="AU434" s="309"/>
      <c r="AV434" s="231"/>
      <c r="AW434" s="231"/>
      <c r="AX434" s="231"/>
      <c r="AY434" s="122"/>
      <c r="AZ434" s="123"/>
      <c r="BA434" s="356"/>
      <c r="BB434" s="357"/>
      <c r="BC434" s="366"/>
      <c r="BF434" s="88"/>
      <c r="BG434" s="88"/>
      <c r="BH434" s="88"/>
      <c r="BI434" s="313"/>
    </row>
    <row r="435" spans="47:61">
      <c r="AU435" s="356"/>
      <c r="AV435" s="231"/>
      <c r="AW435" s="122"/>
      <c r="AX435" s="122"/>
      <c r="AY435" s="122"/>
      <c r="AZ435" s="123"/>
      <c r="BA435" s="356"/>
      <c r="BB435" s="357"/>
      <c r="BC435" s="365"/>
      <c r="BF435" s="88"/>
      <c r="BG435" s="88"/>
      <c r="BH435" s="88"/>
      <c r="BI435" s="313"/>
    </row>
    <row r="436" spans="47:61">
      <c r="AU436" s="309"/>
      <c r="AV436" s="231"/>
      <c r="AW436" s="122"/>
      <c r="AX436" s="122"/>
      <c r="AY436" s="122"/>
      <c r="AZ436" s="123"/>
      <c r="BA436" s="356"/>
      <c r="BB436" s="357"/>
      <c r="BC436" s="366"/>
      <c r="BF436" s="88"/>
      <c r="BG436" s="88"/>
      <c r="BH436" s="88"/>
      <c r="BI436" s="313"/>
    </row>
    <row r="437" spans="47:61">
      <c r="AU437" s="356"/>
      <c r="AV437" s="231"/>
      <c r="AW437" s="122"/>
      <c r="AX437" s="122"/>
      <c r="AY437" s="122"/>
      <c r="AZ437" s="123"/>
      <c r="BA437" s="356"/>
      <c r="BB437" s="357"/>
      <c r="BC437" s="366"/>
      <c r="BF437" s="88"/>
      <c r="BG437" s="88"/>
      <c r="BH437" s="88"/>
      <c r="BI437" s="313"/>
    </row>
    <row r="438" spans="47:61">
      <c r="AU438" s="356"/>
      <c r="AV438" s="231"/>
      <c r="AW438" s="122"/>
      <c r="AX438" s="122"/>
      <c r="AY438" s="122"/>
      <c r="AZ438" s="123"/>
      <c r="BA438" s="356"/>
      <c r="BB438" s="357"/>
      <c r="BC438" s="365"/>
      <c r="BF438" s="88"/>
      <c r="BG438" s="88"/>
      <c r="BH438" s="88"/>
      <c r="BI438" s="313"/>
    </row>
    <row r="439" spans="47:61">
      <c r="AU439" s="356"/>
      <c r="AV439" s="122"/>
      <c r="AW439" s="231"/>
      <c r="AX439" s="122"/>
      <c r="AY439" s="122"/>
      <c r="AZ439" s="123"/>
      <c r="BA439" s="356"/>
      <c r="BB439" s="357"/>
      <c r="BC439" s="366"/>
      <c r="BF439" s="88"/>
      <c r="BG439" s="88"/>
      <c r="BH439" s="88"/>
      <c r="BI439" s="313"/>
    </row>
    <row r="440" spans="47:61">
      <c r="AU440" s="356"/>
      <c r="AV440" s="231"/>
      <c r="AW440" s="122"/>
      <c r="AX440" s="122"/>
      <c r="AY440" s="122"/>
      <c r="AZ440" s="123"/>
      <c r="BA440" s="309"/>
      <c r="BB440" s="330"/>
      <c r="BC440" s="365"/>
      <c r="BF440" s="88"/>
      <c r="BG440" s="88"/>
      <c r="BH440" s="88"/>
      <c r="BI440" s="313"/>
    </row>
    <row r="441" spans="47:61">
      <c r="AU441" s="356"/>
      <c r="AV441" s="122"/>
      <c r="AW441" s="122"/>
      <c r="AX441" s="122"/>
      <c r="AY441" s="122"/>
      <c r="AZ441" s="123"/>
      <c r="BA441" s="356"/>
      <c r="BB441" s="357"/>
      <c r="BC441" s="366"/>
      <c r="BF441" s="88"/>
      <c r="BG441" s="88"/>
      <c r="BH441" s="88"/>
      <c r="BI441" s="313"/>
    </row>
    <row r="442" spans="47:61">
      <c r="AU442" s="356"/>
      <c r="AV442" s="122"/>
      <c r="AW442" s="231"/>
      <c r="AX442" s="122"/>
      <c r="AY442" s="122"/>
      <c r="AZ442" s="123"/>
      <c r="BA442" s="356"/>
      <c r="BB442" s="357"/>
      <c r="BC442" s="366"/>
      <c r="BF442" s="88"/>
      <c r="BG442" s="88"/>
      <c r="BH442" s="88"/>
      <c r="BI442" s="313"/>
    </row>
    <row r="443" spans="47:61">
      <c r="AU443" s="356"/>
      <c r="AV443" s="122"/>
      <c r="AW443" s="122"/>
      <c r="AX443" s="122"/>
      <c r="AY443" s="122"/>
      <c r="AZ443" s="123"/>
      <c r="BA443" s="356"/>
      <c r="BB443" s="357"/>
      <c r="BC443" s="365"/>
      <c r="BF443" s="88"/>
      <c r="BG443" s="88"/>
      <c r="BH443" s="88"/>
      <c r="BI443" s="313"/>
    </row>
    <row r="444" spans="47:61">
      <c r="AU444" s="309"/>
      <c r="AV444" s="231"/>
      <c r="AW444" s="122"/>
      <c r="AX444" s="122"/>
      <c r="AY444" s="122"/>
      <c r="AZ444" s="123"/>
      <c r="BA444" s="309"/>
      <c r="BB444" s="357"/>
      <c r="BC444" s="366"/>
      <c r="BF444" s="88"/>
      <c r="BG444" s="88"/>
      <c r="BH444" s="88"/>
      <c r="BI444" s="313"/>
    </row>
    <row r="445" spans="47:61">
      <c r="AU445" s="309"/>
      <c r="AV445" s="231"/>
      <c r="AW445" s="231"/>
      <c r="AX445" s="122"/>
      <c r="AY445" s="122"/>
      <c r="AZ445" s="123"/>
      <c r="BA445" s="309"/>
      <c r="BB445" s="357"/>
      <c r="BC445" s="366"/>
      <c r="BF445" s="88"/>
      <c r="BG445" s="88"/>
      <c r="BH445" s="88"/>
      <c r="BI445" s="313"/>
    </row>
    <row r="446" spans="47:61">
      <c r="AU446" s="309"/>
      <c r="AV446" s="231"/>
      <c r="AW446" s="122"/>
      <c r="AX446" s="122"/>
      <c r="AY446" s="122"/>
      <c r="AZ446" s="123"/>
      <c r="BA446" s="309"/>
      <c r="BB446" s="330"/>
      <c r="BC446" s="366"/>
      <c r="BF446" s="88"/>
      <c r="BG446" s="88"/>
      <c r="BH446" s="88"/>
      <c r="BI446" s="313"/>
    </row>
    <row r="447" spans="47:61">
      <c r="AU447" s="309"/>
      <c r="AV447" s="231"/>
      <c r="AW447" s="122"/>
      <c r="AX447" s="122"/>
      <c r="AY447" s="122"/>
      <c r="AZ447" s="123"/>
      <c r="BA447" s="356"/>
      <c r="BB447" s="357"/>
      <c r="BC447" s="366"/>
      <c r="BF447" s="88"/>
      <c r="BG447" s="88"/>
      <c r="BH447" s="88"/>
      <c r="BI447" s="313"/>
    </row>
    <row r="448" spans="47:61" ht="16" thickBot="1">
      <c r="AU448" s="358"/>
      <c r="AV448" s="337"/>
      <c r="AW448" s="337"/>
      <c r="AX448" s="359"/>
      <c r="AY448" s="359"/>
      <c r="AZ448" s="360"/>
      <c r="BA448" s="340"/>
      <c r="BB448" s="361"/>
      <c r="BC448" s="367"/>
      <c r="BF448" s="88"/>
      <c r="BG448" s="88"/>
      <c r="BH448" s="88"/>
      <c r="BI448" s="313"/>
    </row>
    <row r="449" spans="47:61">
      <c r="AU449" s="351"/>
      <c r="AV449" s="352"/>
      <c r="AW449" s="344"/>
      <c r="AX449" s="352"/>
      <c r="AY449" s="352"/>
      <c r="AZ449" s="354"/>
      <c r="BA449" s="355"/>
      <c r="BB449" s="353"/>
      <c r="BC449" s="351"/>
      <c r="BF449" s="88"/>
      <c r="BG449" s="88"/>
      <c r="BH449" s="88"/>
      <c r="BI449" s="313"/>
    </row>
    <row r="450" spans="47:61">
      <c r="AU450" s="356"/>
      <c r="AV450" s="231"/>
      <c r="AW450" s="120"/>
      <c r="AX450" s="122"/>
      <c r="AY450" s="231"/>
      <c r="AZ450" s="357"/>
      <c r="BA450" s="230"/>
      <c r="BB450" s="123"/>
      <c r="BC450" s="309"/>
      <c r="BF450" s="88"/>
      <c r="BG450" s="88"/>
      <c r="BH450" s="88"/>
      <c r="BI450" s="313"/>
    </row>
    <row r="451" spans="47:61">
      <c r="AU451" s="356"/>
      <c r="AV451" s="122"/>
      <c r="AW451" s="120"/>
      <c r="AX451" s="122"/>
      <c r="AY451" s="122"/>
      <c r="AZ451" s="357"/>
      <c r="BA451" s="230"/>
      <c r="BB451" s="123"/>
      <c r="BC451" s="309"/>
      <c r="BF451" s="88"/>
      <c r="BG451" s="88"/>
      <c r="BH451" s="88"/>
      <c r="BI451" s="313"/>
    </row>
    <row r="452" spans="47:61">
      <c r="AU452" s="309"/>
      <c r="AV452" s="122"/>
      <c r="AW452" s="120"/>
      <c r="AX452" s="122"/>
      <c r="AY452" s="231"/>
      <c r="AZ452" s="357"/>
      <c r="BA452" s="230"/>
      <c r="BB452" s="123"/>
      <c r="BC452" s="309"/>
      <c r="BF452" s="88"/>
      <c r="BG452" s="88"/>
      <c r="BH452" s="88"/>
      <c r="BI452" s="313"/>
    </row>
    <row r="453" spans="47:61">
      <c r="AU453" s="309"/>
      <c r="AV453" s="122"/>
      <c r="AW453" s="120"/>
      <c r="AX453" s="122"/>
      <c r="AY453" s="122"/>
      <c r="AZ453" s="357"/>
      <c r="BA453" s="230"/>
      <c r="BB453" s="123"/>
      <c r="BC453" s="356"/>
      <c r="BF453" s="88"/>
      <c r="BG453" s="88"/>
      <c r="BH453" s="88"/>
      <c r="BI453" s="313"/>
    </row>
    <row r="454" spans="47:61">
      <c r="AU454" s="356"/>
      <c r="AV454" s="122"/>
      <c r="AW454" s="120"/>
      <c r="AX454" s="122"/>
      <c r="AY454" s="122"/>
      <c r="AZ454" s="357"/>
      <c r="BA454" s="230"/>
      <c r="BB454" s="123"/>
      <c r="BC454" s="356"/>
      <c r="BF454" s="88"/>
      <c r="BG454" s="88"/>
      <c r="BH454" s="88"/>
      <c r="BI454" s="313"/>
    </row>
    <row r="455" spans="47:61">
      <c r="AU455" s="309"/>
      <c r="AV455" s="122"/>
      <c r="AW455" s="231"/>
      <c r="AX455" s="122"/>
      <c r="AY455" s="122"/>
      <c r="AZ455" s="357"/>
      <c r="BA455" s="230"/>
      <c r="BB455" s="123"/>
      <c r="BC455" s="356"/>
      <c r="BF455" s="88"/>
      <c r="BG455" s="88"/>
      <c r="BH455" s="88"/>
      <c r="BI455" s="313"/>
    </row>
    <row r="456" spans="47:61">
      <c r="AU456" s="356"/>
      <c r="AV456" s="122"/>
      <c r="AW456" s="120"/>
      <c r="AX456" s="122"/>
      <c r="AY456" s="122"/>
      <c r="AZ456" s="357"/>
      <c r="BA456" s="230"/>
      <c r="BB456" s="123"/>
      <c r="BC456" s="356"/>
      <c r="BF456" s="88"/>
      <c r="BG456" s="88"/>
      <c r="BH456" s="88"/>
      <c r="BI456" s="313"/>
    </row>
    <row r="457" spans="47:61">
      <c r="AU457" s="356"/>
      <c r="AV457" s="231"/>
      <c r="AW457" s="120"/>
      <c r="AX457" s="122"/>
      <c r="AY457" s="122"/>
      <c r="AZ457" s="357"/>
      <c r="BA457" s="230"/>
      <c r="BB457" s="123"/>
      <c r="BC457" s="309"/>
      <c r="BF457" s="88"/>
      <c r="BG457" s="88"/>
      <c r="BH457" s="88"/>
      <c r="BI457" s="313"/>
    </row>
    <row r="458" spans="47:61">
      <c r="AU458" s="356"/>
      <c r="AV458" s="122"/>
      <c r="AW458" s="120"/>
      <c r="AX458" s="122"/>
      <c r="AY458" s="122"/>
      <c r="AZ458" s="357"/>
      <c r="BA458" s="230"/>
      <c r="BB458" s="123"/>
      <c r="BC458" s="356"/>
      <c r="BF458" s="88"/>
      <c r="BG458" s="88"/>
      <c r="BH458" s="88"/>
      <c r="BI458" s="313"/>
    </row>
    <row r="459" spans="47:61">
      <c r="AU459" s="356"/>
      <c r="AV459" s="122"/>
      <c r="AW459" s="120"/>
      <c r="AX459" s="122"/>
      <c r="AY459" s="122"/>
      <c r="AZ459" s="357"/>
      <c r="BA459" s="230"/>
      <c r="BB459" s="123"/>
      <c r="BC459" s="309"/>
      <c r="BF459" s="88"/>
      <c r="BG459" s="88"/>
      <c r="BH459" s="88"/>
      <c r="BI459" s="313"/>
    </row>
    <row r="460" spans="47:61">
      <c r="AU460" s="356"/>
      <c r="AV460" s="122"/>
      <c r="AW460" s="120"/>
      <c r="AX460" s="122"/>
      <c r="AY460" s="122"/>
      <c r="AZ460" s="357"/>
      <c r="BA460" s="317"/>
      <c r="BB460" s="123"/>
      <c r="BC460" s="356"/>
      <c r="BF460" s="88"/>
      <c r="BG460" s="88"/>
      <c r="BH460" s="88"/>
      <c r="BI460" s="313"/>
    </row>
    <row r="461" spans="47:61">
      <c r="AU461" s="356"/>
      <c r="AV461" s="122"/>
      <c r="AW461" s="231"/>
      <c r="AX461" s="122"/>
      <c r="AY461" s="122"/>
      <c r="AZ461" s="357"/>
      <c r="BA461" s="230"/>
      <c r="BB461" s="123"/>
      <c r="BC461" s="309"/>
      <c r="BF461" s="88"/>
      <c r="BG461" s="88"/>
      <c r="BH461" s="88"/>
      <c r="BI461" s="313"/>
    </row>
    <row r="462" spans="47:61">
      <c r="AU462" s="309"/>
      <c r="AV462" s="231"/>
      <c r="AW462" s="231"/>
      <c r="AX462" s="122"/>
      <c r="AY462" s="122"/>
      <c r="AZ462" s="330"/>
      <c r="BA462" s="317"/>
      <c r="BB462" s="123"/>
      <c r="BC462" s="356"/>
      <c r="BF462" s="88"/>
      <c r="BG462" s="88"/>
      <c r="BH462" s="88"/>
      <c r="BI462" s="313"/>
    </row>
    <row r="463" spans="47:61">
      <c r="AU463" s="356"/>
      <c r="AV463" s="231"/>
      <c r="AW463" s="231"/>
      <c r="AX463" s="122"/>
      <c r="AY463" s="122"/>
      <c r="AZ463" s="357"/>
      <c r="BA463" s="317"/>
      <c r="BB463" s="123"/>
      <c r="BC463" s="356"/>
      <c r="BF463" s="88"/>
      <c r="BG463" s="88"/>
      <c r="BH463" s="88"/>
      <c r="BI463" s="313"/>
    </row>
    <row r="464" spans="47:61">
      <c r="AU464" s="356"/>
      <c r="AV464" s="122"/>
      <c r="AW464" s="120"/>
      <c r="AX464" s="122"/>
      <c r="AY464" s="122"/>
      <c r="AZ464" s="357"/>
      <c r="BA464" s="230"/>
      <c r="BB464" s="123"/>
      <c r="BC464" s="309"/>
      <c r="BF464" s="88"/>
      <c r="BG464" s="88"/>
      <c r="BH464" s="88"/>
      <c r="BI464" s="313"/>
    </row>
    <row r="465" spans="47:61">
      <c r="AU465" s="309"/>
      <c r="AV465" s="231"/>
      <c r="AW465" s="231"/>
      <c r="AX465" s="122"/>
      <c r="AY465" s="122"/>
      <c r="AZ465" s="357"/>
      <c r="BA465" s="230"/>
      <c r="BB465" s="123"/>
      <c r="BC465" s="309"/>
      <c r="BF465" s="88"/>
      <c r="BG465" s="88"/>
      <c r="BH465" s="88"/>
      <c r="BI465" s="313"/>
    </row>
    <row r="466" spans="47:61">
      <c r="AU466" s="356"/>
      <c r="AV466" s="122"/>
      <c r="AW466" s="120"/>
      <c r="AX466" s="122"/>
      <c r="AY466" s="122"/>
      <c r="AZ466" s="357"/>
      <c r="BA466" s="317"/>
      <c r="BB466" s="123"/>
      <c r="BC466" s="356"/>
      <c r="BF466" s="88"/>
      <c r="BG466" s="88"/>
      <c r="BH466" s="88"/>
      <c r="BI466" s="313"/>
    </row>
    <row r="467" spans="47:61">
      <c r="AU467" s="356"/>
      <c r="AV467" s="122"/>
      <c r="AW467" s="120"/>
      <c r="AX467" s="122"/>
      <c r="AY467" s="122"/>
      <c r="AZ467" s="357"/>
      <c r="BA467" s="230"/>
      <c r="BB467" s="123"/>
      <c r="BC467" s="309"/>
      <c r="BF467" s="88"/>
      <c r="BG467" s="88"/>
      <c r="BH467" s="88"/>
      <c r="BI467" s="313"/>
    </row>
    <row r="468" spans="47:61">
      <c r="AU468" s="356"/>
      <c r="AV468" s="231"/>
      <c r="AW468" s="231"/>
      <c r="AX468" s="122"/>
      <c r="AY468" s="122"/>
      <c r="AZ468" s="357"/>
      <c r="BA468" s="230"/>
      <c r="BB468" s="123"/>
      <c r="BC468" s="356"/>
      <c r="BF468" s="88"/>
      <c r="BG468" s="88"/>
      <c r="BH468" s="88"/>
      <c r="BI468" s="313"/>
    </row>
    <row r="469" spans="47:61">
      <c r="AU469" s="309"/>
      <c r="AV469" s="231"/>
      <c r="AW469" s="120"/>
      <c r="AX469" s="122"/>
      <c r="AY469" s="122"/>
      <c r="AZ469" s="357"/>
      <c r="BA469" s="230"/>
      <c r="BB469" s="123"/>
      <c r="BC469" s="309"/>
      <c r="BF469" s="88"/>
      <c r="BG469" s="88"/>
      <c r="BH469" s="88"/>
      <c r="BI469" s="313"/>
    </row>
    <row r="470" spans="47:61">
      <c r="AU470" s="309"/>
      <c r="AV470" s="231"/>
      <c r="AW470" s="231"/>
      <c r="AX470" s="231"/>
      <c r="AY470" s="122"/>
      <c r="AZ470" s="330"/>
      <c r="BA470" s="317"/>
      <c r="BB470" s="326"/>
      <c r="BC470" s="309"/>
      <c r="BF470" s="88"/>
      <c r="BG470" s="88"/>
      <c r="BH470" s="88"/>
      <c r="BI470" s="313"/>
    </row>
    <row r="471" spans="47:61">
      <c r="AU471" s="356"/>
      <c r="AV471" s="122"/>
      <c r="AW471" s="120"/>
      <c r="AX471" s="122"/>
      <c r="AY471" s="122"/>
      <c r="AZ471" s="357"/>
      <c r="BA471" s="230"/>
      <c r="BB471" s="123"/>
      <c r="BC471" s="356"/>
      <c r="BF471" s="88"/>
      <c r="BG471" s="88"/>
      <c r="BH471" s="88"/>
      <c r="BI471" s="313"/>
    </row>
    <row r="472" spans="47:61">
      <c r="AU472" s="356"/>
      <c r="AV472" s="122"/>
      <c r="AW472" s="120"/>
      <c r="AX472" s="122"/>
      <c r="AY472" s="122"/>
      <c r="AZ472" s="357"/>
      <c r="BA472" s="230"/>
      <c r="BB472" s="123"/>
      <c r="BC472" s="356"/>
      <c r="BF472" s="88"/>
      <c r="BG472" s="88"/>
      <c r="BH472" s="88"/>
      <c r="BI472" s="313"/>
    </row>
    <row r="473" spans="47:61">
      <c r="AU473" s="356"/>
      <c r="AV473" s="231"/>
      <c r="AW473" s="120"/>
      <c r="AX473" s="122"/>
      <c r="AY473" s="122"/>
      <c r="AZ473" s="357"/>
      <c r="BA473" s="230"/>
      <c r="BB473" s="123"/>
      <c r="BC473" s="356"/>
      <c r="BF473" s="88"/>
      <c r="BG473" s="88"/>
      <c r="BH473" s="88"/>
      <c r="BI473" s="313"/>
    </row>
    <row r="474" spans="47:61">
      <c r="AU474" s="356"/>
      <c r="AV474" s="231"/>
      <c r="AW474" s="120"/>
      <c r="AX474" s="122"/>
      <c r="AY474" s="122"/>
      <c r="AZ474" s="357"/>
      <c r="BA474" s="230"/>
      <c r="BB474" s="123"/>
      <c r="BC474" s="309"/>
      <c r="BF474" s="88"/>
      <c r="BG474" s="88"/>
      <c r="BH474" s="88"/>
      <c r="BI474" s="313"/>
    </row>
    <row r="475" spans="47:61">
      <c r="AU475" s="356"/>
      <c r="AV475" s="122"/>
      <c r="AW475" s="120"/>
      <c r="AX475" s="122"/>
      <c r="AY475" s="122"/>
      <c r="AZ475" s="357"/>
      <c r="BA475" s="230"/>
      <c r="BB475" s="123"/>
      <c r="BC475" s="356"/>
      <c r="BF475" s="88"/>
      <c r="BG475" s="88"/>
      <c r="BH475" s="88"/>
      <c r="BI475" s="313"/>
    </row>
    <row r="476" spans="47:61">
      <c r="AU476" s="356"/>
      <c r="AV476" s="231"/>
      <c r="AW476" s="120"/>
      <c r="AX476" s="122"/>
      <c r="AY476" s="122"/>
      <c r="AZ476" s="357"/>
      <c r="BA476" s="230"/>
      <c r="BB476" s="123"/>
      <c r="BC476" s="356"/>
      <c r="BF476" s="88"/>
      <c r="BG476" s="88"/>
      <c r="BH476" s="88"/>
      <c r="BI476" s="313"/>
    </row>
    <row r="477" spans="47:61">
      <c r="AU477" s="356"/>
      <c r="AV477" s="122"/>
      <c r="AW477" s="231"/>
      <c r="AX477" s="122"/>
      <c r="AY477" s="122"/>
      <c r="AZ477" s="357"/>
      <c r="BA477" s="230"/>
      <c r="BB477" s="123"/>
      <c r="BC477" s="356"/>
      <c r="BF477" s="88"/>
      <c r="BG477" s="88"/>
      <c r="BH477" s="88"/>
      <c r="BI477" s="313"/>
    </row>
    <row r="478" spans="47:61">
      <c r="AU478" s="356"/>
      <c r="AV478" s="231"/>
      <c r="AW478" s="120"/>
      <c r="AX478" s="122"/>
      <c r="AY478" s="122"/>
      <c r="AZ478" s="357"/>
      <c r="BA478" s="230"/>
      <c r="BB478" s="123"/>
      <c r="BC478" s="356"/>
      <c r="BF478" s="88"/>
      <c r="BG478" s="88"/>
      <c r="BH478" s="88"/>
      <c r="BI478" s="313"/>
    </row>
    <row r="479" spans="47:61">
      <c r="AU479" s="356"/>
      <c r="AV479" s="122"/>
      <c r="AW479" s="120"/>
      <c r="AX479" s="122"/>
      <c r="AY479" s="122"/>
      <c r="AZ479" s="357"/>
      <c r="BA479" s="230"/>
      <c r="BB479" s="123"/>
      <c r="BC479" s="309"/>
      <c r="BF479" s="88"/>
      <c r="BG479" s="88"/>
      <c r="BH479" s="88"/>
      <c r="BI479" s="313"/>
    </row>
    <row r="480" spans="47:61">
      <c r="AU480" s="356"/>
      <c r="AV480" s="231"/>
      <c r="AW480" s="120"/>
      <c r="AX480" s="122"/>
      <c r="AY480" s="122"/>
      <c r="AZ480" s="357"/>
      <c r="BA480" s="230"/>
      <c r="BB480" s="123"/>
      <c r="BC480" s="356"/>
      <c r="BF480" s="88"/>
      <c r="BG480" s="88"/>
      <c r="BH480" s="88"/>
      <c r="BI480" s="313"/>
    </row>
    <row r="481" spans="47:61">
      <c r="AU481" s="309"/>
      <c r="AV481" s="231"/>
      <c r="AW481" s="120"/>
      <c r="AX481" s="122"/>
      <c r="AY481" s="122"/>
      <c r="AZ481" s="357"/>
      <c r="BA481" s="317"/>
      <c r="BB481" s="123"/>
      <c r="BC481" s="356"/>
      <c r="BF481" s="88"/>
      <c r="BG481" s="88"/>
      <c r="BH481" s="88"/>
      <c r="BI481" s="313"/>
    </row>
    <row r="482" spans="47:61">
      <c r="AU482" s="356"/>
      <c r="AV482" s="231"/>
      <c r="AW482" s="120"/>
      <c r="AX482" s="122"/>
      <c r="AY482" s="122"/>
      <c r="AZ482" s="357"/>
      <c r="BA482" s="230"/>
      <c r="BB482" s="123"/>
      <c r="BC482" s="356"/>
      <c r="BF482" s="88"/>
      <c r="BG482" s="88"/>
      <c r="BH482" s="88"/>
      <c r="BI482" s="313"/>
    </row>
    <row r="483" spans="47:61">
      <c r="AU483" s="356"/>
      <c r="AV483" s="122"/>
      <c r="AW483" s="120"/>
      <c r="AX483" s="122"/>
      <c r="AY483" s="122"/>
      <c r="AZ483" s="357"/>
      <c r="BA483" s="230"/>
      <c r="BB483" s="123"/>
      <c r="BC483" s="356"/>
      <c r="BF483" s="88"/>
      <c r="BG483" s="88"/>
      <c r="BH483" s="88"/>
      <c r="BI483" s="313"/>
    </row>
    <row r="484" spans="47:61">
      <c r="AU484" s="356"/>
      <c r="AV484" s="231"/>
      <c r="AW484" s="120"/>
      <c r="AX484" s="122"/>
      <c r="AY484" s="122"/>
      <c r="AZ484" s="357"/>
      <c r="BA484" s="230"/>
      <c r="BB484" s="123"/>
      <c r="BC484" s="356"/>
      <c r="BF484" s="88"/>
      <c r="BG484" s="88"/>
      <c r="BH484" s="88"/>
      <c r="BI484" s="313"/>
    </row>
    <row r="485" spans="47:61">
      <c r="AU485" s="309"/>
      <c r="AV485" s="231"/>
      <c r="AW485" s="120"/>
      <c r="AX485" s="122"/>
      <c r="AY485" s="122"/>
      <c r="AZ485" s="357"/>
      <c r="BA485" s="230"/>
      <c r="BB485" s="123"/>
      <c r="BC485" s="309"/>
      <c r="BF485" s="88"/>
      <c r="BG485" s="88"/>
      <c r="BH485" s="88"/>
      <c r="BI485" s="313"/>
    </row>
    <row r="486" spans="47:61">
      <c r="AU486" s="356"/>
      <c r="AV486" s="122"/>
      <c r="AW486" s="120"/>
      <c r="AX486" s="122"/>
      <c r="AY486" s="122"/>
      <c r="AZ486" s="357"/>
      <c r="BA486" s="230"/>
      <c r="BB486" s="123"/>
      <c r="BC486" s="356"/>
      <c r="BF486" s="88"/>
      <c r="BG486" s="88"/>
      <c r="BH486" s="88"/>
      <c r="BI486" s="313"/>
    </row>
    <row r="487" spans="47:61">
      <c r="AU487" s="356"/>
      <c r="AV487" s="231"/>
      <c r="AW487" s="120"/>
      <c r="AX487" s="122"/>
      <c r="AY487" s="122"/>
      <c r="AZ487" s="357"/>
      <c r="BA487" s="230"/>
      <c r="BB487" s="123"/>
      <c r="BC487" s="309"/>
      <c r="BF487" s="88"/>
      <c r="BG487" s="88"/>
      <c r="BH487" s="88"/>
      <c r="BI487" s="313"/>
    </row>
    <row r="488" spans="47:61">
      <c r="AU488" s="309"/>
      <c r="AV488" s="231"/>
      <c r="AW488" s="231"/>
      <c r="AX488" s="122"/>
      <c r="AY488" s="122"/>
      <c r="AZ488" s="357"/>
      <c r="BA488" s="317"/>
      <c r="BB488" s="123"/>
      <c r="BC488" s="356"/>
      <c r="BF488" s="88"/>
      <c r="BG488" s="88"/>
      <c r="BH488" s="88"/>
      <c r="BI488" s="313"/>
    </row>
    <row r="489" spans="47:61">
      <c r="AU489" s="309"/>
      <c r="AV489" s="231"/>
      <c r="AW489" s="231"/>
      <c r="AX489" s="231"/>
      <c r="AY489" s="122"/>
      <c r="AZ489" s="330"/>
      <c r="BA489" s="317"/>
      <c r="BB489" s="123"/>
      <c r="BC489" s="356"/>
      <c r="BF489" s="88"/>
      <c r="BG489" s="88"/>
      <c r="BH489" s="88"/>
      <c r="BI489" s="313"/>
    </row>
    <row r="490" spans="47:61">
      <c r="AU490" s="356"/>
      <c r="AV490" s="231"/>
      <c r="AW490" s="120"/>
      <c r="AX490" s="122"/>
      <c r="AY490" s="122"/>
      <c r="AZ490" s="357"/>
      <c r="BA490" s="230"/>
      <c r="BB490" s="123"/>
      <c r="BC490" s="356"/>
    </row>
    <row r="491" spans="47:61">
      <c r="AU491" s="356"/>
      <c r="AV491" s="122"/>
      <c r="AW491" s="120"/>
      <c r="AX491" s="122"/>
      <c r="AY491" s="122"/>
      <c r="AZ491" s="357"/>
      <c r="BA491" s="230"/>
      <c r="BB491" s="123"/>
      <c r="BC491" s="356"/>
    </row>
    <row r="492" spans="47:61">
      <c r="AU492" s="356"/>
      <c r="AV492" s="122"/>
      <c r="AW492" s="120"/>
      <c r="AX492" s="122"/>
      <c r="AY492" s="122"/>
      <c r="AZ492" s="357"/>
      <c r="BA492" s="230"/>
      <c r="BB492" s="123"/>
      <c r="BC492" s="309"/>
    </row>
    <row r="493" spans="47:61">
      <c r="AU493" s="309"/>
      <c r="AV493" s="231"/>
      <c r="AW493" s="231"/>
      <c r="AX493" s="122"/>
      <c r="AY493" s="122"/>
      <c r="AZ493" s="357"/>
      <c r="BA493" s="230"/>
      <c r="BB493" s="123"/>
      <c r="BC493" s="356"/>
    </row>
    <row r="494" spans="47:61">
      <c r="AU494" s="356"/>
      <c r="AV494" s="231"/>
      <c r="AW494" s="120"/>
      <c r="AX494" s="122"/>
      <c r="AY494" s="122"/>
      <c r="AZ494" s="357"/>
      <c r="BA494" s="230"/>
      <c r="BB494" s="123"/>
      <c r="BC494" s="356"/>
    </row>
    <row r="495" spans="47:61">
      <c r="AU495" s="356"/>
      <c r="AV495" s="122"/>
      <c r="AW495" s="120"/>
      <c r="AX495" s="122"/>
      <c r="AY495" s="122"/>
      <c r="AZ495" s="357"/>
      <c r="BA495" s="230"/>
      <c r="BB495" s="123"/>
      <c r="BC495" s="309"/>
    </row>
    <row r="496" spans="47:61">
      <c r="AU496" s="356"/>
      <c r="AV496" s="122"/>
      <c r="AW496" s="231"/>
      <c r="AX496" s="122"/>
      <c r="AY496" s="122"/>
      <c r="AZ496" s="357"/>
      <c r="BA496" s="230"/>
      <c r="BB496" s="123"/>
      <c r="BC496" s="356"/>
    </row>
    <row r="497" spans="47:55">
      <c r="AU497" s="356"/>
      <c r="AV497" s="231"/>
      <c r="AW497" s="120"/>
      <c r="AX497" s="122"/>
      <c r="AY497" s="122"/>
      <c r="AZ497" s="357"/>
      <c r="BA497" s="317"/>
      <c r="BB497" s="123"/>
      <c r="BC497" s="356"/>
    </row>
    <row r="498" spans="47:55">
      <c r="AU498" s="356"/>
      <c r="AV498" s="122"/>
      <c r="AW498" s="120"/>
      <c r="AX498" s="122"/>
      <c r="AY498" s="122"/>
      <c r="AZ498" s="357"/>
      <c r="BA498" s="230"/>
      <c r="BB498" s="123"/>
      <c r="BC498" s="309"/>
    </row>
    <row r="499" spans="47:55">
      <c r="AU499" s="356"/>
      <c r="AV499" s="122"/>
      <c r="AW499" s="120"/>
      <c r="AX499" s="122"/>
      <c r="AY499" s="122"/>
      <c r="AZ499" s="357"/>
      <c r="BA499" s="230"/>
      <c r="BB499" s="123"/>
      <c r="BC499" s="356"/>
    </row>
    <row r="500" spans="47:55">
      <c r="AU500" s="356"/>
      <c r="AV500" s="122"/>
      <c r="AW500" s="120"/>
      <c r="AX500" s="122"/>
      <c r="AY500" s="122"/>
      <c r="AZ500" s="357"/>
      <c r="BA500" s="230"/>
      <c r="BB500" s="123"/>
      <c r="BC500" s="309"/>
    </row>
    <row r="501" spans="47:55">
      <c r="AU501" s="356"/>
      <c r="AV501" s="122"/>
      <c r="AW501" s="120"/>
      <c r="AX501" s="122"/>
      <c r="AY501" s="122"/>
      <c r="AZ501" s="357"/>
      <c r="BA501" s="230"/>
      <c r="BB501" s="123"/>
      <c r="BC501" s="309"/>
    </row>
    <row r="502" spans="47:55">
      <c r="AU502" s="356"/>
      <c r="AV502" s="122"/>
      <c r="AW502" s="120"/>
      <c r="AX502" s="122"/>
      <c r="AY502" s="122"/>
      <c r="AZ502" s="357"/>
      <c r="BA502" s="230"/>
      <c r="BB502" s="123"/>
      <c r="BC502" s="356"/>
    </row>
    <row r="503" spans="47:55">
      <c r="AU503" s="356"/>
      <c r="AV503" s="122"/>
      <c r="AW503" s="231"/>
      <c r="AX503" s="122"/>
      <c r="AY503" s="122"/>
      <c r="AZ503" s="357"/>
      <c r="BA503" s="230"/>
      <c r="BB503" s="123"/>
      <c r="BC503" s="309"/>
    </row>
    <row r="504" spans="47:55">
      <c r="AU504" s="309"/>
      <c r="AV504" s="122"/>
      <c r="AW504" s="231"/>
      <c r="AX504" s="122"/>
      <c r="AY504" s="122"/>
      <c r="AZ504" s="330"/>
      <c r="BA504" s="317"/>
      <c r="BB504" s="123"/>
      <c r="BC504" s="356"/>
    </row>
    <row r="505" spans="47:55">
      <c r="AU505" s="356"/>
      <c r="AV505" s="122"/>
      <c r="AW505" s="120"/>
      <c r="AX505" s="122"/>
      <c r="AY505" s="122"/>
      <c r="AZ505" s="357"/>
      <c r="BA505" s="230"/>
      <c r="BB505" s="123"/>
      <c r="BC505" s="309"/>
    </row>
    <row r="506" spans="47:55">
      <c r="AU506" s="356"/>
      <c r="AV506" s="231"/>
      <c r="AW506" s="120"/>
      <c r="AX506" s="122"/>
      <c r="AY506" s="122"/>
      <c r="AZ506" s="357"/>
      <c r="BA506" s="230"/>
      <c r="BB506" s="123"/>
      <c r="BC506" s="356"/>
    </row>
    <row r="507" spans="47:55">
      <c r="AU507" s="356"/>
      <c r="AV507" s="122"/>
      <c r="AW507" s="120"/>
      <c r="AX507" s="122"/>
      <c r="AY507" s="122"/>
      <c r="AZ507" s="357"/>
      <c r="BA507" s="230"/>
      <c r="BB507" s="123"/>
      <c r="BC507" s="356"/>
    </row>
    <row r="508" spans="47:55">
      <c r="AU508" s="356"/>
      <c r="AV508" s="231"/>
      <c r="AW508" s="231"/>
      <c r="AX508" s="122"/>
      <c r="AY508" s="122"/>
      <c r="AZ508" s="357"/>
      <c r="BA508" s="230"/>
      <c r="BB508" s="123"/>
      <c r="BC508" s="356"/>
    </row>
    <row r="509" spans="47:55">
      <c r="AU509" s="356"/>
      <c r="AV509" s="122"/>
      <c r="AW509" s="120"/>
      <c r="AX509" s="122"/>
      <c r="AY509" s="122"/>
      <c r="AZ509" s="357"/>
      <c r="BA509" s="230"/>
      <c r="BB509" s="123"/>
      <c r="BC509" s="356"/>
    </row>
    <row r="510" spans="47:55">
      <c r="AU510" s="309"/>
      <c r="AV510" s="231"/>
      <c r="AW510" s="120"/>
      <c r="AX510" s="122"/>
      <c r="AY510" s="122"/>
      <c r="AZ510" s="357"/>
      <c r="BA510" s="230"/>
      <c r="BB510" s="123"/>
      <c r="BC510" s="356"/>
    </row>
    <row r="511" spans="47:55">
      <c r="AU511" s="309"/>
      <c r="AV511" s="122"/>
      <c r="AW511" s="120"/>
      <c r="AX511" s="122"/>
      <c r="AY511" s="122"/>
      <c r="AZ511" s="357"/>
      <c r="BA511" s="230"/>
      <c r="BB511" s="123"/>
      <c r="BC511" s="309"/>
    </row>
    <row r="512" spans="47:55">
      <c r="AU512" s="356"/>
      <c r="AV512" s="231"/>
      <c r="AW512" s="120"/>
      <c r="AX512" s="122"/>
      <c r="AY512" s="122"/>
      <c r="AZ512" s="357"/>
      <c r="BA512" s="317"/>
      <c r="BB512" s="123"/>
      <c r="BC512" s="356"/>
    </row>
    <row r="513" spans="47:55">
      <c r="AU513" s="356"/>
      <c r="AV513" s="231"/>
      <c r="AW513" s="120"/>
      <c r="AX513" s="122"/>
      <c r="AY513" s="122"/>
      <c r="AZ513" s="357"/>
      <c r="BA513" s="317"/>
      <c r="BB513" s="123"/>
      <c r="BC513" s="356"/>
    </row>
    <row r="514" spans="47:55">
      <c r="AU514" s="356"/>
      <c r="AV514" s="122"/>
      <c r="AW514" s="120"/>
      <c r="AX514" s="122"/>
      <c r="AY514" s="122"/>
      <c r="AZ514" s="357"/>
      <c r="BA514" s="230"/>
      <c r="BB514" s="123"/>
      <c r="BC514" s="356"/>
    </row>
    <row r="515" spans="47:55">
      <c r="AU515" s="356"/>
      <c r="AV515" s="122"/>
      <c r="AW515" s="120"/>
      <c r="AX515" s="122"/>
      <c r="AY515" s="122"/>
      <c r="AZ515" s="357"/>
      <c r="BA515" s="317"/>
      <c r="BB515" s="123"/>
      <c r="BC515" s="309"/>
    </row>
    <row r="516" spans="47:55">
      <c r="AU516" s="356"/>
      <c r="AV516" s="122"/>
      <c r="AW516" s="120"/>
      <c r="AX516" s="122"/>
      <c r="AY516" s="122"/>
      <c r="AZ516" s="357"/>
      <c r="BA516" s="230"/>
      <c r="BB516" s="123"/>
      <c r="BC516" s="356"/>
    </row>
    <row r="517" spans="47:55">
      <c r="AU517" s="356"/>
      <c r="AV517" s="122"/>
      <c r="AW517" s="231"/>
      <c r="AX517" s="122"/>
      <c r="AY517" s="122"/>
      <c r="AZ517" s="330"/>
      <c r="BA517" s="317"/>
      <c r="BB517" s="123"/>
      <c r="BC517" s="309"/>
    </row>
    <row r="518" spans="47:55">
      <c r="AU518" s="309"/>
      <c r="AV518" s="231"/>
      <c r="AW518" s="120"/>
      <c r="AX518" s="122"/>
      <c r="AY518" s="231"/>
      <c r="AZ518" s="357"/>
      <c r="BA518" s="230"/>
      <c r="BB518" s="123"/>
      <c r="BC518" s="356"/>
    </row>
    <row r="519" spans="47:55">
      <c r="AU519" s="356"/>
      <c r="AV519" s="122"/>
      <c r="AW519" s="120"/>
      <c r="AX519" s="122"/>
      <c r="AY519" s="122"/>
      <c r="AZ519" s="357"/>
      <c r="BA519" s="230"/>
      <c r="BB519" s="123"/>
      <c r="BC519" s="356"/>
    </row>
    <row r="520" spans="47:55">
      <c r="AU520" s="356"/>
      <c r="AV520" s="122"/>
      <c r="AW520" s="120"/>
      <c r="AX520" s="122"/>
      <c r="AY520" s="122"/>
      <c r="AZ520" s="357"/>
      <c r="BA520" s="230"/>
      <c r="BB520" s="123"/>
      <c r="BC520" s="356"/>
    </row>
    <row r="521" spans="47:55">
      <c r="AU521" s="309"/>
      <c r="AV521" s="231"/>
      <c r="AW521" s="231"/>
      <c r="AX521" s="122"/>
      <c r="AY521" s="122"/>
      <c r="AZ521" s="357"/>
      <c r="BA521" s="230"/>
      <c r="BB521" s="123"/>
      <c r="BC521" s="309"/>
    </row>
    <row r="522" spans="47:55">
      <c r="AU522" s="356"/>
      <c r="AV522" s="122"/>
      <c r="AW522" s="120"/>
      <c r="AX522" s="122"/>
      <c r="AY522" s="122"/>
      <c r="AZ522" s="357"/>
      <c r="BA522" s="230"/>
      <c r="BB522" s="123"/>
      <c r="BC522" s="309"/>
    </row>
    <row r="523" spans="47:55">
      <c r="AU523" s="309"/>
      <c r="AV523" s="231"/>
      <c r="AW523" s="120"/>
      <c r="AX523" s="122"/>
      <c r="AY523" s="122"/>
      <c r="AZ523" s="357"/>
      <c r="BA523" s="230"/>
      <c r="BB523" s="123"/>
      <c r="BC523" s="309"/>
    </row>
    <row r="524" spans="47:55">
      <c r="AU524" s="356"/>
      <c r="AV524" s="122"/>
      <c r="AW524" s="120"/>
      <c r="AX524" s="122"/>
      <c r="AY524" s="122"/>
      <c r="AZ524" s="357"/>
      <c r="BA524" s="230"/>
      <c r="BB524" s="123"/>
      <c r="BC524" s="309"/>
    </row>
    <row r="525" spans="47:55">
      <c r="AU525" s="356"/>
      <c r="AV525" s="122"/>
      <c r="AW525" s="120"/>
      <c r="AX525" s="122"/>
      <c r="AY525" s="122"/>
      <c r="AZ525" s="357"/>
      <c r="BA525" s="230"/>
      <c r="BB525" s="123"/>
      <c r="BC525" s="309"/>
    </row>
    <row r="526" spans="47:55">
      <c r="AU526" s="356"/>
      <c r="AV526" s="122"/>
      <c r="AW526" s="120"/>
      <c r="AX526" s="122"/>
      <c r="AY526" s="122"/>
      <c r="AZ526" s="357"/>
      <c r="BA526" s="230"/>
      <c r="BB526" s="123"/>
      <c r="BC526" s="309"/>
    </row>
    <row r="527" spans="47:55">
      <c r="AU527" s="356"/>
      <c r="AV527" s="122"/>
      <c r="AW527" s="120"/>
      <c r="AX527" s="122"/>
      <c r="AY527" s="122"/>
      <c r="AZ527" s="357"/>
      <c r="BA527" s="230"/>
      <c r="BB527" s="123"/>
      <c r="BC527" s="309"/>
    </row>
    <row r="528" spans="47:55">
      <c r="AU528" s="356"/>
      <c r="AV528" s="122"/>
      <c r="AW528" s="231"/>
      <c r="AX528" s="122"/>
      <c r="AY528" s="122"/>
      <c r="AZ528" s="357"/>
      <c r="BA528" s="230"/>
      <c r="BB528" s="123"/>
      <c r="BC528" s="309"/>
    </row>
    <row r="529" spans="47:55">
      <c r="AU529" s="356"/>
      <c r="AV529" s="231"/>
      <c r="AW529" s="120"/>
      <c r="AX529" s="122"/>
      <c r="AY529" s="122"/>
      <c r="AZ529" s="357"/>
      <c r="BA529" s="230"/>
      <c r="BB529" s="123"/>
      <c r="BC529" s="356"/>
    </row>
    <row r="530" spans="47:55">
      <c r="AU530" s="356"/>
      <c r="AV530" s="122"/>
      <c r="AW530" s="120"/>
      <c r="AX530" s="122"/>
      <c r="AY530" s="122"/>
      <c r="AZ530" s="357"/>
      <c r="BA530" s="317"/>
      <c r="BB530" s="123"/>
      <c r="BC530" s="309"/>
    </row>
    <row r="531" spans="47:55">
      <c r="AU531" s="309"/>
      <c r="AV531" s="231"/>
      <c r="AW531" s="120"/>
      <c r="AX531" s="122"/>
      <c r="AY531" s="122"/>
      <c r="AZ531" s="357"/>
      <c r="BA531" s="317"/>
      <c r="BB531" s="123"/>
      <c r="BC531" s="309"/>
    </row>
    <row r="532" spans="47:55">
      <c r="AU532" s="356"/>
      <c r="AV532" s="122"/>
      <c r="AW532" s="120"/>
      <c r="AX532" s="122"/>
      <c r="AY532" s="122"/>
      <c r="AZ532" s="357"/>
      <c r="BA532" s="230"/>
      <c r="BB532" s="123"/>
      <c r="BC532" s="309"/>
    </row>
    <row r="533" spans="47:55">
      <c r="AU533" s="309"/>
      <c r="AV533" s="231"/>
      <c r="AW533" s="231"/>
      <c r="AX533" s="122"/>
      <c r="AY533" s="122"/>
      <c r="AZ533" s="357"/>
      <c r="BA533" s="317"/>
      <c r="BB533" s="326"/>
      <c r="BC533" s="309"/>
    </row>
    <row r="534" spans="47:55">
      <c r="AU534" s="309"/>
      <c r="AV534" s="231"/>
      <c r="AW534" s="120"/>
      <c r="AX534" s="122"/>
      <c r="AY534" s="122"/>
      <c r="AZ534" s="357"/>
      <c r="BA534" s="230"/>
      <c r="BB534" s="123"/>
      <c r="BC534" s="356"/>
    </row>
    <row r="535" spans="47:55">
      <c r="AU535" s="356"/>
      <c r="AV535" s="122"/>
      <c r="AW535" s="120"/>
      <c r="AX535" s="122"/>
      <c r="AY535" s="122"/>
      <c r="AZ535" s="357"/>
      <c r="BA535" s="230"/>
      <c r="BB535" s="123"/>
      <c r="BC535" s="309"/>
    </row>
    <row r="536" spans="47:55" ht="16" thickBot="1">
      <c r="AU536" s="340"/>
      <c r="AV536" s="337"/>
      <c r="AW536" s="337"/>
      <c r="AX536" s="359"/>
      <c r="AY536" s="359"/>
      <c r="AZ536" s="368"/>
      <c r="BA536" s="369"/>
      <c r="BB536" s="360"/>
      <c r="BC536" s="358"/>
    </row>
    <row r="537" spans="47:55">
      <c r="AU537" s="370"/>
      <c r="AV537" s="345"/>
      <c r="AW537" s="345"/>
      <c r="AX537" s="344"/>
      <c r="AY537" s="344"/>
      <c r="AZ537" s="346"/>
      <c r="BA537" s="347"/>
      <c r="BB537" s="348"/>
      <c r="BC537" s="371"/>
    </row>
    <row r="538" spans="47:55">
      <c r="AU538" s="307"/>
      <c r="AV538" s="120"/>
      <c r="AW538" s="120"/>
      <c r="AX538" s="120"/>
      <c r="AY538" s="120"/>
      <c r="AZ538" s="305"/>
      <c r="BA538" s="304"/>
      <c r="BB538" s="306"/>
      <c r="BC538" s="121"/>
    </row>
    <row r="539" spans="47:55">
      <c r="AU539" s="317"/>
      <c r="AV539" s="120"/>
      <c r="AW539" s="231"/>
      <c r="AX539" s="120"/>
      <c r="AY539" s="120"/>
      <c r="AZ539" s="326"/>
      <c r="BA539" s="304"/>
      <c r="BB539" s="306"/>
      <c r="BC539" s="121"/>
    </row>
    <row r="540" spans="47:55">
      <c r="AU540" s="307"/>
      <c r="AV540" s="120"/>
      <c r="AW540" s="231"/>
      <c r="AX540" s="120"/>
      <c r="AY540" s="120"/>
      <c r="AZ540" s="305"/>
      <c r="BA540" s="304"/>
      <c r="BB540" s="306"/>
      <c r="BC540" s="372"/>
    </row>
    <row r="541" spans="47:55">
      <c r="AU541" s="307"/>
      <c r="AV541" s="120"/>
      <c r="AW541" s="231"/>
      <c r="AX541" s="120"/>
      <c r="AY541" s="120"/>
      <c r="AZ541" s="305"/>
      <c r="BA541" s="304"/>
      <c r="BB541" s="306"/>
      <c r="BC541" s="121"/>
    </row>
    <row r="542" spans="47:55">
      <c r="AU542" s="307"/>
      <c r="AV542" s="231"/>
      <c r="AW542" s="120"/>
      <c r="AX542" s="120"/>
      <c r="AY542" s="120"/>
      <c r="AZ542" s="305"/>
      <c r="BA542" s="304"/>
      <c r="BB542" s="306"/>
      <c r="BC542" s="372"/>
    </row>
    <row r="543" spans="47:55">
      <c r="AU543" s="307"/>
      <c r="AV543" s="120"/>
      <c r="AW543" s="120"/>
      <c r="AX543" s="120"/>
      <c r="AY543" s="120"/>
      <c r="AZ543" s="305"/>
      <c r="BA543" s="309"/>
      <c r="BB543" s="306"/>
      <c r="BC543" s="372"/>
    </row>
    <row r="544" spans="47:55">
      <c r="AU544" s="317"/>
      <c r="AV544" s="120"/>
      <c r="AW544" s="231"/>
      <c r="AX544" s="120"/>
      <c r="AY544" s="120"/>
      <c r="AZ544" s="326"/>
      <c r="BA544" s="304"/>
      <c r="BB544" s="306"/>
      <c r="BC544" s="121"/>
    </row>
    <row r="545" spans="47:55">
      <c r="AU545" s="307"/>
      <c r="AV545" s="231"/>
      <c r="AW545" s="231"/>
      <c r="AX545" s="120"/>
      <c r="AY545" s="120"/>
      <c r="AZ545" s="305"/>
      <c r="BA545" s="309"/>
      <c r="BB545" s="306"/>
      <c r="BC545" s="372"/>
    </row>
    <row r="546" spans="47:55">
      <c r="AU546" s="317"/>
      <c r="AV546" s="231"/>
      <c r="AW546" s="231"/>
      <c r="AX546" s="120"/>
      <c r="AY546" s="120"/>
      <c r="AZ546" s="305"/>
      <c r="BA546" s="304"/>
      <c r="BB546" s="306"/>
      <c r="BC546" s="372"/>
    </row>
    <row r="547" spans="47:55">
      <c r="AU547" s="317"/>
      <c r="AV547" s="231"/>
      <c r="AW547" s="120"/>
      <c r="AX547" s="231"/>
      <c r="AY547" s="231"/>
      <c r="AZ547" s="305"/>
      <c r="BA547" s="304"/>
      <c r="BB547" s="306"/>
      <c r="BC547" s="372"/>
    </row>
    <row r="548" spans="47:55">
      <c r="AU548" s="307"/>
      <c r="AV548" s="120"/>
      <c r="AW548" s="231"/>
      <c r="AX548" s="120"/>
      <c r="AY548" s="120"/>
      <c r="AZ548" s="305"/>
      <c r="BA548" s="304"/>
      <c r="BB548" s="306"/>
      <c r="BC548" s="121"/>
    </row>
    <row r="549" spans="47:55">
      <c r="AU549" s="307"/>
      <c r="AV549" s="120"/>
      <c r="AW549" s="120"/>
      <c r="AX549" s="120"/>
      <c r="AY549" s="120"/>
      <c r="AZ549" s="305"/>
      <c r="BA549" s="309"/>
      <c r="BB549" s="306"/>
      <c r="BC549" s="121"/>
    </row>
    <row r="550" spans="47:55">
      <c r="AU550" s="317"/>
      <c r="AV550" s="231"/>
      <c r="AW550" s="231"/>
      <c r="AX550" s="231"/>
      <c r="AY550" s="231"/>
      <c r="AZ550" s="326"/>
      <c r="BA550" s="304"/>
      <c r="BB550" s="306"/>
      <c r="BC550" s="121"/>
    </row>
    <row r="551" spans="47:55">
      <c r="AU551" s="317"/>
      <c r="AV551" s="120"/>
      <c r="AW551" s="231"/>
      <c r="AX551" s="120"/>
      <c r="AY551" s="120"/>
      <c r="AZ551" s="326"/>
      <c r="BA551" s="309"/>
      <c r="BB551" s="306"/>
      <c r="BC551" s="121"/>
    </row>
    <row r="552" spans="47:55">
      <c r="AU552" s="307"/>
      <c r="AV552" s="120"/>
      <c r="AW552" s="120"/>
      <c r="AX552" s="120"/>
      <c r="AY552" s="120"/>
      <c r="AZ552" s="305"/>
      <c r="BA552" s="304"/>
      <c r="BB552" s="306"/>
      <c r="BC552" s="372"/>
    </row>
    <row r="553" spans="47:55">
      <c r="AU553" s="317"/>
      <c r="AV553" s="120"/>
      <c r="AW553" s="231"/>
      <c r="AX553" s="231"/>
      <c r="AY553" s="120"/>
      <c r="AZ553" s="326"/>
      <c r="BA553" s="304"/>
      <c r="BB553" s="306"/>
      <c r="BC553" s="121"/>
    </row>
    <row r="554" spans="47:55">
      <c r="AU554" s="307"/>
      <c r="AV554" s="231"/>
      <c r="AW554" s="120"/>
      <c r="AX554" s="120"/>
      <c r="AY554" s="120"/>
      <c r="AZ554" s="305"/>
      <c r="BA554" s="309"/>
      <c r="BB554" s="306"/>
      <c r="BC554" s="121"/>
    </row>
    <row r="555" spans="47:55">
      <c r="AU555" s="307"/>
      <c r="AV555" s="120"/>
      <c r="AW555" s="231"/>
      <c r="AX555" s="120"/>
      <c r="AY555" s="120"/>
      <c r="AZ555" s="305"/>
      <c r="BA555" s="309"/>
      <c r="BB555" s="306"/>
      <c r="BC555" s="121"/>
    </row>
    <row r="556" spans="47:55">
      <c r="AU556" s="317"/>
      <c r="AV556" s="120"/>
      <c r="AW556" s="231"/>
      <c r="AX556" s="120"/>
      <c r="AY556" s="120"/>
      <c r="AZ556" s="326"/>
      <c r="BA556" s="304"/>
      <c r="BB556" s="306"/>
      <c r="BC556" s="372"/>
    </row>
    <row r="557" spans="47:55">
      <c r="AU557" s="307"/>
      <c r="AV557" s="120"/>
      <c r="AW557" s="120"/>
      <c r="AX557" s="120"/>
      <c r="AY557" s="120"/>
      <c r="AZ557" s="305"/>
      <c r="BA557" s="304"/>
      <c r="BB557" s="306"/>
      <c r="BC557" s="121"/>
    </row>
    <row r="558" spans="47:55">
      <c r="AU558" s="307"/>
      <c r="AV558" s="120"/>
      <c r="AW558" s="231"/>
      <c r="AX558" s="120"/>
      <c r="AY558" s="120"/>
      <c r="AZ558" s="305"/>
      <c r="BA558" s="304"/>
      <c r="BB558" s="306"/>
      <c r="BC558" s="372"/>
    </row>
    <row r="559" spans="47:55">
      <c r="AU559" s="307"/>
      <c r="AV559" s="231"/>
      <c r="AW559" s="231"/>
      <c r="AX559" s="120"/>
      <c r="AY559" s="120"/>
      <c r="AZ559" s="305"/>
      <c r="BA559" s="309"/>
      <c r="BB559" s="306"/>
      <c r="BC559" s="121"/>
    </row>
    <row r="560" spans="47:55">
      <c r="AU560" s="307"/>
      <c r="AV560" s="231"/>
      <c r="AW560" s="231"/>
      <c r="AX560" s="120"/>
      <c r="AY560" s="120"/>
      <c r="AZ560" s="305"/>
      <c r="BA560" s="309"/>
      <c r="BB560" s="306"/>
      <c r="BC560" s="121"/>
    </row>
    <row r="561" spans="47:55">
      <c r="AU561" s="307"/>
      <c r="AV561" s="120"/>
      <c r="AW561" s="120"/>
      <c r="AX561" s="120"/>
      <c r="AY561" s="120"/>
      <c r="AZ561" s="305"/>
      <c r="BA561" s="304"/>
      <c r="BB561" s="306"/>
      <c r="BC561" s="372"/>
    </row>
    <row r="562" spans="47:55">
      <c r="AU562" s="317"/>
      <c r="AV562" s="231"/>
      <c r="AW562" s="120"/>
      <c r="AX562" s="120"/>
      <c r="AY562" s="120"/>
      <c r="AZ562" s="305"/>
      <c r="BA562" s="309"/>
      <c r="BB562" s="330"/>
      <c r="BC562" s="372"/>
    </row>
    <row r="563" spans="47:55">
      <c r="AU563" s="317"/>
      <c r="AV563" s="231"/>
      <c r="AW563" s="120"/>
      <c r="AX563" s="231"/>
      <c r="AY563" s="231"/>
      <c r="AZ563" s="305"/>
      <c r="BA563" s="309"/>
      <c r="BB563" s="306"/>
      <c r="BC563" s="121"/>
    </row>
    <row r="564" spans="47:55">
      <c r="AU564" s="307"/>
      <c r="AV564" s="231"/>
      <c r="AW564" s="231"/>
      <c r="AX564" s="120"/>
      <c r="AY564" s="120"/>
      <c r="AZ564" s="326"/>
      <c r="BA564" s="304"/>
      <c r="BB564" s="306"/>
      <c r="BC564" s="372"/>
    </row>
    <row r="565" spans="47:55">
      <c r="AU565" s="307"/>
      <c r="AV565" s="231"/>
      <c r="AW565" s="231"/>
      <c r="AX565" s="120"/>
      <c r="AY565" s="120"/>
      <c r="AZ565" s="326"/>
      <c r="BA565" s="304"/>
      <c r="BB565" s="306"/>
      <c r="BC565" s="121"/>
    </row>
    <row r="566" spans="47:55">
      <c r="AU566" s="317"/>
      <c r="AV566" s="120"/>
      <c r="AW566" s="231"/>
      <c r="AX566" s="120"/>
      <c r="AY566" s="120"/>
      <c r="AZ566" s="326"/>
      <c r="BA566" s="304"/>
      <c r="BB566" s="306"/>
      <c r="BC566" s="121"/>
    </row>
    <row r="567" spans="47:55">
      <c r="AU567" s="307"/>
      <c r="AV567" s="231"/>
      <c r="AW567" s="120"/>
      <c r="AX567" s="120"/>
      <c r="AY567" s="120"/>
      <c r="AZ567" s="305"/>
      <c r="BA567" s="309"/>
      <c r="BB567" s="306"/>
      <c r="BC567" s="372"/>
    </row>
    <row r="568" spans="47:55">
      <c r="AU568" s="307"/>
      <c r="AV568" s="120"/>
      <c r="AW568" s="231"/>
      <c r="AX568" s="120"/>
      <c r="AY568" s="120"/>
      <c r="AZ568" s="305"/>
      <c r="BA568" s="304"/>
      <c r="BB568" s="306"/>
      <c r="BC568" s="121"/>
    </row>
    <row r="569" spans="47:55">
      <c r="AU569" s="307"/>
      <c r="AV569" s="231"/>
      <c r="AW569" s="120"/>
      <c r="AX569" s="120"/>
      <c r="AY569" s="120"/>
      <c r="AZ569" s="305"/>
      <c r="BA569" s="304"/>
      <c r="BB569" s="306"/>
      <c r="BC569" s="372"/>
    </row>
    <row r="570" spans="47:55">
      <c r="AU570" s="307"/>
      <c r="AV570" s="120"/>
      <c r="AW570" s="231"/>
      <c r="AX570" s="120"/>
      <c r="AY570" s="120"/>
      <c r="AZ570" s="305"/>
      <c r="BA570" s="304"/>
      <c r="BB570" s="306"/>
      <c r="BC570" s="372"/>
    </row>
    <row r="571" spans="47:55">
      <c r="AU571" s="317"/>
      <c r="AV571" s="231"/>
      <c r="AW571" s="231"/>
      <c r="AX571" s="231"/>
      <c r="AY571" s="120"/>
      <c r="AZ571" s="326"/>
      <c r="BA571" s="309"/>
      <c r="BB571" s="306"/>
      <c r="BC571" s="121"/>
    </row>
    <row r="572" spans="47:55">
      <c r="AU572" s="307"/>
      <c r="AV572" s="120"/>
      <c r="AW572" s="231"/>
      <c r="AX572" s="120"/>
      <c r="AY572" s="120"/>
      <c r="AZ572" s="326"/>
      <c r="BA572" s="309"/>
      <c r="BB572" s="306"/>
      <c r="BC572" s="372"/>
    </row>
    <row r="573" spans="47:55">
      <c r="AU573" s="307"/>
      <c r="AV573" s="120"/>
      <c r="AW573" s="120"/>
      <c r="AX573" s="120"/>
      <c r="AY573" s="120"/>
      <c r="AZ573" s="305"/>
      <c r="BA573" s="304"/>
      <c r="BB573" s="306"/>
      <c r="BC573" s="121"/>
    </row>
    <row r="574" spans="47:55">
      <c r="AU574" s="307"/>
      <c r="AV574" s="120"/>
      <c r="AW574" s="231"/>
      <c r="AX574" s="120"/>
      <c r="AY574" s="120"/>
      <c r="AZ574" s="305"/>
      <c r="BA574" s="304"/>
      <c r="BB574" s="306"/>
      <c r="BC574" s="121"/>
    </row>
    <row r="575" spans="47:55">
      <c r="AU575" s="307"/>
      <c r="AV575" s="231"/>
      <c r="AW575" s="120"/>
      <c r="AX575" s="120"/>
      <c r="AY575" s="120"/>
      <c r="AZ575" s="305"/>
      <c r="BA575" s="304"/>
      <c r="BB575" s="306"/>
      <c r="BC575" s="372"/>
    </row>
    <row r="576" spans="47:55">
      <c r="AU576" s="307"/>
      <c r="AV576" s="120"/>
      <c r="AW576" s="120"/>
      <c r="AX576" s="120"/>
      <c r="AY576" s="120"/>
      <c r="AZ576" s="305"/>
      <c r="BA576" s="304"/>
      <c r="BB576" s="306"/>
      <c r="BC576" s="121"/>
    </row>
    <row r="577" spans="47:55">
      <c r="AU577" s="317"/>
      <c r="AV577" s="120"/>
      <c r="AW577" s="231"/>
      <c r="AX577" s="120"/>
      <c r="AY577" s="120"/>
      <c r="AZ577" s="326"/>
      <c r="BA577" s="304"/>
      <c r="BB577" s="306"/>
      <c r="BC577" s="121"/>
    </row>
    <row r="578" spans="47:55">
      <c r="AU578" s="307"/>
      <c r="AV578" s="120"/>
      <c r="AW578" s="231"/>
      <c r="AX578" s="120"/>
      <c r="AY578" s="120"/>
      <c r="AZ578" s="326"/>
      <c r="BA578" s="309"/>
      <c r="BB578" s="306"/>
      <c r="BC578" s="121"/>
    </row>
    <row r="579" spans="47:55">
      <c r="AU579" s="307"/>
      <c r="AV579" s="120"/>
      <c r="AW579" s="231"/>
      <c r="AX579" s="120"/>
      <c r="AY579" s="120"/>
      <c r="AZ579" s="326"/>
      <c r="BA579" s="304"/>
      <c r="BB579" s="306"/>
      <c r="BC579" s="121"/>
    </row>
    <row r="580" spans="47:55">
      <c r="AU580" s="307"/>
      <c r="AV580" s="231"/>
      <c r="AW580" s="120"/>
      <c r="AX580" s="120"/>
      <c r="AY580" s="120"/>
      <c r="AZ580" s="305"/>
      <c r="BA580" s="309"/>
      <c r="BB580" s="306"/>
      <c r="BC580" s="121"/>
    </row>
    <row r="581" spans="47:55">
      <c r="AU581" s="307"/>
      <c r="AV581" s="231"/>
      <c r="AW581" s="120"/>
      <c r="AX581" s="120"/>
      <c r="AY581" s="120"/>
      <c r="AZ581" s="305"/>
      <c r="BA581" s="304"/>
      <c r="BB581" s="306"/>
      <c r="BC581" s="372"/>
    </row>
    <row r="582" spans="47:55">
      <c r="AU582" s="317"/>
      <c r="AV582" s="120"/>
      <c r="AW582" s="231"/>
      <c r="AX582" s="120"/>
      <c r="AY582" s="120"/>
      <c r="AZ582" s="326"/>
      <c r="BA582" s="304"/>
      <c r="BB582" s="306"/>
      <c r="BC582" s="372"/>
    </row>
    <row r="583" spans="47:55">
      <c r="AU583" s="307"/>
      <c r="AV583" s="231"/>
      <c r="AW583" s="120"/>
      <c r="AX583" s="120"/>
      <c r="AY583" s="120"/>
      <c r="AZ583" s="305"/>
      <c r="BA583" s="309"/>
      <c r="BB583" s="306"/>
      <c r="BC583" s="121"/>
    </row>
    <row r="584" spans="47:55">
      <c r="AU584" s="307"/>
      <c r="AV584" s="120"/>
      <c r="AW584" s="231"/>
      <c r="AX584" s="120"/>
      <c r="AY584" s="120"/>
      <c r="AZ584" s="326"/>
      <c r="BA584" s="309"/>
      <c r="BB584" s="306"/>
      <c r="BC584" s="372"/>
    </row>
    <row r="585" spans="47:55">
      <c r="AU585" s="317"/>
      <c r="AV585" s="231"/>
      <c r="AW585" s="231"/>
      <c r="AX585" s="120"/>
      <c r="AY585" s="120"/>
      <c r="AZ585" s="305"/>
      <c r="BA585" s="304"/>
      <c r="BB585" s="306"/>
      <c r="BC585" s="372"/>
    </row>
    <row r="586" spans="47:55">
      <c r="AU586" s="307"/>
      <c r="AV586" s="120"/>
      <c r="AW586" s="120"/>
      <c r="AX586" s="120"/>
      <c r="AY586" s="120"/>
      <c r="AZ586" s="305"/>
      <c r="BA586" s="304"/>
      <c r="BB586" s="306"/>
      <c r="BC586" s="372"/>
    </row>
    <row r="587" spans="47:55">
      <c r="AU587" s="307"/>
      <c r="AV587" s="120"/>
      <c r="AW587" s="120"/>
      <c r="AX587" s="120"/>
      <c r="AY587" s="120"/>
      <c r="AZ587" s="305"/>
      <c r="BA587" s="304"/>
      <c r="BB587" s="306"/>
      <c r="BC587" s="372"/>
    </row>
    <row r="588" spans="47:55">
      <c r="AU588" s="307"/>
      <c r="AV588" s="231"/>
      <c r="AW588" s="120"/>
      <c r="AX588" s="120"/>
      <c r="AY588" s="231"/>
      <c r="AZ588" s="305"/>
      <c r="BA588" s="304"/>
      <c r="BB588" s="306"/>
      <c r="BC588" s="121"/>
    </row>
    <row r="589" spans="47:55">
      <c r="AU589" s="307"/>
      <c r="AV589" s="120"/>
      <c r="AW589" s="120"/>
      <c r="AX589" s="120"/>
      <c r="AY589" s="120"/>
      <c r="AZ589" s="305"/>
      <c r="BA589" s="304"/>
      <c r="BB589" s="306"/>
      <c r="BC589" s="372"/>
    </row>
    <row r="590" spans="47:55">
      <c r="AU590" s="317"/>
      <c r="AV590" s="231"/>
      <c r="AW590" s="120"/>
      <c r="AX590" s="120"/>
      <c r="AY590" s="120"/>
      <c r="AZ590" s="305"/>
      <c r="BA590" s="309"/>
      <c r="BB590" s="330"/>
      <c r="BC590" s="372"/>
    </row>
    <row r="591" spans="47:55">
      <c r="AU591" s="307"/>
      <c r="AV591" s="231"/>
      <c r="AW591" s="120"/>
      <c r="AX591" s="120"/>
      <c r="AY591" s="120"/>
      <c r="AZ591" s="305"/>
      <c r="BA591" s="304"/>
      <c r="BB591" s="306"/>
      <c r="BC591" s="372"/>
    </row>
    <row r="592" spans="47:55">
      <c r="AU592" s="307"/>
      <c r="AV592" s="231"/>
      <c r="AW592" s="231"/>
      <c r="AX592" s="120"/>
      <c r="AY592" s="120"/>
      <c r="AZ592" s="305"/>
      <c r="BA592" s="309"/>
      <c r="BB592" s="306"/>
      <c r="BC592" s="372"/>
    </row>
    <row r="593" spans="47:55">
      <c r="AU593" s="317"/>
      <c r="AV593" s="231"/>
      <c r="AW593" s="231"/>
      <c r="AX593" s="231"/>
      <c r="AY593" s="231"/>
      <c r="AZ593" s="305"/>
      <c r="BA593" s="304"/>
      <c r="BB593" s="306"/>
      <c r="BC593" s="372"/>
    </row>
    <row r="594" spans="47:55">
      <c r="AU594" s="307"/>
      <c r="AV594" s="120"/>
      <c r="AW594" s="120"/>
      <c r="AX594" s="120"/>
      <c r="AY594" s="120"/>
      <c r="AZ594" s="305"/>
      <c r="BA594" s="304"/>
      <c r="BB594" s="306"/>
      <c r="BC594" s="372"/>
    </row>
    <row r="595" spans="47:55">
      <c r="AU595" s="307"/>
      <c r="AV595" s="120"/>
      <c r="AW595" s="231"/>
      <c r="AX595" s="120"/>
      <c r="AY595" s="120"/>
      <c r="AZ595" s="326"/>
      <c r="BA595" s="304"/>
      <c r="BB595" s="306"/>
      <c r="BC595" s="121"/>
    </row>
    <row r="596" spans="47:55">
      <c r="AU596" s="317"/>
      <c r="AV596" s="231"/>
      <c r="AW596" s="231"/>
      <c r="AX596" s="120"/>
      <c r="AY596" s="120"/>
      <c r="AZ596" s="326"/>
      <c r="BA596" s="309"/>
      <c r="BB596" s="306"/>
      <c r="BC596" s="372"/>
    </row>
    <row r="597" spans="47:55">
      <c r="AU597" s="307"/>
      <c r="AV597" s="120"/>
      <c r="AW597" s="120"/>
      <c r="AX597" s="120"/>
      <c r="AY597" s="120"/>
      <c r="AZ597" s="305"/>
      <c r="BA597" s="304"/>
      <c r="BB597" s="306"/>
      <c r="BC597" s="121"/>
    </row>
    <row r="598" spans="47:55">
      <c r="AU598" s="307"/>
      <c r="AV598" s="231"/>
      <c r="AW598" s="231"/>
      <c r="AX598" s="120"/>
      <c r="AY598" s="120"/>
      <c r="AZ598" s="305"/>
      <c r="BA598" s="304"/>
      <c r="BB598" s="306"/>
      <c r="BC598" s="372"/>
    </row>
    <row r="599" spans="47:55">
      <c r="AU599" s="307"/>
      <c r="AV599" s="120"/>
      <c r="AW599" s="120"/>
      <c r="AX599" s="120"/>
      <c r="AY599" s="120"/>
      <c r="AZ599" s="305"/>
      <c r="BA599" s="304"/>
      <c r="BB599" s="306"/>
      <c r="BC599" s="372"/>
    </row>
    <row r="600" spans="47:55">
      <c r="AU600" s="307"/>
      <c r="AV600" s="231"/>
      <c r="AW600" s="120"/>
      <c r="AX600" s="120"/>
      <c r="AY600" s="120"/>
      <c r="AZ600" s="305"/>
      <c r="BA600" s="304"/>
      <c r="BB600" s="306"/>
      <c r="BC600" s="372"/>
    </row>
    <row r="601" spans="47:55">
      <c r="AU601" s="317"/>
      <c r="AV601" s="231"/>
      <c r="AW601" s="231"/>
      <c r="AX601" s="231"/>
      <c r="AY601" s="120"/>
      <c r="AZ601" s="326"/>
      <c r="BA601" s="304"/>
      <c r="BB601" s="306"/>
      <c r="BC601" s="121"/>
    </row>
    <row r="602" spans="47:55">
      <c r="AU602" s="307"/>
      <c r="AV602" s="120"/>
      <c r="AW602" s="120"/>
      <c r="AX602" s="120"/>
      <c r="AY602" s="120"/>
      <c r="AZ602" s="305"/>
      <c r="BA602" s="304"/>
      <c r="BB602" s="306"/>
      <c r="BC602" s="121"/>
    </row>
    <row r="603" spans="47:55">
      <c r="AU603" s="317"/>
      <c r="AV603" s="231"/>
      <c r="AW603" s="231"/>
      <c r="AX603" s="120"/>
      <c r="AY603" s="120"/>
      <c r="AZ603" s="305"/>
      <c r="BA603" s="309"/>
      <c r="BB603" s="330"/>
      <c r="BC603" s="372"/>
    </row>
    <row r="604" spans="47:55">
      <c r="AU604" s="317"/>
      <c r="AV604" s="231"/>
      <c r="AW604" s="120"/>
      <c r="AX604" s="120"/>
      <c r="AY604" s="120"/>
      <c r="AZ604" s="305"/>
      <c r="BA604" s="304"/>
      <c r="BB604" s="306"/>
      <c r="BC604" s="121"/>
    </row>
    <row r="605" spans="47:55">
      <c r="AU605" s="307"/>
      <c r="AV605" s="231"/>
      <c r="AW605" s="120"/>
      <c r="AX605" s="120"/>
      <c r="AY605" s="231"/>
      <c r="AZ605" s="305"/>
      <c r="BA605" s="304"/>
      <c r="BB605" s="306"/>
      <c r="BC605" s="121"/>
    </row>
    <row r="606" spans="47:55">
      <c r="AU606" s="317"/>
      <c r="AV606" s="231"/>
      <c r="AW606" s="120"/>
      <c r="AX606" s="120"/>
      <c r="AY606" s="231"/>
      <c r="AZ606" s="305"/>
      <c r="BA606" s="304"/>
      <c r="BB606" s="306"/>
      <c r="BC606" s="372"/>
    </row>
    <row r="607" spans="47:55">
      <c r="AU607" s="307"/>
      <c r="AV607" s="120"/>
      <c r="AW607" s="120"/>
      <c r="AX607" s="120"/>
      <c r="AY607" s="120"/>
      <c r="AZ607" s="305"/>
      <c r="BA607" s="304"/>
      <c r="BB607" s="306"/>
      <c r="BC607" s="372"/>
    </row>
    <row r="608" spans="47:55">
      <c r="AU608" s="317"/>
      <c r="AV608" s="231"/>
      <c r="AW608" s="231"/>
      <c r="AX608" s="120"/>
      <c r="AY608" s="120"/>
      <c r="AZ608" s="326"/>
      <c r="BA608" s="304"/>
      <c r="BB608" s="306"/>
      <c r="BC608" s="372"/>
    </row>
    <row r="609" spans="47:55">
      <c r="AU609" s="307"/>
      <c r="AV609" s="120"/>
      <c r="AW609" s="120"/>
      <c r="AX609" s="120"/>
      <c r="AY609" s="120"/>
      <c r="AZ609" s="305"/>
      <c r="BA609" s="304"/>
      <c r="BB609" s="306"/>
      <c r="BC609" s="372"/>
    </row>
    <row r="610" spans="47:55">
      <c r="AU610" s="317"/>
      <c r="AV610" s="231"/>
      <c r="AW610" s="120"/>
      <c r="AX610" s="120"/>
      <c r="AY610" s="120"/>
      <c r="AZ610" s="305"/>
      <c r="BA610" s="304"/>
      <c r="BB610" s="306"/>
      <c r="BC610" s="372"/>
    </row>
    <row r="611" spans="47:55">
      <c r="AU611" s="307"/>
      <c r="AV611" s="120"/>
      <c r="AW611" s="120"/>
      <c r="AX611" s="120"/>
      <c r="AY611" s="120"/>
      <c r="AZ611" s="305"/>
      <c r="BA611" s="304"/>
      <c r="BB611" s="306"/>
      <c r="BC611" s="372"/>
    </row>
    <row r="612" spans="47:55">
      <c r="AU612" s="307"/>
      <c r="AV612" s="231"/>
      <c r="AW612" s="231"/>
      <c r="AX612" s="120"/>
      <c r="AY612" s="120"/>
      <c r="AZ612" s="305"/>
      <c r="BA612" s="304"/>
      <c r="BB612" s="306"/>
      <c r="BC612" s="372"/>
    </row>
    <row r="613" spans="47:55">
      <c r="AU613" s="317"/>
      <c r="AV613" s="231"/>
      <c r="AW613" s="231"/>
      <c r="AX613" s="120"/>
      <c r="AY613" s="231"/>
      <c r="AZ613" s="305"/>
      <c r="BA613" s="309"/>
      <c r="BB613" s="330"/>
      <c r="BC613" s="372"/>
    </row>
    <row r="614" spans="47:55">
      <c r="AU614" s="307"/>
      <c r="AV614" s="120"/>
      <c r="AW614" s="120"/>
      <c r="AX614" s="120"/>
      <c r="AY614" s="120"/>
      <c r="AZ614" s="305"/>
      <c r="BA614" s="304"/>
      <c r="BB614" s="306"/>
      <c r="BC614" s="372"/>
    </row>
    <row r="615" spans="47:55">
      <c r="AU615" s="307"/>
      <c r="AV615" s="120"/>
      <c r="AW615" s="120"/>
      <c r="AX615" s="120"/>
      <c r="AY615" s="120"/>
      <c r="AZ615" s="305"/>
      <c r="BA615" s="304"/>
      <c r="BB615" s="306"/>
      <c r="BC615" s="372"/>
    </row>
    <row r="616" spans="47:55">
      <c r="AU616" s="307"/>
      <c r="AV616" s="120"/>
      <c r="AW616" s="120"/>
      <c r="AX616" s="120"/>
      <c r="AY616" s="120"/>
      <c r="AZ616" s="305"/>
      <c r="BA616" s="304"/>
      <c r="BB616" s="306"/>
      <c r="BC616" s="372"/>
    </row>
    <row r="617" spans="47:55">
      <c r="AU617" s="317"/>
      <c r="AV617" s="231"/>
      <c r="AW617" s="120"/>
      <c r="AX617" s="120"/>
      <c r="AY617" s="231"/>
      <c r="AZ617" s="305"/>
      <c r="BA617" s="304"/>
      <c r="BB617" s="306"/>
      <c r="BC617" s="372"/>
    </row>
    <row r="618" spans="47:55">
      <c r="AU618" s="317"/>
      <c r="AV618" s="120"/>
      <c r="AW618" s="231"/>
      <c r="AX618" s="120"/>
      <c r="AY618" s="120"/>
      <c r="AZ618" s="326"/>
      <c r="BA618" s="304"/>
      <c r="BB618" s="306"/>
      <c r="BC618" s="372"/>
    </row>
    <row r="619" spans="47:55">
      <c r="AU619" s="307"/>
      <c r="AV619" s="120"/>
      <c r="AW619" s="120"/>
      <c r="AX619" s="120"/>
      <c r="AY619" s="120"/>
      <c r="AZ619" s="305"/>
      <c r="BA619" s="304"/>
      <c r="BB619" s="306"/>
      <c r="BC619" s="372"/>
    </row>
    <row r="620" spans="47:55">
      <c r="AU620" s="307"/>
      <c r="AV620" s="231"/>
      <c r="AW620" s="120"/>
      <c r="AX620" s="120"/>
      <c r="AY620" s="120"/>
      <c r="AZ620" s="305"/>
      <c r="BA620" s="304"/>
      <c r="BB620" s="306"/>
      <c r="BC620" s="372"/>
    </row>
    <row r="621" spans="47:55">
      <c r="AU621" s="307"/>
      <c r="AV621" s="231"/>
      <c r="AW621" s="120"/>
      <c r="AX621" s="120"/>
      <c r="AY621" s="120"/>
      <c r="AZ621" s="305"/>
      <c r="BA621" s="304"/>
      <c r="BB621" s="306"/>
      <c r="BC621" s="372"/>
    </row>
    <row r="622" spans="47:55">
      <c r="AU622" s="307"/>
      <c r="AV622" s="231"/>
      <c r="AW622" s="120"/>
      <c r="AX622" s="120"/>
      <c r="AY622" s="120"/>
      <c r="AZ622" s="305"/>
      <c r="BA622" s="304"/>
      <c r="BB622" s="306"/>
      <c r="BC622" s="372"/>
    </row>
    <row r="623" spans="47:55">
      <c r="AU623" s="317"/>
      <c r="AV623" s="231"/>
      <c r="AW623" s="120"/>
      <c r="AX623" s="120"/>
      <c r="AY623" s="120"/>
      <c r="AZ623" s="305"/>
      <c r="BA623" s="304"/>
      <c r="BB623" s="306"/>
      <c r="BC623" s="372"/>
    </row>
    <row r="624" spans="47:55" ht="16" thickBot="1">
      <c r="AU624" s="373"/>
      <c r="AV624" s="338"/>
      <c r="AW624" s="338"/>
      <c r="AX624" s="338"/>
      <c r="AY624" s="338"/>
      <c r="AZ624" s="339"/>
      <c r="BA624" s="340"/>
      <c r="BB624" s="341"/>
      <c r="BC624" s="374"/>
    </row>
    <row r="625" spans="47:55">
      <c r="AU625" s="343"/>
      <c r="AV625" s="344"/>
      <c r="AW625" s="344"/>
      <c r="AX625" s="344"/>
      <c r="AY625" s="344"/>
      <c r="AZ625" s="348"/>
      <c r="BA625" s="349"/>
      <c r="BB625" s="346"/>
      <c r="BC625" s="375"/>
    </row>
    <row r="626" spans="47:55">
      <c r="AU626" s="304"/>
      <c r="AV626" s="120"/>
      <c r="AW626" s="120"/>
      <c r="AX626" s="120"/>
      <c r="AY626" s="120"/>
      <c r="AZ626" s="306"/>
      <c r="BA626" s="307"/>
      <c r="BB626" s="305"/>
      <c r="BC626" s="376"/>
    </row>
    <row r="627" spans="47:55">
      <c r="AU627" s="304"/>
      <c r="AV627" s="231"/>
      <c r="AW627" s="120"/>
      <c r="AX627" s="120"/>
      <c r="AY627" s="120"/>
      <c r="AZ627" s="306"/>
      <c r="BA627" s="307"/>
      <c r="BB627" s="305"/>
      <c r="BC627" s="376"/>
    </row>
    <row r="628" spans="47:55">
      <c r="AU628" s="304"/>
      <c r="AV628" s="120"/>
      <c r="AW628" s="120"/>
      <c r="AX628" s="120"/>
      <c r="AY628" s="120"/>
      <c r="AZ628" s="306"/>
      <c r="BA628" s="307"/>
      <c r="BB628" s="305"/>
      <c r="BC628" s="376"/>
    </row>
    <row r="629" spans="47:55">
      <c r="AU629" s="304"/>
      <c r="AV629" s="120"/>
      <c r="AW629" s="120"/>
      <c r="AX629" s="120"/>
      <c r="AY629" s="120"/>
      <c r="AZ629" s="306"/>
      <c r="BA629" s="307"/>
      <c r="BB629" s="305"/>
      <c r="BC629" s="376"/>
    </row>
    <row r="630" spans="47:55">
      <c r="AU630" s="304"/>
      <c r="AV630" s="120"/>
      <c r="AW630" s="120"/>
      <c r="AX630" s="120"/>
      <c r="AY630" s="120"/>
      <c r="AZ630" s="306"/>
      <c r="BA630" s="307"/>
      <c r="BB630" s="305"/>
      <c r="BC630" s="376"/>
    </row>
    <row r="631" spans="47:55">
      <c r="AU631" s="304"/>
      <c r="AV631" s="120"/>
      <c r="AW631" s="120"/>
      <c r="AX631" s="120"/>
      <c r="AY631" s="120"/>
      <c r="AZ631" s="306"/>
      <c r="BA631" s="307"/>
      <c r="BB631" s="305"/>
      <c r="BC631" s="376"/>
    </row>
    <row r="632" spans="47:55">
      <c r="AU632" s="304"/>
      <c r="AV632" s="120"/>
      <c r="AW632" s="120"/>
      <c r="AX632" s="120"/>
      <c r="AY632" s="120"/>
      <c r="AZ632" s="306"/>
      <c r="BA632" s="307"/>
      <c r="BB632" s="305"/>
      <c r="BC632" s="376"/>
    </row>
    <row r="633" spans="47:55">
      <c r="AU633" s="304"/>
      <c r="AV633" s="120"/>
      <c r="AW633" s="120"/>
      <c r="AX633" s="120"/>
      <c r="AY633" s="120"/>
      <c r="AZ633" s="306"/>
      <c r="BA633" s="307"/>
      <c r="BB633" s="305"/>
      <c r="BC633" s="376"/>
    </row>
    <row r="634" spans="47:55">
      <c r="AU634" s="304"/>
      <c r="AV634" s="120"/>
      <c r="AW634" s="120"/>
      <c r="AX634" s="120"/>
      <c r="AY634" s="120"/>
      <c r="AZ634" s="306"/>
      <c r="BA634" s="307"/>
      <c r="BB634" s="305"/>
      <c r="BC634" s="376"/>
    </row>
    <row r="635" spans="47:55">
      <c r="AU635" s="304"/>
      <c r="AV635" s="231"/>
      <c r="AW635" s="120"/>
      <c r="AX635" s="120"/>
      <c r="AY635" s="120"/>
      <c r="AZ635" s="306"/>
      <c r="BA635" s="307"/>
      <c r="BB635" s="305"/>
      <c r="BC635" s="376"/>
    </row>
    <row r="636" spans="47:55">
      <c r="AU636" s="304"/>
      <c r="AV636" s="120"/>
      <c r="AW636" s="120"/>
      <c r="AX636" s="120"/>
      <c r="AY636" s="120"/>
      <c r="AZ636" s="306"/>
      <c r="BA636" s="307"/>
      <c r="BB636" s="305"/>
      <c r="BC636" s="376"/>
    </row>
    <row r="637" spans="47:55">
      <c r="AU637" s="309"/>
      <c r="AV637" s="231"/>
      <c r="AW637" s="231"/>
      <c r="AX637" s="231"/>
      <c r="AY637" s="120"/>
      <c r="AZ637" s="330"/>
      <c r="BA637" s="317"/>
      <c r="BB637" s="326"/>
      <c r="BC637" s="138"/>
    </row>
    <row r="638" spans="47:55">
      <c r="AU638" s="304"/>
      <c r="AV638" s="120"/>
      <c r="AW638" s="120"/>
      <c r="AX638" s="120"/>
      <c r="AY638" s="120"/>
      <c r="AZ638" s="306"/>
      <c r="BA638" s="307"/>
      <c r="BB638" s="305"/>
      <c r="BC638" s="138"/>
    </row>
    <row r="639" spans="47:55">
      <c r="AU639" s="304"/>
      <c r="AV639" s="231"/>
      <c r="AW639" s="120"/>
      <c r="AX639" s="120"/>
      <c r="AY639" s="120"/>
      <c r="AZ639" s="306"/>
      <c r="BA639" s="317"/>
      <c r="BB639" s="305"/>
      <c r="BC639" s="376"/>
    </row>
    <row r="640" spans="47:55">
      <c r="AU640" s="304"/>
      <c r="AV640" s="231"/>
      <c r="AW640" s="120"/>
      <c r="AX640" s="120"/>
      <c r="AY640" s="120"/>
      <c r="AZ640" s="306"/>
      <c r="BA640" s="307"/>
      <c r="BB640" s="305"/>
      <c r="BC640" s="376"/>
    </row>
    <row r="641" spans="47:55">
      <c r="AU641" s="309"/>
      <c r="AV641" s="231"/>
      <c r="AW641" s="120"/>
      <c r="AX641" s="120"/>
      <c r="AY641" s="120"/>
      <c r="AZ641" s="306"/>
      <c r="BA641" s="307"/>
      <c r="BB641" s="305"/>
      <c r="BC641" s="376"/>
    </row>
    <row r="642" spans="47:55">
      <c r="AU642" s="309"/>
      <c r="AV642" s="231"/>
      <c r="AW642" s="120"/>
      <c r="AX642" s="120"/>
      <c r="AY642" s="120"/>
      <c r="AZ642" s="306"/>
      <c r="BA642" s="307"/>
      <c r="BB642" s="305"/>
      <c r="BC642" s="138"/>
    </row>
    <row r="643" spans="47:55">
      <c r="AU643" s="304"/>
      <c r="AV643" s="231"/>
      <c r="AW643" s="120"/>
      <c r="AX643" s="120"/>
      <c r="AY643" s="120"/>
      <c r="AZ643" s="306"/>
      <c r="BA643" s="307"/>
      <c r="BB643" s="305"/>
      <c r="BC643" s="376"/>
    </row>
    <row r="644" spans="47:55">
      <c r="AU644" s="304"/>
      <c r="AV644" s="231"/>
      <c r="AW644" s="120"/>
      <c r="AX644" s="120"/>
      <c r="AY644" s="120"/>
      <c r="AZ644" s="306"/>
      <c r="BA644" s="307"/>
      <c r="BB644" s="305"/>
      <c r="BC644" s="376"/>
    </row>
    <row r="645" spans="47:55">
      <c r="AU645" s="304"/>
      <c r="AV645" s="231"/>
      <c r="AW645" s="120"/>
      <c r="AX645" s="120"/>
      <c r="AY645" s="120"/>
      <c r="AZ645" s="306"/>
      <c r="BA645" s="317"/>
      <c r="BB645" s="305"/>
      <c r="BC645" s="376"/>
    </row>
    <row r="646" spans="47:55">
      <c r="AU646" s="304"/>
      <c r="AV646" s="120"/>
      <c r="AW646" s="120"/>
      <c r="AX646" s="120"/>
      <c r="AY646" s="120"/>
      <c r="AZ646" s="306"/>
      <c r="BA646" s="307"/>
      <c r="BB646" s="305"/>
      <c r="BC646" s="376"/>
    </row>
    <row r="647" spans="47:55">
      <c r="AU647" s="304"/>
      <c r="AV647" s="120"/>
      <c r="AW647" s="120"/>
      <c r="AX647" s="120"/>
      <c r="AY647" s="120"/>
      <c r="AZ647" s="306"/>
      <c r="BA647" s="307"/>
      <c r="BB647" s="305"/>
      <c r="BC647" s="376"/>
    </row>
    <row r="648" spans="47:55">
      <c r="AU648" s="309"/>
      <c r="AV648" s="231"/>
      <c r="AW648" s="120"/>
      <c r="AX648" s="120"/>
      <c r="AY648" s="120"/>
      <c r="AZ648" s="306"/>
      <c r="BA648" s="307"/>
      <c r="BB648" s="305"/>
      <c r="BC648" s="376"/>
    </row>
    <row r="649" spans="47:55">
      <c r="AU649" s="304"/>
      <c r="AV649" s="231"/>
      <c r="AW649" s="120"/>
      <c r="AX649" s="120"/>
      <c r="AY649" s="120"/>
      <c r="AZ649" s="306"/>
      <c r="BA649" s="307"/>
      <c r="BB649" s="305"/>
      <c r="BC649" s="376"/>
    </row>
    <row r="650" spans="47:55">
      <c r="AU650" s="304"/>
      <c r="AV650" s="120"/>
      <c r="AW650" s="120"/>
      <c r="AX650" s="120"/>
      <c r="AY650" s="120"/>
      <c r="AZ650" s="306"/>
      <c r="BA650" s="307"/>
      <c r="BB650" s="305"/>
      <c r="BC650" s="376"/>
    </row>
    <row r="651" spans="47:55">
      <c r="AU651" s="304"/>
      <c r="AV651" s="231"/>
      <c r="AW651" s="120"/>
      <c r="AX651" s="120"/>
      <c r="AY651" s="120"/>
      <c r="AZ651" s="306"/>
      <c r="BA651" s="307"/>
      <c r="BB651" s="305"/>
      <c r="BC651" s="376"/>
    </row>
    <row r="652" spans="47:55">
      <c r="AU652" s="304"/>
      <c r="AV652" s="231"/>
      <c r="AW652" s="120"/>
      <c r="AX652" s="120"/>
      <c r="AY652" s="120"/>
      <c r="AZ652" s="306"/>
      <c r="BA652" s="307"/>
      <c r="BB652" s="305"/>
      <c r="BC652" s="138"/>
    </row>
    <row r="653" spans="47:55">
      <c r="AU653" s="304"/>
      <c r="AV653" s="231"/>
      <c r="AW653" s="120"/>
      <c r="AX653" s="120"/>
      <c r="AY653" s="120"/>
      <c r="AZ653" s="306"/>
      <c r="BA653" s="307"/>
      <c r="BB653" s="305"/>
      <c r="BC653" s="376"/>
    </row>
    <row r="654" spans="47:55">
      <c r="AU654" s="304"/>
      <c r="AV654" s="120"/>
      <c r="AW654" s="120"/>
      <c r="AX654" s="120"/>
      <c r="AY654" s="120"/>
      <c r="AZ654" s="306"/>
      <c r="BA654" s="307"/>
      <c r="BB654" s="305"/>
      <c r="BC654" s="376"/>
    </row>
    <row r="655" spans="47:55">
      <c r="AU655" s="304"/>
      <c r="AV655" s="231"/>
      <c r="AW655" s="120"/>
      <c r="AX655" s="120"/>
      <c r="AY655" s="120"/>
      <c r="AZ655" s="306"/>
      <c r="BA655" s="307"/>
      <c r="BB655" s="305"/>
      <c r="BC655" s="138"/>
    </row>
    <row r="656" spans="47:55">
      <c r="AU656" s="304"/>
      <c r="AV656" s="120"/>
      <c r="AW656" s="120"/>
      <c r="AX656" s="120"/>
      <c r="AY656" s="120"/>
      <c r="AZ656" s="306"/>
      <c r="BA656" s="307"/>
      <c r="BB656" s="305"/>
      <c r="BC656" s="376"/>
    </row>
    <row r="657" spans="47:55">
      <c r="AU657" s="304"/>
      <c r="AV657" s="231"/>
      <c r="AW657" s="120"/>
      <c r="AX657" s="120"/>
      <c r="AY657" s="120"/>
      <c r="AZ657" s="306"/>
      <c r="BA657" s="317"/>
      <c r="BB657" s="305"/>
      <c r="BC657" s="376"/>
    </row>
    <row r="658" spans="47:55">
      <c r="AU658" s="304"/>
      <c r="AV658" s="120"/>
      <c r="AW658" s="120"/>
      <c r="AX658" s="120"/>
      <c r="AY658" s="120"/>
      <c r="AZ658" s="306"/>
      <c r="BA658" s="307"/>
      <c r="BB658" s="305"/>
      <c r="BC658" s="376"/>
    </row>
    <row r="659" spans="47:55">
      <c r="AU659" s="304"/>
      <c r="AV659" s="231"/>
      <c r="AW659" s="120"/>
      <c r="AX659" s="120"/>
      <c r="AY659" s="120"/>
      <c r="AZ659" s="306"/>
      <c r="BA659" s="317"/>
      <c r="BB659" s="305"/>
      <c r="BC659" s="376"/>
    </row>
    <row r="660" spans="47:55">
      <c r="AU660" s="309"/>
      <c r="AV660" s="231"/>
      <c r="AW660" s="231"/>
      <c r="AX660" s="231"/>
      <c r="AY660" s="120"/>
      <c r="AZ660" s="330"/>
      <c r="BA660" s="317"/>
      <c r="BB660" s="326"/>
      <c r="BC660" s="138"/>
    </row>
    <row r="661" spans="47:55">
      <c r="AU661" s="304"/>
      <c r="AV661" s="231"/>
      <c r="AW661" s="120"/>
      <c r="AX661" s="120"/>
      <c r="AY661" s="120"/>
      <c r="AZ661" s="306"/>
      <c r="BA661" s="307"/>
      <c r="BB661" s="305"/>
      <c r="BC661" s="376"/>
    </row>
    <row r="662" spans="47:55">
      <c r="AU662" s="309"/>
      <c r="AV662" s="231"/>
      <c r="AW662" s="120"/>
      <c r="AX662" s="120"/>
      <c r="AY662" s="231"/>
      <c r="AZ662" s="306"/>
      <c r="BA662" s="317"/>
      <c r="BB662" s="305"/>
      <c r="BC662" s="376"/>
    </row>
    <row r="663" spans="47:55">
      <c r="AU663" s="309"/>
      <c r="AV663" s="231"/>
      <c r="AW663" s="120"/>
      <c r="AX663" s="120"/>
      <c r="AY663" s="120"/>
      <c r="AZ663" s="306"/>
      <c r="BA663" s="307"/>
      <c r="BB663" s="305"/>
      <c r="BC663" s="138"/>
    </row>
    <row r="664" spans="47:55">
      <c r="AU664" s="304"/>
      <c r="AV664" s="231"/>
      <c r="AW664" s="120"/>
      <c r="AX664" s="120"/>
      <c r="AY664" s="120"/>
      <c r="AZ664" s="306"/>
      <c r="BA664" s="307"/>
      <c r="BB664" s="305"/>
      <c r="BC664" s="376"/>
    </row>
    <row r="665" spans="47:55">
      <c r="AU665" s="304"/>
      <c r="AV665" s="120"/>
      <c r="AW665" s="120"/>
      <c r="AX665" s="120"/>
      <c r="AY665" s="120"/>
      <c r="AZ665" s="306"/>
      <c r="BA665" s="307"/>
      <c r="BB665" s="305"/>
      <c r="BC665" s="376"/>
    </row>
    <row r="666" spans="47:55">
      <c r="AU666" s="304"/>
      <c r="AV666" s="231"/>
      <c r="AW666" s="231"/>
      <c r="AX666" s="120"/>
      <c r="AY666" s="120"/>
      <c r="AZ666" s="306"/>
      <c r="BA666" s="317"/>
      <c r="BB666" s="305"/>
      <c r="BC666" s="138"/>
    </row>
    <row r="667" spans="47:55">
      <c r="AU667" s="309"/>
      <c r="AV667" s="231"/>
      <c r="AW667" s="120"/>
      <c r="AX667" s="120"/>
      <c r="AY667" s="120"/>
      <c r="AZ667" s="306"/>
      <c r="BA667" s="307"/>
      <c r="BB667" s="305"/>
      <c r="BC667" s="138"/>
    </row>
    <row r="668" spans="47:55">
      <c r="AU668" s="304"/>
      <c r="AV668" s="231"/>
      <c r="AW668" s="120"/>
      <c r="AX668" s="120"/>
      <c r="AY668" s="120"/>
      <c r="AZ668" s="306"/>
      <c r="BA668" s="307"/>
      <c r="BB668" s="305"/>
      <c r="BC668" s="376"/>
    </row>
    <row r="669" spans="47:55">
      <c r="AU669" s="304"/>
      <c r="AV669" s="120"/>
      <c r="AW669" s="120"/>
      <c r="AX669" s="120"/>
      <c r="AY669" s="120"/>
      <c r="AZ669" s="306"/>
      <c r="BA669" s="307"/>
      <c r="BB669" s="305"/>
      <c r="BC669" s="376"/>
    </row>
    <row r="670" spans="47:55">
      <c r="AU670" s="304"/>
      <c r="AV670" s="231"/>
      <c r="AW670" s="231"/>
      <c r="AX670" s="231"/>
      <c r="AY670" s="120"/>
      <c r="AZ670" s="330"/>
      <c r="BA670" s="317"/>
      <c r="BB670" s="305"/>
      <c r="BC670" s="138"/>
    </row>
    <row r="671" spans="47:55">
      <c r="AU671" s="304"/>
      <c r="AV671" s="231"/>
      <c r="AW671" s="231"/>
      <c r="AX671" s="120"/>
      <c r="AY671" s="120"/>
      <c r="AZ671" s="306"/>
      <c r="BA671" s="317"/>
      <c r="BB671" s="305"/>
      <c r="BC671" s="138"/>
    </row>
    <row r="672" spans="47:55">
      <c r="AU672" s="304"/>
      <c r="AV672" s="231"/>
      <c r="AW672" s="120"/>
      <c r="AX672" s="120"/>
      <c r="AY672" s="120"/>
      <c r="AZ672" s="306"/>
      <c r="BA672" s="317"/>
      <c r="BB672" s="305"/>
      <c r="BC672" s="138"/>
    </row>
    <row r="673" spans="47:55">
      <c r="AU673" s="304"/>
      <c r="AV673" s="231"/>
      <c r="AW673" s="120"/>
      <c r="AX673" s="120"/>
      <c r="AY673" s="120"/>
      <c r="AZ673" s="306"/>
      <c r="BA673" s="307"/>
      <c r="BB673" s="305"/>
      <c r="BC673" s="376"/>
    </row>
    <row r="674" spans="47:55">
      <c r="AU674" s="304"/>
      <c r="AV674" s="231"/>
      <c r="AW674" s="120"/>
      <c r="AX674" s="120"/>
      <c r="AY674" s="231"/>
      <c r="AZ674" s="306"/>
      <c r="BA674" s="307"/>
      <c r="BB674" s="305"/>
      <c r="BC674" s="376"/>
    </row>
    <row r="675" spans="47:55">
      <c r="AU675" s="309"/>
      <c r="AV675" s="231"/>
      <c r="AW675" s="231"/>
      <c r="AX675" s="120"/>
      <c r="AY675" s="120"/>
      <c r="AZ675" s="306"/>
      <c r="BA675" s="307"/>
      <c r="BB675" s="305"/>
      <c r="BC675" s="376"/>
    </row>
    <row r="676" spans="47:55">
      <c r="AU676" s="304"/>
      <c r="AV676" s="120"/>
      <c r="AW676" s="120"/>
      <c r="AX676" s="120"/>
      <c r="AY676" s="120"/>
      <c r="AZ676" s="306"/>
      <c r="BA676" s="307"/>
      <c r="BB676" s="305"/>
      <c r="BC676" s="376"/>
    </row>
    <row r="677" spans="47:55">
      <c r="AU677" s="304"/>
      <c r="AV677" s="231"/>
      <c r="AW677" s="120"/>
      <c r="AX677" s="120"/>
      <c r="AY677" s="120"/>
      <c r="AZ677" s="306"/>
      <c r="BA677" s="307"/>
      <c r="BB677" s="305"/>
      <c r="BC677" s="376"/>
    </row>
    <row r="678" spans="47:55">
      <c r="AU678" s="304"/>
      <c r="AV678" s="120"/>
      <c r="AW678" s="120"/>
      <c r="AX678" s="120"/>
      <c r="AY678" s="120"/>
      <c r="AZ678" s="306"/>
      <c r="BA678" s="307"/>
      <c r="BB678" s="305"/>
      <c r="BC678" s="376"/>
    </row>
    <row r="679" spans="47:55">
      <c r="AU679" s="304"/>
      <c r="AV679" s="231"/>
      <c r="AW679" s="231"/>
      <c r="AX679" s="120"/>
      <c r="AY679" s="120"/>
      <c r="AZ679" s="306"/>
      <c r="BA679" s="307"/>
      <c r="BB679" s="305"/>
      <c r="BC679" s="138"/>
    </row>
    <row r="680" spans="47:55">
      <c r="AU680" s="304"/>
      <c r="AV680" s="231"/>
      <c r="AW680" s="120"/>
      <c r="AX680" s="120"/>
      <c r="AY680" s="120"/>
      <c r="AZ680" s="306"/>
      <c r="BA680" s="307"/>
      <c r="BB680" s="305"/>
      <c r="BC680" s="376"/>
    </row>
    <row r="681" spans="47:55">
      <c r="AU681" s="309"/>
      <c r="AV681" s="231"/>
      <c r="AW681" s="231"/>
      <c r="AX681" s="120"/>
      <c r="AY681" s="120"/>
      <c r="AZ681" s="330"/>
      <c r="BA681" s="317"/>
      <c r="BB681" s="305"/>
      <c r="BC681" s="376"/>
    </row>
    <row r="682" spans="47:55">
      <c r="AU682" s="304"/>
      <c r="AV682" s="231"/>
      <c r="AW682" s="120"/>
      <c r="AX682" s="120"/>
      <c r="AY682" s="120"/>
      <c r="AZ682" s="306"/>
      <c r="BA682" s="307"/>
      <c r="BB682" s="305"/>
      <c r="BC682" s="376"/>
    </row>
    <row r="683" spans="47:55">
      <c r="AU683" s="309"/>
      <c r="AV683" s="231"/>
      <c r="AW683" s="120"/>
      <c r="AX683" s="231"/>
      <c r="AY683" s="231"/>
      <c r="AZ683" s="306"/>
      <c r="BA683" s="317"/>
      <c r="BB683" s="305"/>
      <c r="BC683" s="138"/>
    </row>
    <row r="684" spans="47:55">
      <c r="AU684" s="309"/>
      <c r="AV684" s="231"/>
      <c r="AW684" s="231"/>
      <c r="AX684" s="231"/>
      <c r="AY684" s="120"/>
      <c r="AZ684" s="330"/>
      <c r="BA684" s="317"/>
      <c r="BB684" s="305"/>
      <c r="BC684" s="376"/>
    </row>
    <row r="685" spans="47:55">
      <c r="AU685" s="304"/>
      <c r="AV685" s="231"/>
      <c r="AW685" s="120"/>
      <c r="AX685" s="120"/>
      <c r="AY685" s="120"/>
      <c r="AZ685" s="306"/>
      <c r="BA685" s="307"/>
      <c r="BB685" s="305"/>
      <c r="BC685" s="376"/>
    </row>
    <row r="686" spans="47:55">
      <c r="AU686" s="304"/>
      <c r="AV686" s="231"/>
      <c r="AW686" s="120"/>
      <c r="AX686" s="120"/>
      <c r="AY686" s="120"/>
      <c r="AZ686" s="306"/>
      <c r="BA686" s="307"/>
      <c r="BB686" s="305"/>
      <c r="BC686" s="376"/>
    </row>
    <row r="687" spans="47:55">
      <c r="AU687" s="304"/>
      <c r="AV687" s="231"/>
      <c r="AW687" s="120"/>
      <c r="AX687" s="120"/>
      <c r="AY687" s="120"/>
      <c r="AZ687" s="306"/>
      <c r="BA687" s="307"/>
      <c r="BB687" s="305"/>
      <c r="BC687" s="376"/>
    </row>
    <row r="688" spans="47:55">
      <c r="AU688" s="304"/>
      <c r="AV688" s="231"/>
      <c r="AW688" s="120"/>
      <c r="AX688" s="120"/>
      <c r="AY688" s="120"/>
      <c r="AZ688" s="306"/>
      <c r="BA688" s="307"/>
      <c r="BB688" s="305"/>
      <c r="BC688" s="376"/>
    </row>
    <row r="689" spans="47:55">
      <c r="AU689" s="304"/>
      <c r="AV689" s="120"/>
      <c r="AW689" s="120"/>
      <c r="AX689" s="120"/>
      <c r="AY689" s="120"/>
      <c r="AZ689" s="306"/>
      <c r="BA689" s="317"/>
      <c r="BB689" s="305"/>
      <c r="BC689" s="138"/>
    </row>
    <row r="690" spans="47:55">
      <c r="AU690" s="304"/>
      <c r="AV690" s="231"/>
      <c r="AW690" s="120"/>
      <c r="AX690" s="120"/>
      <c r="AY690" s="120"/>
      <c r="AZ690" s="306"/>
      <c r="BA690" s="307"/>
      <c r="BB690" s="305"/>
      <c r="BC690" s="376"/>
    </row>
    <row r="691" spans="47:55">
      <c r="AU691" s="304"/>
      <c r="AV691" s="231"/>
      <c r="AW691" s="120"/>
      <c r="AX691" s="120"/>
      <c r="AY691" s="120"/>
      <c r="AZ691" s="306"/>
      <c r="BA691" s="307"/>
      <c r="BB691" s="305"/>
      <c r="BC691" s="376"/>
    </row>
    <row r="692" spans="47:55">
      <c r="AU692" s="304"/>
      <c r="AV692" s="231"/>
      <c r="AW692" s="120"/>
      <c r="AX692" s="120"/>
      <c r="AY692" s="120"/>
      <c r="AZ692" s="306"/>
      <c r="BA692" s="307"/>
      <c r="BB692" s="305"/>
      <c r="BC692" s="376"/>
    </row>
    <row r="693" spans="47:55">
      <c r="AU693" s="309"/>
      <c r="AV693" s="231"/>
      <c r="AW693" s="231"/>
      <c r="AX693" s="120"/>
      <c r="AY693" s="231"/>
      <c r="AZ693" s="330"/>
      <c r="BA693" s="307"/>
      <c r="BB693" s="305"/>
      <c r="BC693" s="138"/>
    </row>
    <row r="694" spans="47:55">
      <c r="AU694" s="309"/>
      <c r="AV694" s="231"/>
      <c r="AW694" s="120"/>
      <c r="AX694" s="120"/>
      <c r="AY694" s="120"/>
      <c r="AZ694" s="306"/>
      <c r="BA694" s="307"/>
      <c r="BB694" s="305"/>
      <c r="BC694" s="376"/>
    </row>
    <row r="695" spans="47:55">
      <c r="AU695" s="309"/>
      <c r="AV695" s="231"/>
      <c r="AW695" s="120"/>
      <c r="AX695" s="120"/>
      <c r="AY695" s="231"/>
      <c r="AZ695" s="306"/>
      <c r="BA695" s="307"/>
      <c r="BB695" s="305"/>
      <c r="BC695" s="138"/>
    </row>
    <row r="696" spans="47:55">
      <c r="AU696" s="304"/>
      <c r="AV696" s="231"/>
      <c r="AW696" s="120"/>
      <c r="AX696" s="120"/>
      <c r="AY696" s="120"/>
      <c r="AZ696" s="306"/>
      <c r="BA696" s="317"/>
      <c r="BB696" s="305"/>
      <c r="BC696" s="376"/>
    </row>
    <row r="697" spans="47:55">
      <c r="AU697" s="304"/>
      <c r="AV697" s="231"/>
      <c r="AW697" s="120"/>
      <c r="AX697" s="120"/>
      <c r="AY697" s="120"/>
      <c r="AZ697" s="306"/>
      <c r="BA697" s="307"/>
      <c r="BB697" s="305"/>
      <c r="BC697" s="376"/>
    </row>
    <row r="698" spans="47:55">
      <c r="AU698" s="304"/>
      <c r="AV698" s="120"/>
      <c r="AW698" s="120"/>
      <c r="AX698" s="120"/>
      <c r="AY698" s="120"/>
      <c r="AZ698" s="306"/>
      <c r="BA698" s="317"/>
      <c r="BB698" s="305"/>
      <c r="BC698" s="138"/>
    </row>
    <row r="699" spans="47:55">
      <c r="AU699" s="304"/>
      <c r="AV699" s="231"/>
      <c r="AW699" s="231"/>
      <c r="AX699" s="120"/>
      <c r="AY699" s="120"/>
      <c r="AZ699" s="306"/>
      <c r="BA699" s="377"/>
      <c r="BB699" s="305"/>
      <c r="BC699" s="376"/>
    </row>
    <row r="700" spans="47:55">
      <c r="AU700" s="304"/>
      <c r="AV700" s="231"/>
      <c r="AW700" s="120"/>
      <c r="AX700" s="120"/>
      <c r="AY700" s="120"/>
      <c r="AZ700" s="306"/>
      <c r="BA700" s="317"/>
      <c r="BB700" s="305"/>
      <c r="BC700" s="376"/>
    </row>
    <row r="701" spans="47:55">
      <c r="AU701" s="304"/>
      <c r="AV701" s="120"/>
      <c r="AW701" s="120"/>
      <c r="AX701" s="120"/>
      <c r="AY701" s="120"/>
      <c r="AZ701" s="306"/>
      <c r="BA701" s="307"/>
      <c r="BB701" s="305"/>
      <c r="BC701" s="376"/>
    </row>
    <row r="702" spans="47:55">
      <c r="AU702" s="304"/>
      <c r="AV702" s="231"/>
      <c r="AW702" s="120"/>
      <c r="AX702" s="120"/>
      <c r="AY702" s="120"/>
      <c r="AZ702" s="306"/>
      <c r="BA702" s="307"/>
      <c r="BB702" s="305"/>
      <c r="BC702" s="376"/>
    </row>
    <row r="703" spans="47:55">
      <c r="AU703" s="304"/>
      <c r="AV703" s="120"/>
      <c r="AW703" s="120"/>
      <c r="AX703" s="120"/>
      <c r="AY703" s="120"/>
      <c r="AZ703" s="306"/>
      <c r="BA703" s="307"/>
      <c r="BB703" s="305"/>
      <c r="BC703" s="376"/>
    </row>
    <row r="704" spans="47:55">
      <c r="AU704" s="304"/>
      <c r="AV704" s="120"/>
      <c r="AW704" s="120"/>
      <c r="AX704" s="120"/>
      <c r="AY704" s="120"/>
      <c r="AZ704" s="306"/>
      <c r="BA704" s="307"/>
      <c r="BB704" s="305"/>
      <c r="BC704" s="376"/>
    </row>
    <row r="705" spans="47:55">
      <c r="AU705" s="309"/>
      <c r="AV705" s="231"/>
      <c r="AW705" s="231"/>
      <c r="AX705" s="120"/>
      <c r="AY705" s="120"/>
      <c r="AZ705" s="306"/>
      <c r="BA705" s="317"/>
      <c r="BB705" s="305"/>
      <c r="BC705" s="376"/>
    </row>
    <row r="706" spans="47:55">
      <c r="AU706" s="304"/>
      <c r="AV706" s="120"/>
      <c r="AW706" s="120"/>
      <c r="AX706" s="120"/>
      <c r="AY706" s="120"/>
      <c r="AZ706" s="306"/>
      <c r="BA706" s="307"/>
      <c r="BB706" s="305"/>
      <c r="BC706" s="376"/>
    </row>
    <row r="707" spans="47:55">
      <c r="AU707" s="304"/>
      <c r="AV707" s="231"/>
      <c r="AW707" s="120"/>
      <c r="AX707" s="120"/>
      <c r="AY707" s="120"/>
      <c r="AZ707" s="306"/>
      <c r="BA707" s="307"/>
      <c r="BB707" s="305"/>
      <c r="BC707" s="376"/>
    </row>
    <row r="708" spans="47:55">
      <c r="AU708" s="304"/>
      <c r="AV708" s="231"/>
      <c r="AW708" s="120"/>
      <c r="AX708" s="120"/>
      <c r="AY708" s="120"/>
      <c r="AZ708" s="306"/>
      <c r="BA708" s="307"/>
      <c r="BB708" s="305"/>
      <c r="BC708" s="376"/>
    </row>
    <row r="709" spans="47:55">
      <c r="AU709" s="304"/>
      <c r="AV709" s="231"/>
      <c r="AW709" s="120"/>
      <c r="AX709" s="120"/>
      <c r="AY709" s="120"/>
      <c r="AZ709" s="306"/>
      <c r="BA709" s="317"/>
      <c r="BB709" s="305"/>
      <c r="BC709" s="376"/>
    </row>
    <row r="710" spans="47:55">
      <c r="AU710" s="309"/>
      <c r="AV710" s="231"/>
      <c r="AW710" s="120"/>
      <c r="AX710" s="120"/>
      <c r="AY710" s="120"/>
      <c r="AZ710" s="306"/>
      <c r="BA710" s="317"/>
      <c r="BB710" s="305"/>
      <c r="BC710" s="138"/>
    </row>
    <row r="711" spans="47:55">
      <c r="AU711" s="304"/>
      <c r="AV711" s="231"/>
      <c r="AW711" s="120"/>
      <c r="AX711" s="120"/>
      <c r="AY711" s="120"/>
      <c r="AZ711" s="306"/>
      <c r="BA711" s="317"/>
      <c r="BB711" s="305"/>
      <c r="BC711" s="376"/>
    </row>
    <row r="712" spans="47:55" ht="16" thickBot="1">
      <c r="AU712" s="373"/>
      <c r="AV712" s="338"/>
      <c r="AW712" s="338"/>
      <c r="AX712" s="338"/>
      <c r="AY712" s="338"/>
      <c r="AZ712" s="341"/>
      <c r="BA712" s="342"/>
      <c r="BB712" s="339"/>
      <c r="BC712" s="378"/>
    </row>
    <row r="713" spans="47:55">
      <c r="AU713" s="343"/>
      <c r="AV713" s="344"/>
      <c r="AW713" s="344"/>
      <c r="AX713" s="344"/>
      <c r="AY713" s="344"/>
      <c r="AZ713" s="348"/>
      <c r="BA713" s="370"/>
      <c r="BB713" s="346"/>
      <c r="BC713" s="375"/>
    </row>
    <row r="714" spans="47:55">
      <c r="AU714" s="304"/>
      <c r="AV714" s="120"/>
      <c r="AW714" s="120"/>
      <c r="AX714" s="120"/>
      <c r="AY714" s="120"/>
      <c r="AZ714" s="306"/>
      <c r="BA714" s="307"/>
      <c r="BB714" s="305"/>
      <c r="BC714" s="376"/>
    </row>
    <row r="715" spans="47:55">
      <c r="AU715" s="304"/>
      <c r="AV715" s="120"/>
      <c r="AW715" s="120"/>
      <c r="AX715" s="120"/>
      <c r="AY715" s="120"/>
      <c r="AZ715" s="306"/>
      <c r="BA715" s="317"/>
      <c r="BB715" s="305"/>
      <c r="BC715" s="376"/>
    </row>
    <row r="716" spans="47:55">
      <c r="AU716" s="304"/>
      <c r="AV716" s="231"/>
      <c r="AW716" s="120"/>
      <c r="AX716" s="120"/>
      <c r="AY716" s="120"/>
      <c r="AZ716" s="306"/>
      <c r="BA716" s="317"/>
      <c r="BB716" s="305"/>
      <c r="BC716" s="376"/>
    </row>
    <row r="717" spans="47:55">
      <c r="AU717" s="304"/>
      <c r="AV717" s="231"/>
      <c r="AW717" s="120"/>
      <c r="AX717" s="120"/>
      <c r="AY717" s="120"/>
      <c r="AZ717" s="306"/>
      <c r="BA717" s="317"/>
      <c r="BB717" s="305"/>
      <c r="BC717" s="376"/>
    </row>
    <row r="718" spans="47:55">
      <c r="AU718" s="304"/>
      <c r="AV718" s="120"/>
      <c r="AW718" s="120"/>
      <c r="AX718" s="120"/>
      <c r="AY718" s="120"/>
      <c r="AZ718" s="306"/>
      <c r="BA718" s="307"/>
      <c r="BB718" s="305"/>
      <c r="BC718" s="376"/>
    </row>
    <row r="719" spans="47:55">
      <c r="AU719" s="304"/>
      <c r="AV719" s="231"/>
      <c r="AW719" s="120"/>
      <c r="AX719" s="120"/>
      <c r="AY719" s="120"/>
      <c r="AZ719" s="306"/>
      <c r="BA719" s="307"/>
      <c r="BB719" s="305"/>
      <c r="BC719" s="376"/>
    </row>
    <row r="720" spans="47:55">
      <c r="AU720" s="304"/>
      <c r="AV720" s="120"/>
      <c r="AW720" s="120"/>
      <c r="AX720" s="120"/>
      <c r="AY720" s="120"/>
      <c r="AZ720" s="306"/>
      <c r="BA720" s="307"/>
      <c r="BB720" s="305"/>
      <c r="BC720" s="138"/>
    </row>
    <row r="721" spans="47:55">
      <c r="AU721" s="309"/>
      <c r="AV721" s="231"/>
      <c r="AW721" s="120"/>
      <c r="AX721" s="120"/>
      <c r="AY721" s="120"/>
      <c r="AZ721" s="306"/>
      <c r="BA721" s="317"/>
      <c r="BB721" s="305"/>
      <c r="BC721" s="376"/>
    </row>
    <row r="722" spans="47:55">
      <c r="AU722" s="309"/>
      <c r="AV722" s="231"/>
      <c r="AW722" s="120"/>
      <c r="AX722" s="120"/>
      <c r="AY722" s="120"/>
      <c r="AZ722" s="306"/>
      <c r="BA722" s="317"/>
      <c r="BB722" s="305"/>
      <c r="BC722" s="376"/>
    </row>
    <row r="723" spans="47:55">
      <c r="AU723" s="304"/>
      <c r="AV723" s="120"/>
      <c r="AW723" s="120"/>
      <c r="AX723" s="120"/>
      <c r="AY723" s="120"/>
      <c r="AZ723" s="306"/>
      <c r="BA723" s="317"/>
      <c r="BB723" s="305"/>
      <c r="BC723" s="376"/>
    </row>
    <row r="724" spans="47:55">
      <c r="AU724" s="309"/>
      <c r="AV724" s="231"/>
      <c r="AW724" s="120"/>
      <c r="AX724" s="120"/>
      <c r="AY724" s="120"/>
      <c r="AZ724" s="306"/>
      <c r="BA724" s="307"/>
      <c r="BB724" s="305"/>
      <c r="BC724" s="376"/>
    </row>
    <row r="725" spans="47:55">
      <c r="AU725" s="304"/>
      <c r="AV725" s="231"/>
      <c r="AW725" s="120"/>
      <c r="AX725" s="120"/>
      <c r="AY725" s="120"/>
      <c r="AZ725" s="306"/>
      <c r="BA725" s="317"/>
      <c r="BB725" s="305"/>
      <c r="BC725" s="138"/>
    </row>
    <row r="726" spans="47:55">
      <c r="AU726" s="304"/>
      <c r="AV726" s="231"/>
      <c r="AW726" s="231"/>
      <c r="AX726" s="231"/>
      <c r="AY726" s="120"/>
      <c r="AZ726" s="330"/>
      <c r="BA726" s="317"/>
      <c r="BB726" s="305"/>
      <c r="BC726" s="138"/>
    </row>
    <row r="727" spans="47:55">
      <c r="AU727" s="304"/>
      <c r="AV727" s="231"/>
      <c r="AW727" s="120"/>
      <c r="AX727" s="120"/>
      <c r="AY727" s="120"/>
      <c r="AZ727" s="306"/>
      <c r="BA727" s="317"/>
      <c r="BB727" s="305"/>
      <c r="BC727" s="376"/>
    </row>
    <row r="728" spans="47:55">
      <c r="AU728" s="309"/>
      <c r="AV728" s="231"/>
      <c r="AW728" s="120"/>
      <c r="AX728" s="120"/>
      <c r="AY728" s="120"/>
      <c r="AZ728" s="306"/>
      <c r="BA728" s="317"/>
      <c r="BB728" s="305"/>
      <c r="BC728" s="376"/>
    </row>
    <row r="729" spans="47:55">
      <c r="AU729" s="309"/>
      <c r="AV729" s="231"/>
      <c r="AW729" s="120"/>
      <c r="AX729" s="120"/>
      <c r="AY729" s="120"/>
      <c r="AZ729" s="306"/>
      <c r="BA729" s="317"/>
      <c r="BB729" s="305"/>
      <c r="BC729" s="376"/>
    </row>
    <row r="730" spans="47:55">
      <c r="AU730" s="304"/>
      <c r="AV730" s="231"/>
      <c r="AW730" s="120"/>
      <c r="AX730" s="120"/>
      <c r="AY730" s="120"/>
      <c r="AZ730" s="306"/>
      <c r="BA730" s="317"/>
      <c r="BB730" s="326"/>
      <c r="BC730" s="376"/>
    </row>
    <row r="731" spans="47:55">
      <c r="AU731" s="304"/>
      <c r="AV731" s="120"/>
      <c r="AW731" s="120"/>
      <c r="AX731" s="120"/>
      <c r="AY731" s="120"/>
      <c r="AZ731" s="306"/>
      <c r="BA731" s="307"/>
      <c r="BB731" s="305"/>
      <c r="BC731" s="376"/>
    </row>
    <row r="732" spans="47:55">
      <c r="AU732" s="304"/>
      <c r="AV732" s="231"/>
      <c r="AW732" s="120"/>
      <c r="AX732" s="120"/>
      <c r="AY732" s="120"/>
      <c r="AZ732" s="306"/>
      <c r="BA732" s="307"/>
      <c r="BB732" s="305"/>
      <c r="BC732" s="376"/>
    </row>
    <row r="733" spans="47:55">
      <c r="AU733" s="304"/>
      <c r="AV733" s="120"/>
      <c r="AW733" s="120"/>
      <c r="AX733" s="120"/>
      <c r="AY733" s="120"/>
      <c r="AZ733" s="306"/>
      <c r="BA733" s="317"/>
      <c r="BB733" s="305"/>
      <c r="BC733" s="138"/>
    </row>
    <row r="734" spans="47:55">
      <c r="AU734" s="304"/>
      <c r="AV734" s="231"/>
      <c r="AW734" s="120"/>
      <c r="AX734" s="120"/>
      <c r="AY734" s="120"/>
      <c r="AZ734" s="306"/>
      <c r="BA734" s="307"/>
      <c r="BB734" s="305"/>
      <c r="BC734" s="376"/>
    </row>
    <row r="735" spans="47:55">
      <c r="AU735" s="304"/>
      <c r="AV735" s="120"/>
      <c r="AW735" s="120"/>
      <c r="AX735" s="120"/>
      <c r="AY735" s="120"/>
      <c r="AZ735" s="306"/>
      <c r="BA735" s="307"/>
      <c r="BB735" s="305"/>
      <c r="BC735" s="138"/>
    </row>
    <row r="736" spans="47:55">
      <c r="AU736" s="309"/>
      <c r="AV736" s="231"/>
      <c r="AW736" s="120"/>
      <c r="AX736" s="231"/>
      <c r="AY736" s="231"/>
      <c r="AZ736" s="306"/>
      <c r="BA736" s="307"/>
      <c r="BB736" s="305"/>
      <c r="BC736" s="376"/>
    </row>
    <row r="737" spans="47:55">
      <c r="AU737" s="304"/>
      <c r="AV737" s="231"/>
      <c r="AW737" s="120"/>
      <c r="AX737" s="120"/>
      <c r="AY737" s="120"/>
      <c r="AZ737" s="306"/>
      <c r="BA737" s="307"/>
      <c r="BB737" s="305"/>
      <c r="BC737" s="376"/>
    </row>
    <row r="738" spans="47:55">
      <c r="AU738" s="309"/>
      <c r="AV738" s="231"/>
      <c r="AW738" s="231"/>
      <c r="AX738" s="231"/>
      <c r="AY738" s="120"/>
      <c r="AZ738" s="330"/>
      <c r="BA738" s="317"/>
      <c r="BB738" s="305"/>
      <c r="BC738" s="138"/>
    </row>
    <row r="739" spans="47:55">
      <c r="AU739" s="304"/>
      <c r="AV739" s="120"/>
      <c r="AW739" s="120"/>
      <c r="AX739" s="120"/>
      <c r="AY739" s="120"/>
      <c r="AZ739" s="306"/>
      <c r="BA739" s="317"/>
      <c r="BB739" s="305"/>
      <c r="BC739" s="376"/>
    </row>
    <row r="740" spans="47:55">
      <c r="AU740" s="309"/>
      <c r="AV740" s="231"/>
      <c r="AW740" s="231"/>
      <c r="AX740" s="231"/>
      <c r="AY740" s="120"/>
      <c r="AZ740" s="330"/>
      <c r="BA740" s="317"/>
      <c r="BB740" s="326"/>
      <c r="BC740" s="376"/>
    </row>
    <row r="741" spans="47:55">
      <c r="AU741" s="304"/>
      <c r="AV741" s="120"/>
      <c r="AW741" s="120"/>
      <c r="AX741" s="120"/>
      <c r="AY741" s="120"/>
      <c r="AZ741" s="306"/>
      <c r="BA741" s="307"/>
      <c r="BB741" s="305"/>
      <c r="BC741" s="376"/>
    </row>
    <row r="742" spans="47:55">
      <c r="AU742" s="304"/>
      <c r="AV742" s="231"/>
      <c r="AW742" s="120"/>
      <c r="AX742" s="120"/>
      <c r="AY742" s="120"/>
      <c r="AZ742" s="306"/>
      <c r="BA742" s="317"/>
      <c r="BB742" s="305"/>
      <c r="BC742" s="376"/>
    </row>
    <row r="743" spans="47:55">
      <c r="AU743" s="304"/>
      <c r="AV743" s="120"/>
      <c r="AW743" s="120"/>
      <c r="AX743" s="120"/>
      <c r="AY743" s="120"/>
      <c r="AZ743" s="306"/>
      <c r="BA743" s="317"/>
      <c r="BB743" s="305"/>
      <c r="BC743" s="376"/>
    </row>
    <row r="744" spans="47:55">
      <c r="AU744" s="304"/>
      <c r="AV744" s="120"/>
      <c r="AW744" s="120"/>
      <c r="AX744" s="120"/>
      <c r="AY744" s="120"/>
      <c r="AZ744" s="306"/>
      <c r="BA744" s="317"/>
      <c r="BB744" s="305"/>
      <c r="BC744" s="376"/>
    </row>
    <row r="745" spans="47:55">
      <c r="AU745" s="304"/>
      <c r="AV745" s="120"/>
      <c r="AW745" s="120"/>
      <c r="AX745" s="120"/>
      <c r="AY745" s="120"/>
      <c r="AZ745" s="306"/>
      <c r="BA745" s="307"/>
      <c r="BB745" s="305"/>
      <c r="BC745" s="376"/>
    </row>
    <row r="746" spans="47:55">
      <c r="AU746" s="304"/>
      <c r="AV746" s="231"/>
      <c r="AW746" s="120"/>
      <c r="AX746" s="120"/>
      <c r="AY746" s="120"/>
      <c r="AZ746" s="306"/>
      <c r="BA746" s="307"/>
      <c r="BB746" s="305"/>
      <c r="BC746" s="376"/>
    </row>
    <row r="747" spans="47:55">
      <c r="AU747" s="309"/>
      <c r="AV747" s="231"/>
      <c r="AW747" s="120"/>
      <c r="AX747" s="120"/>
      <c r="AY747" s="120"/>
      <c r="AZ747" s="306"/>
      <c r="BA747" s="317"/>
      <c r="BB747" s="305"/>
      <c r="BC747" s="138"/>
    </row>
    <row r="748" spans="47:55">
      <c r="AU748" s="304"/>
      <c r="AV748" s="231"/>
      <c r="AW748" s="120"/>
      <c r="AX748" s="120"/>
      <c r="AY748" s="120"/>
      <c r="AZ748" s="306"/>
      <c r="BA748" s="317"/>
      <c r="BB748" s="305"/>
      <c r="BC748" s="376"/>
    </row>
    <row r="749" spans="47:55">
      <c r="AU749" s="304"/>
      <c r="AV749" s="231"/>
      <c r="AW749" s="120"/>
      <c r="AX749" s="120"/>
      <c r="AY749" s="120"/>
      <c r="AZ749" s="306"/>
      <c r="BA749" s="317"/>
      <c r="BB749" s="305"/>
      <c r="BC749" s="376"/>
    </row>
    <row r="750" spans="47:55">
      <c r="AU750" s="309"/>
      <c r="AV750" s="231"/>
      <c r="AW750" s="120"/>
      <c r="AX750" s="120"/>
      <c r="AY750" s="120"/>
      <c r="AZ750" s="306"/>
      <c r="BA750" s="317"/>
      <c r="BB750" s="305"/>
      <c r="BC750" s="376"/>
    </row>
    <row r="751" spans="47:55">
      <c r="AU751" s="304"/>
      <c r="AV751" s="231"/>
      <c r="AW751" s="231"/>
      <c r="AX751" s="231"/>
      <c r="AY751" s="120"/>
      <c r="AZ751" s="330"/>
      <c r="BA751" s="317"/>
      <c r="BB751" s="305"/>
      <c r="BC751" s="376"/>
    </row>
    <row r="752" spans="47:55">
      <c r="AU752" s="304"/>
      <c r="AV752" s="120"/>
      <c r="AW752" s="120"/>
      <c r="AX752" s="120"/>
      <c r="AY752" s="120"/>
      <c r="AZ752" s="306"/>
      <c r="BA752" s="317"/>
      <c r="BB752" s="305"/>
      <c r="BC752" s="376"/>
    </row>
    <row r="753" spans="47:55">
      <c r="AU753" s="309"/>
      <c r="AV753" s="231"/>
      <c r="AW753" s="120"/>
      <c r="AX753" s="120"/>
      <c r="AY753" s="120"/>
      <c r="AZ753" s="306"/>
      <c r="BA753" s="307"/>
      <c r="BB753" s="305"/>
      <c r="BC753" s="376"/>
    </row>
    <row r="754" spans="47:55">
      <c r="AU754" s="304"/>
      <c r="AV754" s="120"/>
      <c r="AW754" s="120"/>
      <c r="AX754" s="120"/>
      <c r="AY754" s="120"/>
      <c r="AZ754" s="306"/>
      <c r="BA754" s="317"/>
      <c r="BB754" s="305"/>
      <c r="BC754" s="376"/>
    </row>
    <row r="755" spans="47:55">
      <c r="AU755" s="309"/>
      <c r="AV755" s="231"/>
      <c r="AW755" s="120"/>
      <c r="AX755" s="120"/>
      <c r="AY755" s="120"/>
      <c r="AZ755" s="306"/>
      <c r="BA755" s="307"/>
      <c r="BB755" s="305"/>
      <c r="BC755" s="376"/>
    </row>
    <row r="756" spans="47:55">
      <c r="AU756" s="304"/>
      <c r="AV756" s="120"/>
      <c r="AW756" s="120"/>
      <c r="AX756" s="120"/>
      <c r="AY756" s="120"/>
      <c r="AZ756" s="306"/>
      <c r="BA756" s="317"/>
      <c r="BB756" s="305"/>
      <c r="BC756" s="376"/>
    </row>
    <row r="757" spans="47:55">
      <c r="AU757" s="309"/>
      <c r="AV757" s="231"/>
      <c r="AW757" s="120"/>
      <c r="AX757" s="120"/>
      <c r="AY757" s="120"/>
      <c r="AZ757" s="306"/>
      <c r="BA757" s="307"/>
      <c r="BB757" s="305"/>
      <c r="BC757" s="138"/>
    </row>
    <row r="758" spans="47:55">
      <c r="AU758" s="304"/>
      <c r="AV758" s="231"/>
      <c r="AW758" s="120"/>
      <c r="AX758" s="120"/>
      <c r="AY758" s="120"/>
      <c r="AZ758" s="306"/>
      <c r="BA758" s="307"/>
      <c r="BB758" s="305"/>
      <c r="BC758" s="376"/>
    </row>
    <row r="759" spans="47:55">
      <c r="AU759" s="304"/>
      <c r="AV759" s="231"/>
      <c r="AW759" s="120"/>
      <c r="AX759" s="120"/>
      <c r="AY759" s="120"/>
      <c r="AZ759" s="306"/>
      <c r="BA759" s="317"/>
      <c r="BB759" s="305"/>
      <c r="BC759" s="376"/>
    </row>
    <row r="760" spans="47:55">
      <c r="AU760" s="309"/>
      <c r="AV760" s="231"/>
      <c r="AW760" s="120"/>
      <c r="AX760" s="120"/>
      <c r="AY760" s="120"/>
      <c r="AZ760" s="306"/>
      <c r="BA760" s="307"/>
      <c r="BB760" s="305"/>
      <c r="BC760" s="376"/>
    </row>
    <row r="761" spans="47:55">
      <c r="AU761" s="304"/>
      <c r="AV761" s="120"/>
      <c r="AW761" s="120"/>
      <c r="AX761" s="120"/>
      <c r="AY761" s="120"/>
      <c r="AZ761" s="306"/>
      <c r="BA761" s="307"/>
      <c r="BB761" s="305"/>
      <c r="BC761" s="376"/>
    </row>
    <row r="762" spans="47:55">
      <c r="AU762" s="309"/>
      <c r="AV762" s="231"/>
      <c r="AW762" s="120"/>
      <c r="AX762" s="120"/>
      <c r="AY762" s="120"/>
      <c r="AZ762" s="306"/>
      <c r="BA762" s="307"/>
      <c r="BB762" s="305"/>
      <c r="BC762" s="376"/>
    </row>
    <row r="763" spans="47:55">
      <c r="AU763" s="309"/>
      <c r="AV763" s="231"/>
      <c r="AW763" s="120"/>
      <c r="AX763" s="120"/>
      <c r="AY763" s="120"/>
      <c r="AZ763" s="306"/>
      <c r="BA763" s="307"/>
      <c r="BB763" s="305"/>
      <c r="BC763" s="138"/>
    </row>
    <row r="764" spans="47:55">
      <c r="AU764" s="304"/>
      <c r="AV764" s="120"/>
      <c r="AW764" s="120"/>
      <c r="AX764" s="120"/>
      <c r="AY764" s="120"/>
      <c r="AZ764" s="306"/>
      <c r="BA764" s="317"/>
      <c r="BB764" s="305"/>
      <c r="BC764" s="376"/>
    </row>
    <row r="765" spans="47:55">
      <c r="AU765" s="309"/>
      <c r="AV765" s="231"/>
      <c r="AW765" s="120"/>
      <c r="AX765" s="120"/>
      <c r="AY765" s="120"/>
      <c r="AZ765" s="306"/>
      <c r="BA765" s="317"/>
      <c r="BB765" s="326"/>
      <c r="BC765" s="138"/>
    </row>
    <row r="766" spans="47:55">
      <c r="AU766" s="309"/>
      <c r="AV766" s="231"/>
      <c r="AW766" s="120"/>
      <c r="AX766" s="120"/>
      <c r="AY766" s="120"/>
      <c r="AZ766" s="306"/>
      <c r="BA766" s="307"/>
      <c r="BB766" s="305"/>
      <c r="BC766" s="376"/>
    </row>
    <row r="767" spans="47:55">
      <c r="AU767" s="304"/>
      <c r="AV767" s="120"/>
      <c r="AW767" s="120"/>
      <c r="AX767" s="120"/>
      <c r="AY767" s="120"/>
      <c r="AZ767" s="306"/>
      <c r="BA767" s="317"/>
      <c r="BB767" s="305"/>
      <c r="BC767" s="376"/>
    </row>
    <row r="768" spans="47:55">
      <c r="AU768" s="304"/>
      <c r="AV768" s="231"/>
      <c r="AW768" s="120"/>
      <c r="AX768" s="120"/>
      <c r="AY768" s="120"/>
      <c r="AZ768" s="306"/>
      <c r="BA768" s="317"/>
      <c r="BB768" s="305"/>
      <c r="BC768" s="376"/>
    </row>
    <row r="769" spans="47:55">
      <c r="AU769" s="304"/>
      <c r="AV769" s="231"/>
      <c r="AW769" s="120"/>
      <c r="AX769" s="120"/>
      <c r="AY769" s="120"/>
      <c r="AZ769" s="306"/>
      <c r="BA769" s="307"/>
      <c r="BB769" s="305"/>
      <c r="BC769" s="138"/>
    </row>
    <row r="770" spans="47:55">
      <c r="AU770" s="304"/>
      <c r="AV770" s="120"/>
      <c r="AW770" s="120"/>
      <c r="AX770" s="120"/>
      <c r="AY770" s="120"/>
      <c r="AZ770" s="306"/>
      <c r="BA770" s="307"/>
      <c r="BB770" s="305"/>
      <c r="BC770" s="376"/>
    </row>
    <row r="771" spans="47:55">
      <c r="AU771" s="309"/>
      <c r="AV771" s="120"/>
      <c r="AW771" s="120"/>
      <c r="AX771" s="120"/>
      <c r="AY771" s="120"/>
      <c r="AZ771" s="306"/>
      <c r="BA771" s="317"/>
      <c r="BB771" s="305"/>
      <c r="BC771" s="376"/>
    </row>
    <row r="772" spans="47:55">
      <c r="AU772" s="304"/>
      <c r="AV772" s="231"/>
      <c r="AW772" s="120"/>
      <c r="AX772" s="120"/>
      <c r="AY772" s="120"/>
      <c r="AZ772" s="306"/>
      <c r="BA772" s="307"/>
      <c r="BB772" s="305"/>
      <c r="BC772" s="376"/>
    </row>
    <row r="773" spans="47:55">
      <c r="AU773" s="304"/>
      <c r="AV773" s="120"/>
      <c r="AW773" s="120"/>
      <c r="AX773" s="120"/>
      <c r="AY773" s="120"/>
      <c r="AZ773" s="306"/>
      <c r="BA773" s="317"/>
      <c r="BB773" s="305"/>
      <c r="BC773" s="376"/>
    </row>
    <row r="774" spans="47:55">
      <c r="AU774" s="309"/>
      <c r="AV774" s="231"/>
      <c r="AW774" s="231"/>
      <c r="AX774" s="231"/>
      <c r="AY774" s="120"/>
      <c r="AZ774" s="330"/>
      <c r="BA774" s="317"/>
      <c r="BB774" s="326"/>
      <c r="BC774" s="138"/>
    </row>
    <row r="775" spans="47:55">
      <c r="AU775" s="304"/>
      <c r="AV775" s="231"/>
      <c r="AW775" s="120"/>
      <c r="AX775" s="120"/>
      <c r="AY775" s="120"/>
      <c r="AZ775" s="306"/>
      <c r="BA775" s="317"/>
      <c r="BB775" s="305"/>
      <c r="BC775" s="376"/>
    </row>
    <row r="776" spans="47:55">
      <c r="AU776" s="304"/>
      <c r="AV776" s="120"/>
      <c r="AW776" s="120"/>
      <c r="AX776" s="120"/>
      <c r="AY776" s="120"/>
      <c r="AZ776" s="306"/>
      <c r="BA776" s="307"/>
      <c r="BB776" s="305"/>
      <c r="BC776" s="376"/>
    </row>
    <row r="777" spans="47:55">
      <c r="AU777" s="304"/>
      <c r="AV777" s="231"/>
      <c r="AW777" s="120"/>
      <c r="AX777" s="120"/>
      <c r="AY777" s="120"/>
      <c r="AZ777" s="306"/>
      <c r="BA777" s="317"/>
      <c r="BB777" s="326"/>
      <c r="BC777" s="376"/>
    </row>
    <row r="778" spans="47:55">
      <c r="AU778" s="304"/>
      <c r="AV778" s="120"/>
      <c r="AW778" s="120"/>
      <c r="AX778" s="120"/>
      <c r="AY778" s="120"/>
      <c r="AZ778" s="306"/>
      <c r="BA778" s="317"/>
      <c r="BB778" s="305"/>
      <c r="BC778" s="376"/>
    </row>
    <row r="779" spans="47:55">
      <c r="AU779" s="304"/>
      <c r="AV779" s="231"/>
      <c r="AW779" s="231"/>
      <c r="AX779" s="231"/>
      <c r="AY779" s="120"/>
      <c r="AZ779" s="330"/>
      <c r="BA779" s="307"/>
      <c r="BB779" s="305"/>
      <c r="BC779" s="376"/>
    </row>
    <row r="780" spans="47:55">
      <c r="AU780" s="304"/>
      <c r="AV780" s="231"/>
      <c r="AW780" s="120"/>
      <c r="AX780" s="120"/>
      <c r="AY780" s="120"/>
      <c r="AZ780" s="306"/>
      <c r="BA780" s="317"/>
      <c r="BB780" s="305"/>
      <c r="BC780" s="376"/>
    </row>
    <row r="781" spans="47:55">
      <c r="AU781" s="304"/>
      <c r="AV781" s="120"/>
      <c r="AW781" s="120"/>
      <c r="AX781" s="120"/>
      <c r="AY781" s="120"/>
      <c r="AZ781" s="306"/>
      <c r="BA781" s="307"/>
      <c r="BB781" s="305"/>
      <c r="BC781" s="376"/>
    </row>
    <row r="782" spans="47:55">
      <c r="AU782" s="304"/>
      <c r="AV782" s="120"/>
      <c r="AW782" s="120"/>
      <c r="AX782" s="120"/>
      <c r="AY782" s="120"/>
      <c r="AZ782" s="306"/>
      <c r="BA782" s="317"/>
      <c r="BB782" s="305"/>
      <c r="BC782" s="376"/>
    </row>
    <row r="783" spans="47:55">
      <c r="AU783" s="304"/>
      <c r="AV783" s="120"/>
      <c r="AW783" s="120"/>
      <c r="AX783" s="120"/>
      <c r="AY783" s="120"/>
      <c r="AZ783" s="306"/>
      <c r="BA783" s="317"/>
      <c r="BB783" s="305"/>
      <c r="BC783" s="376"/>
    </row>
    <row r="784" spans="47:55">
      <c r="AU784" s="304"/>
      <c r="AV784" s="120"/>
      <c r="AW784" s="120"/>
      <c r="AX784" s="120"/>
      <c r="AY784" s="120"/>
      <c r="AZ784" s="306"/>
      <c r="BA784" s="307"/>
      <c r="BB784" s="377"/>
      <c r="BC784" s="376"/>
    </row>
    <row r="785" spans="47:55">
      <c r="AU785" s="304"/>
      <c r="AV785" s="120"/>
      <c r="AW785" s="120"/>
      <c r="AX785" s="120"/>
      <c r="AY785" s="120"/>
      <c r="AZ785" s="306"/>
      <c r="BA785" s="317"/>
      <c r="BB785" s="305"/>
      <c r="BC785" s="376"/>
    </row>
    <row r="786" spans="47:55">
      <c r="AU786" s="304"/>
      <c r="AV786" s="231"/>
      <c r="AW786" s="120"/>
      <c r="AX786" s="120"/>
      <c r="AY786" s="120"/>
      <c r="AZ786" s="306"/>
      <c r="BA786" s="307"/>
      <c r="BB786" s="305"/>
      <c r="BC786" s="376"/>
    </row>
    <row r="787" spans="47:55">
      <c r="AU787" s="304"/>
      <c r="AV787" s="120"/>
      <c r="AW787" s="120"/>
      <c r="AX787" s="120"/>
      <c r="AY787" s="120"/>
      <c r="AZ787" s="306"/>
      <c r="BA787" s="317"/>
      <c r="BB787" s="305"/>
      <c r="BC787" s="376"/>
    </row>
    <row r="788" spans="47:55">
      <c r="AU788" s="304"/>
      <c r="AV788" s="120"/>
      <c r="AW788" s="120"/>
      <c r="AX788" s="120"/>
      <c r="AY788" s="120"/>
      <c r="AZ788" s="306"/>
      <c r="BA788" s="307"/>
      <c r="BB788" s="305"/>
      <c r="BC788" s="376"/>
    </row>
    <row r="789" spans="47:55">
      <c r="AU789" s="304"/>
      <c r="AV789" s="231"/>
      <c r="AW789" s="120"/>
      <c r="AX789" s="120"/>
      <c r="AY789" s="120"/>
      <c r="AZ789" s="306"/>
      <c r="BA789" s="317"/>
      <c r="BB789" s="305"/>
      <c r="BC789" s="376"/>
    </row>
    <row r="790" spans="47:55">
      <c r="AU790" s="304"/>
      <c r="AV790" s="231"/>
      <c r="AW790" s="120"/>
      <c r="AX790" s="120"/>
      <c r="AY790" s="120"/>
      <c r="AZ790" s="306"/>
      <c r="BA790" s="317"/>
      <c r="BB790" s="305"/>
      <c r="BC790" s="376"/>
    </row>
    <row r="791" spans="47:55">
      <c r="AU791" s="304"/>
      <c r="AV791" s="231"/>
      <c r="AW791" s="120"/>
      <c r="AX791" s="120"/>
      <c r="AY791" s="120"/>
      <c r="AZ791" s="306"/>
      <c r="BA791" s="317"/>
      <c r="BB791" s="305"/>
      <c r="BC791" s="376"/>
    </row>
    <row r="792" spans="47:55">
      <c r="AU792" s="304"/>
      <c r="AV792" s="120"/>
      <c r="AW792" s="120"/>
      <c r="AX792" s="120"/>
      <c r="AY792" s="120"/>
      <c r="AZ792" s="306"/>
      <c r="BA792" s="317"/>
      <c r="BB792" s="305"/>
      <c r="BC792" s="376"/>
    </row>
    <row r="793" spans="47:55">
      <c r="AU793" s="304"/>
      <c r="AV793" s="231"/>
      <c r="AW793" s="120"/>
      <c r="AX793" s="120"/>
      <c r="AY793" s="120"/>
      <c r="AZ793" s="306"/>
      <c r="BA793" s="317"/>
      <c r="BB793" s="305"/>
      <c r="BC793" s="376"/>
    </row>
    <row r="794" spans="47:55">
      <c r="AU794" s="304"/>
      <c r="AV794" s="120"/>
      <c r="AW794" s="120"/>
      <c r="AX794" s="120"/>
      <c r="AY794" s="120"/>
      <c r="AZ794" s="306"/>
      <c r="BA794" s="317"/>
      <c r="BB794" s="305"/>
      <c r="BC794" s="376"/>
    </row>
    <row r="795" spans="47:55">
      <c r="AU795" s="304"/>
      <c r="AV795" s="120"/>
      <c r="AW795" s="120"/>
      <c r="AX795" s="120"/>
      <c r="AY795" s="231"/>
      <c r="AZ795" s="306"/>
      <c r="BA795" s="317"/>
      <c r="BB795" s="305"/>
      <c r="BC795" s="376"/>
    </row>
    <row r="796" spans="47:55">
      <c r="AU796" s="304"/>
      <c r="AV796" s="120"/>
      <c r="AW796" s="120"/>
      <c r="AX796" s="120"/>
      <c r="AY796" s="377"/>
      <c r="AZ796" s="306"/>
      <c r="BA796" s="317"/>
      <c r="BB796" s="305"/>
      <c r="BC796" s="376"/>
    </row>
    <row r="797" spans="47:55">
      <c r="AU797" s="304"/>
      <c r="AV797" s="120"/>
      <c r="AW797" s="120"/>
      <c r="AX797" s="120"/>
      <c r="AY797" s="231"/>
      <c r="AZ797" s="306"/>
      <c r="BA797" s="317"/>
      <c r="BB797" s="305"/>
      <c r="BC797" s="138"/>
    </row>
    <row r="798" spans="47:55">
      <c r="AU798" s="304"/>
      <c r="AV798" s="120"/>
      <c r="AW798" s="120"/>
      <c r="AX798" s="120"/>
      <c r="AY798" s="120"/>
      <c r="AZ798" s="306"/>
      <c r="BA798" s="307"/>
      <c r="BB798" s="305"/>
      <c r="BC798" s="138"/>
    </row>
    <row r="799" spans="47:55">
      <c r="AU799" s="304"/>
      <c r="AV799" s="231"/>
      <c r="AW799" s="120"/>
      <c r="AX799" s="120"/>
      <c r="AY799" s="120"/>
      <c r="AZ799" s="306"/>
      <c r="BA799" s="307"/>
      <c r="BB799" s="305"/>
      <c r="BC799" s="376"/>
    </row>
    <row r="800" spans="47:55" ht="16" thickBot="1">
      <c r="AU800" s="373"/>
      <c r="AV800" s="337"/>
      <c r="AW800" s="338"/>
      <c r="AX800" s="338"/>
      <c r="AY800" s="338"/>
      <c r="AZ800" s="341"/>
      <c r="BA800" s="369"/>
      <c r="BB800" s="339"/>
      <c r="BC800" s="378"/>
    </row>
    <row r="801" spans="47:55">
      <c r="AU801" s="347"/>
      <c r="AV801" s="345"/>
      <c r="AW801" s="345"/>
      <c r="AX801" s="344"/>
      <c r="AY801" s="344"/>
      <c r="AZ801" s="348"/>
      <c r="BA801" s="370"/>
      <c r="BB801" s="363"/>
      <c r="BC801" s="375"/>
    </row>
    <row r="802" spans="47:55">
      <c r="AU802" s="304"/>
      <c r="AV802" s="231"/>
      <c r="AW802" s="120"/>
      <c r="AX802" s="120"/>
      <c r="AY802" s="120"/>
      <c r="AZ802" s="306"/>
      <c r="BA802" s="307"/>
      <c r="BB802" s="305"/>
      <c r="BC802" s="376"/>
    </row>
    <row r="803" spans="47:55">
      <c r="AU803" s="309"/>
      <c r="AV803" s="231"/>
      <c r="AW803" s="120"/>
      <c r="AX803" s="120"/>
      <c r="AY803" s="120"/>
      <c r="AZ803" s="306"/>
      <c r="BA803" s="307"/>
      <c r="BB803" s="305"/>
      <c r="BC803" s="376"/>
    </row>
    <row r="804" spans="47:55">
      <c r="AU804" s="304"/>
      <c r="AV804" s="120"/>
      <c r="AW804" s="120"/>
      <c r="AX804" s="120"/>
      <c r="AY804" s="120"/>
      <c r="AZ804" s="306"/>
      <c r="BA804" s="307"/>
      <c r="BB804" s="305"/>
      <c r="BC804" s="376"/>
    </row>
    <row r="805" spans="47:55">
      <c r="AU805" s="309"/>
      <c r="AV805" s="231"/>
      <c r="AW805" s="231"/>
      <c r="AX805" s="231"/>
      <c r="AY805" s="120"/>
      <c r="AZ805" s="330"/>
      <c r="BA805" s="317"/>
      <c r="BB805" s="326"/>
      <c r="BC805" s="376"/>
    </row>
    <row r="806" spans="47:55">
      <c r="AU806" s="304"/>
      <c r="AV806" s="231"/>
      <c r="AW806" s="120"/>
      <c r="AX806" s="120"/>
      <c r="AY806" s="120"/>
      <c r="AZ806" s="306"/>
      <c r="BA806" s="307"/>
      <c r="BB806" s="305"/>
      <c r="BC806" s="376"/>
    </row>
    <row r="807" spans="47:55">
      <c r="AU807" s="309"/>
      <c r="AV807" s="231"/>
      <c r="AW807" s="120"/>
      <c r="AX807" s="120"/>
      <c r="AY807" s="120"/>
      <c r="AZ807" s="306"/>
      <c r="BA807" s="317"/>
      <c r="BB807" s="305"/>
      <c r="BC807" s="138"/>
    </row>
    <row r="808" spans="47:55">
      <c r="AU808" s="304"/>
      <c r="AV808" s="231"/>
      <c r="AW808" s="120"/>
      <c r="AX808" s="120"/>
      <c r="AY808" s="120"/>
      <c r="AZ808" s="306"/>
      <c r="BA808" s="307"/>
      <c r="BB808" s="305"/>
      <c r="BC808" s="376"/>
    </row>
    <row r="809" spans="47:55">
      <c r="AU809" s="304"/>
      <c r="AV809" s="231"/>
      <c r="AW809" s="231"/>
      <c r="AX809" s="231"/>
      <c r="AY809" s="120"/>
      <c r="AZ809" s="306"/>
      <c r="BA809" s="317"/>
      <c r="BB809" s="305"/>
      <c r="BC809" s="138"/>
    </row>
    <row r="810" spans="47:55">
      <c r="AU810" s="309"/>
      <c r="AV810" s="231"/>
      <c r="AW810" s="120"/>
      <c r="AX810" s="120"/>
      <c r="AY810" s="120"/>
      <c r="AZ810" s="306"/>
      <c r="BA810" s="317"/>
      <c r="BB810" s="305"/>
      <c r="BC810" s="138"/>
    </row>
    <row r="811" spans="47:55">
      <c r="AU811" s="309"/>
      <c r="AV811" s="231"/>
      <c r="AW811" s="120"/>
      <c r="AX811" s="120"/>
      <c r="AY811" s="120"/>
      <c r="AZ811" s="306"/>
      <c r="BA811" s="317"/>
      <c r="BB811" s="305"/>
      <c r="BC811" s="376"/>
    </row>
    <row r="812" spans="47:55">
      <c r="AU812" s="304"/>
      <c r="AV812" s="120"/>
      <c r="AW812" s="120"/>
      <c r="AX812" s="120"/>
      <c r="AY812" s="120"/>
      <c r="AZ812" s="306"/>
      <c r="BA812" s="307"/>
      <c r="BB812" s="305"/>
      <c r="BC812" s="138"/>
    </row>
    <row r="813" spans="47:55">
      <c r="AU813" s="304"/>
      <c r="AV813" s="231"/>
      <c r="AW813" s="120"/>
      <c r="AX813" s="120"/>
      <c r="AY813" s="231"/>
      <c r="AZ813" s="306"/>
      <c r="BA813" s="317"/>
      <c r="BB813" s="305"/>
      <c r="BC813" s="376"/>
    </row>
    <row r="814" spans="47:55">
      <c r="AU814" s="304"/>
      <c r="AV814" s="120"/>
      <c r="AW814" s="120"/>
      <c r="AX814" s="120"/>
      <c r="AY814" s="120"/>
      <c r="AZ814" s="306"/>
      <c r="BA814" s="317"/>
      <c r="BB814" s="305"/>
      <c r="BC814" s="376"/>
    </row>
    <row r="815" spans="47:55">
      <c r="AU815" s="304"/>
      <c r="AV815" s="120"/>
      <c r="AW815" s="120"/>
      <c r="AX815" s="120"/>
      <c r="AY815" s="120"/>
      <c r="AZ815" s="306"/>
      <c r="BA815" s="307"/>
      <c r="BB815" s="305"/>
      <c r="BC815" s="376"/>
    </row>
    <row r="816" spans="47:55">
      <c r="AU816" s="309"/>
      <c r="AV816" s="231"/>
      <c r="AW816" s="120"/>
      <c r="AX816" s="120"/>
      <c r="AY816" s="120"/>
      <c r="AZ816" s="306"/>
      <c r="BA816" s="307"/>
      <c r="BB816" s="305"/>
      <c r="BC816" s="138"/>
    </row>
    <row r="817" spans="47:55">
      <c r="AU817" s="304"/>
      <c r="AV817" s="231"/>
      <c r="AW817" s="120"/>
      <c r="AX817" s="120"/>
      <c r="AY817" s="120"/>
      <c r="AZ817" s="306"/>
      <c r="BA817" s="317"/>
      <c r="BB817" s="305"/>
      <c r="BC817" s="138"/>
    </row>
    <row r="818" spans="47:55">
      <c r="AU818" s="304"/>
      <c r="AV818" s="120"/>
      <c r="AW818" s="120"/>
      <c r="AX818" s="120"/>
      <c r="AY818" s="120"/>
      <c r="AZ818" s="306"/>
      <c r="BA818" s="317"/>
      <c r="BB818" s="305"/>
      <c r="BC818" s="376"/>
    </row>
    <row r="819" spans="47:55">
      <c r="AU819" s="309"/>
      <c r="AV819" s="231"/>
      <c r="AW819" s="120"/>
      <c r="AX819" s="231"/>
      <c r="AY819" s="231"/>
      <c r="AZ819" s="306"/>
      <c r="BA819" s="307"/>
      <c r="BB819" s="305"/>
      <c r="BC819" s="138"/>
    </row>
    <row r="820" spans="47:55">
      <c r="AU820" s="309"/>
      <c r="AV820" s="231"/>
      <c r="AW820" s="120"/>
      <c r="AX820" s="120"/>
      <c r="AY820" s="120"/>
      <c r="AZ820" s="306"/>
      <c r="BA820" s="317"/>
      <c r="BB820" s="305"/>
      <c r="BC820" s="376"/>
    </row>
    <row r="821" spans="47:55">
      <c r="AU821" s="304"/>
      <c r="AV821" s="120"/>
      <c r="AW821" s="120"/>
      <c r="AX821" s="120"/>
      <c r="AY821" s="120"/>
      <c r="AZ821" s="306"/>
      <c r="BA821" s="307"/>
      <c r="BB821" s="305"/>
      <c r="BC821" s="138"/>
    </row>
    <row r="822" spans="47:55">
      <c r="AU822" s="309"/>
      <c r="AV822" s="231"/>
      <c r="AW822" s="120"/>
      <c r="AX822" s="120"/>
      <c r="AY822" s="120"/>
      <c r="AZ822" s="306"/>
      <c r="BA822" s="307"/>
      <c r="BB822" s="305"/>
      <c r="BC822" s="376"/>
    </row>
    <row r="823" spans="47:55">
      <c r="AU823" s="309"/>
      <c r="AV823" s="120"/>
      <c r="AW823" s="120"/>
      <c r="AX823" s="120"/>
      <c r="AY823" s="120"/>
      <c r="AZ823" s="306"/>
      <c r="BA823" s="317"/>
      <c r="BB823" s="305"/>
      <c r="BC823" s="376"/>
    </row>
    <row r="824" spans="47:55">
      <c r="AU824" s="304"/>
      <c r="AV824" s="231"/>
      <c r="AW824" s="120"/>
      <c r="AX824" s="120"/>
      <c r="AY824" s="120"/>
      <c r="AZ824" s="306"/>
      <c r="BA824" s="307"/>
      <c r="BB824" s="305"/>
      <c r="BC824" s="138"/>
    </row>
    <row r="825" spans="47:55">
      <c r="AU825" s="309"/>
      <c r="AV825" s="231"/>
      <c r="AW825" s="120"/>
      <c r="AX825" s="120"/>
      <c r="AY825" s="120"/>
      <c r="AZ825" s="306"/>
      <c r="BA825" s="307"/>
      <c r="BB825" s="305"/>
      <c r="BC825" s="376"/>
    </row>
    <row r="826" spans="47:55">
      <c r="AU826" s="309"/>
      <c r="AV826" s="231"/>
      <c r="AW826" s="120"/>
      <c r="AX826" s="120"/>
      <c r="AY826" s="120"/>
      <c r="AZ826" s="306"/>
      <c r="BA826" s="307"/>
      <c r="BB826" s="305"/>
      <c r="BC826" s="138"/>
    </row>
    <row r="827" spans="47:55">
      <c r="AU827" s="304"/>
      <c r="AV827" s="120"/>
      <c r="AW827" s="120"/>
      <c r="AX827" s="120"/>
      <c r="AY827" s="120"/>
      <c r="AZ827" s="306"/>
      <c r="BA827" s="307"/>
      <c r="BB827" s="305"/>
      <c r="BC827" s="376"/>
    </row>
    <row r="828" spans="47:55">
      <c r="AU828" s="304"/>
      <c r="AV828" s="120"/>
      <c r="AW828" s="120"/>
      <c r="AX828" s="120"/>
      <c r="AY828" s="120"/>
      <c r="AZ828" s="306"/>
      <c r="BA828" s="307"/>
      <c r="BB828" s="305"/>
      <c r="BC828" s="376"/>
    </row>
    <row r="829" spans="47:55">
      <c r="AU829" s="309"/>
      <c r="AV829" s="231"/>
      <c r="AW829" s="120"/>
      <c r="AX829" s="120"/>
      <c r="AY829" s="120"/>
      <c r="AZ829" s="306"/>
      <c r="BA829" s="307"/>
      <c r="BB829" s="305"/>
      <c r="BC829" s="138"/>
    </row>
    <row r="830" spans="47:55">
      <c r="AU830" s="304"/>
      <c r="AV830" s="231"/>
      <c r="AW830" s="231"/>
      <c r="AX830" s="231"/>
      <c r="AY830" s="120"/>
      <c r="AZ830" s="330"/>
      <c r="BA830" s="317"/>
      <c r="BB830" s="326"/>
      <c r="BC830" s="138"/>
    </row>
    <row r="831" spans="47:55">
      <c r="AU831" s="309"/>
      <c r="AV831" s="231"/>
      <c r="AW831" s="120"/>
      <c r="AX831" s="120"/>
      <c r="AY831" s="120"/>
      <c r="AZ831" s="306"/>
      <c r="BA831" s="317"/>
      <c r="BB831" s="305"/>
      <c r="BC831" s="376"/>
    </row>
    <row r="832" spans="47:55">
      <c r="AU832" s="304"/>
      <c r="AV832" s="231"/>
      <c r="AW832" s="120"/>
      <c r="AX832" s="120"/>
      <c r="AY832" s="120"/>
      <c r="AZ832" s="306"/>
      <c r="BA832" s="307"/>
      <c r="BB832" s="305"/>
      <c r="BC832" s="376"/>
    </row>
    <row r="833" spans="47:55">
      <c r="AU833" s="304"/>
      <c r="AV833" s="120"/>
      <c r="AW833" s="120"/>
      <c r="AX833" s="120"/>
      <c r="AY833" s="120"/>
      <c r="AZ833" s="306"/>
      <c r="BA833" s="307"/>
      <c r="BB833" s="305"/>
      <c r="BC833" s="376"/>
    </row>
    <row r="834" spans="47:55">
      <c r="AU834" s="304"/>
      <c r="AV834" s="120"/>
      <c r="AW834" s="120"/>
      <c r="AX834" s="120"/>
      <c r="AY834" s="120"/>
      <c r="AZ834" s="306"/>
      <c r="BA834" s="307"/>
      <c r="BB834" s="305"/>
      <c r="BC834" s="376"/>
    </row>
    <row r="835" spans="47:55">
      <c r="AU835" s="304"/>
      <c r="AV835" s="120"/>
      <c r="AW835" s="120"/>
      <c r="AX835" s="120"/>
      <c r="AY835" s="120"/>
      <c r="AZ835" s="306"/>
      <c r="BA835" s="307"/>
      <c r="BB835" s="305"/>
      <c r="BC835" s="376"/>
    </row>
    <row r="836" spans="47:55">
      <c r="AU836" s="304"/>
      <c r="AV836" s="120"/>
      <c r="AW836" s="120"/>
      <c r="AX836" s="120"/>
      <c r="AY836" s="120"/>
      <c r="AZ836" s="306"/>
      <c r="BA836" s="307"/>
      <c r="BB836" s="305"/>
      <c r="BC836" s="376"/>
    </row>
    <row r="837" spans="47:55">
      <c r="AU837" s="304"/>
      <c r="AV837" s="120"/>
      <c r="AW837" s="120"/>
      <c r="AX837" s="120"/>
      <c r="AY837" s="120"/>
      <c r="AZ837" s="306"/>
      <c r="BA837" s="317"/>
      <c r="BB837" s="305"/>
      <c r="BC837" s="376"/>
    </row>
    <row r="838" spans="47:55">
      <c r="AU838" s="304"/>
      <c r="AV838" s="120"/>
      <c r="AW838" s="120"/>
      <c r="AX838" s="120"/>
      <c r="AY838" s="120"/>
      <c r="AZ838" s="306"/>
      <c r="BA838" s="317"/>
      <c r="BB838" s="305"/>
      <c r="BC838" s="138"/>
    </row>
    <row r="839" spans="47:55">
      <c r="AU839" s="304"/>
      <c r="AV839" s="120"/>
      <c r="AW839" s="120"/>
      <c r="AX839" s="120"/>
      <c r="AY839" s="120"/>
      <c r="AZ839" s="306"/>
      <c r="BA839" s="307"/>
      <c r="BB839" s="305"/>
      <c r="BC839" s="138"/>
    </row>
    <row r="840" spans="47:55">
      <c r="AU840" s="304"/>
      <c r="AV840" s="120"/>
      <c r="AW840" s="120"/>
      <c r="AX840" s="120"/>
      <c r="AY840" s="120"/>
      <c r="AZ840" s="306"/>
      <c r="BA840" s="307"/>
      <c r="BB840" s="305"/>
      <c r="BC840" s="138"/>
    </row>
    <row r="841" spans="47:55">
      <c r="AU841" s="304"/>
      <c r="AV841" s="120"/>
      <c r="AW841" s="120"/>
      <c r="AX841" s="120"/>
      <c r="AY841" s="120"/>
      <c r="AZ841" s="306"/>
      <c r="BA841" s="317"/>
      <c r="BB841" s="305"/>
      <c r="BC841" s="376"/>
    </row>
    <row r="842" spans="47:55">
      <c r="AU842" s="304"/>
      <c r="AV842" s="120"/>
      <c r="AW842" s="120"/>
      <c r="AX842" s="120"/>
      <c r="AY842" s="120"/>
      <c r="AZ842" s="306"/>
      <c r="BA842" s="307"/>
      <c r="BB842" s="305"/>
      <c r="BC842" s="376"/>
    </row>
    <row r="843" spans="47:55">
      <c r="AU843" s="304"/>
      <c r="AV843" s="120"/>
      <c r="AW843" s="120"/>
      <c r="AX843" s="120"/>
      <c r="AY843" s="120"/>
      <c r="AZ843" s="306"/>
      <c r="BA843" s="307"/>
      <c r="BB843" s="305"/>
      <c r="BC843" s="376"/>
    </row>
    <row r="844" spans="47:55">
      <c r="AU844" s="304"/>
      <c r="AV844" s="120"/>
      <c r="AW844" s="120"/>
      <c r="AX844" s="120"/>
      <c r="AY844" s="120"/>
      <c r="AZ844" s="306"/>
      <c r="BA844" s="317"/>
      <c r="BB844" s="305"/>
      <c r="BC844" s="138"/>
    </row>
    <row r="845" spans="47:55">
      <c r="AU845" s="304"/>
      <c r="AV845" s="120"/>
      <c r="AW845" s="120"/>
      <c r="AX845" s="120"/>
      <c r="AY845" s="120"/>
      <c r="AZ845" s="306"/>
      <c r="BA845" s="307"/>
      <c r="BB845" s="305"/>
      <c r="BC845" s="376"/>
    </row>
    <row r="846" spans="47:55">
      <c r="AU846" s="304"/>
      <c r="AV846" s="231"/>
      <c r="AW846" s="120"/>
      <c r="AX846" s="120"/>
      <c r="AY846" s="120"/>
      <c r="AZ846" s="306"/>
      <c r="BA846" s="307"/>
      <c r="BB846" s="305"/>
      <c r="BC846" s="376"/>
    </row>
    <row r="847" spans="47:55">
      <c r="AU847" s="304"/>
      <c r="AV847" s="120"/>
      <c r="AW847" s="120"/>
      <c r="AX847" s="120"/>
      <c r="AY847" s="120"/>
      <c r="AZ847" s="306"/>
      <c r="BA847" s="307"/>
      <c r="BB847" s="305"/>
      <c r="BC847" s="138"/>
    </row>
    <row r="848" spans="47:55">
      <c r="AU848" s="304"/>
      <c r="AV848" s="120"/>
      <c r="AW848" s="120"/>
      <c r="AX848" s="120"/>
      <c r="AY848" s="120"/>
      <c r="AZ848" s="306"/>
      <c r="BA848" s="307"/>
      <c r="BB848" s="305"/>
      <c r="BC848" s="138"/>
    </row>
    <row r="849" spans="47:55">
      <c r="AU849" s="309"/>
      <c r="AV849" s="231"/>
      <c r="AW849" s="120"/>
      <c r="AX849" s="120"/>
      <c r="AY849" s="120"/>
      <c r="AZ849" s="306"/>
      <c r="BA849" s="317"/>
      <c r="BB849" s="305"/>
      <c r="BC849" s="376"/>
    </row>
    <row r="850" spans="47:55">
      <c r="AU850" s="304"/>
      <c r="AV850" s="120"/>
      <c r="AW850" s="120"/>
      <c r="AX850" s="120"/>
      <c r="AY850" s="120"/>
      <c r="AZ850" s="306"/>
      <c r="BA850" s="307"/>
      <c r="BB850" s="305"/>
      <c r="BC850" s="376"/>
    </row>
    <row r="851" spans="47:55">
      <c r="AU851" s="304"/>
      <c r="AV851" s="231"/>
      <c r="AW851" s="120"/>
      <c r="AX851" s="120"/>
      <c r="AY851" s="120"/>
      <c r="AZ851" s="306"/>
      <c r="BA851" s="307"/>
      <c r="BB851" s="305"/>
      <c r="BC851" s="376"/>
    </row>
    <row r="852" spans="47:55">
      <c r="AU852" s="309"/>
      <c r="AV852" s="231"/>
      <c r="AW852" s="120"/>
      <c r="AX852" s="120"/>
      <c r="AY852" s="120"/>
      <c r="AZ852" s="306"/>
      <c r="BA852" s="307"/>
      <c r="BB852" s="305"/>
      <c r="BC852" s="138"/>
    </row>
    <row r="853" spans="47:55">
      <c r="AU853" s="304"/>
      <c r="AV853" s="120"/>
      <c r="AW853" s="120"/>
      <c r="AX853" s="120"/>
      <c r="AY853" s="120"/>
      <c r="AZ853" s="306"/>
      <c r="BA853" s="317"/>
      <c r="BB853" s="305"/>
      <c r="BC853" s="376"/>
    </row>
    <row r="854" spans="47:55">
      <c r="AU854" s="304"/>
      <c r="AV854" s="120"/>
      <c r="AW854" s="120"/>
      <c r="AX854" s="120"/>
      <c r="AY854" s="120"/>
      <c r="AZ854" s="306"/>
      <c r="BA854" s="307"/>
      <c r="BB854" s="305"/>
      <c r="BC854" s="376"/>
    </row>
    <row r="855" spans="47:55">
      <c r="AU855" s="304"/>
      <c r="AV855" s="120"/>
      <c r="AW855" s="120"/>
      <c r="AX855" s="120"/>
      <c r="AY855" s="120"/>
      <c r="AZ855" s="306"/>
      <c r="BA855" s="307"/>
      <c r="BB855" s="305"/>
      <c r="BC855" s="376"/>
    </row>
    <row r="856" spans="47:55">
      <c r="AU856" s="304"/>
      <c r="AV856" s="231"/>
      <c r="AW856" s="120"/>
      <c r="AX856" s="120"/>
      <c r="AY856" s="120"/>
      <c r="AZ856" s="306"/>
      <c r="BA856" s="307"/>
      <c r="BB856" s="305"/>
      <c r="BC856" s="138"/>
    </row>
    <row r="857" spans="47:55">
      <c r="AU857" s="304"/>
      <c r="AV857" s="120"/>
      <c r="AW857" s="120"/>
      <c r="AX857" s="120"/>
      <c r="AY857" s="120"/>
      <c r="AZ857" s="306"/>
      <c r="BA857" s="307"/>
      <c r="BB857" s="305"/>
      <c r="BC857" s="376"/>
    </row>
    <row r="858" spans="47:55">
      <c r="AU858" s="309"/>
      <c r="AV858" s="231"/>
      <c r="AW858" s="120"/>
      <c r="AX858" s="120"/>
      <c r="AY858" s="120"/>
      <c r="AZ858" s="330"/>
      <c r="BA858" s="317"/>
      <c r="BB858" s="326"/>
      <c r="BC858" s="138"/>
    </row>
    <row r="859" spans="47:55">
      <c r="AU859" s="304"/>
      <c r="AV859" s="120"/>
      <c r="AW859" s="120"/>
      <c r="AX859" s="120"/>
      <c r="AY859" s="120"/>
      <c r="AZ859" s="306"/>
      <c r="BA859" s="307"/>
      <c r="BB859" s="305"/>
      <c r="BC859" s="376"/>
    </row>
    <row r="860" spans="47:55">
      <c r="AU860" s="309"/>
      <c r="AV860" s="231"/>
      <c r="AW860" s="120"/>
      <c r="AX860" s="120"/>
      <c r="AY860" s="231"/>
      <c r="AZ860" s="306"/>
      <c r="BA860" s="307"/>
      <c r="BB860" s="305"/>
      <c r="BC860" s="138"/>
    </row>
    <row r="861" spans="47:55">
      <c r="AU861" s="304"/>
      <c r="AV861" s="120"/>
      <c r="AW861" s="120"/>
      <c r="AX861" s="120"/>
      <c r="AY861" s="120"/>
      <c r="AZ861" s="306"/>
      <c r="BA861" s="307"/>
      <c r="BB861" s="305"/>
      <c r="BC861" s="138"/>
    </row>
    <row r="862" spans="47:55">
      <c r="AU862" s="304"/>
      <c r="AV862" s="120"/>
      <c r="AW862" s="120"/>
      <c r="AX862" s="120"/>
      <c r="AY862" s="120"/>
      <c r="AZ862" s="306"/>
      <c r="BA862" s="317"/>
      <c r="BB862" s="305"/>
      <c r="BC862" s="138"/>
    </row>
    <row r="863" spans="47:55">
      <c r="AU863" s="304"/>
      <c r="AV863" s="120"/>
      <c r="AW863" s="120"/>
      <c r="AX863" s="120"/>
      <c r="AY863" s="120"/>
      <c r="AZ863" s="306"/>
      <c r="BA863" s="307"/>
      <c r="BB863" s="305"/>
      <c r="BC863" s="376"/>
    </row>
    <row r="864" spans="47:55">
      <c r="AU864" s="304"/>
      <c r="AV864" s="120"/>
      <c r="AW864" s="120"/>
      <c r="AX864" s="120"/>
      <c r="AY864" s="120"/>
      <c r="AZ864" s="306"/>
      <c r="BA864" s="307"/>
      <c r="BB864" s="305"/>
      <c r="BC864" s="376"/>
    </row>
    <row r="865" spans="47:55">
      <c r="AU865" s="304"/>
      <c r="AV865" s="120"/>
      <c r="AW865" s="120"/>
      <c r="AX865" s="120"/>
      <c r="AY865" s="120"/>
      <c r="AZ865" s="306"/>
      <c r="BA865" s="307"/>
      <c r="BB865" s="305"/>
      <c r="BC865" s="376"/>
    </row>
    <row r="866" spans="47:55">
      <c r="AU866" s="304"/>
      <c r="AV866" s="231"/>
      <c r="AW866" s="120"/>
      <c r="AX866" s="120"/>
      <c r="AY866" s="120"/>
      <c r="AZ866" s="306"/>
      <c r="BA866" s="307"/>
      <c r="BB866" s="305"/>
      <c r="BC866" s="138"/>
    </row>
    <row r="867" spans="47:55">
      <c r="AU867" s="304"/>
      <c r="AV867" s="120"/>
      <c r="AW867" s="120"/>
      <c r="AX867" s="120"/>
      <c r="AY867" s="120"/>
      <c r="AZ867" s="306"/>
      <c r="BA867" s="307"/>
      <c r="BB867" s="305"/>
      <c r="BC867" s="138"/>
    </row>
    <row r="868" spans="47:55">
      <c r="AU868" s="304"/>
      <c r="AV868" s="120"/>
      <c r="AW868" s="120"/>
      <c r="AX868" s="231"/>
      <c r="AY868" s="120"/>
      <c r="AZ868" s="306"/>
      <c r="BA868" s="317"/>
      <c r="BB868" s="305"/>
      <c r="BC868" s="376"/>
    </row>
    <row r="869" spans="47:55">
      <c r="AU869" s="304"/>
      <c r="AV869" s="120"/>
      <c r="AW869" s="120"/>
      <c r="AX869" s="120"/>
      <c r="AY869" s="120"/>
      <c r="AZ869" s="306"/>
      <c r="BA869" s="307"/>
      <c r="BB869" s="305"/>
      <c r="BC869" s="376"/>
    </row>
    <row r="870" spans="47:55">
      <c r="AU870" s="309"/>
      <c r="AV870" s="231"/>
      <c r="AW870" s="120"/>
      <c r="AX870" s="120"/>
      <c r="AY870" s="120"/>
      <c r="AZ870" s="306"/>
      <c r="BA870" s="307"/>
      <c r="BB870" s="305"/>
      <c r="BC870" s="138"/>
    </row>
    <row r="871" spans="47:55">
      <c r="AU871" s="309"/>
      <c r="AV871" s="231"/>
      <c r="AW871" s="120"/>
      <c r="AX871" s="120"/>
      <c r="AY871" s="120"/>
      <c r="AZ871" s="306"/>
      <c r="BA871" s="317"/>
      <c r="BB871" s="305"/>
      <c r="BC871" s="138"/>
    </row>
    <row r="872" spans="47:55">
      <c r="AU872" s="309"/>
      <c r="AV872" s="231"/>
      <c r="AW872" s="120"/>
      <c r="AX872" s="120"/>
      <c r="AY872" s="120"/>
      <c r="AZ872" s="306"/>
      <c r="BA872" s="307"/>
      <c r="BB872" s="305"/>
      <c r="BC872" s="138"/>
    </row>
    <row r="873" spans="47:55">
      <c r="AU873" s="304"/>
      <c r="AV873" s="120"/>
      <c r="AW873" s="120"/>
      <c r="AX873" s="120"/>
      <c r="AY873" s="120"/>
      <c r="AZ873" s="306"/>
      <c r="BA873" s="307"/>
      <c r="BB873" s="305"/>
      <c r="BC873" s="376"/>
    </row>
    <row r="874" spans="47:55">
      <c r="AU874" s="304"/>
      <c r="AV874" s="231"/>
      <c r="AW874" s="120"/>
      <c r="AX874" s="120"/>
      <c r="AY874" s="120"/>
      <c r="AZ874" s="306"/>
      <c r="BA874" s="307"/>
      <c r="BB874" s="305"/>
      <c r="BC874" s="138"/>
    </row>
    <row r="875" spans="47:55">
      <c r="AU875" s="309"/>
      <c r="AV875" s="231"/>
      <c r="AW875" s="120"/>
      <c r="AX875" s="231"/>
      <c r="AY875" s="120"/>
      <c r="AZ875" s="306"/>
      <c r="BA875" s="317"/>
      <c r="BB875" s="305"/>
      <c r="BC875" s="376"/>
    </row>
    <row r="876" spans="47:55">
      <c r="AU876" s="309"/>
      <c r="AV876" s="231"/>
      <c r="AW876" s="120"/>
      <c r="AX876" s="120"/>
      <c r="AY876" s="120"/>
      <c r="AZ876" s="306"/>
      <c r="BA876" s="317"/>
      <c r="BB876" s="305"/>
      <c r="BC876" s="138"/>
    </row>
    <row r="877" spans="47:55">
      <c r="AU877" s="309"/>
      <c r="AV877" s="231"/>
      <c r="AW877" s="120"/>
      <c r="AX877" s="231"/>
      <c r="AY877" s="231"/>
      <c r="AZ877" s="306"/>
      <c r="BA877" s="307"/>
      <c r="BB877" s="305"/>
      <c r="BC877" s="138"/>
    </row>
    <row r="878" spans="47:55">
      <c r="AU878" s="309"/>
      <c r="AV878" s="231"/>
      <c r="AW878" s="120"/>
      <c r="AX878" s="120"/>
      <c r="AY878" s="120"/>
      <c r="AZ878" s="306"/>
      <c r="BA878" s="307"/>
      <c r="BB878" s="305"/>
      <c r="BC878" s="376"/>
    </row>
    <row r="879" spans="47:55">
      <c r="AU879" s="304"/>
      <c r="AV879" s="120"/>
      <c r="AW879" s="120"/>
      <c r="AX879" s="120"/>
      <c r="AY879" s="120"/>
      <c r="AZ879" s="306"/>
      <c r="BA879" s="307"/>
      <c r="BB879" s="305"/>
      <c r="BC879" s="138"/>
    </row>
    <row r="880" spans="47:55">
      <c r="AU880" s="304"/>
      <c r="AV880" s="120"/>
      <c r="AW880" s="120"/>
      <c r="AX880" s="120"/>
      <c r="AY880" s="120"/>
      <c r="AZ880" s="306"/>
      <c r="BA880" s="317"/>
      <c r="BB880" s="305"/>
      <c r="BC880" s="376"/>
    </row>
    <row r="881" spans="47:55">
      <c r="AU881" s="304"/>
      <c r="AV881" s="120"/>
      <c r="AW881" s="120"/>
      <c r="AX881" s="120"/>
      <c r="AY881" s="120"/>
      <c r="AZ881" s="306"/>
      <c r="BA881" s="307"/>
      <c r="BB881" s="305"/>
      <c r="BC881" s="376"/>
    </row>
    <row r="882" spans="47:55">
      <c r="AU882" s="304"/>
      <c r="AV882" s="231"/>
      <c r="AW882" s="120"/>
      <c r="AX882" s="120"/>
      <c r="AY882" s="120"/>
      <c r="AZ882" s="306"/>
      <c r="BA882" s="307"/>
      <c r="BB882" s="305"/>
      <c r="BC882" s="376"/>
    </row>
    <row r="883" spans="47:55">
      <c r="AU883" s="304"/>
      <c r="AV883" s="120"/>
      <c r="AW883" s="120"/>
      <c r="AX883" s="120"/>
      <c r="AY883" s="120"/>
      <c r="AZ883" s="306"/>
      <c r="BA883" s="317"/>
      <c r="BB883" s="305"/>
      <c r="BC883" s="376"/>
    </row>
    <row r="884" spans="47:55">
      <c r="AU884" s="304"/>
      <c r="AV884" s="120"/>
      <c r="AW884" s="120"/>
      <c r="AX884" s="120"/>
      <c r="AY884" s="120"/>
      <c r="AZ884" s="306"/>
      <c r="BA884" s="307"/>
      <c r="BB884" s="305"/>
      <c r="BC884" s="376"/>
    </row>
    <row r="885" spans="47:55">
      <c r="AU885" s="304"/>
      <c r="AV885" s="231"/>
      <c r="AW885" s="120"/>
      <c r="AX885" s="120"/>
      <c r="AY885" s="120"/>
      <c r="AZ885" s="306"/>
      <c r="BA885" s="307"/>
      <c r="BB885" s="305"/>
      <c r="BC885" s="376"/>
    </row>
    <row r="886" spans="47:55">
      <c r="AU886" s="304"/>
      <c r="AV886" s="120"/>
      <c r="AW886" s="120"/>
      <c r="AX886" s="120"/>
      <c r="AY886" s="120"/>
      <c r="AZ886" s="306"/>
      <c r="BA886" s="307"/>
      <c r="BB886" s="305"/>
      <c r="BC886" s="138"/>
    </row>
    <row r="887" spans="47:55">
      <c r="AU887" s="304"/>
      <c r="AV887" s="120"/>
      <c r="AW887" s="120"/>
      <c r="AX887" s="120"/>
      <c r="AY887" s="120"/>
      <c r="AZ887" s="306"/>
      <c r="BA887" s="307"/>
      <c r="BB887" s="305"/>
      <c r="BC887" s="376"/>
    </row>
    <row r="888" spans="47:55" ht="16" thickBot="1">
      <c r="AU888" s="373"/>
      <c r="AV888" s="337"/>
      <c r="AW888" s="338"/>
      <c r="AX888" s="338"/>
      <c r="AY888" s="338"/>
      <c r="AZ888" s="341"/>
      <c r="BA888" s="342"/>
      <c r="BB888" s="339"/>
      <c r="BC888" s="379"/>
    </row>
    <row r="889" spans="47:55">
      <c r="AU889" s="347"/>
      <c r="AV889" s="345"/>
      <c r="AW889" s="344"/>
      <c r="AX889" s="344"/>
      <c r="AY889" s="344"/>
      <c r="AZ889" s="348"/>
      <c r="BA889" s="349"/>
      <c r="BB889" s="346"/>
      <c r="BC889" s="375"/>
    </row>
    <row r="890" spans="47:55">
      <c r="AU890" s="304"/>
      <c r="AV890" s="120"/>
      <c r="AW890" s="120"/>
      <c r="AX890" s="120"/>
      <c r="AY890" s="120"/>
      <c r="AZ890" s="306"/>
      <c r="BA890" s="307"/>
      <c r="BB890" s="305"/>
      <c r="BC890" s="376"/>
    </row>
    <row r="891" spans="47:55">
      <c r="AU891" s="304"/>
      <c r="AV891" s="120"/>
      <c r="AW891" s="120"/>
      <c r="AX891" s="231"/>
      <c r="AY891" s="231"/>
      <c r="AZ891" s="306"/>
      <c r="BA891" s="307"/>
      <c r="BB891" s="305"/>
      <c r="BC891" s="376"/>
    </row>
    <row r="892" spans="47:55">
      <c r="AU892" s="304"/>
      <c r="AV892" s="120"/>
      <c r="AW892" s="120"/>
      <c r="AX892" s="120"/>
      <c r="AY892" s="120"/>
      <c r="AZ892" s="306"/>
      <c r="BA892" s="317"/>
      <c r="BB892" s="305"/>
      <c r="BC892" s="138"/>
    </row>
    <row r="893" spans="47:55">
      <c r="AU893" s="304"/>
      <c r="AV893" s="120"/>
      <c r="AW893" s="120"/>
      <c r="AX893" s="120"/>
      <c r="AY893" s="120"/>
      <c r="AZ893" s="306"/>
      <c r="BA893" s="317"/>
      <c r="BB893" s="305"/>
      <c r="BC893" s="138"/>
    </row>
    <row r="894" spans="47:55">
      <c r="AU894" s="304"/>
      <c r="AV894" s="231"/>
      <c r="AW894" s="120"/>
      <c r="AX894" s="120"/>
      <c r="AY894" s="120"/>
      <c r="AZ894" s="306"/>
      <c r="BA894" s="307"/>
      <c r="BB894" s="305"/>
      <c r="BC894" s="376"/>
    </row>
    <row r="895" spans="47:55">
      <c r="AU895" s="304"/>
      <c r="AV895" s="120"/>
      <c r="AW895" s="120"/>
      <c r="AX895" s="120"/>
      <c r="AY895" s="120"/>
      <c r="AZ895" s="306"/>
      <c r="BA895" s="317"/>
      <c r="BB895" s="305"/>
      <c r="BC895" s="376"/>
    </row>
    <row r="896" spans="47:55">
      <c r="AU896" s="309"/>
      <c r="AV896" s="231"/>
      <c r="AW896" s="120"/>
      <c r="AX896" s="120"/>
      <c r="AY896" s="120"/>
      <c r="AZ896" s="306"/>
      <c r="BA896" s="307"/>
      <c r="BB896" s="305"/>
      <c r="BC896" s="376"/>
    </row>
    <row r="897" spans="47:55">
      <c r="AU897" s="304"/>
      <c r="AV897" s="120"/>
      <c r="AW897" s="120"/>
      <c r="AX897" s="120"/>
      <c r="AY897" s="120"/>
      <c r="AZ897" s="306"/>
      <c r="BA897" s="307"/>
      <c r="BB897" s="305"/>
      <c r="BC897" s="376"/>
    </row>
    <row r="898" spans="47:55">
      <c r="AU898" s="309"/>
      <c r="AV898" s="231"/>
      <c r="AW898" s="120"/>
      <c r="AX898" s="120"/>
      <c r="AY898" s="120"/>
      <c r="AZ898" s="306"/>
      <c r="BA898" s="307"/>
      <c r="BB898" s="305"/>
      <c r="BC898" s="376"/>
    </row>
    <row r="899" spans="47:55">
      <c r="AU899" s="304"/>
      <c r="AV899" s="120"/>
      <c r="AW899" s="120"/>
      <c r="AX899" s="120"/>
      <c r="AY899" s="120"/>
      <c r="AZ899" s="306"/>
      <c r="BA899" s="307"/>
      <c r="BB899" s="305"/>
      <c r="BC899" s="138"/>
    </row>
    <row r="900" spans="47:55">
      <c r="AU900" s="304"/>
      <c r="AV900" s="120"/>
      <c r="AW900" s="120"/>
      <c r="AX900" s="120"/>
      <c r="AY900" s="120"/>
      <c r="AZ900" s="306"/>
      <c r="BA900" s="307"/>
      <c r="BB900" s="305"/>
      <c r="BC900" s="376"/>
    </row>
    <row r="901" spans="47:55">
      <c r="AU901" s="304"/>
      <c r="AV901" s="120"/>
      <c r="AW901" s="120"/>
      <c r="AX901" s="120"/>
      <c r="AY901" s="120"/>
      <c r="AZ901" s="306"/>
      <c r="BA901" s="317"/>
      <c r="BB901" s="305"/>
      <c r="BC901" s="138"/>
    </row>
    <row r="902" spans="47:55">
      <c r="AU902" s="304"/>
      <c r="AV902" s="120"/>
      <c r="AW902" s="120"/>
      <c r="AX902" s="120"/>
      <c r="AY902" s="120"/>
      <c r="AZ902" s="306"/>
      <c r="BA902" s="307"/>
      <c r="BB902" s="305"/>
      <c r="BC902" s="376"/>
    </row>
    <row r="903" spans="47:55">
      <c r="AU903" s="304"/>
      <c r="AV903" s="231"/>
      <c r="AW903" s="120"/>
      <c r="AX903" s="120"/>
      <c r="AY903" s="120"/>
      <c r="AZ903" s="306"/>
      <c r="BA903" s="317"/>
      <c r="BB903" s="305"/>
      <c r="BC903" s="138"/>
    </row>
    <row r="904" spans="47:55">
      <c r="AU904" s="304"/>
      <c r="AV904" s="120"/>
      <c r="AW904" s="120"/>
      <c r="AX904" s="120"/>
      <c r="AY904" s="120"/>
      <c r="AZ904" s="306"/>
      <c r="BA904" s="307"/>
      <c r="BB904" s="305"/>
      <c r="BC904" s="376"/>
    </row>
    <row r="905" spans="47:55">
      <c r="AU905" s="304"/>
      <c r="AV905" s="120"/>
      <c r="AW905" s="120"/>
      <c r="AX905" s="120"/>
      <c r="AY905" s="120"/>
      <c r="AZ905" s="306"/>
      <c r="BA905" s="307"/>
      <c r="BB905" s="305"/>
      <c r="BC905" s="376"/>
    </row>
    <row r="906" spans="47:55">
      <c r="AU906" s="304"/>
      <c r="AV906" s="120"/>
      <c r="AW906" s="120"/>
      <c r="AX906" s="120"/>
      <c r="AY906" s="120"/>
      <c r="AZ906" s="306"/>
      <c r="BA906" s="307"/>
      <c r="BB906" s="305"/>
      <c r="BC906" s="376"/>
    </row>
    <row r="907" spans="47:55">
      <c r="AU907" s="304"/>
      <c r="AV907" s="120"/>
      <c r="AW907" s="120"/>
      <c r="AX907" s="120"/>
      <c r="AY907" s="120"/>
      <c r="AZ907" s="306"/>
      <c r="BA907" s="307"/>
      <c r="BB907" s="305"/>
      <c r="BC907" s="376"/>
    </row>
    <row r="908" spans="47:55">
      <c r="AU908" s="309"/>
      <c r="AV908" s="231"/>
      <c r="AW908" s="120"/>
      <c r="AX908" s="120"/>
      <c r="AY908" s="231"/>
      <c r="AZ908" s="306"/>
      <c r="BA908" s="307"/>
      <c r="BB908" s="305"/>
      <c r="BC908" s="138"/>
    </row>
    <row r="909" spans="47:55">
      <c r="AU909" s="304"/>
      <c r="AV909" s="120"/>
      <c r="AW909" s="120"/>
      <c r="AX909" s="120"/>
      <c r="AY909" s="120"/>
      <c r="AZ909" s="306"/>
      <c r="BA909" s="307"/>
      <c r="BB909" s="305"/>
      <c r="BC909" s="376"/>
    </row>
    <row r="910" spans="47:55">
      <c r="AU910" s="309"/>
      <c r="AV910" s="231"/>
      <c r="AW910" s="120"/>
      <c r="AX910" s="120"/>
      <c r="AY910" s="120"/>
      <c r="AZ910" s="306"/>
      <c r="BA910" s="307"/>
      <c r="BB910" s="305"/>
      <c r="BC910" s="376"/>
    </row>
    <row r="911" spans="47:55">
      <c r="AU911" s="304"/>
      <c r="AV911" s="120"/>
      <c r="AW911" s="120"/>
      <c r="AX911" s="120"/>
      <c r="AY911" s="120"/>
      <c r="AZ911" s="306"/>
      <c r="BA911" s="307"/>
      <c r="BB911" s="305"/>
      <c r="BC911" s="376"/>
    </row>
    <row r="912" spans="47:55">
      <c r="AU912" s="304"/>
      <c r="AV912" s="120"/>
      <c r="AW912" s="120"/>
      <c r="AX912" s="120"/>
      <c r="AY912" s="120"/>
      <c r="AZ912" s="306"/>
      <c r="BA912" s="307"/>
      <c r="BB912" s="305"/>
      <c r="BC912" s="376"/>
    </row>
    <row r="913" spans="47:55">
      <c r="AU913" s="309"/>
      <c r="AV913" s="231"/>
      <c r="AW913" s="120"/>
      <c r="AX913" s="120"/>
      <c r="AY913" s="120"/>
      <c r="AZ913" s="306"/>
      <c r="BA913" s="317"/>
      <c r="BB913" s="305"/>
      <c r="BC913" s="138"/>
    </row>
    <row r="914" spans="47:55">
      <c r="AU914" s="309"/>
      <c r="AV914" s="231"/>
      <c r="AW914" s="120"/>
      <c r="AX914" s="120"/>
      <c r="AY914" s="120"/>
      <c r="AZ914" s="306"/>
      <c r="BA914" s="307"/>
      <c r="BB914" s="305"/>
      <c r="BC914" s="138"/>
    </row>
    <row r="915" spans="47:55">
      <c r="AU915" s="304"/>
      <c r="AV915" s="231"/>
      <c r="AW915" s="120"/>
      <c r="AX915" s="120"/>
      <c r="AY915" s="120"/>
      <c r="AZ915" s="306"/>
      <c r="BA915" s="307"/>
      <c r="BB915" s="305"/>
      <c r="BC915" s="376"/>
    </row>
    <row r="916" spans="47:55">
      <c r="AU916" s="309"/>
      <c r="AV916" s="231"/>
      <c r="AW916" s="120"/>
      <c r="AX916" s="120"/>
      <c r="AY916" s="120"/>
      <c r="AZ916" s="306"/>
      <c r="BA916" s="307"/>
      <c r="BB916" s="305"/>
      <c r="BC916" s="376"/>
    </row>
    <row r="917" spans="47:55">
      <c r="AU917" s="304"/>
      <c r="AV917" s="120"/>
      <c r="AW917" s="120"/>
      <c r="AX917" s="120"/>
      <c r="AY917" s="120"/>
      <c r="AZ917" s="306"/>
      <c r="BA917" s="317"/>
      <c r="BB917" s="305"/>
      <c r="BC917" s="138"/>
    </row>
    <row r="918" spans="47:55">
      <c r="AU918" s="304"/>
      <c r="AV918" s="120"/>
      <c r="AW918" s="120"/>
      <c r="AX918" s="120"/>
      <c r="AY918" s="120"/>
      <c r="AZ918" s="306"/>
      <c r="BA918" s="307"/>
      <c r="BB918" s="305"/>
      <c r="BC918" s="138"/>
    </row>
    <row r="919" spans="47:55">
      <c r="AU919" s="304"/>
      <c r="AV919" s="231"/>
      <c r="AW919" s="120"/>
      <c r="AX919" s="120"/>
      <c r="AY919" s="120"/>
      <c r="AZ919" s="306"/>
      <c r="BA919" s="317"/>
      <c r="BB919" s="305"/>
      <c r="BC919" s="376"/>
    </row>
    <row r="920" spans="47:55">
      <c r="AU920" s="304"/>
      <c r="AV920" s="120"/>
      <c r="AW920" s="120"/>
      <c r="AX920" s="120"/>
      <c r="AY920" s="120"/>
      <c r="AZ920" s="306"/>
      <c r="BA920" s="307"/>
      <c r="BB920" s="305"/>
      <c r="BC920" s="376"/>
    </row>
    <row r="921" spans="47:55">
      <c r="AU921" s="304"/>
      <c r="AV921" s="120"/>
      <c r="AW921" s="120"/>
      <c r="AX921" s="120"/>
      <c r="AY921" s="120"/>
      <c r="AZ921" s="306"/>
      <c r="BA921" s="307"/>
      <c r="BB921" s="305"/>
      <c r="BC921" s="376"/>
    </row>
    <row r="922" spans="47:55">
      <c r="AU922" s="309"/>
      <c r="AV922" s="231"/>
      <c r="AW922" s="120"/>
      <c r="AX922" s="120"/>
      <c r="AY922" s="120"/>
      <c r="AZ922" s="306"/>
      <c r="BA922" s="317"/>
      <c r="BB922" s="305"/>
      <c r="BC922" s="376"/>
    </row>
    <row r="923" spans="47:55">
      <c r="AU923" s="304"/>
      <c r="AV923" s="120"/>
      <c r="AW923" s="120"/>
      <c r="AX923" s="120"/>
      <c r="AY923" s="120"/>
      <c r="AZ923" s="306"/>
      <c r="BA923" s="307"/>
      <c r="BB923" s="305"/>
      <c r="BC923" s="138"/>
    </row>
    <row r="924" spans="47:55">
      <c r="AU924" s="304"/>
      <c r="AV924" s="120"/>
      <c r="AW924" s="120"/>
      <c r="AX924" s="120"/>
      <c r="AY924" s="120"/>
      <c r="AZ924" s="306"/>
      <c r="BA924" s="317"/>
      <c r="BB924" s="305"/>
      <c r="BC924" s="376"/>
    </row>
    <row r="925" spans="47:55">
      <c r="AU925" s="309"/>
      <c r="AV925" s="231"/>
      <c r="AW925" s="120"/>
      <c r="AX925" s="120"/>
      <c r="AY925" s="120"/>
      <c r="AZ925" s="306"/>
      <c r="BA925" s="307"/>
      <c r="BB925" s="305"/>
      <c r="BC925" s="376"/>
    </row>
    <row r="926" spans="47:55">
      <c r="AU926" s="304"/>
      <c r="AV926" s="120"/>
      <c r="AW926" s="120"/>
      <c r="AX926" s="120"/>
      <c r="AY926" s="120"/>
      <c r="AZ926" s="306"/>
      <c r="BA926" s="307"/>
      <c r="BB926" s="305"/>
      <c r="BC926" s="376"/>
    </row>
    <row r="927" spans="47:55">
      <c r="AU927" s="309"/>
      <c r="AV927" s="231"/>
      <c r="AW927" s="120"/>
      <c r="AX927" s="120"/>
      <c r="AY927" s="120"/>
      <c r="AZ927" s="306"/>
      <c r="BA927" s="307"/>
      <c r="BB927" s="305"/>
      <c r="BC927" s="376"/>
    </row>
    <row r="928" spans="47:55">
      <c r="AU928" s="309"/>
      <c r="AV928" s="231"/>
      <c r="AW928" s="120"/>
      <c r="AX928" s="120"/>
      <c r="AY928" s="120"/>
      <c r="AZ928" s="306"/>
      <c r="BA928" s="307"/>
      <c r="BB928" s="305"/>
      <c r="BC928" s="376"/>
    </row>
    <row r="929" spans="47:55">
      <c r="AU929" s="304"/>
      <c r="AV929" s="120"/>
      <c r="AW929" s="120"/>
      <c r="AX929" s="120"/>
      <c r="AY929" s="120"/>
      <c r="AZ929" s="306"/>
      <c r="BA929" s="307"/>
      <c r="BB929" s="305"/>
      <c r="BC929" s="376"/>
    </row>
    <row r="930" spans="47:55">
      <c r="AU930" s="304"/>
      <c r="AV930" s="120"/>
      <c r="AW930" s="120"/>
      <c r="AX930" s="120"/>
      <c r="AY930" s="120"/>
      <c r="AZ930" s="306"/>
      <c r="BA930" s="307"/>
      <c r="BB930" s="305"/>
      <c r="BC930" s="376"/>
    </row>
    <row r="931" spans="47:55">
      <c r="AU931" s="309"/>
      <c r="AV931" s="231"/>
      <c r="AW931" s="120"/>
      <c r="AX931" s="120"/>
      <c r="AY931" s="120"/>
      <c r="AZ931" s="306"/>
      <c r="BA931" s="307"/>
      <c r="BB931" s="305"/>
      <c r="BC931" s="376"/>
    </row>
    <row r="932" spans="47:55">
      <c r="AU932" s="304"/>
      <c r="AV932" s="120"/>
      <c r="AW932" s="120"/>
      <c r="AX932" s="120"/>
      <c r="AY932" s="120"/>
      <c r="AZ932" s="306"/>
      <c r="BA932" s="307"/>
      <c r="BB932" s="305"/>
      <c r="BC932" s="138"/>
    </row>
    <row r="933" spans="47:55">
      <c r="AU933" s="309"/>
      <c r="AV933" s="231"/>
      <c r="AW933" s="120"/>
      <c r="AX933" s="120"/>
      <c r="AY933" s="231"/>
      <c r="AZ933" s="306"/>
      <c r="BA933" s="307"/>
      <c r="BB933" s="305"/>
      <c r="BC933" s="138"/>
    </row>
    <row r="934" spans="47:55">
      <c r="AU934" s="304"/>
      <c r="AV934" s="120"/>
      <c r="AW934" s="120"/>
      <c r="AX934" s="120"/>
      <c r="AY934" s="120"/>
      <c r="AZ934" s="306"/>
      <c r="BA934" s="307"/>
      <c r="BB934" s="305"/>
      <c r="BC934" s="376"/>
    </row>
    <row r="935" spans="47:55">
      <c r="AU935" s="304"/>
      <c r="AV935" s="231"/>
      <c r="AW935" s="231"/>
      <c r="AX935" s="231"/>
      <c r="AY935" s="120"/>
      <c r="AZ935" s="330"/>
      <c r="BA935" s="307"/>
      <c r="BB935" s="305"/>
      <c r="BC935" s="376"/>
    </row>
    <row r="936" spans="47:55">
      <c r="AU936" s="309"/>
      <c r="AV936" s="231"/>
      <c r="AW936" s="120"/>
      <c r="AX936" s="120"/>
      <c r="AY936" s="120"/>
      <c r="AZ936" s="306"/>
      <c r="BA936" s="317"/>
      <c r="BB936" s="326"/>
      <c r="BC936" s="138"/>
    </row>
    <row r="937" spans="47:55">
      <c r="AU937" s="309"/>
      <c r="AV937" s="231"/>
      <c r="AW937" s="120"/>
      <c r="AX937" s="120"/>
      <c r="AY937" s="120"/>
      <c r="AZ937" s="306"/>
      <c r="BA937" s="307"/>
      <c r="BB937" s="305"/>
      <c r="BC937" s="376"/>
    </row>
    <row r="938" spans="47:55">
      <c r="AU938" s="304"/>
      <c r="AV938" s="120"/>
      <c r="AW938" s="120"/>
      <c r="AX938" s="120"/>
      <c r="AY938" s="120"/>
      <c r="AZ938" s="306"/>
      <c r="BA938" s="317"/>
      <c r="BB938" s="305"/>
      <c r="BC938" s="138"/>
    </row>
    <row r="939" spans="47:55">
      <c r="AU939" s="304"/>
      <c r="AV939" s="120"/>
      <c r="AW939" s="120"/>
      <c r="AX939" s="231"/>
      <c r="AY939" s="120"/>
      <c r="AZ939" s="330"/>
      <c r="BA939" s="307"/>
      <c r="BB939" s="305"/>
      <c r="BC939" s="376"/>
    </row>
    <row r="940" spans="47:55">
      <c r="AU940" s="304"/>
      <c r="AV940" s="231"/>
      <c r="AW940" s="120"/>
      <c r="AX940" s="120"/>
      <c r="AY940" s="120"/>
      <c r="AZ940" s="306"/>
      <c r="BA940" s="307"/>
      <c r="BB940" s="305"/>
      <c r="BC940" s="376"/>
    </row>
    <row r="941" spans="47:55">
      <c r="AU941" s="304"/>
      <c r="AV941" s="120"/>
      <c r="AW941" s="120"/>
      <c r="AX941" s="120"/>
      <c r="AY941" s="120"/>
      <c r="AZ941" s="306"/>
      <c r="BA941" s="307"/>
      <c r="BB941" s="305"/>
      <c r="BC941" s="376"/>
    </row>
    <row r="942" spans="47:55">
      <c r="AU942" s="304"/>
      <c r="AV942" s="120"/>
      <c r="AW942" s="120"/>
      <c r="AX942" s="120"/>
      <c r="AY942" s="120"/>
      <c r="AZ942" s="306"/>
      <c r="BA942" s="307"/>
      <c r="BB942" s="305"/>
      <c r="BC942" s="376"/>
    </row>
    <row r="943" spans="47:55">
      <c r="AU943" s="304"/>
      <c r="AV943" s="120"/>
      <c r="AW943" s="120"/>
      <c r="AX943" s="120"/>
      <c r="AY943" s="120"/>
      <c r="AZ943" s="306"/>
      <c r="BA943" s="307"/>
      <c r="BB943" s="305"/>
      <c r="BC943" s="376"/>
    </row>
    <row r="944" spans="47:55">
      <c r="AU944" s="304"/>
      <c r="AV944" s="120"/>
      <c r="AW944" s="120"/>
      <c r="AX944" s="120"/>
      <c r="AY944" s="120"/>
      <c r="AZ944" s="306"/>
      <c r="BA944" s="307"/>
      <c r="BB944" s="305"/>
      <c r="BC944" s="376"/>
    </row>
    <row r="945" spans="47:55">
      <c r="AU945" s="304"/>
      <c r="AV945" s="120"/>
      <c r="AW945" s="120"/>
      <c r="AX945" s="120"/>
      <c r="AY945" s="120"/>
      <c r="AZ945" s="306"/>
      <c r="BA945" s="307"/>
      <c r="BB945" s="305"/>
      <c r="BC945" s="376"/>
    </row>
    <row r="946" spans="47:55">
      <c r="AU946" s="309"/>
      <c r="AV946" s="231"/>
      <c r="AW946" s="120"/>
      <c r="AX946" s="231"/>
      <c r="AY946" s="231"/>
      <c r="AZ946" s="306"/>
      <c r="BA946" s="307"/>
      <c r="BB946" s="305"/>
      <c r="BC946" s="138"/>
    </row>
    <row r="947" spans="47:55">
      <c r="AU947" s="304"/>
      <c r="AV947" s="120"/>
      <c r="AW947" s="120"/>
      <c r="AX947" s="120"/>
      <c r="AY947" s="120"/>
      <c r="AZ947" s="306"/>
      <c r="BA947" s="317"/>
      <c r="BB947" s="305"/>
      <c r="BC947" s="376"/>
    </row>
    <row r="948" spans="47:55">
      <c r="AU948" s="304"/>
      <c r="AV948" s="231"/>
      <c r="AW948" s="120"/>
      <c r="AX948" s="120"/>
      <c r="AY948" s="120"/>
      <c r="AZ948" s="306"/>
      <c r="BA948" s="317"/>
      <c r="BB948" s="305"/>
      <c r="BC948" s="376"/>
    </row>
    <row r="949" spans="47:55">
      <c r="AU949" s="304"/>
      <c r="AV949" s="120"/>
      <c r="AW949" s="120"/>
      <c r="AX949" s="120"/>
      <c r="AY949" s="120"/>
      <c r="AZ949" s="306"/>
      <c r="BA949" s="307"/>
      <c r="BB949" s="305"/>
      <c r="BC949" s="138"/>
    </row>
    <row r="950" spans="47:55">
      <c r="AU950" s="304"/>
      <c r="AV950" s="231"/>
      <c r="AW950" s="120"/>
      <c r="AX950" s="120"/>
      <c r="AY950" s="120"/>
      <c r="AZ950" s="306"/>
      <c r="BA950" s="307"/>
      <c r="BB950" s="305"/>
      <c r="BC950" s="138"/>
    </row>
    <row r="951" spans="47:55">
      <c r="AU951" s="309"/>
      <c r="AV951" s="231"/>
      <c r="AW951" s="120"/>
      <c r="AX951" s="120"/>
      <c r="AY951" s="120"/>
      <c r="AZ951" s="306"/>
      <c r="BA951" s="317"/>
      <c r="BB951" s="305"/>
      <c r="BC951" s="376"/>
    </row>
    <row r="952" spans="47:55">
      <c r="AU952" s="304"/>
      <c r="AV952" s="231"/>
      <c r="AW952" s="120"/>
      <c r="AX952" s="120"/>
      <c r="AY952" s="120"/>
      <c r="AZ952" s="306"/>
      <c r="BA952" s="307"/>
      <c r="BB952" s="305"/>
      <c r="BC952" s="376"/>
    </row>
    <row r="953" spans="47:55">
      <c r="AU953" s="309"/>
      <c r="AV953" s="231"/>
      <c r="AW953" s="120"/>
      <c r="AX953" s="120"/>
      <c r="AY953" s="120"/>
      <c r="AZ953" s="306"/>
      <c r="BA953" s="307"/>
      <c r="BB953" s="305"/>
      <c r="BC953" s="138"/>
    </row>
    <row r="954" spans="47:55">
      <c r="AU954" s="309"/>
      <c r="AV954" s="231"/>
      <c r="AW954" s="120"/>
      <c r="AX954" s="120"/>
      <c r="AY954" s="120"/>
      <c r="AZ954" s="330"/>
      <c r="BA954" s="317"/>
      <c r="BB954" s="326"/>
      <c r="BC954" s="376"/>
    </row>
    <row r="955" spans="47:55">
      <c r="AU955" s="304"/>
      <c r="AV955" s="120"/>
      <c r="AW955" s="120"/>
      <c r="AX955" s="120"/>
      <c r="AY955" s="120"/>
      <c r="AZ955" s="306"/>
      <c r="BA955" s="307"/>
      <c r="BB955" s="305"/>
      <c r="BC955" s="138"/>
    </row>
    <row r="956" spans="47:55">
      <c r="AU956" s="304"/>
      <c r="AV956" s="231"/>
      <c r="AW956" s="120"/>
      <c r="AX956" s="120"/>
      <c r="AY956" s="120"/>
      <c r="AZ956" s="306"/>
      <c r="BA956" s="307"/>
      <c r="BB956" s="305"/>
      <c r="BC956" s="138"/>
    </row>
    <row r="957" spans="47:55">
      <c r="AU957" s="304"/>
      <c r="AV957" s="120"/>
      <c r="AW957" s="120"/>
      <c r="AX957" s="120"/>
      <c r="AY957" s="120"/>
      <c r="AZ957" s="306"/>
      <c r="BA957" s="307"/>
      <c r="BB957" s="305"/>
      <c r="BC957" s="138"/>
    </row>
    <row r="958" spans="47:55">
      <c r="AU958" s="304"/>
      <c r="AV958" s="120"/>
      <c r="AW958" s="120"/>
      <c r="AX958" s="120"/>
      <c r="AY958" s="120"/>
      <c r="AZ958" s="306"/>
      <c r="BA958" s="307"/>
      <c r="BB958" s="305"/>
      <c r="BC958" s="376"/>
    </row>
    <row r="959" spans="47:55">
      <c r="AU959" s="309"/>
      <c r="AV959" s="231"/>
      <c r="AW959" s="120"/>
      <c r="AX959" s="120"/>
      <c r="AY959" s="120"/>
      <c r="AZ959" s="306"/>
      <c r="BA959" s="307"/>
      <c r="BB959" s="305"/>
      <c r="BC959" s="376"/>
    </row>
    <row r="960" spans="47:55">
      <c r="AU960" s="304"/>
      <c r="AV960" s="120"/>
      <c r="AW960" s="120"/>
      <c r="AX960" s="120"/>
      <c r="AY960" s="120"/>
      <c r="AZ960" s="306"/>
      <c r="BA960" s="307"/>
      <c r="BB960" s="305"/>
      <c r="BC960" s="376"/>
    </row>
    <row r="961" spans="47:55">
      <c r="AU961" s="304"/>
      <c r="AV961" s="120"/>
      <c r="AW961" s="120"/>
      <c r="AX961" s="120"/>
      <c r="AY961" s="120"/>
      <c r="AZ961" s="306"/>
      <c r="BA961" s="307"/>
      <c r="BB961" s="305"/>
      <c r="BC961" s="376"/>
    </row>
    <row r="962" spans="47:55">
      <c r="AU962" s="304"/>
      <c r="AV962" s="120"/>
      <c r="AW962" s="120"/>
      <c r="AX962" s="120"/>
      <c r="AY962" s="120"/>
      <c r="AZ962" s="306"/>
      <c r="BA962" s="307"/>
      <c r="BB962" s="305"/>
      <c r="BC962" s="376"/>
    </row>
    <row r="963" spans="47:55">
      <c r="AU963" s="309"/>
      <c r="AV963" s="231"/>
      <c r="AW963" s="120"/>
      <c r="AX963" s="120"/>
      <c r="AY963" s="120"/>
      <c r="AZ963" s="306"/>
      <c r="BA963" s="317"/>
      <c r="BB963" s="305"/>
      <c r="BC963" s="376"/>
    </row>
    <row r="964" spans="47:55">
      <c r="AU964" s="309"/>
      <c r="AV964" s="231"/>
      <c r="AW964" s="120"/>
      <c r="AX964" s="120"/>
      <c r="AY964" s="120"/>
      <c r="AZ964" s="306"/>
      <c r="BA964" s="307"/>
      <c r="BB964" s="305"/>
      <c r="BC964" s="138"/>
    </row>
    <row r="965" spans="47:55">
      <c r="AU965" s="309"/>
      <c r="AV965" s="231"/>
      <c r="AW965" s="120"/>
      <c r="AX965" s="120"/>
      <c r="AY965" s="120"/>
      <c r="AZ965" s="306"/>
      <c r="BA965" s="317"/>
      <c r="BB965" s="326"/>
      <c r="BC965" s="138"/>
    </row>
    <row r="966" spans="47:55">
      <c r="AU966" s="309"/>
      <c r="AV966" s="231"/>
      <c r="AW966" s="120"/>
      <c r="AX966" s="120"/>
      <c r="AY966" s="231"/>
      <c r="AZ966" s="306"/>
      <c r="BA966" s="307"/>
      <c r="BB966" s="305"/>
      <c r="BC966" s="376"/>
    </row>
    <row r="967" spans="47:55">
      <c r="AU967" s="304"/>
      <c r="AV967" s="120"/>
      <c r="AW967" s="120"/>
      <c r="AX967" s="120"/>
      <c r="AY967" s="120"/>
      <c r="AZ967" s="306"/>
      <c r="BA967" s="307"/>
      <c r="BB967" s="305"/>
      <c r="BC967" s="138"/>
    </row>
    <row r="968" spans="47:55">
      <c r="AU968" s="309"/>
      <c r="AV968" s="231"/>
      <c r="AW968" s="120"/>
      <c r="AX968" s="120"/>
      <c r="AY968" s="120"/>
      <c r="AZ968" s="306"/>
      <c r="BA968" s="307"/>
      <c r="BB968" s="305"/>
      <c r="BC968" s="376"/>
    </row>
    <row r="969" spans="47:55">
      <c r="AU969" s="304"/>
      <c r="AV969" s="231"/>
      <c r="AW969" s="120"/>
      <c r="AX969" s="120"/>
      <c r="AY969" s="120"/>
      <c r="AZ969" s="306"/>
      <c r="BA969" s="307"/>
      <c r="BB969" s="305"/>
      <c r="BC969" s="376"/>
    </row>
    <row r="970" spans="47:55">
      <c r="AU970" s="309"/>
      <c r="AV970" s="231"/>
      <c r="AW970" s="120"/>
      <c r="AX970" s="120"/>
      <c r="AY970" s="120"/>
      <c r="AZ970" s="306"/>
      <c r="BA970" s="307"/>
      <c r="BB970" s="305"/>
      <c r="BC970" s="138"/>
    </row>
    <row r="971" spans="47:55">
      <c r="AU971" s="304"/>
      <c r="AV971" s="231"/>
      <c r="AW971" s="120"/>
      <c r="AX971" s="120"/>
      <c r="AY971" s="120"/>
      <c r="AZ971" s="306"/>
      <c r="BA971" s="307"/>
      <c r="BB971" s="305"/>
      <c r="BC971" s="376"/>
    </row>
    <row r="972" spans="47:55">
      <c r="AU972" s="304"/>
      <c r="AV972" s="231"/>
      <c r="AW972" s="120"/>
      <c r="AX972" s="120"/>
      <c r="AY972" s="120"/>
      <c r="AZ972" s="306"/>
      <c r="BA972" s="307"/>
      <c r="BB972" s="305"/>
      <c r="BC972" s="376"/>
    </row>
    <row r="973" spans="47:55">
      <c r="AU973" s="309"/>
      <c r="AV973" s="231"/>
      <c r="AW973" s="120"/>
      <c r="AX973" s="120"/>
      <c r="AY973" s="120"/>
      <c r="AZ973" s="306"/>
      <c r="BA973" s="307"/>
      <c r="BB973" s="305"/>
      <c r="BC973" s="138"/>
    </row>
    <row r="974" spans="47:55">
      <c r="AU974" s="304"/>
      <c r="AV974" s="120"/>
      <c r="AW974" s="120"/>
      <c r="AX974" s="120"/>
      <c r="AY974" s="120"/>
      <c r="AZ974" s="306"/>
      <c r="BA974" s="307"/>
      <c r="BB974" s="305"/>
      <c r="BC974" s="376"/>
    </row>
    <row r="975" spans="47:55">
      <c r="AU975" s="304"/>
      <c r="AV975" s="120"/>
      <c r="AW975" s="120"/>
      <c r="AX975" s="120"/>
      <c r="AY975" s="120"/>
      <c r="AZ975" s="306"/>
      <c r="BA975" s="307"/>
      <c r="BB975" s="305"/>
      <c r="BC975" s="376"/>
    </row>
    <row r="976" spans="47:55" ht="16" thickBot="1">
      <c r="AU976" s="373"/>
      <c r="AV976" s="338"/>
      <c r="AW976" s="338"/>
      <c r="AX976" s="338"/>
      <c r="AY976" s="338"/>
      <c r="AZ976" s="341"/>
      <c r="BA976" s="342"/>
      <c r="BB976" s="339"/>
      <c r="BC976" s="378"/>
    </row>
    <row r="977" spans="47:55">
      <c r="AU977" s="343"/>
      <c r="AV977" s="344"/>
      <c r="AW977" s="344"/>
      <c r="AX977" s="344"/>
      <c r="AY977" s="344"/>
      <c r="AZ977" s="348"/>
      <c r="BA977" s="349"/>
      <c r="BB977" s="346"/>
      <c r="BC977" s="375"/>
    </row>
    <row r="978" spans="47:55">
      <c r="AU978" s="304"/>
      <c r="AV978" s="120"/>
      <c r="AW978" s="120"/>
      <c r="AX978" s="120"/>
      <c r="AY978" s="120"/>
      <c r="AZ978" s="306"/>
      <c r="BA978" s="307"/>
      <c r="BB978" s="305"/>
      <c r="BC978" s="376"/>
    </row>
    <row r="979" spans="47:55">
      <c r="AU979" s="304"/>
      <c r="AV979" s="120"/>
      <c r="AW979" s="120"/>
      <c r="AX979" s="120"/>
      <c r="AY979" s="120"/>
      <c r="AZ979" s="306"/>
      <c r="BA979" s="307"/>
      <c r="BB979" s="305"/>
      <c r="BC979" s="376"/>
    </row>
    <row r="980" spans="47:55">
      <c r="AU980" s="309"/>
      <c r="AV980" s="231"/>
      <c r="AW980" s="120"/>
      <c r="AX980" s="120"/>
      <c r="AY980" s="120"/>
      <c r="AZ980" s="306"/>
      <c r="BA980" s="307"/>
      <c r="BB980" s="305"/>
      <c r="BC980" s="376"/>
    </row>
    <row r="981" spans="47:55">
      <c r="AU981" s="304"/>
      <c r="AV981" s="120"/>
      <c r="AW981" s="120"/>
      <c r="AX981" s="120"/>
      <c r="AY981" s="120"/>
      <c r="AZ981" s="306"/>
      <c r="BA981" s="307"/>
      <c r="BB981" s="305"/>
      <c r="BC981" s="376"/>
    </row>
    <row r="982" spans="47:55">
      <c r="AU982" s="304"/>
      <c r="AV982" s="120"/>
      <c r="AW982" s="120"/>
      <c r="AX982" s="120"/>
      <c r="AY982" s="120"/>
      <c r="AZ982" s="306"/>
      <c r="BA982" s="307"/>
      <c r="BB982" s="305"/>
      <c r="BC982" s="376"/>
    </row>
    <row r="983" spans="47:55">
      <c r="AU983" s="304"/>
      <c r="AV983" s="120"/>
      <c r="AW983" s="120"/>
      <c r="AX983" s="120"/>
      <c r="AY983" s="120"/>
      <c r="AZ983" s="306"/>
      <c r="BA983" s="317"/>
      <c r="BB983" s="305"/>
      <c r="BC983" s="376"/>
    </row>
    <row r="984" spans="47:55">
      <c r="AU984" s="304"/>
      <c r="AV984" s="120"/>
      <c r="AW984" s="120"/>
      <c r="AX984" s="120"/>
      <c r="AY984" s="120"/>
      <c r="AZ984" s="306"/>
      <c r="BA984" s="317"/>
      <c r="BB984" s="305"/>
      <c r="BC984" s="376"/>
    </row>
    <row r="985" spans="47:55">
      <c r="AU985" s="304"/>
      <c r="AV985" s="120"/>
      <c r="AW985" s="120"/>
      <c r="AX985" s="120"/>
      <c r="AY985" s="120"/>
      <c r="AZ985" s="306"/>
      <c r="BA985" s="307"/>
      <c r="BB985" s="305"/>
      <c r="BC985" s="138"/>
    </row>
    <row r="986" spans="47:55">
      <c r="AU986" s="304"/>
      <c r="AV986" s="231"/>
      <c r="AW986" s="120"/>
      <c r="AX986" s="120"/>
      <c r="AY986" s="120"/>
      <c r="AZ986" s="306"/>
      <c r="BA986" s="307"/>
      <c r="BB986" s="305"/>
      <c r="BC986" s="138"/>
    </row>
    <row r="987" spans="47:55">
      <c r="AU987" s="304"/>
      <c r="AV987" s="120"/>
      <c r="AW987" s="120"/>
      <c r="AX987" s="120"/>
      <c r="AY987" s="120"/>
      <c r="AZ987" s="306"/>
      <c r="BA987" s="307"/>
      <c r="BB987" s="305"/>
      <c r="BC987" s="376"/>
    </row>
    <row r="988" spans="47:55">
      <c r="AU988" s="309"/>
      <c r="AV988" s="231"/>
      <c r="AW988" s="120"/>
      <c r="AX988" s="120"/>
      <c r="AY988" s="120"/>
      <c r="AZ988" s="306"/>
      <c r="BA988" s="317"/>
      <c r="BB988" s="326"/>
      <c r="BC988" s="138"/>
    </row>
    <row r="989" spans="47:55">
      <c r="AU989" s="304"/>
      <c r="AV989" s="120"/>
      <c r="AW989" s="120"/>
      <c r="AX989" s="120"/>
      <c r="AY989" s="120"/>
      <c r="AZ989" s="306"/>
      <c r="BA989" s="307"/>
      <c r="BB989" s="305"/>
      <c r="BC989" s="138"/>
    </row>
    <row r="990" spans="47:55">
      <c r="AU990" s="304"/>
      <c r="AV990" s="231"/>
      <c r="AW990" s="120"/>
      <c r="AX990" s="120"/>
      <c r="AY990" s="120"/>
      <c r="AZ990" s="306"/>
      <c r="BA990" s="317"/>
      <c r="BB990" s="305"/>
      <c r="BC990" s="376"/>
    </row>
    <row r="991" spans="47:55">
      <c r="AU991" s="304"/>
      <c r="AV991" s="231"/>
      <c r="AW991" s="120"/>
      <c r="AX991" s="120"/>
      <c r="AY991" s="120"/>
      <c r="AZ991" s="306"/>
      <c r="BA991" s="317"/>
      <c r="BB991" s="305"/>
      <c r="BC991" s="376"/>
    </row>
    <row r="992" spans="47:55">
      <c r="AU992" s="309"/>
      <c r="AV992" s="231"/>
      <c r="AW992" s="120"/>
      <c r="AX992" s="120"/>
      <c r="AY992" s="120"/>
      <c r="AZ992" s="306"/>
      <c r="BA992" s="307"/>
      <c r="BB992" s="305"/>
      <c r="BC992" s="138"/>
    </row>
    <row r="993" spans="47:55">
      <c r="AU993" s="304"/>
      <c r="AV993" s="120"/>
      <c r="AW993" s="231"/>
      <c r="AX993" s="120"/>
      <c r="AY993" s="120"/>
      <c r="AZ993" s="306"/>
      <c r="BA993" s="317"/>
      <c r="BB993" s="305"/>
      <c r="BC993" s="376"/>
    </row>
    <row r="994" spans="47:55">
      <c r="AU994" s="304"/>
      <c r="AV994" s="120"/>
      <c r="AW994" s="120"/>
      <c r="AX994" s="120"/>
      <c r="AY994" s="120"/>
      <c r="AZ994" s="306"/>
      <c r="BA994" s="307"/>
      <c r="BB994" s="305"/>
      <c r="BC994" s="376"/>
    </row>
    <row r="995" spans="47:55">
      <c r="AU995" s="304"/>
      <c r="AV995" s="120"/>
      <c r="AW995" s="120"/>
      <c r="AX995" s="120"/>
      <c r="AY995" s="120"/>
      <c r="AZ995" s="306"/>
      <c r="BA995" s="307"/>
      <c r="BB995" s="305"/>
      <c r="BC995" s="376"/>
    </row>
    <row r="996" spans="47:55">
      <c r="AU996" s="304"/>
      <c r="AV996" s="120"/>
      <c r="AW996" s="120"/>
      <c r="AX996" s="120"/>
      <c r="AY996" s="120"/>
      <c r="AZ996" s="306"/>
      <c r="BA996" s="307"/>
      <c r="BB996" s="305"/>
      <c r="BC996" s="376"/>
    </row>
    <row r="997" spans="47:55">
      <c r="AU997" s="304"/>
      <c r="AV997" s="231"/>
      <c r="AW997" s="120"/>
      <c r="AX997" s="120"/>
      <c r="AY997" s="120"/>
      <c r="AZ997" s="306"/>
      <c r="BA997" s="307"/>
      <c r="BB997" s="305"/>
      <c r="BC997" s="376"/>
    </row>
    <row r="998" spans="47:55">
      <c r="AU998" s="309"/>
      <c r="AV998" s="231"/>
      <c r="AW998" s="120"/>
      <c r="AX998" s="231"/>
      <c r="AY998" s="231"/>
      <c r="AZ998" s="306"/>
      <c r="BA998" s="307"/>
      <c r="BB998" s="305"/>
      <c r="BC998" s="376"/>
    </row>
    <row r="999" spans="47:55">
      <c r="AU999" s="304"/>
      <c r="AV999" s="231"/>
      <c r="AW999" s="120"/>
      <c r="AX999" s="120"/>
      <c r="AY999" s="120"/>
      <c r="AZ999" s="306"/>
      <c r="BA999" s="307"/>
      <c r="BB999" s="305"/>
      <c r="BC999" s="376"/>
    </row>
    <row r="1000" spans="47:55">
      <c r="AU1000" s="304"/>
      <c r="AV1000" s="120"/>
      <c r="AW1000" s="120"/>
      <c r="AX1000" s="120"/>
      <c r="AY1000" s="120"/>
      <c r="AZ1000" s="306"/>
      <c r="BA1000" s="307"/>
      <c r="BB1000" s="305"/>
      <c r="BC1000" s="138"/>
    </row>
    <row r="1001" spans="47:55">
      <c r="AU1001" s="304"/>
      <c r="AV1001" s="120"/>
      <c r="AW1001" s="120"/>
      <c r="AX1001" s="120"/>
      <c r="AY1001" s="120"/>
      <c r="AZ1001" s="306"/>
      <c r="BA1001" s="307"/>
      <c r="BB1001" s="305"/>
      <c r="BC1001" s="376"/>
    </row>
    <row r="1002" spans="47:55">
      <c r="AU1002" s="304"/>
      <c r="AV1002" s="120"/>
      <c r="AW1002" s="120"/>
      <c r="AX1002" s="120"/>
      <c r="AY1002" s="120"/>
      <c r="AZ1002" s="306"/>
      <c r="BA1002" s="307"/>
      <c r="BB1002" s="305"/>
      <c r="BC1002" s="138"/>
    </row>
    <row r="1003" spans="47:55">
      <c r="AU1003" s="304"/>
      <c r="AV1003" s="120"/>
      <c r="AW1003" s="120"/>
      <c r="AX1003" s="120"/>
      <c r="AY1003" s="120"/>
      <c r="AZ1003" s="306"/>
      <c r="BA1003" s="307"/>
      <c r="BB1003" s="305"/>
      <c r="BC1003" s="138"/>
    </row>
    <row r="1004" spans="47:55">
      <c r="AU1004" s="304"/>
      <c r="AV1004" s="120"/>
      <c r="AW1004" s="120"/>
      <c r="AX1004" s="120"/>
      <c r="AY1004" s="120"/>
      <c r="AZ1004" s="306"/>
      <c r="BA1004" s="307"/>
      <c r="BB1004" s="305"/>
      <c r="BC1004" s="138"/>
    </row>
    <row r="1005" spans="47:55">
      <c r="AU1005" s="309"/>
      <c r="AV1005" s="231"/>
      <c r="AW1005" s="120"/>
      <c r="AX1005" s="120"/>
      <c r="AY1005" s="120"/>
      <c r="AZ1005" s="306"/>
      <c r="BA1005" s="317"/>
      <c r="BB1005" s="326"/>
      <c r="BC1005" s="138"/>
    </row>
    <row r="1006" spans="47:55">
      <c r="AU1006" s="309"/>
      <c r="AV1006" s="231"/>
      <c r="AW1006" s="120"/>
      <c r="AX1006" s="120"/>
      <c r="AY1006" s="120"/>
      <c r="AZ1006" s="306"/>
      <c r="BA1006" s="307"/>
      <c r="BB1006" s="305"/>
      <c r="BC1006" s="138"/>
    </row>
    <row r="1007" spans="47:55">
      <c r="AU1007" s="304"/>
      <c r="AV1007" s="231"/>
      <c r="AW1007" s="120"/>
      <c r="AX1007" s="120"/>
      <c r="AY1007" s="120"/>
      <c r="AZ1007" s="306"/>
      <c r="BA1007" s="307"/>
      <c r="BB1007" s="305"/>
      <c r="BC1007" s="376"/>
    </row>
    <row r="1008" spans="47:55">
      <c r="AU1008" s="304"/>
      <c r="AV1008" s="231"/>
      <c r="AW1008" s="120"/>
      <c r="AX1008" s="120"/>
      <c r="AY1008" s="120"/>
      <c r="AZ1008" s="306"/>
      <c r="BA1008" s="307"/>
      <c r="BB1008" s="305"/>
      <c r="BC1008" s="376"/>
    </row>
    <row r="1009" spans="47:55">
      <c r="AU1009" s="304"/>
      <c r="AV1009" s="231"/>
      <c r="AW1009" s="120"/>
      <c r="AX1009" s="120"/>
      <c r="AY1009" s="120"/>
      <c r="AZ1009" s="306"/>
      <c r="BA1009" s="317"/>
      <c r="BB1009" s="305"/>
      <c r="BC1009" s="376"/>
    </row>
    <row r="1010" spans="47:55">
      <c r="AU1010" s="304"/>
      <c r="AV1010" s="231"/>
      <c r="AW1010" s="120"/>
      <c r="AX1010" s="120"/>
      <c r="AY1010" s="120"/>
      <c r="AZ1010" s="306"/>
      <c r="BA1010" s="307"/>
      <c r="BB1010" s="305"/>
      <c r="BC1010" s="376"/>
    </row>
    <row r="1011" spans="47:55">
      <c r="AU1011" s="304"/>
      <c r="AV1011" s="231"/>
      <c r="AW1011" s="120"/>
      <c r="AX1011" s="120"/>
      <c r="AY1011" s="120"/>
      <c r="AZ1011" s="306"/>
      <c r="BA1011" s="317"/>
      <c r="BB1011" s="305"/>
      <c r="BC1011" s="376"/>
    </row>
    <row r="1012" spans="47:55">
      <c r="AU1012" s="309"/>
      <c r="AV1012" s="231"/>
      <c r="AW1012" s="120"/>
      <c r="AX1012" s="120"/>
      <c r="AY1012" s="120"/>
      <c r="AZ1012" s="306"/>
      <c r="BA1012" s="307"/>
      <c r="BB1012" s="305"/>
      <c r="BC1012" s="376"/>
    </row>
    <row r="1013" spans="47:55">
      <c r="AU1013" s="304"/>
      <c r="AV1013" s="120"/>
      <c r="AW1013" s="120"/>
      <c r="AX1013" s="120"/>
      <c r="AY1013" s="120"/>
      <c r="AZ1013" s="306"/>
      <c r="BA1013" s="307"/>
      <c r="BB1013" s="305"/>
      <c r="BC1013" s="138"/>
    </row>
    <row r="1014" spans="47:55">
      <c r="AU1014" s="304"/>
      <c r="AV1014" s="231"/>
      <c r="AW1014" s="120"/>
      <c r="AX1014" s="120"/>
      <c r="AY1014" s="120"/>
      <c r="AZ1014" s="306"/>
      <c r="BA1014" s="317"/>
      <c r="BB1014" s="305"/>
      <c r="BC1014" s="138"/>
    </row>
    <row r="1015" spans="47:55">
      <c r="AU1015" s="304"/>
      <c r="AV1015" s="120"/>
      <c r="AW1015" s="120"/>
      <c r="AX1015" s="120"/>
      <c r="AY1015" s="120"/>
      <c r="AZ1015" s="306"/>
      <c r="BA1015" s="317"/>
      <c r="BB1015" s="305"/>
      <c r="BC1015" s="138"/>
    </row>
    <row r="1016" spans="47:55">
      <c r="AU1016" s="304"/>
      <c r="AV1016" s="120"/>
      <c r="AW1016" s="120"/>
      <c r="AX1016" s="120"/>
      <c r="AY1016" s="120"/>
      <c r="AZ1016" s="306"/>
      <c r="BA1016" s="307"/>
      <c r="BB1016" s="305"/>
      <c r="BC1016" s="376"/>
    </row>
    <row r="1017" spans="47:55">
      <c r="AU1017" s="304"/>
      <c r="AV1017" s="231"/>
      <c r="AW1017" s="120"/>
      <c r="AX1017" s="120"/>
      <c r="AY1017" s="120"/>
      <c r="AZ1017" s="306"/>
      <c r="BA1017" s="307"/>
      <c r="BB1017" s="305"/>
      <c r="BC1017" s="376"/>
    </row>
    <row r="1018" spans="47:55">
      <c r="AU1018" s="304"/>
      <c r="AV1018" s="231"/>
      <c r="AW1018" s="120"/>
      <c r="AX1018" s="120"/>
      <c r="AY1018" s="120"/>
      <c r="AZ1018" s="306"/>
      <c r="BA1018" s="317"/>
      <c r="BB1018" s="305"/>
      <c r="BC1018" s="138"/>
    </row>
    <row r="1019" spans="47:55">
      <c r="AU1019" s="304"/>
      <c r="AV1019" s="120"/>
      <c r="AW1019" s="120"/>
      <c r="AX1019" s="120"/>
      <c r="AY1019" s="120"/>
      <c r="AZ1019" s="306"/>
      <c r="BA1019" s="307"/>
      <c r="BB1019" s="305"/>
      <c r="BC1019" s="376"/>
    </row>
    <row r="1020" spans="47:55">
      <c r="AU1020" s="309"/>
      <c r="AV1020" s="231"/>
      <c r="AW1020" s="120"/>
      <c r="AX1020" s="120"/>
      <c r="AY1020" s="120"/>
      <c r="AZ1020" s="306"/>
      <c r="BA1020" s="307"/>
      <c r="BB1020" s="305"/>
      <c r="BC1020" s="376"/>
    </row>
    <row r="1021" spans="47:55">
      <c r="AU1021" s="304"/>
      <c r="AV1021" s="231"/>
      <c r="AW1021" s="120"/>
      <c r="AX1021" s="120"/>
      <c r="AY1021" s="120"/>
      <c r="AZ1021" s="306"/>
      <c r="BA1021" s="307"/>
      <c r="BB1021" s="305"/>
      <c r="BC1021" s="138"/>
    </row>
    <row r="1022" spans="47:55">
      <c r="AU1022" s="309"/>
      <c r="AV1022" s="231"/>
      <c r="AW1022" s="120"/>
      <c r="AX1022" s="120"/>
      <c r="AY1022" s="120"/>
      <c r="AZ1022" s="306"/>
      <c r="BA1022" s="317"/>
      <c r="BB1022" s="305"/>
      <c r="BC1022" s="138"/>
    </row>
    <row r="1023" spans="47:55">
      <c r="AU1023" s="304"/>
      <c r="AV1023" s="120"/>
      <c r="AW1023" s="120"/>
      <c r="AX1023" s="120"/>
      <c r="AY1023" s="120"/>
      <c r="AZ1023" s="306"/>
      <c r="BA1023" s="317"/>
      <c r="BB1023" s="305"/>
      <c r="BC1023" s="138"/>
    </row>
    <row r="1024" spans="47:55">
      <c r="AU1024" s="309"/>
      <c r="AV1024" s="231"/>
      <c r="AW1024" s="120"/>
      <c r="AX1024" s="120"/>
      <c r="AY1024" s="120"/>
      <c r="AZ1024" s="306"/>
      <c r="BA1024" s="307"/>
      <c r="BB1024" s="305"/>
      <c r="BC1024" s="138"/>
    </row>
    <row r="1025" spans="47:55">
      <c r="AU1025" s="304"/>
      <c r="AV1025" s="120"/>
      <c r="AW1025" s="120"/>
      <c r="AX1025" s="120"/>
      <c r="AY1025" s="120"/>
      <c r="AZ1025" s="306"/>
      <c r="BA1025" s="317"/>
      <c r="BB1025" s="305"/>
      <c r="BC1025" s="376"/>
    </row>
    <row r="1026" spans="47:55">
      <c r="AU1026" s="304"/>
      <c r="AV1026" s="120"/>
      <c r="AW1026" s="120"/>
      <c r="AX1026" s="120"/>
      <c r="AY1026" s="120"/>
      <c r="AZ1026" s="306"/>
      <c r="BA1026" s="307"/>
      <c r="BB1026" s="305"/>
      <c r="BC1026" s="138"/>
    </row>
    <row r="1027" spans="47:55">
      <c r="AU1027" s="309"/>
      <c r="AV1027" s="231"/>
      <c r="AW1027" s="120"/>
      <c r="AX1027" s="120"/>
      <c r="AY1027" s="120"/>
      <c r="AZ1027" s="306"/>
      <c r="BA1027" s="307"/>
      <c r="BB1027" s="305"/>
      <c r="BC1027" s="376"/>
    </row>
    <row r="1028" spans="47:55">
      <c r="AU1028" s="309"/>
      <c r="AV1028" s="231"/>
      <c r="AW1028" s="120"/>
      <c r="AX1028" s="120"/>
      <c r="AY1028" s="120"/>
      <c r="AZ1028" s="306"/>
      <c r="BA1028" s="317"/>
      <c r="BB1028" s="305"/>
      <c r="BC1028" s="376"/>
    </row>
    <row r="1029" spans="47:55">
      <c r="AU1029" s="309"/>
      <c r="AV1029" s="231"/>
      <c r="AW1029" s="120"/>
      <c r="AX1029" s="120"/>
      <c r="AY1029" s="120"/>
      <c r="AZ1029" s="306"/>
      <c r="BA1029" s="317"/>
      <c r="BB1029" s="305"/>
      <c r="BC1029" s="138"/>
    </row>
    <row r="1030" spans="47:55">
      <c r="AU1030" s="309"/>
      <c r="AV1030" s="231"/>
      <c r="AW1030" s="120"/>
      <c r="AX1030" s="120"/>
      <c r="AY1030" s="120"/>
      <c r="AZ1030" s="306"/>
      <c r="BA1030" s="307"/>
      <c r="BB1030" s="305"/>
      <c r="BC1030" s="138"/>
    </row>
    <row r="1031" spans="47:55">
      <c r="AU1031" s="304"/>
      <c r="AV1031" s="231"/>
      <c r="AW1031" s="120"/>
      <c r="AX1031" s="120"/>
      <c r="AY1031" s="231"/>
      <c r="AZ1031" s="306"/>
      <c r="BA1031" s="307"/>
      <c r="BB1031" s="305"/>
      <c r="BC1031" s="376"/>
    </row>
    <row r="1032" spans="47:55">
      <c r="AU1032" s="304"/>
      <c r="AV1032" s="231"/>
      <c r="AW1032" s="120"/>
      <c r="AX1032" s="120"/>
      <c r="AY1032" s="120"/>
      <c r="AZ1032" s="306"/>
      <c r="BA1032" s="307"/>
      <c r="BB1032" s="305"/>
      <c r="BC1032" s="138"/>
    </row>
    <row r="1033" spans="47:55">
      <c r="AU1033" s="304"/>
      <c r="AV1033" s="120"/>
      <c r="AW1033" s="120"/>
      <c r="AX1033" s="120"/>
      <c r="AY1033" s="120"/>
      <c r="AZ1033" s="306"/>
      <c r="BA1033" s="307"/>
      <c r="BB1033" s="305"/>
      <c r="BC1033" s="376"/>
    </row>
    <row r="1034" spans="47:55">
      <c r="AU1034" s="304"/>
      <c r="AV1034" s="120"/>
      <c r="AW1034" s="120"/>
      <c r="AX1034" s="120"/>
      <c r="AY1034" s="120"/>
      <c r="AZ1034" s="306"/>
      <c r="BA1034" s="307"/>
      <c r="BB1034" s="305"/>
      <c r="BC1034" s="138"/>
    </row>
    <row r="1035" spans="47:55">
      <c r="AU1035" s="304"/>
      <c r="AV1035" s="120"/>
      <c r="AW1035" s="120"/>
      <c r="AX1035" s="120"/>
      <c r="AY1035" s="120"/>
      <c r="AZ1035" s="306"/>
      <c r="BA1035" s="317"/>
      <c r="BB1035" s="305"/>
      <c r="BC1035" s="138"/>
    </row>
    <row r="1036" spans="47:55">
      <c r="AU1036" s="304"/>
      <c r="AV1036" s="231"/>
      <c r="AW1036" s="120"/>
      <c r="AX1036" s="120"/>
      <c r="AY1036" s="120"/>
      <c r="AZ1036" s="306"/>
      <c r="BA1036" s="317"/>
      <c r="BB1036" s="305"/>
      <c r="BC1036" s="138"/>
    </row>
    <row r="1037" spans="47:55">
      <c r="AU1037" s="309"/>
      <c r="AV1037" s="231"/>
      <c r="AW1037" s="120"/>
      <c r="AX1037" s="231"/>
      <c r="AY1037" s="231"/>
      <c r="AZ1037" s="306"/>
      <c r="BA1037" s="307"/>
      <c r="BB1037" s="305"/>
      <c r="BC1037" s="138"/>
    </row>
    <row r="1038" spans="47:55">
      <c r="AU1038" s="309"/>
      <c r="AV1038" s="231"/>
      <c r="AW1038" s="120"/>
      <c r="AX1038" s="120"/>
      <c r="AY1038" s="120"/>
      <c r="AZ1038" s="306"/>
      <c r="BA1038" s="317"/>
      <c r="BB1038" s="305"/>
      <c r="BC1038" s="138"/>
    </row>
    <row r="1039" spans="47:55">
      <c r="AU1039" s="304"/>
      <c r="AV1039" s="120"/>
      <c r="AW1039" s="120"/>
      <c r="AX1039" s="120"/>
      <c r="AY1039" s="120"/>
      <c r="AZ1039" s="306"/>
      <c r="BA1039" s="307"/>
      <c r="BB1039" s="305"/>
      <c r="BC1039" s="376"/>
    </row>
    <row r="1040" spans="47:55">
      <c r="AU1040" s="304"/>
      <c r="AV1040" s="120"/>
      <c r="AW1040" s="120"/>
      <c r="AX1040" s="120"/>
      <c r="AY1040" s="120"/>
      <c r="AZ1040" s="306"/>
      <c r="BA1040" s="307"/>
      <c r="BB1040" s="305"/>
      <c r="BC1040" s="376"/>
    </row>
    <row r="1041" spans="47:55">
      <c r="AU1041" s="304"/>
      <c r="AV1041" s="120"/>
      <c r="AW1041" s="120"/>
      <c r="AX1041" s="120"/>
      <c r="AY1041" s="120"/>
      <c r="AZ1041" s="306"/>
      <c r="BA1041" s="317"/>
      <c r="BB1041" s="305"/>
      <c r="BC1041" s="138"/>
    </row>
    <row r="1042" spans="47:55">
      <c r="AU1042" s="304"/>
      <c r="AV1042" s="120"/>
      <c r="AW1042" s="120"/>
      <c r="AX1042" s="120"/>
      <c r="AY1042" s="120"/>
      <c r="AZ1042" s="306"/>
      <c r="BA1042" s="317"/>
      <c r="BB1042" s="305"/>
      <c r="BC1042" s="138"/>
    </row>
    <row r="1043" spans="47:55">
      <c r="AU1043" s="309"/>
      <c r="AV1043" s="231"/>
      <c r="AW1043" s="120"/>
      <c r="AX1043" s="120"/>
      <c r="AY1043" s="231"/>
      <c r="AZ1043" s="306"/>
      <c r="BA1043" s="317"/>
      <c r="BB1043" s="305"/>
      <c r="BC1043" s="376"/>
    </row>
    <row r="1044" spans="47:55">
      <c r="AU1044" s="304"/>
      <c r="AV1044" s="231"/>
      <c r="AW1044" s="120"/>
      <c r="AX1044" s="120"/>
      <c r="AY1044" s="120"/>
      <c r="AZ1044" s="306"/>
      <c r="BA1044" s="317"/>
      <c r="BB1044" s="305"/>
      <c r="BC1044" s="138"/>
    </row>
    <row r="1045" spans="47:55">
      <c r="AU1045" s="304"/>
      <c r="AV1045" s="120"/>
      <c r="AW1045" s="120"/>
      <c r="AX1045" s="120"/>
      <c r="AY1045" s="120"/>
      <c r="AZ1045" s="306"/>
      <c r="BA1045" s="307"/>
      <c r="BB1045" s="305"/>
      <c r="BC1045" s="376"/>
    </row>
    <row r="1046" spans="47:55">
      <c r="AU1046" s="304"/>
      <c r="AV1046" s="120"/>
      <c r="AW1046" s="120"/>
      <c r="AX1046" s="120"/>
      <c r="AY1046" s="120"/>
      <c r="AZ1046" s="306"/>
      <c r="BA1046" s="307"/>
      <c r="BB1046" s="305"/>
      <c r="BC1046" s="376"/>
    </row>
    <row r="1047" spans="47:55">
      <c r="AU1047" s="304"/>
      <c r="AV1047" s="231"/>
      <c r="AW1047" s="120"/>
      <c r="AX1047" s="120"/>
      <c r="AY1047" s="120"/>
      <c r="AZ1047" s="306"/>
      <c r="BA1047" s="307"/>
      <c r="BB1047" s="305"/>
      <c r="BC1047" s="376"/>
    </row>
    <row r="1048" spans="47:55">
      <c r="AU1048" s="304"/>
      <c r="AV1048" s="120"/>
      <c r="AW1048" s="120"/>
      <c r="AX1048" s="120"/>
      <c r="AY1048" s="120"/>
      <c r="AZ1048" s="306"/>
      <c r="BA1048" s="307"/>
      <c r="BB1048" s="305"/>
      <c r="BC1048" s="376"/>
    </row>
    <row r="1049" spans="47:55">
      <c r="AU1049" s="304"/>
      <c r="AV1049" s="120"/>
      <c r="AW1049" s="120"/>
      <c r="AX1049" s="120"/>
      <c r="AY1049" s="120"/>
      <c r="AZ1049" s="306"/>
      <c r="BA1049" s="307"/>
      <c r="BB1049" s="305"/>
      <c r="BC1049" s="376"/>
    </row>
    <row r="1050" spans="47:55">
      <c r="AU1050" s="309"/>
      <c r="AV1050" s="231"/>
      <c r="AW1050" s="231"/>
      <c r="AX1050" s="120"/>
      <c r="AY1050" s="120"/>
      <c r="AZ1050" s="306"/>
      <c r="BA1050" s="307"/>
      <c r="BB1050" s="305"/>
      <c r="BC1050" s="376"/>
    </row>
    <row r="1051" spans="47:55">
      <c r="AU1051" s="304"/>
      <c r="AV1051" s="120"/>
      <c r="AW1051" s="120"/>
      <c r="AX1051" s="120"/>
      <c r="AY1051" s="120"/>
      <c r="AZ1051" s="306"/>
      <c r="BA1051" s="307"/>
      <c r="BB1051" s="305"/>
      <c r="BC1051" s="376"/>
    </row>
    <row r="1052" spans="47:55">
      <c r="AU1052" s="309"/>
      <c r="AV1052" s="231"/>
      <c r="AW1052" s="120"/>
      <c r="AX1052" s="120"/>
      <c r="AY1052" s="120"/>
      <c r="AZ1052" s="306"/>
      <c r="BA1052" s="307"/>
      <c r="BB1052" s="305"/>
      <c r="BC1052" s="138"/>
    </row>
    <row r="1053" spans="47:55">
      <c r="AU1053" s="304"/>
      <c r="AV1053" s="120"/>
      <c r="AW1053" s="120"/>
      <c r="AX1053" s="120"/>
      <c r="AY1053" s="120"/>
      <c r="AZ1053" s="306"/>
      <c r="BA1053" s="317"/>
      <c r="BB1053" s="305"/>
      <c r="BC1053" s="376"/>
    </row>
    <row r="1054" spans="47:55">
      <c r="AU1054" s="304"/>
      <c r="AV1054" s="120"/>
      <c r="AW1054" s="120"/>
      <c r="AX1054" s="120"/>
      <c r="AY1054" s="120"/>
      <c r="AZ1054" s="306"/>
      <c r="BA1054" s="317"/>
      <c r="BB1054" s="305"/>
      <c r="BC1054" s="138"/>
    </row>
    <row r="1055" spans="47:55">
      <c r="AU1055" s="304"/>
      <c r="AV1055" s="120"/>
      <c r="AW1055" s="120"/>
      <c r="AX1055" s="120"/>
      <c r="AY1055" s="120"/>
      <c r="AZ1055" s="306"/>
      <c r="BA1055" s="307"/>
      <c r="BB1055" s="305"/>
      <c r="BC1055" s="138"/>
    </row>
    <row r="1056" spans="47:55">
      <c r="AU1056" s="304"/>
      <c r="AV1056" s="120"/>
      <c r="AW1056" s="120"/>
      <c r="AX1056" s="120"/>
      <c r="AY1056" s="120"/>
      <c r="AZ1056" s="306"/>
      <c r="BA1056" s="307"/>
      <c r="BB1056" s="305"/>
      <c r="BC1056" s="376"/>
    </row>
    <row r="1057" spans="47:55">
      <c r="AU1057" s="304"/>
      <c r="AV1057" s="120"/>
      <c r="AW1057" s="120"/>
      <c r="AX1057" s="120"/>
      <c r="AY1057" s="120"/>
      <c r="AZ1057" s="306"/>
      <c r="BA1057" s="307"/>
      <c r="BB1057" s="305"/>
      <c r="BC1057" s="376"/>
    </row>
    <row r="1058" spans="47:55">
      <c r="AU1058" s="309"/>
      <c r="AV1058" s="231"/>
      <c r="AW1058" s="120"/>
      <c r="AX1058" s="120"/>
      <c r="AY1058" s="120"/>
      <c r="AZ1058" s="306"/>
      <c r="BA1058" s="307"/>
      <c r="BB1058" s="305"/>
      <c r="BC1058" s="376"/>
    </row>
    <row r="1059" spans="47:55">
      <c r="AU1059" s="309"/>
      <c r="AV1059" s="231"/>
      <c r="AW1059" s="120"/>
      <c r="AX1059" s="120"/>
      <c r="AY1059" s="120"/>
      <c r="AZ1059" s="306"/>
      <c r="BA1059" s="307"/>
      <c r="BB1059" s="305"/>
      <c r="BC1059" s="138"/>
    </row>
    <row r="1060" spans="47:55">
      <c r="AU1060" s="309"/>
      <c r="AV1060" s="231"/>
      <c r="AW1060" s="120"/>
      <c r="AX1060" s="120"/>
      <c r="AY1060" s="120"/>
      <c r="AZ1060" s="306"/>
      <c r="BA1060" s="317"/>
      <c r="BB1060" s="305"/>
      <c r="BC1060" s="138"/>
    </row>
    <row r="1061" spans="47:55">
      <c r="AU1061" s="309"/>
      <c r="AV1061" s="231"/>
      <c r="AW1061" s="120"/>
      <c r="AX1061" s="120"/>
      <c r="AY1061" s="120"/>
      <c r="AZ1061" s="306"/>
      <c r="BA1061" s="307"/>
      <c r="BB1061" s="305"/>
      <c r="BC1061" s="376"/>
    </row>
    <row r="1062" spans="47:55">
      <c r="AU1062" s="304"/>
      <c r="AV1062" s="231"/>
      <c r="AW1062" s="120"/>
      <c r="AX1062" s="120"/>
      <c r="AY1062" s="120"/>
      <c r="AZ1062" s="306"/>
      <c r="BA1062" s="317"/>
      <c r="BB1062" s="305"/>
      <c r="BC1062" s="376"/>
    </row>
    <row r="1063" spans="47:55">
      <c r="AU1063" s="304"/>
      <c r="AV1063" s="120"/>
      <c r="AW1063" s="120"/>
      <c r="AX1063" s="120"/>
      <c r="AY1063" s="120"/>
      <c r="AZ1063" s="306"/>
      <c r="BA1063" s="317"/>
      <c r="BB1063" s="305"/>
      <c r="BC1063" s="138"/>
    </row>
    <row r="1064" spans="47:55" ht="16" thickBot="1">
      <c r="AU1064" s="380"/>
      <c r="AV1064" s="337"/>
      <c r="AW1064" s="338"/>
      <c r="AX1064" s="338"/>
      <c r="AY1064" s="338"/>
      <c r="AZ1064" s="341"/>
      <c r="BA1064" s="342"/>
      <c r="BB1064" s="339"/>
      <c r="BC1064" s="379"/>
    </row>
    <row r="1065" spans="47:55">
      <c r="AU1065" s="347"/>
      <c r="AV1065" s="345"/>
      <c r="AW1065" s="345"/>
      <c r="AX1065" s="344"/>
      <c r="AY1065" s="344"/>
      <c r="AZ1065" s="348"/>
      <c r="BA1065" s="349"/>
      <c r="BB1065" s="346"/>
      <c r="BC1065" s="375"/>
    </row>
    <row r="1066" spans="47:55">
      <c r="AU1066" s="304"/>
      <c r="AV1066" s="120"/>
      <c r="AW1066" s="120"/>
      <c r="AX1066" s="120"/>
      <c r="AY1066" s="120"/>
      <c r="AZ1066" s="306"/>
      <c r="BA1066" s="307"/>
      <c r="BB1066" s="305"/>
      <c r="BC1066" s="138"/>
    </row>
    <row r="1067" spans="47:55">
      <c r="AU1067" s="309"/>
      <c r="AV1067" s="231"/>
      <c r="AW1067" s="120"/>
      <c r="AX1067" s="120"/>
      <c r="AY1067" s="120"/>
      <c r="AZ1067" s="306"/>
      <c r="BA1067" s="307"/>
      <c r="BB1067" s="305"/>
      <c r="BC1067" s="376"/>
    </row>
    <row r="1068" spans="47:55">
      <c r="AU1068" s="309"/>
      <c r="AV1068" s="231"/>
      <c r="AW1068" s="120"/>
      <c r="AX1068" s="120"/>
      <c r="AY1068" s="120"/>
      <c r="AZ1068" s="306"/>
      <c r="BA1068" s="307"/>
      <c r="BB1068" s="305"/>
      <c r="BC1068" s="376"/>
    </row>
    <row r="1069" spans="47:55">
      <c r="AU1069" s="304"/>
      <c r="AV1069" s="120"/>
      <c r="AW1069" s="120"/>
      <c r="AX1069" s="120"/>
      <c r="AY1069" s="120"/>
      <c r="AZ1069" s="306"/>
      <c r="BA1069" s="307"/>
      <c r="BB1069" s="305"/>
      <c r="BC1069" s="376"/>
    </row>
    <row r="1070" spans="47:55">
      <c r="AU1070" s="304"/>
      <c r="AV1070" s="120"/>
      <c r="AW1070" s="120"/>
      <c r="AX1070" s="120"/>
      <c r="AY1070" s="120"/>
      <c r="AZ1070" s="306"/>
      <c r="BA1070" s="307"/>
      <c r="BB1070" s="305"/>
      <c r="BC1070" s="376"/>
    </row>
    <row r="1071" spans="47:55">
      <c r="AU1071" s="304"/>
      <c r="AV1071" s="120"/>
      <c r="AW1071" s="120"/>
      <c r="AX1071" s="120"/>
      <c r="AY1071" s="120"/>
      <c r="AZ1071" s="306"/>
      <c r="BA1071" s="307"/>
      <c r="BB1071" s="305"/>
      <c r="BC1071" s="376"/>
    </row>
    <row r="1072" spans="47:55">
      <c r="AU1072" s="304"/>
      <c r="AV1072" s="120"/>
      <c r="AW1072" s="120"/>
      <c r="AX1072" s="120"/>
      <c r="AY1072" s="120"/>
      <c r="AZ1072" s="306"/>
      <c r="BA1072" s="307"/>
      <c r="BB1072" s="305"/>
      <c r="BC1072" s="376"/>
    </row>
    <row r="1073" spans="47:55">
      <c r="AU1073" s="304"/>
      <c r="AV1073" s="120"/>
      <c r="AW1073" s="120"/>
      <c r="AX1073" s="120"/>
      <c r="AY1073" s="120"/>
      <c r="AZ1073" s="306"/>
      <c r="BA1073" s="307"/>
      <c r="BB1073" s="305"/>
      <c r="BC1073" s="376"/>
    </row>
    <row r="1074" spans="47:55">
      <c r="AU1074" s="304"/>
      <c r="AV1074" s="120"/>
      <c r="AW1074" s="120"/>
      <c r="AX1074" s="120"/>
      <c r="AY1074" s="120"/>
      <c r="AZ1074" s="306"/>
      <c r="BA1074" s="307"/>
      <c r="BB1074" s="305"/>
      <c r="BC1074" s="376"/>
    </row>
    <row r="1075" spans="47:55">
      <c r="AU1075" s="304"/>
      <c r="AV1075" s="120"/>
      <c r="AW1075" s="120"/>
      <c r="AX1075" s="120"/>
      <c r="AY1075" s="120"/>
      <c r="AZ1075" s="306"/>
      <c r="BA1075" s="307"/>
      <c r="BB1075" s="305"/>
      <c r="BC1075" s="376"/>
    </row>
    <row r="1076" spans="47:55">
      <c r="AU1076" s="304"/>
      <c r="AV1076" s="120"/>
      <c r="AW1076" s="120"/>
      <c r="AX1076" s="120"/>
      <c r="AY1076" s="120"/>
      <c r="AZ1076" s="306"/>
      <c r="BA1076" s="307"/>
      <c r="BB1076" s="305"/>
      <c r="BC1076" s="376"/>
    </row>
    <row r="1077" spans="47:55">
      <c r="AU1077" s="304"/>
      <c r="AV1077" s="120"/>
      <c r="AW1077" s="120"/>
      <c r="AX1077" s="120"/>
      <c r="AY1077" s="120"/>
      <c r="AZ1077" s="306"/>
      <c r="BA1077" s="307"/>
      <c r="BB1077" s="305"/>
      <c r="BC1077" s="376"/>
    </row>
    <row r="1078" spans="47:55">
      <c r="AU1078" s="304"/>
      <c r="AV1078" s="120"/>
      <c r="AW1078" s="120"/>
      <c r="AX1078" s="120"/>
      <c r="AY1078" s="120"/>
      <c r="AZ1078" s="306"/>
      <c r="BA1078" s="307"/>
      <c r="BB1078" s="305"/>
      <c r="BC1078" s="376"/>
    </row>
    <row r="1079" spans="47:55">
      <c r="AU1079" s="304"/>
      <c r="AV1079" s="120"/>
      <c r="AW1079" s="120"/>
      <c r="AX1079" s="120"/>
      <c r="AY1079" s="120"/>
      <c r="AZ1079" s="306"/>
      <c r="BA1079" s="307"/>
      <c r="BB1079" s="305"/>
      <c r="BC1079" s="376"/>
    </row>
    <row r="1080" spans="47:55">
      <c r="AU1080" s="304"/>
      <c r="AV1080" s="120"/>
      <c r="AW1080" s="120"/>
      <c r="AX1080" s="120"/>
      <c r="AY1080" s="120"/>
      <c r="AZ1080" s="306"/>
      <c r="BA1080" s="307"/>
      <c r="BB1080" s="305"/>
      <c r="BC1080" s="376"/>
    </row>
    <row r="1081" spans="47:55">
      <c r="AU1081" s="304"/>
      <c r="AV1081" s="120"/>
      <c r="AW1081" s="120"/>
      <c r="AX1081" s="120"/>
      <c r="AY1081" s="120"/>
      <c r="AZ1081" s="306"/>
      <c r="BA1081" s="307"/>
      <c r="BB1081" s="305"/>
      <c r="BC1081" s="376"/>
    </row>
    <row r="1082" spans="47:55">
      <c r="AU1082" s="304"/>
      <c r="AV1082" s="120"/>
      <c r="AW1082" s="120"/>
      <c r="AX1082" s="120"/>
      <c r="AY1082" s="120"/>
      <c r="AZ1082" s="306"/>
      <c r="BA1082" s="307"/>
      <c r="BB1082" s="305"/>
      <c r="BC1082" s="376"/>
    </row>
    <row r="1083" spans="47:55">
      <c r="AU1083" s="304"/>
      <c r="AV1083" s="120"/>
      <c r="AW1083" s="120"/>
      <c r="AX1083" s="120"/>
      <c r="AY1083" s="120"/>
      <c r="AZ1083" s="306"/>
      <c r="BA1083" s="307"/>
      <c r="BB1083" s="305"/>
      <c r="BC1083" s="376"/>
    </row>
    <row r="1084" spans="47:55">
      <c r="AU1084" s="304"/>
      <c r="AV1084" s="120"/>
      <c r="AW1084" s="120"/>
      <c r="AX1084" s="120"/>
      <c r="AY1084" s="120"/>
      <c r="AZ1084" s="306"/>
      <c r="BA1084" s="307"/>
      <c r="BB1084" s="305"/>
      <c r="BC1084" s="376"/>
    </row>
    <row r="1085" spans="47:55">
      <c r="AU1085" s="304"/>
      <c r="AV1085" s="120"/>
      <c r="AW1085" s="120"/>
      <c r="AX1085" s="120"/>
      <c r="AY1085" s="120"/>
      <c r="AZ1085" s="306"/>
      <c r="BA1085" s="307"/>
      <c r="BB1085" s="305"/>
      <c r="BC1085" s="376"/>
    </row>
    <row r="1086" spans="47:55">
      <c r="AU1086" s="304"/>
      <c r="AV1086" s="120"/>
      <c r="AW1086" s="120"/>
      <c r="AX1086" s="120"/>
      <c r="AY1086" s="120"/>
      <c r="AZ1086" s="306"/>
      <c r="BA1086" s="307"/>
      <c r="BB1086" s="305"/>
      <c r="BC1086" s="376"/>
    </row>
    <row r="1087" spans="47:55">
      <c r="AU1087" s="304"/>
      <c r="AV1087" s="231"/>
      <c r="AW1087" s="120"/>
      <c r="AX1087" s="120"/>
      <c r="AY1087" s="120"/>
      <c r="AZ1087" s="306"/>
      <c r="BA1087" s="307"/>
      <c r="BB1087" s="305"/>
      <c r="BC1087" s="138"/>
    </row>
    <row r="1088" spans="47:55">
      <c r="AU1088" s="304"/>
      <c r="AV1088" s="120"/>
      <c r="AW1088" s="120"/>
      <c r="AX1088" s="120"/>
      <c r="AY1088" s="120"/>
      <c r="AZ1088" s="306"/>
      <c r="BA1088" s="307"/>
      <c r="BB1088" s="305"/>
      <c r="BC1088" s="138"/>
    </row>
    <row r="1089" spans="47:55">
      <c r="AU1089" s="309"/>
      <c r="AV1089" s="231"/>
      <c r="AW1089" s="120"/>
      <c r="AX1089" s="120"/>
      <c r="AY1089" s="120"/>
      <c r="AZ1089" s="306"/>
      <c r="BA1089" s="307"/>
      <c r="BB1089" s="305"/>
      <c r="BC1089" s="376"/>
    </row>
    <row r="1090" spans="47:55">
      <c r="AU1090" s="304"/>
      <c r="AV1090" s="120"/>
      <c r="AW1090" s="120"/>
      <c r="AX1090" s="120"/>
      <c r="AY1090" s="120"/>
      <c r="AZ1090" s="306"/>
      <c r="BA1090" s="307"/>
      <c r="BB1090" s="305"/>
      <c r="BC1090" s="138"/>
    </row>
    <row r="1091" spans="47:55">
      <c r="AU1091" s="309"/>
      <c r="AV1091" s="231"/>
      <c r="AW1091" s="120"/>
      <c r="AX1091" s="120"/>
      <c r="AY1091" s="120"/>
      <c r="AZ1091" s="306"/>
      <c r="BA1091" s="307"/>
      <c r="BB1091" s="305"/>
      <c r="BC1091" s="138"/>
    </row>
    <row r="1092" spans="47:55">
      <c r="AU1092" s="304"/>
      <c r="AV1092" s="120"/>
      <c r="AW1092" s="120"/>
      <c r="AX1092" s="120"/>
      <c r="AY1092" s="120"/>
      <c r="AZ1092" s="306"/>
      <c r="BA1092" s="307"/>
      <c r="BB1092" s="305"/>
      <c r="BC1092" s="138"/>
    </row>
    <row r="1093" spans="47:55">
      <c r="AU1093" s="309"/>
      <c r="AV1093" s="231"/>
      <c r="AW1093" s="231"/>
      <c r="AX1093" s="120"/>
      <c r="AY1093" s="120"/>
      <c r="AZ1093" s="306"/>
      <c r="BA1093" s="317"/>
      <c r="BB1093" s="326"/>
      <c r="BC1093" s="376"/>
    </row>
    <row r="1094" spans="47:55">
      <c r="AU1094" s="309"/>
      <c r="AV1094" s="231"/>
      <c r="AW1094" s="231"/>
      <c r="AX1094" s="120"/>
      <c r="AY1094" s="120"/>
      <c r="AZ1094" s="306"/>
      <c r="BA1094" s="307"/>
      <c r="BB1094" s="305"/>
      <c r="BC1094" s="376"/>
    </row>
    <row r="1095" spans="47:55">
      <c r="AU1095" s="304"/>
      <c r="AV1095" s="120"/>
      <c r="AW1095" s="120"/>
      <c r="AX1095" s="120"/>
      <c r="AY1095" s="120"/>
      <c r="AZ1095" s="306"/>
      <c r="BA1095" s="307"/>
      <c r="BB1095" s="305"/>
      <c r="BC1095" s="376"/>
    </row>
    <row r="1096" spans="47:55">
      <c r="AU1096" s="309"/>
      <c r="AV1096" s="231"/>
      <c r="AW1096" s="120"/>
      <c r="AX1096" s="120"/>
      <c r="AY1096" s="120"/>
      <c r="AZ1096" s="306"/>
      <c r="BA1096" s="307"/>
      <c r="BB1096" s="305"/>
      <c r="BC1096" s="138"/>
    </row>
    <row r="1097" spans="47:55">
      <c r="AU1097" s="304"/>
      <c r="AV1097" s="120"/>
      <c r="AW1097" s="120"/>
      <c r="AX1097" s="120"/>
      <c r="AY1097" s="120"/>
      <c r="AZ1097" s="306"/>
      <c r="BA1097" s="307"/>
      <c r="BB1097" s="305"/>
      <c r="BC1097" s="376"/>
    </row>
    <row r="1098" spans="47:55">
      <c r="AU1098" s="304"/>
      <c r="AV1098" s="120"/>
      <c r="AW1098" s="120"/>
      <c r="AX1098" s="120"/>
      <c r="AY1098" s="120"/>
      <c r="AZ1098" s="306"/>
      <c r="BA1098" s="307"/>
      <c r="BB1098" s="305"/>
      <c r="BC1098" s="376"/>
    </row>
    <row r="1099" spans="47:55">
      <c r="AU1099" s="304"/>
      <c r="AV1099" s="120"/>
      <c r="AW1099" s="120"/>
      <c r="AX1099" s="120"/>
      <c r="AY1099" s="120"/>
      <c r="AZ1099" s="306"/>
      <c r="BA1099" s="307"/>
      <c r="BB1099" s="305"/>
      <c r="BC1099" s="376"/>
    </row>
    <row r="1100" spans="47:55">
      <c r="AU1100" s="309"/>
      <c r="AV1100" s="231"/>
      <c r="AW1100" s="120"/>
      <c r="AX1100" s="120"/>
      <c r="AY1100" s="120"/>
      <c r="AZ1100" s="306"/>
      <c r="BA1100" s="307"/>
      <c r="BB1100" s="305"/>
      <c r="BC1100" s="376"/>
    </row>
    <row r="1101" spans="47:55">
      <c r="AU1101" s="304"/>
      <c r="AV1101" s="120"/>
      <c r="AW1101" s="120"/>
      <c r="AX1101" s="120"/>
      <c r="AY1101" s="120"/>
      <c r="AZ1101" s="306"/>
      <c r="BA1101" s="307"/>
      <c r="BB1101" s="305"/>
      <c r="BC1101" s="376"/>
    </row>
    <row r="1102" spans="47:55">
      <c r="AU1102" s="304"/>
      <c r="AV1102" s="120"/>
      <c r="AW1102" s="120"/>
      <c r="AX1102" s="120"/>
      <c r="AY1102" s="120"/>
      <c r="AZ1102" s="306"/>
      <c r="BA1102" s="307"/>
      <c r="BB1102" s="305"/>
      <c r="BC1102" s="376"/>
    </row>
    <row r="1103" spans="47:55">
      <c r="AU1103" s="304"/>
      <c r="AV1103" s="231"/>
      <c r="AW1103" s="231"/>
      <c r="AX1103" s="120"/>
      <c r="AY1103" s="120"/>
      <c r="AZ1103" s="306"/>
      <c r="BA1103" s="307"/>
      <c r="BB1103" s="305"/>
      <c r="BC1103" s="376"/>
    </row>
    <row r="1104" spans="47:55">
      <c r="AU1104" s="304"/>
      <c r="AV1104" s="231"/>
      <c r="AW1104" s="120"/>
      <c r="AX1104" s="120"/>
      <c r="AY1104" s="120"/>
      <c r="AZ1104" s="306"/>
      <c r="BA1104" s="307"/>
      <c r="BB1104" s="305"/>
      <c r="BC1104" s="376"/>
    </row>
    <row r="1105" spans="47:55">
      <c r="AU1105" s="304"/>
      <c r="AV1105" s="120"/>
      <c r="AW1105" s="120"/>
      <c r="AX1105" s="120"/>
      <c r="AY1105" s="120"/>
      <c r="AZ1105" s="306"/>
      <c r="BA1105" s="307"/>
      <c r="BB1105" s="305"/>
      <c r="BC1105" s="376"/>
    </row>
    <row r="1106" spans="47:55">
      <c r="AU1106" s="304"/>
      <c r="AV1106" s="231"/>
      <c r="AW1106" s="120"/>
      <c r="AX1106" s="120"/>
      <c r="AY1106" s="120"/>
      <c r="AZ1106" s="306"/>
      <c r="BA1106" s="307"/>
      <c r="BB1106" s="305"/>
      <c r="BC1106" s="376"/>
    </row>
    <row r="1107" spans="47:55">
      <c r="AU1107" s="304"/>
      <c r="AV1107" s="120"/>
      <c r="AW1107" s="120"/>
      <c r="AX1107" s="120"/>
      <c r="AY1107" s="120"/>
      <c r="AZ1107" s="306"/>
      <c r="BA1107" s="307"/>
      <c r="BB1107" s="305"/>
      <c r="BC1107" s="376"/>
    </row>
    <row r="1108" spans="47:55">
      <c r="AU1108" s="304"/>
      <c r="AV1108" s="120"/>
      <c r="AW1108" s="120"/>
      <c r="AX1108" s="120"/>
      <c r="AY1108" s="120"/>
      <c r="AZ1108" s="306"/>
      <c r="BA1108" s="307"/>
      <c r="BB1108" s="305"/>
      <c r="BC1108" s="376"/>
    </row>
    <row r="1109" spans="47:55">
      <c r="AU1109" s="304"/>
      <c r="AV1109" s="120"/>
      <c r="AW1109" s="120"/>
      <c r="AX1109" s="120"/>
      <c r="AY1109" s="120"/>
      <c r="AZ1109" s="306"/>
      <c r="BA1109" s="307"/>
      <c r="BB1109" s="305"/>
      <c r="BC1109" s="376"/>
    </row>
    <row r="1110" spans="47:55">
      <c r="AU1110" s="304"/>
      <c r="AV1110" s="231"/>
      <c r="AW1110" s="120"/>
      <c r="AX1110" s="120"/>
      <c r="AY1110" s="120"/>
      <c r="AZ1110" s="306"/>
      <c r="BA1110" s="307"/>
      <c r="BB1110" s="305"/>
      <c r="BC1110" s="376"/>
    </row>
    <row r="1111" spans="47:55">
      <c r="AU1111" s="304"/>
      <c r="AV1111" s="231"/>
      <c r="AW1111" s="120"/>
      <c r="AX1111" s="120"/>
      <c r="AY1111" s="120"/>
      <c r="AZ1111" s="306"/>
      <c r="BA1111" s="307"/>
      <c r="BB1111" s="305"/>
      <c r="BC1111" s="376"/>
    </row>
    <row r="1112" spans="47:55">
      <c r="AU1112" s="304"/>
      <c r="AV1112" s="120"/>
      <c r="AW1112" s="120"/>
      <c r="AX1112" s="120"/>
      <c r="AY1112" s="120"/>
      <c r="AZ1112" s="306"/>
      <c r="BA1112" s="307"/>
      <c r="BB1112" s="305"/>
      <c r="BC1112" s="376"/>
    </row>
    <row r="1113" spans="47:55">
      <c r="AU1113" s="304"/>
      <c r="AV1113" s="120"/>
      <c r="AW1113" s="120"/>
      <c r="AX1113" s="120"/>
      <c r="AY1113" s="120"/>
      <c r="AZ1113" s="306"/>
      <c r="BA1113" s="307"/>
      <c r="BB1113" s="305"/>
      <c r="BC1113" s="376"/>
    </row>
    <row r="1114" spans="47:55">
      <c r="AU1114" s="304"/>
      <c r="AV1114" s="231"/>
      <c r="AW1114" s="120"/>
      <c r="AX1114" s="120"/>
      <c r="AY1114" s="120"/>
      <c r="AZ1114" s="306"/>
      <c r="BA1114" s="307"/>
      <c r="BB1114" s="305"/>
      <c r="BC1114" s="376"/>
    </row>
    <row r="1115" spans="47:55">
      <c r="AU1115" s="304"/>
      <c r="AV1115" s="231"/>
      <c r="AW1115" s="120"/>
      <c r="AX1115" s="120"/>
      <c r="AY1115" s="120"/>
      <c r="AZ1115" s="306"/>
      <c r="BA1115" s="307"/>
      <c r="BB1115" s="305"/>
      <c r="BC1115" s="138"/>
    </row>
    <row r="1116" spans="47:55">
      <c r="AU1116" s="304"/>
      <c r="AV1116" s="120"/>
      <c r="AW1116" s="120"/>
      <c r="AX1116" s="120"/>
      <c r="AY1116" s="120"/>
      <c r="AZ1116" s="306"/>
      <c r="BA1116" s="307"/>
      <c r="BB1116" s="305"/>
      <c r="BC1116" s="376"/>
    </row>
    <row r="1117" spans="47:55">
      <c r="AU1117" s="309"/>
      <c r="AV1117" s="231"/>
      <c r="AW1117" s="120"/>
      <c r="AX1117" s="120"/>
      <c r="AY1117" s="120"/>
      <c r="AZ1117" s="306"/>
      <c r="BA1117" s="307"/>
      <c r="BB1117" s="305"/>
      <c r="BC1117" s="376"/>
    </row>
    <row r="1118" spans="47:55">
      <c r="AU1118" s="304"/>
      <c r="AV1118" s="120"/>
      <c r="AW1118" s="120"/>
      <c r="AX1118" s="120"/>
      <c r="AY1118" s="120"/>
      <c r="AZ1118" s="306"/>
      <c r="BA1118" s="307"/>
      <c r="BB1118" s="305"/>
      <c r="BC1118" s="376"/>
    </row>
    <row r="1119" spans="47:55">
      <c r="AU1119" s="309"/>
      <c r="AV1119" s="231"/>
      <c r="AW1119" s="120"/>
      <c r="AX1119" s="120"/>
      <c r="AY1119" s="120"/>
      <c r="AZ1119" s="306"/>
      <c r="BA1119" s="307"/>
      <c r="BB1119" s="305"/>
      <c r="BC1119" s="138"/>
    </row>
    <row r="1120" spans="47:55">
      <c r="AU1120" s="304"/>
      <c r="AV1120" s="120"/>
      <c r="AW1120" s="120"/>
      <c r="AX1120" s="120"/>
      <c r="AY1120" s="120"/>
      <c r="AZ1120" s="306"/>
      <c r="BA1120" s="307"/>
      <c r="BB1120" s="305"/>
      <c r="BC1120" s="376"/>
    </row>
    <row r="1121" spans="47:55">
      <c r="AU1121" s="304"/>
      <c r="AV1121" s="231"/>
      <c r="AW1121" s="120"/>
      <c r="AX1121" s="120"/>
      <c r="AY1121" s="120"/>
      <c r="AZ1121" s="306"/>
      <c r="BA1121" s="307"/>
      <c r="BB1121" s="305"/>
      <c r="BC1121" s="376"/>
    </row>
    <row r="1122" spans="47:55">
      <c r="AU1122" s="304"/>
      <c r="AV1122" s="120"/>
      <c r="AW1122" s="120"/>
      <c r="AX1122" s="120"/>
      <c r="AY1122" s="120"/>
      <c r="AZ1122" s="306"/>
      <c r="BA1122" s="307"/>
      <c r="BB1122" s="305"/>
      <c r="BC1122" s="376"/>
    </row>
    <row r="1123" spans="47:55">
      <c r="AU1123" s="304"/>
      <c r="AV1123" s="120"/>
      <c r="AW1123" s="120"/>
      <c r="AX1123" s="120"/>
      <c r="AY1123" s="120"/>
      <c r="AZ1123" s="306"/>
      <c r="BA1123" s="307"/>
      <c r="BB1123" s="305"/>
      <c r="BC1123" s="376"/>
    </row>
    <row r="1124" spans="47:55">
      <c r="AU1124" s="304"/>
      <c r="AV1124" s="231"/>
      <c r="AW1124" s="120"/>
      <c r="AX1124" s="120"/>
      <c r="AY1124" s="120"/>
      <c r="AZ1124" s="306"/>
      <c r="BA1124" s="307"/>
      <c r="BB1124" s="305"/>
      <c r="BC1124" s="376"/>
    </row>
    <row r="1125" spans="47:55">
      <c r="AU1125" s="304"/>
      <c r="AV1125" s="120"/>
      <c r="AW1125" s="120"/>
      <c r="AX1125" s="120"/>
      <c r="AY1125" s="120"/>
      <c r="AZ1125" s="306"/>
      <c r="BA1125" s="307"/>
      <c r="BB1125" s="305"/>
      <c r="BC1125" s="376"/>
    </row>
    <row r="1126" spans="47:55">
      <c r="AU1126" s="304"/>
      <c r="AV1126" s="120"/>
      <c r="AW1126" s="120"/>
      <c r="AX1126" s="120"/>
      <c r="AY1126" s="120"/>
      <c r="AZ1126" s="306"/>
      <c r="BA1126" s="307"/>
      <c r="BB1126" s="305"/>
      <c r="BC1126" s="376"/>
    </row>
    <row r="1127" spans="47:55">
      <c r="AU1127" s="304"/>
      <c r="AV1127" s="231"/>
      <c r="AW1127" s="120"/>
      <c r="AX1127" s="120"/>
      <c r="AY1127" s="120"/>
      <c r="AZ1127" s="306"/>
      <c r="BA1127" s="307"/>
      <c r="BB1127" s="305"/>
      <c r="BC1127" s="376"/>
    </row>
    <row r="1128" spans="47:55">
      <c r="AU1128" s="304"/>
      <c r="AV1128" s="120"/>
      <c r="AW1128" s="120"/>
      <c r="AX1128" s="120"/>
      <c r="AY1128" s="120"/>
      <c r="AZ1128" s="306"/>
      <c r="BA1128" s="307"/>
      <c r="BB1128" s="305"/>
      <c r="BC1128" s="376"/>
    </row>
    <row r="1129" spans="47:55">
      <c r="AU1129" s="304"/>
      <c r="AV1129" s="120"/>
      <c r="AW1129" s="120"/>
      <c r="AX1129" s="120"/>
      <c r="AY1129" s="120"/>
      <c r="AZ1129" s="306"/>
      <c r="BA1129" s="307"/>
      <c r="BB1129" s="305"/>
      <c r="BC1129" s="376"/>
    </row>
    <row r="1130" spans="47:55">
      <c r="AU1130" s="309"/>
      <c r="AV1130" s="231"/>
      <c r="AW1130" s="231"/>
      <c r="AX1130" s="120"/>
      <c r="AY1130" s="120"/>
      <c r="AZ1130" s="306"/>
      <c r="BA1130" s="307"/>
      <c r="BB1130" s="305"/>
      <c r="BC1130" s="376"/>
    </row>
    <row r="1131" spans="47:55">
      <c r="AU1131" s="309"/>
      <c r="AV1131" s="231"/>
      <c r="AW1131" s="120"/>
      <c r="AX1131" s="120"/>
      <c r="AY1131" s="120"/>
      <c r="AZ1131" s="306"/>
      <c r="BA1131" s="317"/>
      <c r="BB1131" s="305"/>
      <c r="BC1131" s="138"/>
    </row>
    <row r="1132" spans="47:55">
      <c r="AU1132" s="309"/>
      <c r="AV1132" s="231"/>
      <c r="AW1132" s="120"/>
      <c r="AX1132" s="120"/>
      <c r="AY1132" s="120"/>
      <c r="AZ1132" s="306"/>
      <c r="BA1132" s="307"/>
      <c r="BB1132" s="305"/>
      <c r="BC1132" s="376"/>
    </row>
    <row r="1133" spans="47:55">
      <c r="AU1133" s="304"/>
      <c r="AV1133" s="120"/>
      <c r="AW1133" s="120"/>
      <c r="AX1133" s="120"/>
      <c r="AY1133" s="120"/>
      <c r="AZ1133" s="306"/>
      <c r="BA1133" s="307"/>
      <c r="BB1133" s="305"/>
      <c r="BC1133" s="376"/>
    </row>
    <row r="1134" spans="47:55">
      <c r="AU1134" s="304"/>
      <c r="AV1134" s="120"/>
      <c r="AW1134" s="120"/>
      <c r="AX1134" s="120"/>
      <c r="AY1134" s="120"/>
      <c r="AZ1134" s="306"/>
      <c r="BA1134" s="307"/>
      <c r="BB1134" s="305"/>
      <c r="BC1134" s="376"/>
    </row>
    <row r="1135" spans="47:55">
      <c r="AU1135" s="304"/>
      <c r="AV1135" s="231"/>
      <c r="AW1135" s="120"/>
      <c r="AX1135" s="120"/>
      <c r="AY1135" s="120"/>
      <c r="AZ1135" s="306"/>
      <c r="BA1135" s="307"/>
      <c r="BB1135" s="305"/>
      <c r="BC1135" s="376"/>
    </row>
    <row r="1136" spans="47:55">
      <c r="AU1136" s="304"/>
      <c r="AV1136" s="120"/>
      <c r="AW1136" s="120"/>
      <c r="AX1136" s="120"/>
      <c r="AY1136" s="120"/>
      <c r="AZ1136" s="306"/>
      <c r="BA1136" s="307"/>
      <c r="BB1136" s="305"/>
      <c r="BC1136" s="376"/>
    </row>
    <row r="1137" spans="47:55">
      <c r="AU1137" s="304"/>
      <c r="AV1137" s="231"/>
      <c r="AW1137" s="120"/>
      <c r="AX1137" s="120"/>
      <c r="AY1137" s="120"/>
      <c r="AZ1137" s="306"/>
      <c r="BA1137" s="307"/>
      <c r="BB1137" s="305"/>
      <c r="BC1137" s="376"/>
    </row>
    <row r="1138" spans="47:55">
      <c r="AU1138" s="304"/>
      <c r="AV1138" s="231"/>
      <c r="AW1138" s="120"/>
      <c r="AX1138" s="120"/>
      <c r="AY1138" s="120"/>
      <c r="AZ1138" s="306"/>
      <c r="BA1138" s="307"/>
      <c r="BB1138" s="305"/>
      <c r="BC1138" s="376"/>
    </row>
    <row r="1139" spans="47:55">
      <c r="AU1139" s="304"/>
      <c r="AV1139" s="120"/>
      <c r="AW1139" s="120"/>
      <c r="AX1139" s="120"/>
      <c r="AY1139" s="120"/>
      <c r="AZ1139" s="306"/>
      <c r="BA1139" s="307"/>
      <c r="BB1139" s="305"/>
      <c r="BC1139" s="376"/>
    </row>
    <row r="1140" spans="47:55">
      <c r="AU1140" s="304"/>
      <c r="AV1140" s="120"/>
      <c r="AW1140" s="120"/>
      <c r="AX1140" s="120"/>
      <c r="AY1140" s="120"/>
      <c r="AZ1140" s="306"/>
      <c r="BA1140" s="307"/>
      <c r="BB1140" s="305"/>
      <c r="BC1140" s="376"/>
    </row>
    <row r="1141" spans="47:55">
      <c r="AU1141" s="304"/>
      <c r="AV1141" s="120"/>
      <c r="AW1141" s="120"/>
      <c r="AX1141" s="120"/>
      <c r="AY1141" s="120"/>
      <c r="AZ1141" s="306"/>
      <c r="BA1141" s="307"/>
      <c r="BB1141" s="305"/>
      <c r="BC1141" s="376"/>
    </row>
    <row r="1142" spans="47:55">
      <c r="AU1142" s="304"/>
      <c r="AV1142" s="120"/>
      <c r="AW1142" s="120"/>
      <c r="AX1142" s="120"/>
      <c r="AY1142" s="120"/>
      <c r="AZ1142" s="306"/>
      <c r="BA1142" s="307"/>
      <c r="BB1142" s="305"/>
      <c r="BC1142" s="138"/>
    </row>
    <row r="1143" spans="47:55">
      <c r="AU1143" s="304"/>
      <c r="AV1143" s="120"/>
      <c r="AW1143" s="120"/>
      <c r="AX1143" s="120"/>
      <c r="AY1143" s="120"/>
      <c r="AZ1143" s="306"/>
      <c r="BA1143" s="307"/>
      <c r="BB1143" s="305"/>
      <c r="BC1143" s="376"/>
    </row>
    <row r="1144" spans="47:55">
      <c r="AU1144" s="309"/>
      <c r="AV1144" s="231"/>
      <c r="AW1144" s="120"/>
      <c r="AX1144" s="120"/>
      <c r="AY1144" s="120"/>
      <c r="AZ1144" s="306"/>
      <c r="BA1144" s="307"/>
      <c r="BB1144" s="305"/>
      <c r="BC1144" s="376"/>
    </row>
    <row r="1145" spans="47:55">
      <c r="AU1145" s="304"/>
      <c r="AV1145" s="120"/>
      <c r="AW1145" s="120"/>
      <c r="AX1145" s="120"/>
      <c r="AY1145" s="120"/>
      <c r="AZ1145" s="306"/>
      <c r="BA1145" s="307"/>
      <c r="BB1145" s="305"/>
      <c r="BC1145" s="376"/>
    </row>
    <row r="1146" spans="47:55">
      <c r="AU1146" s="304"/>
      <c r="AV1146" s="120"/>
      <c r="AW1146" s="120"/>
      <c r="AX1146" s="120"/>
      <c r="AY1146" s="120"/>
      <c r="AZ1146" s="306"/>
      <c r="BA1146" s="307"/>
      <c r="BB1146" s="305"/>
      <c r="BC1146" s="376"/>
    </row>
    <row r="1147" spans="47:55">
      <c r="AU1147" s="304"/>
      <c r="AV1147" s="120"/>
      <c r="AW1147" s="120"/>
      <c r="AX1147" s="120"/>
      <c r="AY1147" s="120"/>
      <c r="AZ1147" s="306"/>
      <c r="BA1147" s="307"/>
      <c r="BB1147" s="305"/>
      <c r="BC1147" s="138"/>
    </row>
    <row r="1148" spans="47:55">
      <c r="AU1148" s="304"/>
      <c r="AV1148" s="231"/>
      <c r="AW1148" s="120"/>
      <c r="AX1148" s="120"/>
      <c r="AY1148" s="120"/>
      <c r="AZ1148" s="306"/>
      <c r="BA1148" s="307"/>
      <c r="BB1148" s="305"/>
      <c r="BC1148" s="376"/>
    </row>
    <row r="1149" spans="47:55">
      <c r="AU1149" s="304"/>
      <c r="AV1149" s="120"/>
      <c r="AW1149" s="120"/>
      <c r="AX1149" s="120"/>
      <c r="AY1149" s="120"/>
      <c r="AZ1149" s="306"/>
      <c r="BA1149" s="317"/>
      <c r="BB1149" s="305"/>
      <c r="BC1149" s="376"/>
    </row>
    <row r="1150" spans="47:55">
      <c r="AU1150" s="304"/>
      <c r="AV1150" s="120"/>
      <c r="AW1150" s="120"/>
      <c r="AX1150" s="120"/>
      <c r="AY1150" s="120"/>
      <c r="AZ1150" s="306"/>
      <c r="BA1150" s="307"/>
      <c r="BB1150" s="305"/>
      <c r="BC1150" s="376"/>
    </row>
    <row r="1151" spans="47:55">
      <c r="AU1151" s="309"/>
      <c r="AV1151" s="231"/>
      <c r="AW1151" s="120"/>
      <c r="AX1151" s="120"/>
      <c r="AY1151" s="120"/>
      <c r="AZ1151" s="306"/>
      <c r="BA1151" s="307"/>
      <c r="BB1151" s="305"/>
      <c r="BC1151" s="376"/>
    </row>
    <row r="1152" spans="47:55" ht="16" thickBot="1">
      <c r="AU1152" s="373"/>
      <c r="AV1152" s="338"/>
      <c r="AW1152" s="338"/>
      <c r="AX1152" s="338"/>
      <c r="AY1152" s="338"/>
      <c r="AZ1152" s="341"/>
      <c r="BA1152" s="342"/>
      <c r="BB1152" s="339"/>
      <c r="BC1152" s="378"/>
    </row>
    <row r="1153" spans="47:55">
      <c r="AU1153" s="343"/>
      <c r="AV1153" s="344"/>
      <c r="AW1153" s="344"/>
      <c r="AX1153" s="344"/>
      <c r="AY1153" s="344"/>
      <c r="AZ1153" s="348"/>
      <c r="BA1153" s="349"/>
      <c r="BB1153" s="346"/>
      <c r="BC1153" s="375"/>
    </row>
    <row r="1154" spans="47:55">
      <c r="AU1154" s="309"/>
      <c r="AV1154" s="231"/>
      <c r="AW1154" s="120"/>
      <c r="AX1154" s="120"/>
      <c r="AY1154" s="120"/>
      <c r="AZ1154" s="306"/>
      <c r="BA1154" s="307"/>
      <c r="BB1154" s="305"/>
      <c r="BC1154" s="376"/>
    </row>
    <row r="1155" spans="47:55">
      <c r="AU1155" s="309"/>
      <c r="AV1155" s="231"/>
      <c r="AW1155" s="120"/>
      <c r="AX1155" s="120"/>
      <c r="AY1155" s="120"/>
      <c r="AZ1155" s="306"/>
      <c r="BA1155" s="307"/>
      <c r="BB1155" s="305"/>
      <c r="BC1155" s="376"/>
    </row>
    <row r="1156" spans="47:55">
      <c r="AU1156" s="304"/>
      <c r="AV1156" s="120"/>
      <c r="AW1156" s="120"/>
      <c r="AX1156" s="120"/>
      <c r="AY1156" s="120"/>
      <c r="AZ1156" s="306"/>
      <c r="BA1156" s="307"/>
      <c r="BB1156" s="305"/>
      <c r="BC1156" s="376"/>
    </row>
    <row r="1157" spans="47:55">
      <c r="AU1157" s="304"/>
      <c r="AV1157" s="120"/>
      <c r="AW1157" s="120"/>
      <c r="AX1157" s="120"/>
      <c r="AY1157" s="120"/>
      <c r="AZ1157" s="306"/>
      <c r="BA1157" s="307"/>
      <c r="BB1157" s="305"/>
      <c r="BC1157" s="376"/>
    </row>
    <row r="1158" spans="47:55">
      <c r="AU1158" s="304"/>
      <c r="AV1158" s="120"/>
      <c r="AW1158" s="120"/>
      <c r="AX1158" s="120"/>
      <c r="AY1158" s="120"/>
      <c r="AZ1158" s="306"/>
      <c r="BA1158" s="307"/>
      <c r="BB1158" s="305"/>
      <c r="BC1158" s="376"/>
    </row>
    <row r="1159" spans="47:55">
      <c r="AU1159" s="304"/>
      <c r="AV1159" s="120"/>
      <c r="AW1159" s="120"/>
      <c r="AX1159" s="120"/>
      <c r="AY1159" s="120"/>
      <c r="AZ1159" s="306"/>
      <c r="BA1159" s="307"/>
      <c r="BB1159" s="305"/>
      <c r="BC1159" s="376"/>
    </row>
    <row r="1160" spans="47:55">
      <c r="AU1160" s="304"/>
      <c r="AV1160" s="120"/>
      <c r="AW1160" s="120"/>
      <c r="AX1160" s="120"/>
      <c r="AY1160" s="120"/>
      <c r="AZ1160" s="306"/>
      <c r="BA1160" s="307"/>
      <c r="BB1160" s="305"/>
      <c r="BC1160" s="376"/>
    </row>
    <row r="1161" spans="47:55">
      <c r="AU1161" s="304"/>
      <c r="AV1161" s="120"/>
      <c r="AW1161" s="120"/>
      <c r="AX1161" s="120"/>
      <c r="AY1161" s="120"/>
      <c r="AZ1161" s="306"/>
      <c r="BA1161" s="307"/>
      <c r="BB1161" s="305"/>
      <c r="BC1161" s="376"/>
    </row>
    <row r="1162" spans="47:55">
      <c r="AU1162" s="304"/>
      <c r="AV1162" s="120"/>
      <c r="AW1162" s="120"/>
      <c r="AX1162" s="120"/>
      <c r="AY1162" s="120"/>
      <c r="AZ1162" s="306"/>
      <c r="BA1162" s="307"/>
      <c r="BB1162" s="305"/>
      <c r="BC1162" s="376"/>
    </row>
    <row r="1163" spans="47:55">
      <c r="AU1163" s="309"/>
      <c r="AV1163" s="231"/>
      <c r="AW1163" s="120"/>
      <c r="AX1163" s="120"/>
      <c r="AY1163" s="120"/>
      <c r="AZ1163" s="306"/>
      <c r="BA1163" s="317"/>
      <c r="BB1163" s="305"/>
      <c r="BC1163" s="376"/>
    </row>
    <row r="1164" spans="47:55">
      <c r="AU1164" s="304"/>
      <c r="AV1164" s="120"/>
      <c r="AW1164" s="120"/>
      <c r="AX1164" s="120"/>
      <c r="AY1164" s="120"/>
      <c r="AZ1164" s="306"/>
      <c r="BA1164" s="307"/>
      <c r="BB1164" s="305"/>
      <c r="BC1164" s="376"/>
    </row>
    <row r="1165" spans="47:55">
      <c r="AU1165" s="309"/>
      <c r="AV1165" s="231"/>
      <c r="AW1165" s="231"/>
      <c r="AX1165" s="120"/>
      <c r="AY1165" s="120"/>
      <c r="AZ1165" s="306"/>
      <c r="BA1165" s="317"/>
      <c r="BB1165" s="305"/>
      <c r="BC1165" s="138"/>
    </row>
    <row r="1166" spans="47:55">
      <c r="AU1166" s="309"/>
      <c r="AV1166" s="231"/>
      <c r="AW1166" s="120"/>
      <c r="AX1166" s="120"/>
      <c r="AY1166" s="120"/>
      <c r="AZ1166" s="306"/>
      <c r="BA1166" s="317"/>
      <c r="BB1166" s="305"/>
      <c r="BC1166" s="376"/>
    </row>
    <row r="1167" spans="47:55">
      <c r="AU1167" s="304"/>
      <c r="AV1167" s="120"/>
      <c r="AW1167" s="120"/>
      <c r="AX1167" s="120"/>
      <c r="AY1167" s="120"/>
      <c r="AZ1167" s="306"/>
      <c r="BA1167" s="307"/>
      <c r="BB1167" s="305"/>
      <c r="BC1167" s="138"/>
    </row>
    <row r="1168" spans="47:55">
      <c r="AU1168" s="304"/>
      <c r="AV1168" s="231"/>
      <c r="AW1168" s="120"/>
      <c r="AX1168" s="120"/>
      <c r="AY1168" s="120"/>
      <c r="AZ1168" s="306"/>
      <c r="BA1168" s="307"/>
      <c r="BB1168" s="305"/>
      <c r="BC1168" s="376"/>
    </row>
    <row r="1169" spans="47:55">
      <c r="AU1169" s="304"/>
      <c r="AV1169" s="120"/>
      <c r="AW1169" s="120"/>
      <c r="AX1169" s="120"/>
      <c r="AY1169" s="120"/>
      <c r="AZ1169" s="306"/>
      <c r="BA1169" s="317"/>
      <c r="BB1169" s="305"/>
      <c r="BC1169" s="138"/>
    </row>
    <row r="1170" spans="47:55">
      <c r="AU1170" s="304"/>
      <c r="AV1170" s="120"/>
      <c r="AW1170" s="120"/>
      <c r="AX1170" s="120"/>
      <c r="AY1170" s="120"/>
      <c r="AZ1170" s="306"/>
      <c r="BA1170" s="307"/>
      <c r="BB1170" s="305"/>
      <c r="BC1170" s="376"/>
    </row>
    <row r="1171" spans="47:55">
      <c r="AU1171" s="304"/>
      <c r="AV1171" s="120"/>
      <c r="AW1171" s="120"/>
      <c r="AX1171" s="120"/>
      <c r="AY1171" s="120"/>
      <c r="AZ1171" s="306"/>
      <c r="BA1171" s="317"/>
      <c r="BB1171" s="305"/>
      <c r="BC1171" s="376"/>
    </row>
    <row r="1172" spans="47:55">
      <c r="AU1172" s="304"/>
      <c r="AV1172" s="120"/>
      <c r="AW1172" s="120"/>
      <c r="AX1172" s="120"/>
      <c r="AY1172" s="120"/>
      <c r="AZ1172" s="306"/>
      <c r="BA1172" s="307"/>
      <c r="BB1172" s="305"/>
      <c r="BC1172" s="376"/>
    </row>
    <row r="1173" spans="47:55">
      <c r="AU1173" s="309"/>
      <c r="AV1173" s="231"/>
      <c r="AW1173" s="231"/>
      <c r="AX1173" s="120"/>
      <c r="AY1173" s="120"/>
      <c r="AZ1173" s="306"/>
      <c r="BA1173" s="307"/>
      <c r="BB1173" s="305"/>
      <c r="BC1173" s="138"/>
    </row>
    <row r="1174" spans="47:55">
      <c r="AU1174" s="304"/>
      <c r="AV1174" s="120"/>
      <c r="AW1174" s="120"/>
      <c r="AX1174" s="120"/>
      <c r="AY1174" s="120"/>
      <c r="AZ1174" s="306"/>
      <c r="BA1174" s="307"/>
      <c r="BB1174" s="305"/>
      <c r="BC1174" s="376"/>
    </row>
    <row r="1175" spans="47:55">
      <c r="AU1175" s="304"/>
      <c r="AV1175" s="120"/>
      <c r="AW1175" s="120"/>
      <c r="AX1175" s="120"/>
      <c r="AY1175" s="120"/>
      <c r="AZ1175" s="306"/>
      <c r="BA1175" s="307"/>
      <c r="BB1175" s="305"/>
      <c r="BC1175" s="376"/>
    </row>
    <row r="1176" spans="47:55">
      <c r="AU1176" s="309"/>
      <c r="AV1176" s="231"/>
      <c r="AW1176" s="120"/>
      <c r="AX1176" s="120"/>
      <c r="AY1176" s="120"/>
      <c r="AZ1176" s="306"/>
      <c r="BA1176" s="307"/>
      <c r="BB1176" s="305"/>
      <c r="BC1176" s="376"/>
    </row>
    <row r="1177" spans="47:55">
      <c r="AU1177" s="304"/>
      <c r="AV1177" s="120"/>
      <c r="AW1177" s="120"/>
      <c r="AX1177" s="120"/>
      <c r="AY1177" s="120"/>
      <c r="AZ1177" s="306"/>
      <c r="BA1177" s="307"/>
      <c r="BB1177" s="305"/>
      <c r="BC1177" s="376"/>
    </row>
    <row r="1178" spans="47:55">
      <c r="AU1178" s="304"/>
      <c r="AV1178" s="120"/>
      <c r="AW1178" s="120"/>
      <c r="AX1178" s="120"/>
      <c r="AY1178" s="120"/>
      <c r="AZ1178" s="306"/>
      <c r="BA1178" s="307"/>
      <c r="BB1178" s="305"/>
      <c r="BC1178" s="376"/>
    </row>
    <row r="1179" spans="47:55">
      <c r="AU1179" s="304"/>
      <c r="AV1179" s="120"/>
      <c r="AW1179" s="120"/>
      <c r="AX1179" s="120"/>
      <c r="AY1179" s="120"/>
      <c r="AZ1179" s="306"/>
      <c r="BA1179" s="307"/>
      <c r="BB1179" s="305"/>
      <c r="BC1179" s="376"/>
    </row>
    <row r="1180" spans="47:55">
      <c r="AU1180" s="304"/>
      <c r="AV1180" s="120"/>
      <c r="AW1180" s="120"/>
      <c r="AX1180" s="120"/>
      <c r="AY1180" s="120"/>
      <c r="AZ1180" s="306"/>
      <c r="BA1180" s="307"/>
      <c r="BB1180" s="305"/>
      <c r="BC1180" s="376"/>
    </row>
    <row r="1181" spans="47:55">
      <c r="AU1181" s="304"/>
      <c r="AV1181" s="120"/>
      <c r="AW1181" s="120"/>
      <c r="AX1181" s="120"/>
      <c r="AY1181" s="120"/>
      <c r="AZ1181" s="306"/>
      <c r="BA1181" s="317"/>
      <c r="BB1181" s="305"/>
      <c r="BC1181" s="376"/>
    </row>
    <row r="1182" spans="47:55">
      <c r="AU1182" s="304"/>
      <c r="AV1182" s="120"/>
      <c r="AW1182" s="120"/>
      <c r="AX1182" s="120"/>
      <c r="AY1182" s="120"/>
      <c r="AZ1182" s="306"/>
      <c r="BA1182" s="307"/>
      <c r="BB1182" s="305"/>
      <c r="BC1182" s="376"/>
    </row>
    <row r="1183" spans="47:55">
      <c r="AU1183" s="309"/>
      <c r="AV1183" s="231"/>
      <c r="AW1183" s="120"/>
      <c r="AX1183" s="120"/>
      <c r="AY1183" s="120"/>
      <c r="AZ1183" s="306"/>
      <c r="BA1183" s="307"/>
      <c r="BB1183" s="305"/>
      <c r="BC1183" s="376"/>
    </row>
    <row r="1184" spans="47:55">
      <c r="AU1184" s="304"/>
      <c r="AV1184" s="120"/>
      <c r="AW1184" s="120"/>
      <c r="AX1184" s="120"/>
      <c r="AY1184" s="120"/>
      <c r="AZ1184" s="306"/>
      <c r="BA1184" s="307"/>
      <c r="BB1184" s="305"/>
      <c r="BC1184" s="376"/>
    </row>
    <row r="1185" spans="47:55">
      <c r="AU1185" s="309"/>
      <c r="AV1185" s="231"/>
      <c r="AW1185" s="120"/>
      <c r="AX1185" s="120"/>
      <c r="AY1185" s="120"/>
      <c r="AZ1185" s="306"/>
      <c r="BA1185" s="307"/>
      <c r="BB1185" s="305"/>
      <c r="BC1185" s="376"/>
    </row>
    <row r="1186" spans="47:55">
      <c r="AU1186" s="309"/>
      <c r="AV1186" s="231"/>
      <c r="AW1186" s="120"/>
      <c r="AX1186" s="120"/>
      <c r="AY1186" s="120"/>
      <c r="AZ1186" s="306"/>
      <c r="BA1186" s="307"/>
      <c r="BB1186" s="305"/>
      <c r="BC1186" s="376"/>
    </row>
    <row r="1187" spans="47:55">
      <c r="AU1187" s="304"/>
      <c r="AV1187" s="120"/>
      <c r="AW1187" s="120"/>
      <c r="AX1187" s="120"/>
      <c r="AY1187" s="120"/>
      <c r="AZ1187" s="306"/>
      <c r="BA1187" s="307"/>
      <c r="BB1187" s="305"/>
      <c r="BC1187" s="376"/>
    </row>
    <row r="1188" spans="47:55">
      <c r="AU1188" s="304"/>
      <c r="AV1188" s="231"/>
      <c r="AW1188" s="120"/>
      <c r="AX1188" s="120"/>
      <c r="AY1188" s="120"/>
      <c r="AZ1188" s="306"/>
      <c r="BA1188" s="307"/>
      <c r="BB1188" s="305"/>
      <c r="BC1188" s="376"/>
    </row>
    <row r="1189" spans="47:55">
      <c r="AU1189" s="309"/>
      <c r="AV1189" s="231"/>
      <c r="AW1189" s="120"/>
      <c r="AX1189" s="120"/>
      <c r="AY1189" s="120"/>
      <c r="AZ1189" s="306"/>
      <c r="BA1189" s="307"/>
      <c r="BB1189" s="305"/>
      <c r="BC1189" s="376"/>
    </row>
    <row r="1190" spans="47:55">
      <c r="AU1190" s="304"/>
      <c r="AV1190" s="120"/>
      <c r="AW1190" s="120"/>
      <c r="AX1190" s="120"/>
      <c r="AY1190" s="120"/>
      <c r="AZ1190" s="306"/>
      <c r="BA1190" s="307"/>
      <c r="BB1190" s="305"/>
      <c r="BC1190" s="376"/>
    </row>
    <row r="1191" spans="47:55">
      <c r="AU1191" s="304"/>
      <c r="AV1191" s="120"/>
      <c r="AW1191" s="120"/>
      <c r="AX1191" s="120"/>
      <c r="AY1191" s="120"/>
      <c r="AZ1191" s="306"/>
      <c r="BA1191" s="307"/>
      <c r="BB1191" s="305"/>
      <c r="BC1191" s="376"/>
    </row>
    <row r="1192" spans="47:55">
      <c r="AU1192" s="304"/>
      <c r="AV1192" s="120"/>
      <c r="AW1192" s="120"/>
      <c r="AX1192" s="120"/>
      <c r="AY1192" s="120"/>
      <c r="AZ1192" s="306"/>
      <c r="BA1192" s="307"/>
      <c r="BB1192" s="305"/>
      <c r="BC1192" s="138"/>
    </row>
    <row r="1193" spans="47:55">
      <c r="AU1193" s="304"/>
      <c r="AV1193" s="231"/>
      <c r="AW1193" s="120"/>
      <c r="AX1193" s="120"/>
      <c r="AY1193" s="120"/>
      <c r="AZ1193" s="306"/>
      <c r="BA1193" s="307"/>
      <c r="BB1193" s="305"/>
      <c r="BC1193" s="376"/>
    </row>
    <row r="1194" spans="47:55">
      <c r="AU1194" s="304"/>
      <c r="AV1194" s="120"/>
      <c r="AW1194" s="120"/>
      <c r="AX1194" s="120"/>
      <c r="AY1194" s="120"/>
      <c r="AZ1194" s="306"/>
      <c r="BA1194" s="307"/>
      <c r="BB1194" s="305"/>
      <c r="BC1194" s="376"/>
    </row>
    <row r="1195" spans="47:55">
      <c r="AU1195" s="309"/>
      <c r="AV1195" s="231"/>
      <c r="AW1195" s="120"/>
      <c r="AX1195" s="120"/>
      <c r="AY1195" s="120"/>
      <c r="AZ1195" s="306"/>
      <c r="BA1195" s="307"/>
      <c r="BB1195" s="305"/>
      <c r="BC1195" s="376"/>
    </row>
    <row r="1196" spans="47:55">
      <c r="AU1196" s="309"/>
      <c r="AV1196" s="231"/>
      <c r="AW1196" s="120"/>
      <c r="AX1196" s="120"/>
      <c r="AY1196" s="120"/>
      <c r="AZ1196" s="306"/>
      <c r="BA1196" s="307"/>
      <c r="BB1196" s="305"/>
      <c r="BC1196" s="376"/>
    </row>
    <row r="1197" spans="47:55">
      <c r="AU1197" s="304"/>
      <c r="AV1197" s="120"/>
      <c r="AW1197" s="120"/>
      <c r="AX1197" s="120"/>
      <c r="AY1197" s="120"/>
      <c r="AZ1197" s="306"/>
      <c r="BA1197" s="307"/>
      <c r="BB1197" s="305"/>
      <c r="BC1197" s="138"/>
    </row>
    <row r="1198" spans="47:55">
      <c r="AU1198" s="304"/>
      <c r="AV1198" s="120"/>
      <c r="AW1198" s="120"/>
      <c r="AX1198" s="120"/>
      <c r="AY1198" s="120"/>
      <c r="AZ1198" s="306"/>
      <c r="BA1198" s="307"/>
      <c r="BB1198" s="305"/>
      <c r="BC1198" s="376"/>
    </row>
    <row r="1199" spans="47:55">
      <c r="AU1199" s="304"/>
      <c r="AV1199" s="120"/>
      <c r="AW1199" s="120"/>
      <c r="AX1199" s="120"/>
      <c r="AY1199" s="120"/>
      <c r="AZ1199" s="306"/>
      <c r="BA1199" s="307"/>
      <c r="BB1199" s="305"/>
      <c r="BC1199" s="376"/>
    </row>
    <row r="1200" spans="47:55">
      <c r="AU1200" s="304"/>
      <c r="AV1200" s="120"/>
      <c r="AW1200" s="120"/>
      <c r="AX1200" s="120"/>
      <c r="AY1200" s="120"/>
      <c r="AZ1200" s="306"/>
      <c r="BA1200" s="317"/>
      <c r="BB1200" s="305"/>
      <c r="BC1200" s="376"/>
    </row>
    <row r="1201" spans="47:55">
      <c r="AU1201" s="304"/>
      <c r="AV1201" s="120"/>
      <c r="AW1201" s="120"/>
      <c r="AX1201" s="120"/>
      <c r="AY1201" s="120"/>
      <c r="AZ1201" s="306"/>
      <c r="BA1201" s="307"/>
      <c r="BB1201" s="305"/>
      <c r="BC1201" s="376"/>
    </row>
    <row r="1202" spans="47:55">
      <c r="AU1202" s="304"/>
      <c r="AV1202" s="120"/>
      <c r="AW1202" s="120"/>
      <c r="AX1202" s="120"/>
      <c r="AY1202" s="120"/>
      <c r="AZ1202" s="306"/>
      <c r="BA1202" s="307"/>
      <c r="BB1202" s="305"/>
      <c r="BC1202" s="376"/>
    </row>
    <row r="1203" spans="47:55">
      <c r="AU1203" s="304"/>
      <c r="AV1203" s="120"/>
      <c r="AW1203" s="120"/>
      <c r="AX1203" s="120"/>
      <c r="AY1203" s="120"/>
      <c r="AZ1203" s="306"/>
      <c r="BA1203" s="307"/>
      <c r="BB1203" s="305"/>
      <c r="BC1203" s="376"/>
    </row>
    <row r="1204" spans="47:55">
      <c r="AU1204" s="304"/>
      <c r="AV1204" s="120"/>
      <c r="AW1204" s="120"/>
      <c r="AX1204" s="120"/>
      <c r="AY1204" s="120"/>
      <c r="AZ1204" s="306"/>
      <c r="BA1204" s="307"/>
      <c r="BB1204" s="305"/>
      <c r="BC1204" s="376"/>
    </row>
    <row r="1205" spans="47:55">
      <c r="AU1205" s="304"/>
      <c r="AV1205" s="120"/>
      <c r="AW1205" s="120"/>
      <c r="AX1205" s="120"/>
      <c r="AY1205" s="120"/>
      <c r="AZ1205" s="306"/>
      <c r="BA1205" s="307"/>
      <c r="BB1205" s="305"/>
      <c r="BC1205" s="138"/>
    </row>
    <row r="1206" spans="47:55">
      <c r="AU1206" s="304"/>
      <c r="AV1206" s="231"/>
      <c r="AW1206" s="120"/>
      <c r="AX1206" s="120"/>
      <c r="AY1206" s="120"/>
      <c r="AZ1206" s="306"/>
      <c r="BA1206" s="307"/>
      <c r="BB1206" s="305"/>
      <c r="BC1206" s="376"/>
    </row>
    <row r="1207" spans="47:55">
      <c r="AU1207" s="304"/>
      <c r="AV1207" s="120"/>
      <c r="AW1207" s="120"/>
      <c r="AX1207" s="120"/>
      <c r="AY1207" s="120"/>
      <c r="AZ1207" s="306"/>
      <c r="BA1207" s="317"/>
      <c r="BB1207" s="305"/>
      <c r="BC1207" s="376"/>
    </row>
    <row r="1208" spans="47:55">
      <c r="AU1208" s="304"/>
      <c r="AV1208" s="120"/>
      <c r="AW1208" s="120"/>
      <c r="AX1208" s="120"/>
      <c r="AY1208" s="120"/>
      <c r="AZ1208" s="306"/>
      <c r="BA1208" s="307"/>
      <c r="BB1208" s="305"/>
      <c r="BC1208" s="376"/>
    </row>
    <row r="1209" spans="47:55">
      <c r="AU1209" s="304"/>
      <c r="AV1209" s="231"/>
      <c r="AW1209" s="120"/>
      <c r="AX1209" s="120"/>
      <c r="AY1209" s="120"/>
      <c r="AZ1209" s="306"/>
      <c r="BA1209" s="317"/>
      <c r="BB1209" s="305"/>
      <c r="BC1209" s="376"/>
    </row>
    <row r="1210" spans="47:55">
      <c r="AU1210" s="304"/>
      <c r="AV1210" s="120"/>
      <c r="AW1210" s="120"/>
      <c r="AX1210" s="120"/>
      <c r="AY1210" s="120"/>
      <c r="AZ1210" s="306"/>
      <c r="BA1210" s="307"/>
      <c r="BB1210" s="305"/>
      <c r="BC1210" s="376"/>
    </row>
    <row r="1211" spans="47:55">
      <c r="AU1211" s="304"/>
      <c r="AV1211" s="231"/>
      <c r="AW1211" s="120"/>
      <c r="AX1211" s="120"/>
      <c r="AY1211" s="120"/>
      <c r="AZ1211" s="306"/>
      <c r="BA1211" s="307"/>
      <c r="BB1211" s="305"/>
      <c r="BC1211" s="376"/>
    </row>
    <row r="1212" spans="47:55">
      <c r="AU1212" s="304"/>
      <c r="AV1212" s="231"/>
      <c r="AW1212" s="120"/>
      <c r="AX1212" s="120"/>
      <c r="AY1212" s="120"/>
      <c r="AZ1212" s="306"/>
      <c r="BA1212" s="307"/>
      <c r="BB1212" s="305"/>
      <c r="BC1212" s="376"/>
    </row>
    <row r="1213" spans="47:55">
      <c r="AU1213" s="304"/>
      <c r="AV1213" s="120"/>
      <c r="AW1213" s="120"/>
      <c r="AX1213" s="120"/>
      <c r="AY1213" s="120"/>
      <c r="AZ1213" s="306"/>
      <c r="BA1213" s="307"/>
      <c r="BB1213" s="305"/>
      <c r="BC1213" s="376"/>
    </row>
    <row r="1214" spans="47:55">
      <c r="AU1214" s="304"/>
      <c r="AV1214" s="120"/>
      <c r="AW1214" s="120"/>
      <c r="AX1214" s="120"/>
      <c r="AY1214" s="120"/>
      <c r="AZ1214" s="306"/>
      <c r="BA1214" s="307"/>
      <c r="BB1214" s="305"/>
      <c r="BC1214" s="376"/>
    </row>
    <row r="1215" spans="47:55">
      <c r="AU1215" s="304"/>
      <c r="AV1215" s="231"/>
      <c r="AW1215" s="120"/>
      <c r="AX1215" s="120"/>
      <c r="AY1215" s="120"/>
      <c r="AZ1215" s="306"/>
      <c r="BA1215" s="307"/>
      <c r="BB1215" s="305"/>
      <c r="BC1215" s="376"/>
    </row>
    <row r="1216" spans="47:55">
      <c r="AU1216" s="304"/>
      <c r="AV1216" s="120"/>
      <c r="AW1216" s="120"/>
      <c r="AX1216" s="120"/>
      <c r="AY1216" s="120"/>
      <c r="AZ1216" s="306"/>
      <c r="BA1216" s="307"/>
      <c r="BB1216" s="305"/>
      <c r="BC1216" s="376"/>
    </row>
    <row r="1217" spans="47:55">
      <c r="AU1217" s="304"/>
      <c r="AV1217" s="120"/>
      <c r="AW1217" s="120"/>
      <c r="AX1217" s="120"/>
      <c r="AY1217" s="120"/>
      <c r="AZ1217" s="306"/>
      <c r="BA1217" s="307"/>
      <c r="BB1217" s="305"/>
      <c r="BC1217" s="376"/>
    </row>
    <row r="1218" spans="47:55">
      <c r="AU1218" s="304"/>
      <c r="AV1218" s="231"/>
      <c r="AW1218" s="120"/>
      <c r="AX1218" s="120"/>
      <c r="AY1218" s="120"/>
      <c r="AZ1218" s="306"/>
      <c r="BA1218" s="307"/>
      <c r="BB1218" s="305"/>
      <c r="BC1218" s="376"/>
    </row>
    <row r="1219" spans="47:55">
      <c r="AU1219" s="304"/>
      <c r="AV1219" s="231"/>
      <c r="AW1219" s="120"/>
      <c r="AX1219" s="120"/>
      <c r="AY1219" s="120"/>
      <c r="AZ1219" s="306"/>
      <c r="BA1219" s="307"/>
      <c r="BB1219" s="305"/>
      <c r="BC1219" s="376"/>
    </row>
    <row r="1220" spans="47:55">
      <c r="AU1220" s="304"/>
      <c r="AV1220" s="120"/>
      <c r="AW1220" s="120"/>
      <c r="AX1220" s="120"/>
      <c r="AY1220" s="120"/>
      <c r="AZ1220" s="306"/>
      <c r="BA1220" s="307"/>
      <c r="BB1220" s="305"/>
      <c r="BC1220" s="376"/>
    </row>
    <row r="1221" spans="47:55">
      <c r="AU1221" s="304"/>
      <c r="AV1221" s="231"/>
      <c r="AW1221" s="120"/>
      <c r="AX1221" s="120"/>
      <c r="AY1221" s="120"/>
      <c r="AZ1221" s="306"/>
      <c r="BA1221" s="307"/>
      <c r="BB1221" s="305"/>
      <c r="BC1221" s="376"/>
    </row>
    <row r="1222" spans="47:55">
      <c r="AU1222" s="304"/>
      <c r="AV1222" s="120"/>
      <c r="AW1222" s="120"/>
      <c r="AX1222" s="120"/>
      <c r="AY1222" s="120"/>
      <c r="AZ1222" s="306"/>
      <c r="BA1222" s="307"/>
      <c r="BB1222" s="305"/>
      <c r="BC1222" s="376"/>
    </row>
    <row r="1223" spans="47:55">
      <c r="AU1223" s="304"/>
      <c r="AV1223" s="231"/>
      <c r="AW1223" s="120"/>
      <c r="AX1223" s="120"/>
      <c r="AY1223" s="120"/>
      <c r="AZ1223" s="306"/>
      <c r="BA1223" s="307"/>
      <c r="BB1223" s="305"/>
      <c r="BC1223" s="376"/>
    </row>
    <row r="1224" spans="47:55">
      <c r="AU1224" s="304"/>
      <c r="AV1224" s="231"/>
      <c r="AW1224" s="120"/>
      <c r="AX1224" s="120"/>
      <c r="AY1224" s="120"/>
      <c r="AZ1224" s="306"/>
      <c r="BA1224" s="307"/>
      <c r="BB1224" s="305"/>
      <c r="BC1224" s="376"/>
    </row>
    <row r="1225" spans="47:55">
      <c r="AU1225" s="304"/>
      <c r="AV1225" s="120"/>
      <c r="AW1225" s="120"/>
      <c r="AX1225" s="120"/>
      <c r="AY1225" s="120"/>
      <c r="AZ1225" s="306"/>
      <c r="BA1225" s="307"/>
      <c r="BB1225" s="305"/>
      <c r="BC1225" s="376"/>
    </row>
    <row r="1226" spans="47:55">
      <c r="AU1226" s="304"/>
      <c r="AV1226" s="231"/>
      <c r="AW1226" s="120"/>
      <c r="AX1226" s="120"/>
      <c r="AY1226" s="120"/>
      <c r="AZ1226" s="306"/>
      <c r="BA1226" s="307"/>
      <c r="BB1226" s="305"/>
      <c r="BC1226" s="376"/>
    </row>
    <row r="1227" spans="47:55">
      <c r="AU1227" s="304"/>
      <c r="AV1227" s="231"/>
      <c r="AW1227" s="120"/>
      <c r="AX1227" s="120"/>
      <c r="AY1227" s="120"/>
      <c r="AZ1227" s="306"/>
      <c r="BA1227" s="307"/>
      <c r="BB1227" s="305"/>
      <c r="BC1227" s="376"/>
    </row>
    <row r="1228" spans="47:55">
      <c r="AU1228" s="304"/>
      <c r="AV1228" s="231"/>
      <c r="AW1228" s="120"/>
      <c r="AX1228" s="120"/>
      <c r="AY1228" s="120"/>
      <c r="AZ1228" s="306"/>
      <c r="BA1228" s="307"/>
      <c r="BB1228" s="305"/>
      <c r="BC1228" s="376"/>
    </row>
    <row r="1229" spans="47:55">
      <c r="AU1229" s="304"/>
      <c r="AV1229" s="231"/>
      <c r="AW1229" s="120"/>
      <c r="AX1229" s="120"/>
      <c r="AY1229" s="120"/>
      <c r="AZ1229" s="306"/>
      <c r="BA1229" s="307"/>
      <c r="BB1229" s="305"/>
      <c r="BC1229" s="376"/>
    </row>
    <row r="1230" spans="47:55">
      <c r="AU1230" s="304"/>
      <c r="AV1230" s="120"/>
      <c r="AW1230" s="120"/>
      <c r="AX1230" s="120"/>
      <c r="AY1230" s="120"/>
      <c r="AZ1230" s="306"/>
      <c r="BA1230" s="307"/>
      <c r="BB1230" s="305"/>
      <c r="BC1230" s="376"/>
    </row>
    <row r="1231" spans="47:55">
      <c r="AU1231" s="304"/>
      <c r="AV1231" s="120"/>
      <c r="AW1231" s="120"/>
      <c r="AX1231" s="120"/>
      <c r="AY1231" s="120"/>
      <c r="AZ1231" s="306"/>
      <c r="BA1231" s="307"/>
      <c r="BB1231" s="305"/>
      <c r="BC1231" s="376"/>
    </row>
    <row r="1232" spans="47:55">
      <c r="AU1232" s="304"/>
      <c r="AV1232" s="120"/>
      <c r="AW1232" s="120"/>
      <c r="AX1232" s="120"/>
      <c r="AY1232" s="120"/>
      <c r="AZ1232" s="306"/>
      <c r="BA1232" s="307"/>
      <c r="BB1232" s="305"/>
      <c r="BC1232" s="376"/>
    </row>
    <row r="1233" spans="47:55">
      <c r="AU1233" s="304"/>
      <c r="AV1233" s="231"/>
      <c r="AW1233" s="120"/>
      <c r="AX1233" s="120"/>
      <c r="AY1233" s="120"/>
      <c r="AZ1233" s="306"/>
      <c r="BA1233" s="307"/>
      <c r="BB1233" s="305"/>
      <c r="BC1233" s="138"/>
    </row>
    <row r="1234" spans="47:55">
      <c r="AU1234" s="304"/>
      <c r="AV1234" s="120"/>
      <c r="AW1234" s="120"/>
      <c r="AX1234" s="120"/>
      <c r="AY1234" s="120"/>
      <c r="AZ1234" s="306"/>
      <c r="BA1234" s="307"/>
      <c r="BB1234" s="305"/>
      <c r="BC1234" s="376"/>
    </row>
    <row r="1235" spans="47:55">
      <c r="AU1235" s="309"/>
      <c r="AV1235" s="231"/>
      <c r="AW1235" s="120"/>
      <c r="AX1235" s="120"/>
      <c r="AY1235" s="120"/>
      <c r="AZ1235" s="306"/>
      <c r="BA1235" s="307"/>
      <c r="BB1235" s="305"/>
      <c r="BC1235" s="376"/>
    </row>
    <row r="1236" spans="47:55">
      <c r="AU1236" s="304"/>
      <c r="AV1236" s="120"/>
      <c r="AW1236" s="120"/>
      <c r="AX1236" s="120"/>
      <c r="AY1236" s="120"/>
      <c r="AZ1236" s="306"/>
      <c r="BA1236" s="307"/>
      <c r="BB1236" s="305"/>
      <c r="BC1236" s="376"/>
    </row>
    <row r="1237" spans="47:55">
      <c r="AU1237" s="304"/>
      <c r="AV1237" s="120"/>
      <c r="AW1237" s="120"/>
      <c r="AX1237" s="120"/>
      <c r="AY1237" s="231"/>
      <c r="AZ1237" s="306"/>
      <c r="BA1237" s="307"/>
      <c r="BB1237" s="305"/>
      <c r="BC1237" s="376"/>
    </row>
    <row r="1238" spans="47:55">
      <c r="AU1238" s="304"/>
      <c r="AV1238" s="231"/>
      <c r="AW1238" s="120"/>
      <c r="AX1238" s="120"/>
      <c r="AY1238" s="120"/>
      <c r="AZ1238" s="306"/>
      <c r="BA1238" s="307"/>
      <c r="BB1238" s="305"/>
      <c r="BC1238" s="376"/>
    </row>
    <row r="1239" spans="47:55">
      <c r="AU1239" s="304"/>
      <c r="AV1239" s="120"/>
      <c r="AW1239" s="120"/>
      <c r="AX1239" s="120"/>
      <c r="AY1239" s="120"/>
      <c r="AZ1239" s="306"/>
      <c r="BA1239" s="307"/>
      <c r="BB1239" s="305"/>
      <c r="BC1239" s="376"/>
    </row>
    <row r="1240" spans="47:55" ht="16" thickBot="1">
      <c r="AU1240" s="373"/>
      <c r="AV1240" s="338"/>
      <c r="AW1240" s="338"/>
      <c r="AX1240" s="338"/>
      <c r="AY1240" s="338"/>
      <c r="AZ1240" s="341"/>
      <c r="BA1240" s="342"/>
      <c r="BB1240" s="339"/>
      <c r="BC1240" s="378"/>
    </row>
    <row r="1241" spans="47:55">
      <c r="AU1241" s="343"/>
      <c r="AV1241" s="345"/>
      <c r="AW1241" s="344"/>
      <c r="AX1241" s="344"/>
      <c r="AY1241" s="344"/>
      <c r="AZ1241" s="348"/>
      <c r="BA1241" s="349"/>
      <c r="BB1241" s="346"/>
      <c r="BC1241" s="375"/>
    </row>
    <row r="1242" spans="47:55">
      <c r="AU1242" s="304"/>
      <c r="AV1242" s="231"/>
      <c r="AW1242" s="120"/>
      <c r="AX1242" s="120"/>
      <c r="AY1242" s="120"/>
      <c r="AZ1242" s="306"/>
      <c r="BA1242" s="307"/>
      <c r="BB1242" s="305"/>
      <c r="BC1242" s="376"/>
    </row>
    <row r="1243" spans="47:55">
      <c r="AU1243" s="304"/>
      <c r="AV1243" s="120"/>
      <c r="AW1243" s="120"/>
      <c r="AX1243" s="120"/>
      <c r="AY1243" s="120"/>
      <c r="AZ1243" s="306"/>
      <c r="BA1243" s="307"/>
      <c r="BB1243" s="305"/>
      <c r="BC1243" s="376"/>
    </row>
    <row r="1244" spans="47:55">
      <c r="AU1244" s="304"/>
      <c r="AV1244" s="120"/>
      <c r="AW1244" s="120"/>
      <c r="AX1244" s="120"/>
      <c r="AY1244" s="120"/>
      <c r="AZ1244" s="306"/>
      <c r="BA1244" s="307"/>
      <c r="BB1244" s="305"/>
      <c r="BC1244" s="376"/>
    </row>
    <row r="1245" spans="47:55">
      <c r="AU1245" s="304"/>
      <c r="AV1245" s="120"/>
      <c r="AW1245" s="120"/>
      <c r="AX1245" s="120"/>
      <c r="AY1245" s="120"/>
      <c r="AZ1245" s="306"/>
      <c r="BA1245" s="307"/>
      <c r="BB1245" s="305"/>
      <c r="BC1245" s="376"/>
    </row>
    <row r="1246" spans="47:55">
      <c r="AU1246" s="304"/>
      <c r="AV1246" s="231"/>
      <c r="AW1246" s="120"/>
      <c r="AX1246" s="120"/>
      <c r="AY1246" s="120"/>
      <c r="AZ1246" s="306"/>
      <c r="BA1246" s="307"/>
      <c r="BB1246" s="305"/>
      <c r="BC1246" s="376"/>
    </row>
    <row r="1247" spans="47:55">
      <c r="AU1247" s="309"/>
      <c r="AV1247" s="231"/>
      <c r="AW1247" s="120"/>
      <c r="AX1247" s="120"/>
      <c r="AY1247" s="120"/>
      <c r="AZ1247" s="306"/>
      <c r="BA1247" s="317"/>
      <c r="BB1247" s="305"/>
      <c r="BC1247" s="376"/>
    </row>
    <row r="1248" spans="47:55">
      <c r="AU1248" s="309"/>
      <c r="AV1248" s="231"/>
      <c r="AW1248" s="120"/>
      <c r="AX1248" s="120"/>
      <c r="AY1248" s="120"/>
      <c r="AZ1248" s="306"/>
      <c r="BA1248" s="317"/>
      <c r="BB1248" s="305"/>
      <c r="BC1248" s="376"/>
    </row>
    <row r="1249" spans="47:55">
      <c r="AU1249" s="304"/>
      <c r="AV1249" s="120"/>
      <c r="AW1249" s="120"/>
      <c r="AX1249" s="120"/>
      <c r="AY1249" s="120"/>
      <c r="AZ1249" s="306"/>
      <c r="BA1249" s="317"/>
      <c r="BB1249" s="305"/>
      <c r="BC1249" s="376"/>
    </row>
    <row r="1250" spans="47:55">
      <c r="AU1250" s="309"/>
      <c r="AV1250" s="231"/>
      <c r="AW1250" s="231"/>
      <c r="AX1250" s="120"/>
      <c r="AY1250" s="120"/>
      <c r="AZ1250" s="306"/>
      <c r="BA1250" s="307"/>
      <c r="BB1250" s="305"/>
      <c r="BC1250" s="376"/>
    </row>
    <row r="1251" spans="47:55">
      <c r="AU1251" s="309"/>
      <c r="AV1251" s="231"/>
      <c r="AW1251" s="231"/>
      <c r="AX1251" s="231"/>
      <c r="AY1251" s="120"/>
      <c r="AZ1251" s="330"/>
      <c r="BA1251" s="317"/>
      <c r="BB1251" s="326"/>
      <c r="BC1251" s="376"/>
    </row>
    <row r="1252" spans="47:55">
      <c r="AU1252" s="309"/>
      <c r="AV1252" s="231"/>
      <c r="AW1252" s="231"/>
      <c r="AX1252" s="120"/>
      <c r="AY1252" s="120"/>
      <c r="AZ1252" s="306"/>
      <c r="BA1252" s="317"/>
      <c r="BB1252" s="305"/>
      <c r="BC1252" s="138"/>
    </row>
    <row r="1253" spans="47:55">
      <c r="AU1253" s="304"/>
      <c r="AV1253" s="231"/>
      <c r="AW1253" s="120"/>
      <c r="AX1253" s="120"/>
      <c r="AY1253" s="120"/>
      <c r="AZ1253" s="306"/>
      <c r="BA1253" s="307"/>
      <c r="BB1253" s="305"/>
      <c r="BC1253" s="376"/>
    </row>
    <row r="1254" spans="47:55">
      <c r="AU1254" s="304"/>
      <c r="AV1254" s="120"/>
      <c r="AW1254" s="120"/>
      <c r="AX1254" s="120"/>
      <c r="AY1254" s="120"/>
      <c r="AZ1254" s="306"/>
      <c r="BA1254" s="307"/>
      <c r="BB1254" s="305"/>
      <c r="BC1254" s="376"/>
    </row>
    <row r="1255" spans="47:55">
      <c r="AU1255" s="304"/>
      <c r="AV1255" s="120"/>
      <c r="AW1255" s="120"/>
      <c r="AX1255" s="120"/>
      <c r="AY1255" s="120"/>
      <c r="AZ1255" s="306"/>
      <c r="BA1255" s="307"/>
      <c r="BB1255" s="305"/>
      <c r="BC1255" s="376"/>
    </row>
    <row r="1256" spans="47:55">
      <c r="AU1256" s="304"/>
      <c r="AV1256" s="231"/>
      <c r="AW1256" s="120"/>
      <c r="AX1256" s="120"/>
      <c r="AY1256" s="120"/>
      <c r="AZ1256" s="306"/>
      <c r="BA1256" s="307"/>
      <c r="BB1256" s="305"/>
      <c r="BC1256" s="376"/>
    </row>
    <row r="1257" spans="47:55">
      <c r="AU1257" s="304"/>
      <c r="AV1257" s="231"/>
      <c r="AW1257" s="120"/>
      <c r="AX1257" s="120"/>
      <c r="AY1257" s="231"/>
      <c r="AZ1257" s="306"/>
      <c r="BA1257" s="307"/>
      <c r="BB1257" s="305"/>
      <c r="BC1257" s="376"/>
    </row>
    <row r="1258" spans="47:55">
      <c r="AU1258" s="304"/>
      <c r="AV1258" s="231"/>
      <c r="AW1258" s="120"/>
      <c r="AX1258" s="120"/>
      <c r="AY1258" s="120"/>
      <c r="AZ1258" s="306"/>
      <c r="BA1258" s="307"/>
      <c r="BB1258" s="305"/>
      <c r="BC1258" s="376"/>
    </row>
    <row r="1259" spans="47:55">
      <c r="AU1259" s="304"/>
      <c r="AV1259" s="120"/>
      <c r="AW1259" s="120"/>
      <c r="AX1259" s="120"/>
      <c r="AY1259" s="120"/>
      <c r="AZ1259" s="306"/>
      <c r="BA1259" s="307"/>
      <c r="BB1259" s="305"/>
      <c r="BC1259" s="376"/>
    </row>
    <row r="1260" spans="47:55">
      <c r="AU1260" s="304"/>
      <c r="AV1260" s="231"/>
      <c r="AW1260" s="120"/>
      <c r="AX1260" s="120"/>
      <c r="AY1260" s="120"/>
      <c r="AZ1260" s="306"/>
      <c r="BA1260" s="307"/>
      <c r="BB1260" s="305"/>
      <c r="BC1260" s="376"/>
    </row>
    <row r="1261" spans="47:55">
      <c r="AU1261" s="304"/>
      <c r="AV1261" s="231"/>
      <c r="AW1261" s="120"/>
      <c r="AX1261" s="120"/>
      <c r="AY1261" s="120"/>
      <c r="AZ1261" s="306"/>
      <c r="BA1261" s="317"/>
      <c r="BB1261" s="305"/>
      <c r="BC1261" s="376"/>
    </row>
    <row r="1262" spans="47:55">
      <c r="AU1262" s="304"/>
      <c r="AV1262" s="231"/>
      <c r="AW1262" s="120"/>
      <c r="AX1262" s="120"/>
      <c r="AY1262" s="120"/>
      <c r="AZ1262" s="306"/>
      <c r="BA1262" s="307"/>
      <c r="BB1262" s="305"/>
      <c r="BC1262" s="376"/>
    </row>
    <row r="1263" spans="47:55">
      <c r="AU1263" s="304"/>
      <c r="AV1263" s="120"/>
      <c r="AW1263" s="120"/>
      <c r="AX1263" s="120"/>
      <c r="AY1263" s="120"/>
      <c r="AZ1263" s="306"/>
      <c r="BA1263" s="307"/>
      <c r="BB1263" s="305"/>
      <c r="BC1263" s="376"/>
    </row>
    <row r="1264" spans="47:55">
      <c r="AU1264" s="304"/>
      <c r="AV1264" s="120"/>
      <c r="AW1264" s="120"/>
      <c r="AX1264" s="120"/>
      <c r="AY1264" s="120"/>
      <c r="AZ1264" s="306"/>
      <c r="BA1264" s="307"/>
      <c r="BB1264" s="305"/>
      <c r="BC1264" s="376"/>
    </row>
    <row r="1265" spans="47:55">
      <c r="AU1265" s="304"/>
      <c r="AV1265" s="120"/>
      <c r="AW1265" s="120"/>
      <c r="AX1265" s="120"/>
      <c r="AY1265" s="120"/>
      <c r="AZ1265" s="306"/>
      <c r="BA1265" s="307"/>
      <c r="BB1265" s="305"/>
      <c r="BC1265" s="376"/>
    </row>
    <row r="1266" spans="47:55">
      <c r="AU1266" s="304"/>
      <c r="AV1266" s="120"/>
      <c r="AW1266" s="120"/>
      <c r="AX1266" s="120"/>
      <c r="AY1266" s="120"/>
      <c r="AZ1266" s="306"/>
      <c r="BA1266" s="307"/>
      <c r="BB1266" s="305"/>
      <c r="BC1266" s="376"/>
    </row>
    <row r="1267" spans="47:55">
      <c r="AU1267" s="304"/>
      <c r="AV1267" s="120"/>
      <c r="AW1267" s="120"/>
      <c r="AX1267" s="120"/>
      <c r="AY1267" s="120"/>
      <c r="AZ1267" s="306"/>
      <c r="BA1267" s="307"/>
      <c r="BB1267" s="305"/>
      <c r="BC1267" s="376"/>
    </row>
    <row r="1268" spans="47:55">
      <c r="AU1268" s="309"/>
      <c r="AV1268" s="231"/>
      <c r="AW1268" s="231"/>
      <c r="AX1268" s="120"/>
      <c r="AY1268" s="120"/>
      <c r="AZ1268" s="306"/>
      <c r="BA1268" s="317"/>
      <c r="BB1268" s="305"/>
      <c r="BC1268" s="138"/>
    </row>
    <row r="1269" spans="47:55">
      <c r="AU1269" s="304"/>
      <c r="AV1269" s="120"/>
      <c r="AW1269" s="231"/>
      <c r="AX1269" s="120"/>
      <c r="AY1269" s="120"/>
      <c r="AZ1269" s="306"/>
      <c r="BA1269" s="307"/>
      <c r="BB1269" s="305"/>
      <c r="BC1269" s="376"/>
    </row>
    <row r="1270" spans="47:55">
      <c r="AU1270" s="309"/>
      <c r="AV1270" s="231"/>
      <c r="AW1270" s="120"/>
      <c r="AX1270" s="120"/>
      <c r="AY1270" s="120"/>
      <c r="AZ1270" s="306"/>
      <c r="BA1270" s="317"/>
      <c r="BB1270" s="305"/>
      <c r="BC1270" s="376"/>
    </row>
    <row r="1271" spans="47:55">
      <c r="AU1271" s="304"/>
      <c r="AV1271" s="120"/>
      <c r="AW1271" s="120"/>
      <c r="AX1271" s="120"/>
      <c r="AY1271" s="120"/>
      <c r="AZ1271" s="306"/>
      <c r="BA1271" s="307"/>
      <c r="BB1271" s="305"/>
      <c r="BC1271" s="376"/>
    </row>
    <row r="1272" spans="47:55">
      <c r="AU1272" s="304"/>
      <c r="AV1272" s="120"/>
      <c r="AW1272" s="120"/>
      <c r="AX1272" s="120"/>
      <c r="AY1272" s="120"/>
      <c r="AZ1272" s="306"/>
      <c r="BA1272" s="317"/>
      <c r="BB1272" s="305"/>
      <c r="BC1272" s="376"/>
    </row>
    <row r="1273" spans="47:55">
      <c r="AU1273" s="309"/>
      <c r="AV1273" s="231"/>
      <c r="AW1273" s="120"/>
      <c r="AX1273" s="120"/>
      <c r="AY1273" s="231"/>
      <c r="AZ1273" s="306"/>
      <c r="BA1273" s="307"/>
      <c r="BB1273" s="305"/>
      <c r="BC1273" s="376"/>
    </row>
    <row r="1274" spans="47:55">
      <c r="AU1274" s="304"/>
      <c r="AV1274" s="120"/>
      <c r="AW1274" s="120"/>
      <c r="AX1274" s="120"/>
      <c r="AY1274" s="120"/>
      <c r="AZ1274" s="306"/>
      <c r="BA1274" s="307"/>
      <c r="BB1274" s="305"/>
      <c r="BC1274" s="376"/>
    </row>
    <row r="1275" spans="47:55">
      <c r="AU1275" s="304"/>
      <c r="AV1275" s="231"/>
      <c r="AW1275" s="120"/>
      <c r="AX1275" s="120"/>
      <c r="AY1275" s="120"/>
      <c r="AZ1275" s="306"/>
      <c r="BA1275" s="307"/>
      <c r="BB1275" s="305"/>
      <c r="BC1275" s="376"/>
    </row>
    <row r="1276" spans="47:55">
      <c r="AU1276" s="304"/>
      <c r="AV1276" s="120"/>
      <c r="AW1276" s="120"/>
      <c r="AX1276" s="120"/>
      <c r="AY1276" s="120"/>
      <c r="AZ1276" s="306"/>
      <c r="BA1276" s="307"/>
      <c r="BB1276" s="305"/>
      <c r="BC1276" s="376"/>
    </row>
    <row r="1277" spans="47:55">
      <c r="AU1277" s="304"/>
      <c r="AV1277" s="120"/>
      <c r="AW1277" s="120"/>
      <c r="AX1277" s="120"/>
      <c r="AY1277" s="120"/>
      <c r="AZ1277" s="306"/>
      <c r="BA1277" s="307"/>
      <c r="BB1277" s="305"/>
      <c r="BC1277" s="376"/>
    </row>
    <row r="1278" spans="47:55">
      <c r="AU1278" s="304"/>
      <c r="AV1278" s="120"/>
      <c r="AW1278" s="120"/>
      <c r="AX1278" s="120"/>
      <c r="AY1278" s="120"/>
      <c r="AZ1278" s="306"/>
      <c r="BA1278" s="307"/>
      <c r="BB1278" s="305"/>
      <c r="BC1278" s="376"/>
    </row>
    <row r="1279" spans="47:55">
      <c r="AU1279" s="309"/>
      <c r="AV1279" s="231"/>
      <c r="AW1279" s="120"/>
      <c r="AX1279" s="120"/>
      <c r="AY1279" s="120"/>
      <c r="AZ1279" s="306"/>
      <c r="BA1279" s="307"/>
      <c r="BB1279" s="305"/>
      <c r="BC1279" s="376"/>
    </row>
    <row r="1280" spans="47:55">
      <c r="AU1280" s="309"/>
      <c r="AV1280" s="231"/>
      <c r="AW1280" s="120"/>
      <c r="AX1280" s="120"/>
      <c r="AY1280" s="120"/>
      <c r="AZ1280" s="306"/>
      <c r="BA1280" s="307"/>
      <c r="BB1280" s="305"/>
      <c r="BC1280" s="376"/>
    </row>
    <row r="1281" spans="47:55">
      <c r="AU1281" s="309"/>
      <c r="AV1281" s="231"/>
      <c r="AW1281" s="120"/>
      <c r="AX1281" s="120"/>
      <c r="AY1281" s="120"/>
      <c r="AZ1281" s="306"/>
      <c r="BA1281" s="307"/>
      <c r="BB1281" s="305"/>
      <c r="BC1281" s="376"/>
    </row>
    <row r="1282" spans="47:55">
      <c r="AU1282" s="309"/>
      <c r="AV1282" s="231"/>
      <c r="AW1282" s="120"/>
      <c r="AX1282" s="120"/>
      <c r="AY1282" s="120"/>
      <c r="AZ1282" s="306"/>
      <c r="BA1282" s="307"/>
      <c r="BB1282" s="305"/>
      <c r="BC1282" s="376"/>
    </row>
    <row r="1283" spans="47:55">
      <c r="AU1283" s="304"/>
      <c r="AV1283" s="120"/>
      <c r="AW1283" s="120"/>
      <c r="AX1283" s="120"/>
      <c r="AY1283" s="120"/>
      <c r="AZ1283" s="306"/>
      <c r="BA1283" s="307"/>
      <c r="BB1283" s="305"/>
      <c r="BC1283" s="376"/>
    </row>
    <row r="1284" spans="47:55">
      <c r="AU1284" s="304"/>
      <c r="AV1284" s="231"/>
      <c r="AW1284" s="120"/>
      <c r="AX1284" s="231"/>
      <c r="AY1284" s="231"/>
      <c r="AZ1284" s="306"/>
      <c r="BA1284" s="307"/>
      <c r="BB1284" s="305"/>
      <c r="BC1284" s="376"/>
    </row>
    <row r="1285" spans="47:55">
      <c r="AU1285" s="304"/>
      <c r="AV1285" s="231"/>
      <c r="AW1285" s="120"/>
      <c r="AX1285" s="120"/>
      <c r="AY1285" s="120"/>
      <c r="AZ1285" s="306"/>
      <c r="BA1285" s="307"/>
      <c r="BB1285" s="305"/>
      <c r="BC1285" s="376"/>
    </row>
    <row r="1286" spans="47:55">
      <c r="AU1286" s="304"/>
      <c r="AV1286" s="231"/>
      <c r="AW1286" s="120"/>
      <c r="AX1286" s="120"/>
      <c r="AY1286" s="120"/>
      <c r="AZ1286" s="306"/>
      <c r="BA1286" s="307"/>
      <c r="BB1286" s="305"/>
      <c r="BC1286" s="376"/>
    </row>
    <row r="1287" spans="47:55">
      <c r="AU1287" s="304"/>
      <c r="AV1287" s="231"/>
      <c r="AW1287" s="120"/>
      <c r="AX1287" s="120"/>
      <c r="AY1287" s="120"/>
      <c r="AZ1287" s="306"/>
      <c r="BA1287" s="307"/>
      <c r="BB1287" s="305"/>
      <c r="BC1287" s="376"/>
    </row>
    <row r="1288" spans="47:55">
      <c r="AU1288" s="309"/>
      <c r="AV1288" s="231"/>
      <c r="AW1288" s="120"/>
      <c r="AX1288" s="120"/>
      <c r="AY1288" s="120"/>
      <c r="AZ1288" s="306"/>
      <c r="BA1288" s="317"/>
      <c r="BB1288" s="305"/>
      <c r="BC1288" s="376"/>
    </row>
    <row r="1289" spans="47:55">
      <c r="AU1289" s="309"/>
      <c r="AV1289" s="231"/>
      <c r="AW1289" s="120"/>
      <c r="AX1289" s="120"/>
      <c r="AY1289" s="231"/>
      <c r="AZ1289" s="306"/>
      <c r="BA1289" s="307"/>
      <c r="BB1289" s="305"/>
      <c r="BC1289" s="376"/>
    </row>
    <row r="1290" spans="47:55">
      <c r="AU1290" s="304"/>
      <c r="AV1290" s="231"/>
      <c r="AW1290" s="120"/>
      <c r="AX1290" s="120"/>
      <c r="AY1290" s="120"/>
      <c r="AZ1290" s="306"/>
      <c r="BA1290" s="307"/>
      <c r="BB1290" s="305"/>
      <c r="BC1290" s="376"/>
    </row>
    <row r="1291" spans="47:55">
      <c r="AU1291" s="304"/>
      <c r="AV1291" s="231"/>
      <c r="AW1291" s="120"/>
      <c r="AX1291" s="120"/>
      <c r="AY1291" s="120"/>
      <c r="AZ1291" s="306"/>
      <c r="BA1291" s="307"/>
      <c r="BB1291" s="305"/>
      <c r="BC1291" s="376"/>
    </row>
    <row r="1292" spans="47:55">
      <c r="AU1292" s="304"/>
      <c r="AV1292" s="231"/>
      <c r="AW1292" s="120"/>
      <c r="AX1292" s="120"/>
      <c r="AY1292" s="120"/>
      <c r="AZ1292" s="306"/>
      <c r="BA1292" s="317"/>
      <c r="BB1292" s="305"/>
      <c r="BC1292" s="376"/>
    </row>
    <row r="1293" spans="47:55">
      <c r="AU1293" s="304"/>
      <c r="AV1293" s="120"/>
      <c r="AW1293" s="120"/>
      <c r="AX1293" s="120"/>
      <c r="AY1293" s="120"/>
      <c r="AZ1293" s="306"/>
      <c r="BA1293" s="307"/>
      <c r="BB1293" s="305"/>
      <c r="BC1293" s="376"/>
    </row>
    <row r="1294" spans="47:55">
      <c r="AU1294" s="304"/>
      <c r="AV1294" s="120"/>
      <c r="AW1294" s="120"/>
      <c r="AX1294" s="120"/>
      <c r="AY1294" s="120"/>
      <c r="AZ1294" s="306"/>
      <c r="BA1294" s="307"/>
      <c r="BB1294" s="305"/>
      <c r="BC1294" s="138"/>
    </row>
    <row r="1295" spans="47:55">
      <c r="AU1295" s="309"/>
      <c r="AV1295" s="231"/>
      <c r="AW1295" s="231"/>
      <c r="AX1295" s="120"/>
      <c r="AY1295" s="120"/>
      <c r="AZ1295" s="306"/>
      <c r="BA1295" s="317"/>
      <c r="BB1295" s="326"/>
      <c r="BC1295" s="138"/>
    </row>
    <row r="1296" spans="47:55">
      <c r="AU1296" s="304"/>
      <c r="AV1296" s="231"/>
      <c r="AW1296" s="120"/>
      <c r="AX1296" s="120"/>
      <c r="AY1296" s="120"/>
      <c r="AZ1296" s="306"/>
      <c r="BA1296" s="307"/>
      <c r="BB1296" s="305"/>
      <c r="BC1296" s="376"/>
    </row>
    <row r="1297" spans="47:55">
      <c r="AU1297" s="309"/>
      <c r="AV1297" s="231"/>
      <c r="AW1297" s="120"/>
      <c r="AX1297" s="120"/>
      <c r="AY1297" s="120"/>
      <c r="AZ1297" s="306"/>
      <c r="BA1297" s="317"/>
      <c r="BB1297" s="305"/>
      <c r="BC1297" s="376"/>
    </row>
    <row r="1298" spans="47:55">
      <c r="AU1298" s="304"/>
      <c r="AV1298" s="120"/>
      <c r="AW1298" s="120"/>
      <c r="AX1298" s="120"/>
      <c r="AY1298" s="120"/>
      <c r="AZ1298" s="306"/>
      <c r="BA1298" s="307"/>
      <c r="BB1298" s="305"/>
      <c r="BC1298" s="376"/>
    </row>
    <row r="1299" spans="47:55">
      <c r="AU1299" s="304"/>
      <c r="AV1299" s="120"/>
      <c r="AW1299" s="120"/>
      <c r="AX1299" s="120"/>
      <c r="AY1299" s="120"/>
      <c r="AZ1299" s="306"/>
      <c r="BA1299" s="307"/>
      <c r="BB1299" s="305"/>
      <c r="BC1299" s="376"/>
    </row>
    <row r="1300" spans="47:55">
      <c r="AU1300" s="304"/>
      <c r="AV1300" s="120"/>
      <c r="AW1300" s="120"/>
      <c r="AX1300" s="120"/>
      <c r="AY1300" s="120"/>
      <c r="AZ1300" s="306"/>
      <c r="BA1300" s="307"/>
      <c r="BB1300" s="305"/>
      <c r="BC1300" s="376"/>
    </row>
    <row r="1301" spans="47:55">
      <c r="AU1301" s="309"/>
      <c r="AV1301" s="231"/>
      <c r="AW1301" s="120"/>
      <c r="AX1301" s="120"/>
      <c r="AY1301" s="120"/>
      <c r="AZ1301" s="306"/>
      <c r="BA1301" s="317"/>
      <c r="BB1301" s="305"/>
      <c r="BC1301" s="376"/>
    </row>
    <row r="1302" spans="47:55">
      <c r="AU1302" s="304"/>
      <c r="AV1302" s="120"/>
      <c r="AW1302" s="120"/>
      <c r="AX1302" s="120"/>
      <c r="AY1302" s="120"/>
      <c r="AZ1302" s="306"/>
      <c r="BA1302" s="307"/>
      <c r="BB1302" s="305"/>
      <c r="BC1302" s="376"/>
    </row>
    <row r="1303" spans="47:55">
      <c r="AU1303" s="304"/>
      <c r="AV1303" s="231"/>
      <c r="AW1303" s="120"/>
      <c r="AX1303" s="120"/>
      <c r="AY1303" s="120"/>
      <c r="AZ1303" s="306"/>
      <c r="BA1303" s="307"/>
      <c r="BB1303" s="305"/>
      <c r="BC1303" s="376"/>
    </row>
    <row r="1304" spans="47:55">
      <c r="AU1304" s="304"/>
      <c r="AV1304" s="120"/>
      <c r="AW1304" s="120"/>
      <c r="AX1304" s="120"/>
      <c r="AY1304" s="120"/>
      <c r="AZ1304" s="306"/>
      <c r="BA1304" s="307"/>
      <c r="BB1304" s="305"/>
      <c r="BC1304" s="138"/>
    </row>
    <row r="1305" spans="47:55">
      <c r="AU1305" s="304"/>
      <c r="AV1305" s="120"/>
      <c r="AW1305" s="120"/>
      <c r="AX1305" s="120"/>
      <c r="AY1305" s="120"/>
      <c r="AZ1305" s="306"/>
      <c r="BA1305" s="307"/>
      <c r="BB1305" s="305"/>
      <c r="BC1305" s="376"/>
    </row>
    <row r="1306" spans="47:55">
      <c r="AU1306" s="304"/>
      <c r="AV1306" s="120"/>
      <c r="AW1306" s="120"/>
      <c r="AX1306" s="120"/>
      <c r="AY1306" s="120"/>
      <c r="AZ1306" s="306"/>
      <c r="BA1306" s="307"/>
      <c r="BB1306" s="305"/>
      <c r="BC1306" s="376"/>
    </row>
    <row r="1307" spans="47:55">
      <c r="AU1307" s="304"/>
      <c r="AV1307" s="231"/>
      <c r="AW1307" s="120"/>
      <c r="AX1307" s="120"/>
      <c r="AY1307" s="120"/>
      <c r="AZ1307" s="306"/>
      <c r="BA1307" s="317"/>
      <c r="BB1307" s="305"/>
      <c r="BC1307" s="376"/>
    </row>
    <row r="1308" spans="47:55">
      <c r="AU1308" s="304"/>
      <c r="AV1308" s="120"/>
      <c r="AW1308" s="120"/>
      <c r="AX1308" s="120"/>
      <c r="AY1308" s="120"/>
      <c r="AZ1308" s="306"/>
      <c r="BA1308" s="307"/>
      <c r="BB1308" s="305"/>
      <c r="BC1308" s="376"/>
    </row>
    <row r="1309" spans="47:55">
      <c r="AU1309" s="309"/>
      <c r="AV1309" s="231"/>
      <c r="AW1309" s="120"/>
      <c r="AX1309" s="120"/>
      <c r="AY1309" s="231"/>
      <c r="AZ1309" s="306"/>
      <c r="BA1309" s="317"/>
      <c r="BB1309" s="305"/>
      <c r="BC1309" s="376"/>
    </row>
    <row r="1310" spans="47:55">
      <c r="AU1310" s="304"/>
      <c r="AV1310" s="120"/>
      <c r="AW1310" s="120"/>
      <c r="AX1310" s="120"/>
      <c r="AY1310" s="120"/>
      <c r="AZ1310" s="306"/>
      <c r="BA1310" s="307"/>
      <c r="BB1310" s="305"/>
      <c r="BC1310" s="376"/>
    </row>
    <row r="1311" spans="47:55">
      <c r="AU1311" s="304"/>
      <c r="AV1311" s="120"/>
      <c r="AW1311" s="120"/>
      <c r="AX1311" s="120"/>
      <c r="AY1311" s="120"/>
      <c r="AZ1311" s="306"/>
      <c r="BA1311" s="307"/>
      <c r="BB1311" s="305"/>
      <c r="BC1311" s="376"/>
    </row>
    <row r="1312" spans="47:55">
      <c r="AU1312" s="309"/>
      <c r="AV1312" s="231"/>
      <c r="AW1312" s="120"/>
      <c r="AX1312" s="120"/>
      <c r="AY1312" s="120"/>
      <c r="AZ1312" s="306"/>
      <c r="BA1312" s="317"/>
      <c r="BB1312" s="305"/>
      <c r="BC1312" s="376"/>
    </row>
    <row r="1313" spans="47:55">
      <c r="AU1313" s="304"/>
      <c r="AV1313" s="231"/>
      <c r="AW1313" s="120"/>
      <c r="AX1313" s="120"/>
      <c r="AY1313" s="120"/>
      <c r="AZ1313" s="306"/>
      <c r="BA1313" s="317"/>
      <c r="BB1313" s="305"/>
      <c r="BC1313" s="376"/>
    </row>
    <row r="1314" spans="47:55">
      <c r="AU1314" s="309"/>
      <c r="AV1314" s="231"/>
      <c r="AW1314" s="120"/>
      <c r="AX1314" s="120"/>
      <c r="AY1314" s="120"/>
      <c r="AZ1314" s="306"/>
      <c r="BA1314" s="307"/>
      <c r="BB1314" s="305"/>
      <c r="BC1314" s="138"/>
    </row>
    <row r="1315" spans="47:55">
      <c r="AU1315" s="304"/>
      <c r="AV1315" s="120"/>
      <c r="AW1315" s="120"/>
      <c r="AX1315" s="120"/>
      <c r="AY1315" s="120"/>
      <c r="AZ1315" s="306"/>
      <c r="BA1315" s="307"/>
      <c r="BB1315" s="305"/>
      <c r="BC1315" s="376"/>
    </row>
    <row r="1316" spans="47:55">
      <c r="AU1316" s="304"/>
      <c r="AV1316" s="120"/>
      <c r="AW1316" s="120"/>
      <c r="AX1316" s="120"/>
      <c r="AY1316" s="120"/>
      <c r="AZ1316" s="306"/>
      <c r="BA1316" s="307"/>
      <c r="BB1316" s="305"/>
      <c r="BC1316" s="376"/>
    </row>
    <row r="1317" spans="47:55">
      <c r="AU1317" s="304"/>
      <c r="AV1317" s="120"/>
      <c r="AW1317" s="120"/>
      <c r="AX1317" s="120"/>
      <c r="AY1317" s="120"/>
      <c r="AZ1317" s="306"/>
      <c r="BA1317" s="307"/>
      <c r="BB1317" s="305"/>
      <c r="BC1317" s="138"/>
    </row>
    <row r="1318" spans="47:55">
      <c r="AU1318" s="304"/>
      <c r="AV1318" s="231"/>
      <c r="AW1318" s="120"/>
      <c r="AX1318" s="120"/>
      <c r="AY1318" s="120"/>
      <c r="AZ1318" s="306"/>
      <c r="BA1318" s="317"/>
      <c r="BB1318" s="305"/>
      <c r="BC1318" s="376"/>
    </row>
    <row r="1319" spans="47:55">
      <c r="AU1319" s="304"/>
      <c r="AV1319" s="231"/>
      <c r="AW1319" s="120"/>
      <c r="AX1319" s="120"/>
      <c r="AY1319" s="120"/>
      <c r="AZ1319" s="306"/>
      <c r="BA1319" s="307"/>
      <c r="BB1319" s="305"/>
      <c r="BC1319" s="376"/>
    </row>
    <row r="1320" spans="47:55">
      <c r="AU1320" s="304"/>
      <c r="AV1320" s="120"/>
      <c r="AW1320" s="120"/>
      <c r="AX1320" s="120"/>
      <c r="AY1320" s="120"/>
      <c r="AZ1320" s="306"/>
      <c r="BA1320" s="307"/>
      <c r="BB1320" s="305"/>
      <c r="BC1320" s="376"/>
    </row>
    <row r="1321" spans="47:55">
      <c r="AU1321" s="304"/>
      <c r="AV1321" s="231"/>
      <c r="AW1321" s="231"/>
      <c r="AX1321" s="120"/>
      <c r="AY1321" s="120"/>
      <c r="AZ1321" s="306"/>
      <c r="BA1321" s="317"/>
      <c r="BB1321" s="305"/>
      <c r="BC1321" s="376"/>
    </row>
    <row r="1322" spans="47:55">
      <c r="AU1322" s="304"/>
      <c r="AV1322" s="120"/>
      <c r="AW1322" s="120"/>
      <c r="AX1322" s="120"/>
      <c r="AY1322" s="120"/>
      <c r="AZ1322" s="306"/>
      <c r="BA1322" s="307"/>
      <c r="BB1322" s="305"/>
      <c r="BC1322" s="376"/>
    </row>
    <row r="1323" spans="47:55">
      <c r="AU1323" s="304"/>
      <c r="AV1323" s="231"/>
      <c r="AW1323" s="120"/>
      <c r="AX1323" s="120"/>
      <c r="AY1323" s="120"/>
      <c r="AZ1323" s="306"/>
      <c r="BA1323" s="317"/>
      <c r="BB1323" s="305"/>
      <c r="BC1323" s="376"/>
    </row>
    <row r="1324" spans="47:55">
      <c r="AU1324" s="304"/>
      <c r="AV1324" s="231"/>
      <c r="AW1324" s="120"/>
      <c r="AX1324" s="120"/>
      <c r="AY1324" s="120"/>
      <c r="AZ1324" s="306"/>
      <c r="BA1324" s="307"/>
      <c r="BB1324" s="305"/>
      <c r="BC1324" s="376"/>
    </row>
    <row r="1325" spans="47:55">
      <c r="AU1325" s="304"/>
      <c r="AV1325" s="120"/>
      <c r="AW1325" s="120"/>
      <c r="AX1325" s="120"/>
      <c r="AY1325" s="120"/>
      <c r="AZ1325" s="306"/>
      <c r="BA1325" s="317"/>
      <c r="BB1325" s="305"/>
      <c r="BC1325" s="376"/>
    </row>
    <row r="1326" spans="47:55">
      <c r="AU1326" s="309"/>
      <c r="AV1326" s="231"/>
      <c r="AW1326" s="120"/>
      <c r="AX1326" s="120"/>
      <c r="AY1326" s="120"/>
      <c r="AZ1326" s="306"/>
      <c r="BA1326" s="317"/>
      <c r="BB1326" s="305"/>
      <c r="BC1326" s="376"/>
    </row>
    <row r="1327" spans="47:55">
      <c r="AU1327" s="304"/>
      <c r="AV1327" s="120"/>
      <c r="AW1327" s="120"/>
      <c r="AX1327" s="120"/>
      <c r="AY1327" s="120"/>
      <c r="AZ1327" s="306"/>
      <c r="BA1327" s="317"/>
      <c r="BB1327" s="305"/>
      <c r="BC1327" s="376"/>
    </row>
    <row r="1328" spans="47:55" ht="16" thickBot="1">
      <c r="AU1328" s="373"/>
      <c r="AV1328" s="338"/>
      <c r="AW1328" s="338"/>
      <c r="AX1328" s="338"/>
      <c r="AY1328" s="338"/>
      <c r="AZ1328" s="341"/>
      <c r="BA1328" s="342"/>
      <c r="BB1328" s="339"/>
      <c r="BC1328" s="379"/>
    </row>
    <row r="1329" spans="47:55">
      <c r="AU1329" s="347"/>
      <c r="AV1329" s="345"/>
      <c r="AW1329" s="344"/>
      <c r="AX1329" s="344"/>
      <c r="AY1329" s="344"/>
      <c r="AZ1329" s="348"/>
      <c r="BA1329" s="349"/>
      <c r="BB1329" s="346"/>
      <c r="BC1329" s="375"/>
    </row>
    <row r="1330" spans="47:55">
      <c r="AU1330" s="304"/>
      <c r="AV1330" s="120"/>
      <c r="AW1330" s="120"/>
      <c r="AX1330" s="120"/>
      <c r="AY1330" s="120"/>
      <c r="AZ1330" s="306"/>
      <c r="BA1330" s="307"/>
      <c r="BB1330" s="305"/>
      <c r="BC1330" s="376"/>
    </row>
    <row r="1331" spans="47:55">
      <c r="AU1331" s="304"/>
      <c r="AV1331" s="120"/>
      <c r="AW1331" s="120"/>
      <c r="AX1331" s="120"/>
      <c r="AY1331" s="120"/>
      <c r="AZ1331" s="306"/>
      <c r="BA1331" s="317"/>
      <c r="BB1331" s="305"/>
      <c r="BC1331" s="376"/>
    </row>
    <row r="1332" spans="47:55">
      <c r="AU1332" s="304"/>
      <c r="AV1332" s="120"/>
      <c r="AW1332" s="120"/>
      <c r="AX1332" s="120"/>
      <c r="AY1332" s="120"/>
      <c r="AZ1332" s="306"/>
      <c r="BA1332" s="317"/>
      <c r="BB1332" s="305"/>
      <c r="BC1332" s="376"/>
    </row>
    <row r="1333" spans="47:55">
      <c r="AU1333" s="309"/>
      <c r="AV1333" s="231"/>
      <c r="AW1333" s="120"/>
      <c r="AX1333" s="120"/>
      <c r="AY1333" s="120"/>
      <c r="AZ1333" s="306"/>
      <c r="BA1333" s="307"/>
      <c r="BB1333" s="305"/>
      <c r="BC1333" s="376"/>
    </row>
    <row r="1334" spans="47:55">
      <c r="AU1334" s="304"/>
      <c r="AV1334" s="231"/>
      <c r="AW1334" s="120"/>
      <c r="AX1334" s="120"/>
      <c r="AY1334" s="120"/>
      <c r="AZ1334" s="306"/>
      <c r="BA1334" s="317"/>
      <c r="BB1334" s="305"/>
      <c r="BC1334" s="376"/>
    </row>
    <row r="1335" spans="47:55">
      <c r="AU1335" s="304"/>
      <c r="AV1335" s="120"/>
      <c r="AW1335" s="120"/>
      <c r="AX1335" s="120"/>
      <c r="AY1335" s="120"/>
      <c r="AZ1335" s="306"/>
      <c r="BA1335" s="317"/>
      <c r="BB1335" s="305"/>
      <c r="BC1335" s="376"/>
    </row>
    <row r="1336" spans="47:55">
      <c r="AU1336" s="304"/>
      <c r="AV1336" s="120"/>
      <c r="AW1336" s="120"/>
      <c r="AX1336" s="120"/>
      <c r="AY1336" s="120"/>
      <c r="AZ1336" s="306"/>
      <c r="BA1336" s="317"/>
      <c r="BB1336" s="305"/>
      <c r="BC1336" s="376"/>
    </row>
    <row r="1337" spans="47:55">
      <c r="AU1337" s="304"/>
      <c r="AV1337" s="120"/>
      <c r="AW1337" s="120"/>
      <c r="AX1337" s="120"/>
      <c r="AY1337" s="120"/>
      <c r="AZ1337" s="306"/>
      <c r="BA1337" s="307"/>
      <c r="BB1337" s="305"/>
      <c r="BC1337" s="376"/>
    </row>
    <row r="1338" spans="47:55">
      <c r="AU1338" s="304"/>
      <c r="AV1338" s="120"/>
      <c r="AW1338" s="120"/>
      <c r="AX1338" s="120"/>
      <c r="AY1338" s="120"/>
      <c r="AZ1338" s="306"/>
      <c r="BA1338" s="307"/>
      <c r="BB1338" s="305"/>
      <c r="BC1338" s="376"/>
    </row>
    <row r="1339" spans="47:55">
      <c r="AU1339" s="304"/>
      <c r="AV1339" s="120"/>
      <c r="AW1339" s="120"/>
      <c r="AX1339" s="120"/>
      <c r="AY1339" s="120"/>
      <c r="AZ1339" s="306"/>
      <c r="BA1339" s="307"/>
      <c r="BB1339" s="305"/>
      <c r="BC1339" s="376"/>
    </row>
    <row r="1340" spans="47:55">
      <c r="AU1340" s="304"/>
      <c r="AV1340" s="231"/>
      <c r="AW1340" s="120"/>
      <c r="AX1340" s="120"/>
      <c r="AY1340" s="120"/>
      <c r="AZ1340" s="306"/>
      <c r="BA1340" s="317"/>
      <c r="BB1340" s="305"/>
      <c r="BC1340" s="376"/>
    </row>
    <row r="1341" spans="47:55">
      <c r="AU1341" s="304"/>
      <c r="AV1341" s="120"/>
      <c r="AW1341" s="120"/>
      <c r="AX1341" s="120"/>
      <c r="AY1341" s="120"/>
      <c r="AZ1341" s="306"/>
      <c r="BA1341" s="317"/>
      <c r="BB1341" s="305"/>
      <c r="BC1341" s="376"/>
    </row>
    <row r="1342" spans="47:55">
      <c r="AU1342" s="309"/>
      <c r="AV1342" s="231"/>
      <c r="AW1342" s="120"/>
      <c r="AX1342" s="120"/>
      <c r="AY1342" s="120"/>
      <c r="AZ1342" s="306"/>
      <c r="BA1342" s="317"/>
      <c r="BB1342" s="305"/>
      <c r="BC1342" s="376"/>
    </row>
    <row r="1343" spans="47:55">
      <c r="AU1343" s="304"/>
      <c r="AV1343" s="120"/>
      <c r="AW1343" s="120"/>
      <c r="AX1343" s="120"/>
      <c r="AY1343" s="120"/>
      <c r="AZ1343" s="306"/>
      <c r="BA1343" s="307"/>
      <c r="BB1343" s="305"/>
      <c r="BC1343" s="376"/>
    </row>
    <row r="1344" spans="47:55">
      <c r="AU1344" s="304"/>
      <c r="AV1344" s="120"/>
      <c r="AW1344" s="120"/>
      <c r="AX1344" s="120"/>
      <c r="AY1344" s="120"/>
      <c r="AZ1344" s="306"/>
      <c r="BA1344" s="307"/>
      <c r="BB1344" s="305"/>
      <c r="BC1344" s="138"/>
    </row>
    <row r="1345" spans="47:55">
      <c r="AU1345" s="304"/>
      <c r="AV1345" s="120"/>
      <c r="AW1345" s="120"/>
      <c r="AX1345" s="120"/>
      <c r="AY1345" s="120"/>
      <c r="AZ1345" s="306"/>
      <c r="BA1345" s="307"/>
      <c r="BB1345" s="305"/>
      <c r="BC1345" s="376"/>
    </row>
    <row r="1346" spans="47:55">
      <c r="AU1346" s="304"/>
      <c r="AV1346" s="120"/>
      <c r="AW1346" s="120"/>
      <c r="AX1346" s="120"/>
      <c r="AY1346" s="120"/>
      <c r="AZ1346" s="306"/>
      <c r="BA1346" s="307"/>
      <c r="BB1346" s="305"/>
      <c r="BC1346" s="376"/>
    </row>
    <row r="1347" spans="47:55">
      <c r="AU1347" s="304"/>
      <c r="AV1347" s="120"/>
      <c r="AW1347" s="120"/>
      <c r="AX1347" s="120"/>
      <c r="AY1347" s="120"/>
      <c r="AZ1347" s="306"/>
      <c r="BA1347" s="317"/>
      <c r="BB1347" s="305"/>
      <c r="BC1347" s="376"/>
    </row>
    <row r="1348" spans="47:55">
      <c r="AU1348" s="304"/>
      <c r="AV1348" s="231"/>
      <c r="AW1348" s="120"/>
      <c r="AX1348" s="120"/>
      <c r="AY1348" s="120"/>
      <c r="AZ1348" s="306"/>
      <c r="BA1348" s="307"/>
      <c r="BB1348" s="305"/>
      <c r="BC1348" s="376"/>
    </row>
    <row r="1349" spans="47:55">
      <c r="AU1349" s="304"/>
      <c r="AV1349" s="120"/>
      <c r="AW1349" s="120"/>
      <c r="AX1349" s="120"/>
      <c r="AY1349" s="120"/>
      <c r="AZ1349" s="306"/>
      <c r="BA1349" s="307"/>
      <c r="BB1349" s="305"/>
      <c r="BC1349" s="376"/>
    </row>
    <row r="1350" spans="47:55">
      <c r="AU1350" s="304"/>
      <c r="AV1350" s="231"/>
      <c r="AW1350" s="120"/>
      <c r="AX1350" s="120"/>
      <c r="AY1350" s="120"/>
      <c r="AZ1350" s="306"/>
      <c r="BA1350" s="317"/>
      <c r="BB1350" s="305"/>
      <c r="BC1350" s="376"/>
    </row>
    <row r="1351" spans="47:55">
      <c r="AU1351" s="304"/>
      <c r="AV1351" s="120"/>
      <c r="AW1351" s="120"/>
      <c r="AX1351" s="120"/>
      <c r="AY1351" s="120"/>
      <c r="AZ1351" s="306"/>
      <c r="BA1351" s="317"/>
      <c r="BB1351" s="305"/>
      <c r="BC1351" s="376"/>
    </row>
    <row r="1352" spans="47:55">
      <c r="AU1352" s="304"/>
      <c r="AV1352" s="120"/>
      <c r="AW1352" s="120"/>
      <c r="AX1352" s="120"/>
      <c r="AY1352" s="120"/>
      <c r="AZ1352" s="306"/>
      <c r="BA1352" s="317"/>
      <c r="BB1352" s="305"/>
      <c r="BC1352" s="376"/>
    </row>
    <row r="1353" spans="47:55">
      <c r="AU1353" s="304"/>
      <c r="AV1353" s="231"/>
      <c r="AW1353" s="120"/>
      <c r="AX1353" s="120"/>
      <c r="AY1353" s="120"/>
      <c r="AZ1353" s="306"/>
      <c r="BA1353" s="307"/>
      <c r="BB1353" s="305"/>
      <c r="BC1353" s="376"/>
    </row>
    <row r="1354" spans="47:55">
      <c r="AU1354" s="304"/>
      <c r="AV1354" s="120"/>
      <c r="AW1354" s="120"/>
      <c r="AX1354" s="120"/>
      <c r="AY1354" s="120"/>
      <c r="AZ1354" s="306"/>
      <c r="BA1354" s="317"/>
      <c r="BB1354" s="305"/>
      <c r="BC1354" s="376"/>
    </row>
    <row r="1355" spans="47:55">
      <c r="AU1355" s="304"/>
      <c r="AV1355" s="120"/>
      <c r="AW1355" s="120"/>
      <c r="AX1355" s="120"/>
      <c r="AY1355" s="120"/>
      <c r="AZ1355" s="306"/>
      <c r="BA1355" s="307"/>
      <c r="BB1355" s="305"/>
      <c r="BC1355" s="376"/>
    </row>
    <row r="1356" spans="47:55">
      <c r="AU1356" s="304"/>
      <c r="AV1356" s="120"/>
      <c r="AW1356" s="120"/>
      <c r="AX1356" s="120"/>
      <c r="AY1356" s="120"/>
      <c r="AZ1356" s="306"/>
      <c r="BA1356" s="307"/>
      <c r="BB1356" s="305"/>
      <c r="BC1356" s="376"/>
    </row>
    <row r="1357" spans="47:55">
      <c r="AU1357" s="304"/>
      <c r="AV1357" s="120"/>
      <c r="AW1357" s="120"/>
      <c r="AX1357" s="120"/>
      <c r="AY1357" s="120"/>
      <c r="AZ1357" s="306"/>
      <c r="BA1357" s="317"/>
      <c r="BB1357" s="305"/>
      <c r="BC1357" s="376"/>
    </row>
    <row r="1358" spans="47:55">
      <c r="AU1358" s="304"/>
      <c r="AV1358" s="120"/>
      <c r="AW1358" s="120"/>
      <c r="AX1358" s="120"/>
      <c r="AY1358" s="120"/>
      <c r="AZ1358" s="306"/>
      <c r="BA1358" s="317"/>
      <c r="BB1358" s="305"/>
      <c r="BC1358" s="376"/>
    </row>
    <row r="1359" spans="47:55">
      <c r="AU1359" s="309"/>
      <c r="AV1359" s="231"/>
      <c r="AW1359" s="120"/>
      <c r="AX1359" s="120"/>
      <c r="AY1359" s="120"/>
      <c r="AZ1359" s="306"/>
      <c r="BA1359" s="317"/>
      <c r="BB1359" s="305"/>
      <c r="BC1359" s="376"/>
    </row>
    <row r="1360" spans="47:55">
      <c r="AU1360" s="304"/>
      <c r="AV1360" s="120"/>
      <c r="AW1360" s="120"/>
      <c r="AX1360" s="120"/>
      <c r="AY1360" s="120"/>
      <c r="AZ1360" s="306"/>
      <c r="BA1360" s="317"/>
      <c r="BB1360" s="305"/>
      <c r="BC1360" s="376"/>
    </row>
    <row r="1361" spans="47:55">
      <c r="AU1361" s="304"/>
      <c r="AV1361" s="120"/>
      <c r="AW1361" s="120"/>
      <c r="AX1361" s="120"/>
      <c r="AY1361" s="120"/>
      <c r="AZ1361" s="306"/>
      <c r="BA1361" s="317"/>
      <c r="BB1361" s="305"/>
      <c r="BC1361" s="376"/>
    </row>
    <row r="1362" spans="47:55">
      <c r="AU1362" s="304"/>
      <c r="AV1362" s="120"/>
      <c r="AW1362" s="120"/>
      <c r="AX1362" s="120"/>
      <c r="AY1362" s="120"/>
      <c r="AZ1362" s="306"/>
      <c r="BA1362" s="317"/>
      <c r="BB1362" s="305"/>
      <c r="BC1362" s="376"/>
    </row>
    <row r="1363" spans="47:55">
      <c r="AU1363" s="304"/>
      <c r="AV1363" s="120"/>
      <c r="AW1363" s="120"/>
      <c r="AX1363" s="120"/>
      <c r="AY1363" s="120"/>
      <c r="AZ1363" s="306"/>
      <c r="BA1363" s="307"/>
      <c r="BB1363" s="305"/>
      <c r="BC1363" s="376"/>
    </row>
    <row r="1364" spans="47:55">
      <c r="AU1364" s="309"/>
      <c r="AV1364" s="231"/>
      <c r="AW1364" s="120"/>
      <c r="AX1364" s="120"/>
      <c r="AY1364" s="120"/>
      <c r="AZ1364" s="306"/>
      <c r="BA1364" s="317"/>
      <c r="BB1364" s="326"/>
      <c r="BC1364" s="376"/>
    </row>
    <row r="1365" spans="47:55">
      <c r="AU1365" s="304"/>
      <c r="AV1365" s="231"/>
      <c r="AW1365" s="120"/>
      <c r="AX1365" s="120"/>
      <c r="AY1365" s="120"/>
      <c r="AZ1365" s="306"/>
      <c r="BA1365" s="317"/>
      <c r="BB1365" s="305"/>
      <c r="BC1365" s="376"/>
    </row>
    <row r="1366" spans="47:55">
      <c r="AU1366" s="304"/>
      <c r="AV1366" s="120"/>
      <c r="AW1366" s="120"/>
      <c r="AX1366" s="120"/>
      <c r="AY1366" s="120"/>
      <c r="AZ1366" s="306"/>
      <c r="BA1366" s="317"/>
      <c r="BB1366" s="305"/>
      <c r="BC1366" s="376"/>
    </row>
    <row r="1367" spans="47:55">
      <c r="AU1367" s="304"/>
      <c r="AV1367" s="120"/>
      <c r="AW1367" s="120"/>
      <c r="AX1367" s="120"/>
      <c r="AY1367" s="120"/>
      <c r="AZ1367" s="306"/>
      <c r="BA1367" s="307"/>
      <c r="BB1367" s="305"/>
      <c r="BC1367" s="376"/>
    </row>
    <row r="1368" spans="47:55">
      <c r="AU1368" s="304"/>
      <c r="AV1368" s="120"/>
      <c r="AW1368" s="120"/>
      <c r="AX1368" s="120"/>
      <c r="AY1368" s="120"/>
      <c r="AZ1368" s="306"/>
      <c r="BA1368" s="307"/>
      <c r="BB1368" s="305"/>
      <c r="BC1368" s="376"/>
    </row>
    <row r="1369" spans="47:55">
      <c r="AU1369" s="304"/>
      <c r="AV1369" s="231"/>
      <c r="AW1369" s="120"/>
      <c r="AX1369" s="120"/>
      <c r="AY1369" s="120"/>
      <c r="AZ1369" s="306"/>
      <c r="BA1369" s="307"/>
      <c r="BB1369" s="305"/>
      <c r="BC1369" s="376"/>
    </row>
    <row r="1370" spans="47:55">
      <c r="AU1370" s="304"/>
      <c r="AV1370" s="120"/>
      <c r="AW1370" s="120"/>
      <c r="AX1370" s="120"/>
      <c r="AY1370" s="120"/>
      <c r="AZ1370" s="306"/>
      <c r="BA1370" s="317"/>
      <c r="BB1370" s="305"/>
      <c r="BC1370" s="376"/>
    </row>
    <row r="1371" spans="47:55">
      <c r="AU1371" s="304"/>
      <c r="AV1371" s="120"/>
      <c r="AW1371" s="120"/>
      <c r="AX1371" s="120"/>
      <c r="AY1371" s="120"/>
      <c r="AZ1371" s="306"/>
      <c r="BA1371" s="317"/>
      <c r="BB1371" s="305"/>
      <c r="BC1371" s="376"/>
    </row>
    <row r="1372" spans="47:55">
      <c r="AU1372" s="304"/>
      <c r="AV1372" s="120"/>
      <c r="AW1372" s="120"/>
      <c r="AX1372" s="120"/>
      <c r="AY1372" s="120"/>
      <c r="AZ1372" s="306"/>
      <c r="BA1372" s="317"/>
      <c r="BB1372" s="305"/>
      <c r="BC1372" s="376"/>
    </row>
    <row r="1373" spans="47:55">
      <c r="AU1373" s="304"/>
      <c r="AV1373" s="120"/>
      <c r="AW1373" s="120"/>
      <c r="AX1373" s="120"/>
      <c r="AY1373" s="120"/>
      <c r="AZ1373" s="306"/>
      <c r="BA1373" s="307"/>
      <c r="BB1373" s="305"/>
      <c r="BC1373" s="376"/>
    </row>
    <row r="1374" spans="47:55">
      <c r="AU1374" s="304"/>
      <c r="AV1374" s="231"/>
      <c r="AW1374" s="120"/>
      <c r="AX1374" s="120"/>
      <c r="AY1374" s="120"/>
      <c r="AZ1374" s="306"/>
      <c r="BA1374" s="317"/>
      <c r="BB1374" s="305"/>
      <c r="BC1374" s="376"/>
    </row>
    <row r="1375" spans="47:55">
      <c r="AU1375" s="304"/>
      <c r="AV1375" s="120"/>
      <c r="AW1375" s="120"/>
      <c r="AX1375" s="120"/>
      <c r="AY1375" s="120"/>
      <c r="AZ1375" s="306"/>
      <c r="BA1375" s="307"/>
      <c r="BB1375" s="305"/>
      <c r="BC1375" s="376"/>
    </row>
    <row r="1376" spans="47:55">
      <c r="AU1376" s="304"/>
      <c r="AV1376" s="120"/>
      <c r="AW1376" s="120"/>
      <c r="AX1376" s="120"/>
      <c r="AY1376" s="120"/>
      <c r="AZ1376" s="306"/>
      <c r="BA1376" s="307"/>
      <c r="BB1376" s="305"/>
      <c r="BC1376" s="376"/>
    </row>
    <row r="1377" spans="47:55">
      <c r="AU1377" s="309"/>
      <c r="AV1377" s="231"/>
      <c r="AW1377" s="120"/>
      <c r="AX1377" s="120"/>
      <c r="AY1377" s="120"/>
      <c r="AZ1377" s="306"/>
      <c r="BA1377" s="317"/>
      <c r="BB1377" s="326"/>
      <c r="BC1377" s="376"/>
    </row>
    <row r="1378" spans="47:55">
      <c r="AU1378" s="304"/>
      <c r="AV1378" s="120"/>
      <c r="AW1378" s="120"/>
      <c r="AX1378" s="120"/>
      <c r="AY1378" s="120"/>
      <c r="AZ1378" s="306"/>
      <c r="BA1378" s="317"/>
      <c r="BB1378" s="305"/>
      <c r="BC1378" s="376"/>
    </row>
    <row r="1379" spans="47:55">
      <c r="AU1379" s="304"/>
      <c r="AV1379" s="120"/>
      <c r="AW1379" s="120"/>
      <c r="AX1379" s="120"/>
      <c r="AY1379" s="120"/>
      <c r="AZ1379" s="306"/>
      <c r="BA1379" s="307"/>
      <c r="BB1379" s="305"/>
      <c r="BC1379" s="376"/>
    </row>
    <row r="1380" spans="47:55">
      <c r="AU1380" s="304"/>
      <c r="AV1380" s="120"/>
      <c r="AW1380" s="120"/>
      <c r="AX1380" s="120"/>
      <c r="AY1380" s="120"/>
      <c r="AZ1380" s="306"/>
      <c r="BA1380" s="317"/>
      <c r="BB1380" s="305"/>
      <c r="BC1380" s="376"/>
    </row>
    <row r="1381" spans="47:55">
      <c r="AU1381" s="304"/>
      <c r="AV1381" s="120"/>
      <c r="AW1381" s="120"/>
      <c r="AX1381" s="120"/>
      <c r="AY1381" s="120"/>
      <c r="AZ1381" s="306"/>
      <c r="BA1381" s="307"/>
      <c r="BB1381" s="305"/>
      <c r="BC1381" s="376"/>
    </row>
    <row r="1382" spans="47:55">
      <c r="AU1382" s="304"/>
      <c r="AV1382" s="120"/>
      <c r="AW1382" s="120"/>
      <c r="AX1382" s="120"/>
      <c r="AY1382" s="120"/>
      <c r="AZ1382" s="306"/>
      <c r="BA1382" s="317"/>
      <c r="BB1382" s="305"/>
      <c r="BC1382" s="376"/>
    </row>
    <row r="1383" spans="47:55">
      <c r="AU1383" s="304"/>
      <c r="AV1383" s="231"/>
      <c r="AW1383" s="120"/>
      <c r="AX1383" s="120"/>
      <c r="AY1383" s="120"/>
      <c r="AZ1383" s="306"/>
      <c r="BA1383" s="307"/>
      <c r="BB1383" s="305"/>
      <c r="BC1383" s="376"/>
    </row>
    <row r="1384" spans="47:55">
      <c r="AU1384" s="304"/>
      <c r="AV1384" s="120"/>
      <c r="AW1384" s="120"/>
      <c r="AX1384" s="120"/>
      <c r="AY1384" s="120"/>
      <c r="AZ1384" s="306"/>
      <c r="BA1384" s="317"/>
      <c r="BB1384" s="305"/>
      <c r="BC1384" s="376"/>
    </row>
    <row r="1385" spans="47:55">
      <c r="AU1385" s="304"/>
      <c r="AV1385" s="120"/>
      <c r="AW1385" s="120"/>
      <c r="AX1385" s="120"/>
      <c r="AY1385" s="120"/>
      <c r="AZ1385" s="306"/>
      <c r="BA1385" s="317"/>
      <c r="BB1385" s="305"/>
      <c r="BC1385" s="376"/>
    </row>
    <row r="1386" spans="47:55">
      <c r="AU1386" s="304"/>
      <c r="AV1386" s="120"/>
      <c r="AW1386" s="120"/>
      <c r="AX1386" s="120"/>
      <c r="AY1386" s="120"/>
      <c r="AZ1386" s="306"/>
      <c r="BA1386" s="307"/>
      <c r="BB1386" s="305"/>
      <c r="BC1386" s="376"/>
    </row>
    <row r="1387" spans="47:55">
      <c r="AU1387" s="304"/>
      <c r="AV1387" s="120"/>
      <c r="AW1387" s="120"/>
      <c r="AX1387" s="120"/>
      <c r="AY1387" s="120"/>
      <c r="AZ1387" s="306"/>
      <c r="BA1387" s="307"/>
      <c r="BB1387" s="305"/>
      <c r="BC1387" s="376"/>
    </row>
    <row r="1388" spans="47:55">
      <c r="AU1388" s="304"/>
      <c r="AV1388" s="120"/>
      <c r="AW1388" s="120"/>
      <c r="AX1388" s="120"/>
      <c r="AY1388" s="120"/>
      <c r="AZ1388" s="306"/>
      <c r="BA1388" s="307"/>
      <c r="BB1388" s="305"/>
      <c r="BC1388" s="376"/>
    </row>
    <row r="1389" spans="47:55">
      <c r="AU1389" s="304"/>
      <c r="AV1389" s="120"/>
      <c r="AW1389" s="120"/>
      <c r="AX1389" s="120"/>
      <c r="AY1389" s="120"/>
      <c r="AZ1389" s="306"/>
      <c r="BA1389" s="317"/>
      <c r="BB1389" s="305"/>
      <c r="BC1389" s="376"/>
    </row>
    <row r="1390" spans="47:55">
      <c r="AU1390" s="304"/>
      <c r="AV1390" s="120"/>
      <c r="AW1390" s="120"/>
      <c r="AX1390" s="120"/>
      <c r="AY1390" s="120"/>
      <c r="AZ1390" s="306"/>
      <c r="BA1390" s="317"/>
      <c r="BB1390" s="305"/>
      <c r="BC1390" s="376"/>
    </row>
    <row r="1391" spans="47:55">
      <c r="AU1391" s="304"/>
      <c r="AV1391" s="120"/>
      <c r="AW1391" s="120"/>
      <c r="AX1391" s="120"/>
      <c r="AY1391" s="120"/>
      <c r="AZ1391" s="306"/>
      <c r="BA1391" s="307"/>
      <c r="BB1391" s="305"/>
      <c r="BC1391" s="376"/>
    </row>
    <row r="1392" spans="47:55">
      <c r="AU1392" s="304"/>
      <c r="AV1392" s="120"/>
      <c r="AW1392" s="120"/>
      <c r="AX1392" s="120"/>
      <c r="AY1392" s="120"/>
      <c r="AZ1392" s="306"/>
      <c r="BA1392" s="307"/>
      <c r="BB1392" s="305"/>
      <c r="BC1392" s="376"/>
    </row>
    <row r="1393" spans="47:55">
      <c r="AU1393" s="304"/>
      <c r="AV1393" s="120"/>
      <c r="AW1393" s="120"/>
      <c r="AX1393" s="120"/>
      <c r="AY1393" s="120"/>
      <c r="AZ1393" s="306"/>
      <c r="BA1393" s="317"/>
      <c r="BB1393" s="305"/>
      <c r="BC1393" s="376"/>
    </row>
    <row r="1394" spans="47:55">
      <c r="AU1394" s="304"/>
      <c r="AV1394" s="120"/>
      <c r="AW1394" s="120"/>
      <c r="AX1394" s="120"/>
      <c r="AY1394" s="120"/>
      <c r="AZ1394" s="306"/>
      <c r="BA1394" s="307"/>
      <c r="BB1394" s="305"/>
      <c r="BC1394" s="376"/>
    </row>
    <row r="1395" spans="47:55">
      <c r="AU1395" s="304"/>
      <c r="AV1395" s="231"/>
      <c r="AW1395" s="231"/>
      <c r="AX1395" s="231"/>
      <c r="AY1395" s="120"/>
      <c r="AZ1395" s="330"/>
      <c r="BA1395" s="307"/>
      <c r="BB1395" s="305"/>
      <c r="BC1395" s="376"/>
    </row>
    <row r="1396" spans="47:55">
      <c r="AU1396" s="304"/>
      <c r="AV1396" s="120"/>
      <c r="AW1396" s="120"/>
      <c r="AX1396" s="120"/>
      <c r="AY1396" s="120"/>
      <c r="AZ1396" s="306"/>
      <c r="BA1396" s="317"/>
      <c r="BB1396" s="305"/>
      <c r="BC1396" s="376"/>
    </row>
    <row r="1397" spans="47:55">
      <c r="AU1397" s="304"/>
      <c r="AV1397" s="231"/>
      <c r="AW1397" s="120"/>
      <c r="AX1397" s="120"/>
      <c r="AY1397" s="120"/>
      <c r="AZ1397" s="306"/>
      <c r="BA1397" s="307"/>
      <c r="BB1397" s="305"/>
      <c r="BC1397" s="376"/>
    </row>
    <row r="1398" spans="47:55">
      <c r="AU1398" s="304"/>
      <c r="AV1398" s="120"/>
      <c r="AW1398" s="120"/>
      <c r="AX1398" s="120"/>
      <c r="AY1398" s="120"/>
      <c r="AZ1398" s="306"/>
      <c r="BA1398" s="307"/>
      <c r="BB1398" s="305"/>
      <c r="BC1398" s="376"/>
    </row>
    <row r="1399" spans="47:55">
      <c r="AU1399" s="304"/>
      <c r="AV1399" s="120"/>
      <c r="AW1399" s="120"/>
      <c r="AX1399" s="120"/>
      <c r="AY1399" s="120"/>
      <c r="AZ1399" s="306"/>
      <c r="BA1399" s="307"/>
      <c r="BB1399" s="305"/>
      <c r="BC1399" s="376"/>
    </row>
    <row r="1400" spans="47:55">
      <c r="AU1400" s="304"/>
      <c r="AV1400" s="120"/>
      <c r="AW1400" s="120"/>
      <c r="AX1400" s="120"/>
      <c r="AY1400" s="120"/>
      <c r="AZ1400" s="306"/>
      <c r="BA1400" s="307"/>
      <c r="BB1400" s="305"/>
      <c r="BC1400" s="376"/>
    </row>
    <row r="1401" spans="47:55">
      <c r="AU1401" s="304"/>
      <c r="AV1401" s="120"/>
      <c r="AW1401" s="120"/>
      <c r="AX1401" s="120"/>
      <c r="AY1401" s="120"/>
      <c r="AZ1401" s="306"/>
      <c r="BA1401" s="307"/>
      <c r="BB1401" s="305"/>
      <c r="BC1401" s="376"/>
    </row>
    <row r="1402" spans="47:55">
      <c r="AU1402" s="304"/>
      <c r="AV1402" s="120"/>
      <c r="AW1402" s="120"/>
      <c r="AX1402" s="120"/>
      <c r="AY1402" s="120"/>
      <c r="AZ1402" s="306"/>
      <c r="BA1402" s="307"/>
      <c r="BB1402" s="305"/>
      <c r="BC1402" s="376"/>
    </row>
    <row r="1403" spans="47:55">
      <c r="AU1403" s="304"/>
      <c r="AV1403" s="231"/>
      <c r="AW1403" s="120"/>
      <c r="AX1403" s="120"/>
      <c r="AY1403" s="120"/>
      <c r="AZ1403" s="306"/>
      <c r="BA1403" s="317"/>
      <c r="BB1403" s="305"/>
      <c r="BC1403" s="376"/>
    </row>
    <row r="1404" spans="47:55">
      <c r="AU1404" s="309"/>
      <c r="AV1404" s="231"/>
      <c r="AW1404" s="120"/>
      <c r="AX1404" s="120"/>
      <c r="AY1404" s="120"/>
      <c r="AZ1404" s="306"/>
      <c r="BA1404" s="317"/>
      <c r="BB1404" s="305"/>
      <c r="BC1404" s="376"/>
    </row>
    <row r="1405" spans="47:55">
      <c r="AU1405" s="304"/>
      <c r="AV1405" s="120"/>
      <c r="AW1405" s="120"/>
      <c r="AX1405" s="120"/>
      <c r="AY1405" s="120"/>
      <c r="AZ1405" s="306"/>
      <c r="BA1405" s="317"/>
      <c r="BB1405" s="305"/>
      <c r="BC1405" s="376"/>
    </row>
    <row r="1406" spans="47:55">
      <c r="AU1406" s="309"/>
      <c r="AV1406" s="231"/>
      <c r="AW1406" s="120"/>
      <c r="AX1406" s="120"/>
      <c r="AY1406" s="120"/>
      <c r="AZ1406" s="306"/>
      <c r="BA1406" s="307"/>
      <c r="BB1406" s="305"/>
      <c r="BC1406" s="376"/>
    </row>
    <row r="1407" spans="47:55">
      <c r="AU1407" s="304"/>
      <c r="AV1407" s="120"/>
      <c r="AW1407" s="120"/>
      <c r="AX1407" s="120"/>
      <c r="AY1407" s="120"/>
      <c r="AZ1407" s="306"/>
      <c r="BA1407" s="317"/>
      <c r="BB1407" s="305"/>
      <c r="BC1407" s="376"/>
    </row>
    <row r="1415" spans="47:55">
      <c r="AU1415" s="113"/>
      <c r="AV1415" s="113"/>
      <c r="AW1415" s="113"/>
      <c r="AX1415" s="113"/>
      <c r="AY1415" s="113"/>
      <c r="AZ1415" s="113"/>
      <c r="BA1415" s="113"/>
      <c r="BB1415" s="113"/>
      <c r="BC1415" s="113"/>
    </row>
    <row r="1416" spans="47:55">
      <c r="AU1416" s="113"/>
      <c r="AV1416" s="113"/>
      <c r="AW1416" s="113"/>
      <c r="AX1416" s="113"/>
      <c r="AY1416" s="113"/>
      <c r="AZ1416" s="113"/>
      <c r="BA1416" s="113"/>
      <c r="BB1416" s="113"/>
      <c r="BC1416" s="113"/>
    </row>
    <row r="1417" spans="47:55">
      <c r="AU1417" s="124"/>
      <c r="AV1417" s="124"/>
      <c r="AW1417" s="124"/>
      <c r="AX1417" s="124"/>
      <c r="AY1417" s="124"/>
      <c r="AZ1417" s="124"/>
      <c r="BA1417" s="124"/>
      <c r="BB1417" s="124"/>
      <c r="BC1417" s="124"/>
    </row>
    <row r="1418" spans="47:55">
      <c r="AU1418" s="124"/>
      <c r="AV1418" s="124"/>
      <c r="AW1418" s="124"/>
      <c r="AX1418" s="124"/>
      <c r="AY1418" s="124"/>
      <c r="AZ1418" s="124"/>
      <c r="BA1418" s="124"/>
      <c r="BB1418" s="124"/>
      <c r="BC1418" s="124"/>
    </row>
    <row r="1419" spans="47:55">
      <c r="AU1419" s="124"/>
      <c r="AV1419" s="124"/>
      <c r="AW1419" s="124"/>
      <c r="AX1419" s="124"/>
      <c r="AY1419" s="124"/>
      <c r="AZ1419" s="124"/>
      <c r="BA1419" s="124"/>
      <c r="BB1419" s="124"/>
      <c r="BC1419" s="124"/>
    </row>
    <row r="1420" spans="47:55">
      <c r="AU1420" s="124"/>
      <c r="AV1420" s="124"/>
      <c r="AW1420" s="124"/>
      <c r="AX1420" s="124"/>
      <c r="AY1420" s="124"/>
      <c r="AZ1420" s="124"/>
      <c r="BA1420" s="124"/>
      <c r="BB1420" s="124"/>
      <c r="BC1420" s="124"/>
    </row>
    <row r="1421" spans="47:55">
      <c r="AU1421" s="124"/>
      <c r="AV1421" s="124"/>
      <c r="AW1421" s="124"/>
      <c r="AX1421" s="124"/>
      <c r="AY1421" s="124"/>
      <c r="AZ1421" s="124"/>
      <c r="BA1421" s="124"/>
      <c r="BB1421" s="124"/>
      <c r="BC1421" s="124"/>
    </row>
    <row r="1422" spans="47:55">
      <c r="AU1422" s="124"/>
      <c r="AV1422" s="124"/>
      <c r="AW1422" s="124"/>
      <c r="AX1422" s="124"/>
      <c r="AY1422" s="124"/>
      <c r="AZ1422" s="124"/>
      <c r="BA1422" s="124"/>
      <c r="BB1422" s="124"/>
      <c r="BC1422" s="124"/>
    </row>
    <row r="1423" spans="47:55">
      <c r="AU1423" s="124"/>
      <c r="AV1423" s="124"/>
      <c r="AW1423" s="124"/>
      <c r="AX1423" s="124"/>
      <c r="AY1423" s="124"/>
      <c r="AZ1423" s="124"/>
      <c r="BA1423" s="124"/>
      <c r="BB1423" s="124"/>
      <c r="BC1423" s="124"/>
    </row>
    <row r="1424" spans="47:55">
      <c r="AU1424" s="124"/>
      <c r="AV1424" s="124"/>
      <c r="AW1424" s="124"/>
      <c r="AX1424" s="124"/>
      <c r="AY1424" s="124"/>
      <c r="AZ1424" s="124"/>
      <c r="BA1424" s="124"/>
      <c r="BB1424" s="124"/>
      <c r="BC1424" s="124"/>
    </row>
    <row r="1425" spans="47:55">
      <c r="AU1425" s="124"/>
      <c r="AV1425" s="124"/>
      <c r="AW1425" s="124"/>
      <c r="AX1425" s="124"/>
      <c r="AY1425" s="124"/>
      <c r="AZ1425" s="124"/>
      <c r="BA1425" s="124"/>
      <c r="BB1425" s="124"/>
      <c r="BC1425" s="124"/>
    </row>
    <row r="1426" spans="47:55">
      <c r="AU1426" s="124"/>
      <c r="AV1426" s="124"/>
      <c r="AW1426" s="124"/>
      <c r="AX1426" s="124"/>
      <c r="AY1426" s="124"/>
      <c r="AZ1426" s="124"/>
      <c r="BA1426" s="124"/>
      <c r="BB1426" s="124"/>
      <c r="BC1426" s="124"/>
    </row>
    <row r="1427" spans="47:55">
      <c r="AU1427" s="124"/>
      <c r="AV1427" s="124"/>
      <c r="AW1427" s="124"/>
      <c r="AX1427" s="124"/>
      <c r="AY1427" s="124"/>
      <c r="AZ1427" s="124"/>
      <c r="BA1427" s="124"/>
      <c r="BB1427" s="124"/>
      <c r="BC1427" s="124"/>
    </row>
    <row r="1428" spans="47:55">
      <c r="AU1428" s="124"/>
      <c r="AV1428" s="124"/>
      <c r="AW1428" s="124"/>
      <c r="AX1428" s="124"/>
      <c r="AY1428" s="124"/>
      <c r="AZ1428" s="124"/>
      <c r="BA1428" s="124"/>
      <c r="BB1428" s="124"/>
      <c r="BC1428" s="124"/>
    </row>
    <row r="1429" spans="47:55">
      <c r="AU1429" s="124"/>
      <c r="AV1429" s="124"/>
      <c r="AW1429" s="124"/>
      <c r="AX1429" s="124"/>
      <c r="AY1429" s="124"/>
      <c r="AZ1429" s="124"/>
      <c r="BA1429" s="124"/>
      <c r="BB1429" s="124"/>
      <c r="BC1429" s="124"/>
    </row>
    <row r="1430" spans="47:55">
      <c r="AU1430" s="124"/>
      <c r="AV1430" s="124"/>
      <c r="AW1430" s="124"/>
      <c r="AX1430" s="124"/>
      <c r="AY1430" s="124"/>
      <c r="AZ1430" s="124"/>
      <c r="BA1430" s="124"/>
      <c r="BB1430" s="124"/>
      <c r="BC1430" s="124"/>
    </row>
    <row r="1431" spans="47:55">
      <c r="AU1431" s="124"/>
      <c r="AV1431" s="124"/>
      <c r="AW1431" s="124"/>
      <c r="AX1431" s="124"/>
      <c r="AY1431" s="124"/>
      <c r="AZ1431" s="124"/>
      <c r="BA1431" s="124"/>
      <c r="BB1431" s="124"/>
      <c r="BC1431" s="124"/>
    </row>
    <row r="1432" spans="47:55">
      <c r="AU1432" s="124"/>
      <c r="AV1432" s="124"/>
      <c r="AW1432" s="124"/>
      <c r="AX1432" s="124"/>
      <c r="AY1432" s="124"/>
      <c r="AZ1432" s="124"/>
      <c r="BA1432" s="124"/>
      <c r="BB1432" s="124"/>
      <c r="BC1432" s="124"/>
    </row>
    <row r="1433" spans="47:55">
      <c r="AU1433" s="124"/>
      <c r="AV1433" s="124"/>
      <c r="AW1433" s="124"/>
      <c r="AX1433" s="124"/>
      <c r="AY1433" s="124"/>
      <c r="AZ1433" s="124"/>
      <c r="BA1433" s="124"/>
      <c r="BB1433" s="124"/>
      <c r="BC1433" s="124"/>
    </row>
    <row r="1434" spans="47:55">
      <c r="AU1434" s="124"/>
      <c r="AV1434" s="124"/>
      <c r="AW1434" s="124"/>
      <c r="AX1434" s="124"/>
      <c r="AY1434" s="124"/>
      <c r="AZ1434" s="124"/>
      <c r="BA1434" s="124"/>
      <c r="BB1434" s="124"/>
      <c r="BC1434" s="124"/>
    </row>
    <row r="1435" spans="47:55">
      <c r="AU1435" s="124"/>
      <c r="AV1435" s="124"/>
      <c r="AW1435" s="124"/>
      <c r="AX1435" s="124"/>
      <c r="AY1435" s="124"/>
      <c r="AZ1435" s="124"/>
      <c r="BA1435" s="124"/>
      <c r="BB1435" s="124"/>
      <c r="BC1435" s="124"/>
    </row>
    <row r="1436" spans="47:55">
      <c r="AU1436" s="124"/>
      <c r="AV1436" s="124"/>
      <c r="AW1436" s="124"/>
      <c r="AX1436" s="124"/>
      <c r="AY1436" s="124"/>
      <c r="AZ1436" s="124"/>
      <c r="BA1436" s="124"/>
      <c r="BB1436" s="124"/>
      <c r="BC1436" s="124"/>
    </row>
    <row r="1437" spans="47:55">
      <c r="AU1437" s="124"/>
      <c r="AV1437" s="124"/>
      <c r="AW1437" s="124"/>
      <c r="AX1437" s="124"/>
      <c r="AY1437" s="124"/>
      <c r="AZ1437" s="124"/>
      <c r="BA1437" s="124"/>
      <c r="BB1437" s="124"/>
      <c r="BC1437" s="124"/>
    </row>
    <row r="1438" spans="47:55">
      <c r="AU1438" s="124"/>
      <c r="AV1438" s="124"/>
      <c r="AW1438" s="124"/>
      <c r="AX1438" s="124"/>
      <c r="AY1438" s="124"/>
      <c r="AZ1438" s="124"/>
      <c r="BA1438" s="124"/>
      <c r="BB1438" s="124"/>
      <c r="BC1438" s="124"/>
    </row>
    <row r="1439" spans="47:55">
      <c r="AU1439" s="124"/>
      <c r="AV1439" s="124"/>
      <c r="AW1439" s="124"/>
      <c r="AX1439" s="124"/>
      <c r="AY1439" s="124"/>
      <c r="AZ1439" s="124"/>
      <c r="BA1439" s="124"/>
      <c r="BB1439" s="124"/>
      <c r="BC1439" s="124"/>
    </row>
    <row r="1440" spans="47:55">
      <c r="AU1440" s="124"/>
      <c r="AV1440" s="124"/>
      <c r="AW1440" s="124"/>
      <c r="AX1440" s="124"/>
      <c r="AY1440" s="124"/>
      <c r="AZ1440" s="124"/>
      <c r="BA1440" s="124"/>
      <c r="BB1440" s="124"/>
      <c r="BC1440" s="124"/>
    </row>
    <row r="1441" spans="47:55">
      <c r="AU1441" s="124"/>
      <c r="AV1441" s="124"/>
      <c r="AW1441" s="124"/>
      <c r="AX1441" s="124"/>
      <c r="AY1441" s="124"/>
      <c r="AZ1441" s="124"/>
      <c r="BA1441" s="124"/>
      <c r="BB1441" s="124"/>
      <c r="BC1441" s="124"/>
    </row>
    <row r="1442" spans="47:55">
      <c r="AU1442" s="124"/>
      <c r="AV1442" s="124"/>
      <c r="AW1442" s="124"/>
      <c r="AX1442" s="124"/>
      <c r="AY1442" s="124"/>
      <c r="AZ1442" s="124"/>
      <c r="BA1442" s="124"/>
      <c r="BB1442" s="124"/>
      <c r="BC1442" s="124"/>
    </row>
    <row r="1443" spans="47:55">
      <c r="AU1443" s="124"/>
      <c r="AV1443" s="124"/>
      <c r="AW1443" s="124"/>
      <c r="AX1443" s="124"/>
      <c r="AY1443" s="124"/>
      <c r="AZ1443" s="124"/>
      <c r="BA1443" s="124"/>
      <c r="BB1443" s="124"/>
      <c r="BC1443" s="124"/>
    </row>
    <row r="1444" spans="47:55">
      <c r="AU1444" s="124"/>
      <c r="AV1444" s="124"/>
      <c r="AW1444" s="124"/>
      <c r="AX1444" s="124"/>
      <c r="AY1444" s="124"/>
      <c r="AZ1444" s="124"/>
      <c r="BA1444" s="124"/>
      <c r="BB1444" s="124"/>
      <c r="BC1444" s="124"/>
    </row>
    <row r="1445" spans="47:55">
      <c r="AU1445" s="124"/>
      <c r="AV1445" s="124"/>
      <c r="AW1445" s="124"/>
      <c r="AX1445" s="124"/>
      <c r="AY1445" s="124"/>
      <c r="AZ1445" s="124"/>
      <c r="BA1445" s="124"/>
      <c r="BB1445" s="124"/>
      <c r="BC1445" s="124"/>
    </row>
    <row r="1446" spans="47:55">
      <c r="AU1446" s="124"/>
      <c r="AV1446" s="124"/>
      <c r="AW1446" s="124"/>
      <c r="AX1446" s="124"/>
      <c r="AY1446" s="124"/>
      <c r="AZ1446" s="124"/>
      <c r="BA1446" s="124"/>
      <c r="BB1446" s="124"/>
      <c r="BC1446" s="124"/>
    </row>
    <row r="1447" spans="47:55">
      <c r="AU1447" s="124"/>
      <c r="AV1447" s="124"/>
      <c r="AW1447" s="124"/>
      <c r="AX1447" s="124"/>
      <c r="AY1447" s="124"/>
      <c r="AZ1447" s="124"/>
      <c r="BA1447" s="124"/>
      <c r="BB1447" s="124"/>
      <c r="BC1447" s="124"/>
    </row>
    <row r="1448" spans="47:55">
      <c r="AU1448" s="124"/>
      <c r="AV1448" s="124"/>
      <c r="AW1448" s="124"/>
      <c r="AX1448" s="124"/>
      <c r="AY1448" s="124"/>
      <c r="AZ1448" s="124"/>
      <c r="BA1448" s="124"/>
      <c r="BB1448" s="124"/>
      <c r="BC1448" s="124"/>
    </row>
    <row r="1449" spans="47:55">
      <c r="AU1449" s="124"/>
      <c r="AV1449" s="124"/>
      <c r="AW1449" s="124"/>
      <c r="AX1449" s="124"/>
      <c r="AY1449" s="124"/>
      <c r="AZ1449" s="124"/>
      <c r="BA1449" s="124"/>
      <c r="BB1449" s="124"/>
      <c r="BC1449" s="124"/>
    </row>
    <row r="1450" spans="47:55">
      <c r="AU1450" s="124"/>
      <c r="AV1450" s="124"/>
      <c r="AW1450" s="124"/>
      <c r="AX1450" s="124"/>
      <c r="AY1450" s="124"/>
      <c r="AZ1450" s="124"/>
      <c r="BA1450" s="124"/>
      <c r="BB1450" s="124"/>
      <c r="BC1450" s="124"/>
    </row>
    <row r="1451" spans="47:55">
      <c r="AU1451" s="124"/>
      <c r="AV1451" s="124"/>
      <c r="AW1451" s="124"/>
      <c r="AX1451" s="124"/>
      <c r="AY1451" s="124"/>
      <c r="AZ1451" s="124"/>
      <c r="BA1451" s="124"/>
      <c r="BB1451" s="124"/>
      <c r="BC1451" s="124"/>
    </row>
    <row r="1452" spans="47:55">
      <c r="AU1452" s="124"/>
      <c r="AV1452" s="124"/>
      <c r="AW1452" s="124"/>
      <c r="AX1452" s="124"/>
      <c r="AY1452" s="124"/>
      <c r="AZ1452" s="124"/>
      <c r="BA1452" s="124"/>
      <c r="BB1452" s="124"/>
      <c r="BC1452" s="124"/>
    </row>
    <row r="1453" spans="47:55">
      <c r="AU1453" s="124"/>
      <c r="AV1453" s="124"/>
      <c r="AW1453" s="124"/>
      <c r="AX1453" s="124"/>
      <c r="AY1453" s="124"/>
      <c r="AZ1453" s="124"/>
      <c r="BA1453" s="124"/>
      <c r="BB1453" s="124"/>
      <c r="BC1453" s="124"/>
    </row>
    <row r="1454" spans="47:55">
      <c r="AU1454" s="124"/>
      <c r="AV1454" s="124"/>
      <c r="AW1454" s="124"/>
      <c r="AX1454" s="124"/>
      <c r="AY1454" s="124"/>
      <c r="AZ1454" s="124"/>
      <c r="BA1454" s="124"/>
      <c r="BB1454" s="124"/>
      <c r="BC1454" s="124"/>
    </row>
    <row r="1455" spans="47:55">
      <c r="AU1455" s="124"/>
      <c r="AV1455" s="124"/>
      <c r="AW1455" s="124"/>
      <c r="AX1455" s="124"/>
      <c r="AY1455" s="124"/>
      <c r="AZ1455" s="124"/>
      <c r="BA1455" s="124"/>
      <c r="BB1455" s="124"/>
      <c r="BC1455" s="124"/>
    </row>
    <row r="1456" spans="47:55">
      <c r="AU1456" s="124"/>
      <c r="AV1456" s="124"/>
      <c r="AW1456" s="124"/>
      <c r="AX1456" s="124"/>
      <c r="AY1456" s="124"/>
      <c r="AZ1456" s="124"/>
      <c r="BA1456" s="124"/>
      <c r="BB1456" s="124"/>
      <c r="BC1456" s="124"/>
    </row>
    <row r="1457" spans="47:55">
      <c r="AU1457" s="124"/>
      <c r="AV1457" s="124"/>
      <c r="AW1457" s="124"/>
      <c r="AX1457" s="124"/>
      <c r="AY1457" s="124"/>
      <c r="AZ1457" s="124"/>
      <c r="BA1457" s="124"/>
      <c r="BB1457" s="124"/>
      <c r="BC1457" s="124"/>
    </row>
    <row r="1458" spans="47:55">
      <c r="AU1458" s="124"/>
      <c r="AV1458" s="124"/>
      <c r="AW1458" s="124"/>
      <c r="AX1458" s="124"/>
      <c r="AY1458" s="124"/>
      <c r="AZ1458" s="124"/>
      <c r="BA1458" s="124"/>
      <c r="BB1458" s="124"/>
      <c r="BC1458" s="124"/>
    </row>
    <row r="1459" spans="47:55">
      <c r="AU1459" s="124"/>
      <c r="AV1459" s="124"/>
      <c r="AW1459" s="124"/>
      <c r="AX1459" s="124"/>
      <c r="AY1459" s="124"/>
      <c r="AZ1459" s="124"/>
      <c r="BA1459" s="124"/>
      <c r="BB1459" s="124"/>
      <c r="BC1459" s="124"/>
    </row>
    <row r="1460" spans="47:55">
      <c r="AU1460" s="124"/>
      <c r="AV1460" s="124"/>
      <c r="AW1460" s="124"/>
      <c r="AX1460" s="124"/>
      <c r="AY1460" s="124"/>
      <c r="AZ1460" s="124"/>
      <c r="BA1460" s="124"/>
      <c r="BB1460" s="124"/>
      <c r="BC1460" s="124"/>
    </row>
    <row r="1461" spans="47:55">
      <c r="AU1461" s="124"/>
      <c r="AV1461" s="124"/>
      <c r="AW1461" s="124"/>
      <c r="AX1461" s="124"/>
      <c r="AY1461" s="124"/>
      <c r="AZ1461" s="124"/>
      <c r="BA1461" s="124"/>
      <c r="BB1461" s="124"/>
      <c r="BC1461" s="124"/>
    </row>
    <row r="1462" spans="47:55">
      <c r="AU1462" s="124"/>
      <c r="AV1462" s="124"/>
      <c r="AW1462" s="124"/>
      <c r="AX1462" s="124"/>
      <c r="AY1462" s="124"/>
      <c r="AZ1462" s="124"/>
      <c r="BA1462" s="124"/>
      <c r="BB1462" s="124"/>
      <c r="BC1462" s="124"/>
    </row>
    <row r="1463" spans="47:55">
      <c r="AU1463" s="124"/>
      <c r="AV1463" s="124"/>
      <c r="AW1463" s="124"/>
      <c r="AX1463" s="124"/>
      <c r="AY1463" s="124"/>
      <c r="AZ1463" s="124"/>
      <c r="BA1463" s="124"/>
      <c r="BB1463" s="124"/>
      <c r="BC1463" s="124"/>
    </row>
    <row r="1464" spans="47:55">
      <c r="AU1464" s="124"/>
      <c r="AV1464" s="124"/>
      <c r="AW1464" s="124"/>
      <c r="AX1464" s="124"/>
      <c r="AY1464" s="124"/>
      <c r="AZ1464" s="124"/>
      <c r="BA1464" s="124"/>
      <c r="BB1464" s="124"/>
      <c r="BC1464" s="124"/>
    </row>
    <row r="1465" spans="47:55">
      <c r="AU1465" s="124"/>
      <c r="AV1465" s="124"/>
      <c r="AW1465" s="124"/>
      <c r="AX1465" s="124"/>
      <c r="AY1465" s="124"/>
      <c r="AZ1465" s="124"/>
      <c r="BA1465" s="124"/>
      <c r="BB1465" s="124"/>
      <c r="BC1465" s="124"/>
    </row>
    <row r="1466" spans="47:55">
      <c r="AU1466" s="124"/>
      <c r="AV1466" s="124"/>
      <c r="AW1466" s="124"/>
      <c r="AX1466" s="124"/>
      <c r="AY1466" s="124"/>
      <c r="AZ1466" s="124"/>
      <c r="BA1466" s="124"/>
      <c r="BB1466" s="124"/>
      <c r="BC1466" s="124"/>
    </row>
    <row r="1467" spans="47:55">
      <c r="AU1467" s="124"/>
      <c r="AV1467" s="124"/>
      <c r="AW1467" s="124"/>
      <c r="AX1467" s="124"/>
      <c r="AY1467" s="124"/>
      <c r="AZ1467" s="124"/>
      <c r="BA1467" s="124"/>
      <c r="BB1467" s="124"/>
      <c r="BC1467" s="124"/>
    </row>
    <row r="1468" spans="47:55">
      <c r="AU1468" s="124"/>
      <c r="AV1468" s="124"/>
      <c r="AW1468" s="124"/>
      <c r="AX1468" s="124"/>
      <c r="AY1468" s="124"/>
      <c r="AZ1468" s="124"/>
      <c r="BA1468" s="124"/>
      <c r="BB1468" s="124"/>
      <c r="BC1468" s="124"/>
    </row>
    <row r="1469" spans="47:55">
      <c r="AU1469" s="124"/>
      <c r="AV1469" s="124"/>
      <c r="AW1469" s="124"/>
      <c r="AX1469" s="124"/>
      <c r="AY1469" s="124"/>
      <c r="AZ1469" s="124"/>
      <c r="BA1469" s="124"/>
      <c r="BB1469" s="124"/>
      <c r="BC1469" s="124"/>
    </row>
    <row r="1470" spans="47:55">
      <c r="AU1470" s="124"/>
      <c r="AV1470" s="124"/>
      <c r="AW1470" s="124"/>
      <c r="AX1470" s="124"/>
      <c r="AY1470" s="124"/>
      <c r="AZ1470" s="124"/>
      <c r="BA1470" s="124"/>
      <c r="BB1470" s="124"/>
      <c r="BC1470" s="124"/>
    </row>
    <row r="1471" spans="47:55">
      <c r="AU1471" s="124"/>
      <c r="AV1471" s="124"/>
      <c r="AW1471" s="124"/>
      <c r="AX1471" s="124"/>
      <c r="AY1471" s="124"/>
      <c r="AZ1471" s="124"/>
      <c r="BA1471" s="124"/>
      <c r="BB1471" s="124"/>
      <c r="BC1471" s="124"/>
    </row>
    <row r="1472" spans="47:55">
      <c r="AU1472" s="124"/>
      <c r="AV1472" s="124"/>
      <c r="AW1472" s="124"/>
      <c r="AX1472" s="124"/>
      <c r="AY1472" s="124"/>
      <c r="AZ1472" s="124"/>
      <c r="BA1472" s="124"/>
      <c r="BB1472" s="124"/>
      <c r="BC1472" s="124"/>
    </row>
    <row r="1473" spans="47:55">
      <c r="AU1473" s="124"/>
      <c r="AV1473" s="124"/>
      <c r="AW1473" s="124"/>
      <c r="AX1473" s="124"/>
      <c r="AY1473" s="124"/>
      <c r="AZ1473" s="124"/>
      <c r="BA1473" s="124"/>
      <c r="BB1473" s="124"/>
      <c r="BC1473" s="124"/>
    </row>
    <row r="1474" spans="47:55">
      <c r="AU1474" s="124"/>
      <c r="AV1474" s="124"/>
      <c r="AW1474" s="124"/>
      <c r="AX1474" s="124"/>
      <c r="AY1474" s="124"/>
      <c r="AZ1474" s="124"/>
      <c r="BA1474" s="124"/>
      <c r="BB1474" s="124"/>
      <c r="BC1474" s="124"/>
    </row>
    <row r="1475" spans="47:55">
      <c r="AU1475" s="124"/>
      <c r="AV1475" s="124"/>
      <c r="AW1475" s="124"/>
      <c r="AX1475" s="124"/>
      <c r="AY1475" s="124"/>
      <c r="AZ1475" s="124"/>
      <c r="BA1475" s="124"/>
      <c r="BB1475" s="124"/>
      <c r="BC1475" s="124"/>
    </row>
    <row r="1476" spans="47:55">
      <c r="AU1476" s="124"/>
      <c r="AV1476" s="124"/>
      <c r="AW1476" s="124"/>
      <c r="AX1476" s="124"/>
      <c r="AY1476" s="124"/>
      <c r="AZ1476" s="124"/>
      <c r="BA1476" s="124"/>
      <c r="BB1476" s="124"/>
      <c r="BC1476" s="124"/>
    </row>
    <row r="1477" spans="47:55">
      <c r="AU1477" s="124"/>
      <c r="AV1477" s="124"/>
      <c r="AW1477" s="124"/>
      <c r="AX1477" s="124"/>
      <c r="AY1477" s="124"/>
      <c r="AZ1477" s="124"/>
      <c r="BA1477" s="124"/>
      <c r="BB1477" s="124"/>
      <c r="BC1477" s="124"/>
    </row>
    <row r="1478" spans="47:55">
      <c r="AU1478" s="124"/>
      <c r="AV1478" s="124"/>
      <c r="AW1478" s="124"/>
      <c r="AX1478" s="124"/>
      <c r="AY1478" s="124"/>
      <c r="AZ1478" s="124"/>
      <c r="BA1478" s="124"/>
      <c r="BB1478" s="124"/>
      <c r="BC1478" s="124"/>
    </row>
    <row r="1479" spans="47:55">
      <c r="AU1479" s="124"/>
      <c r="AV1479" s="124"/>
      <c r="AW1479" s="124"/>
      <c r="AX1479" s="124"/>
      <c r="AY1479" s="124"/>
      <c r="AZ1479" s="124"/>
      <c r="BA1479" s="124"/>
      <c r="BB1479" s="124"/>
      <c r="BC1479" s="124"/>
    </row>
    <row r="1480" spans="47:55">
      <c r="AU1480" s="124"/>
      <c r="AV1480" s="124"/>
      <c r="AW1480" s="124"/>
      <c r="AX1480" s="124"/>
      <c r="AY1480" s="124"/>
      <c r="AZ1480" s="124"/>
      <c r="BA1480" s="124"/>
      <c r="BB1480" s="124"/>
      <c r="BC1480" s="124"/>
    </row>
    <row r="1481" spans="47:55">
      <c r="AU1481" s="124"/>
      <c r="AV1481" s="124"/>
      <c r="AW1481" s="124"/>
      <c r="AX1481" s="124"/>
      <c r="AY1481" s="124"/>
      <c r="AZ1481" s="124"/>
      <c r="BA1481" s="124"/>
      <c r="BB1481" s="124"/>
      <c r="BC1481" s="124"/>
    </row>
    <row r="1482" spans="47:55">
      <c r="AU1482" s="124"/>
      <c r="AV1482" s="124"/>
      <c r="AW1482" s="124"/>
      <c r="AX1482" s="124"/>
      <c r="AY1482" s="124"/>
      <c r="AZ1482" s="124"/>
      <c r="BA1482" s="124"/>
      <c r="BB1482" s="124"/>
      <c r="BC1482" s="124"/>
    </row>
    <row r="1483" spans="47:55">
      <c r="AU1483" s="124"/>
      <c r="AV1483" s="124"/>
      <c r="AW1483" s="124"/>
      <c r="AX1483" s="124"/>
      <c r="AY1483" s="124"/>
      <c r="AZ1483" s="124"/>
      <c r="BA1483" s="124"/>
      <c r="BB1483" s="124"/>
      <c r="BC1483" s="124"/>
    </row>
    <row r="1484" spans="47:55">
      <c r="AU1484" s="124"/>
      <c r="AV1484" s="124"/>
      <c r="AW1484" s="124"/>
      <c r="AX1484" s="124"/>
      <c r="AY1484" s="124"/>
      <c r="AZ1484" s="124"/>
      <c r="BA1484" s="124"/>
      <c r="BB1484" s="124"/>
      <c r="BC1484" s="124"/>
    </row>
    <row r="1485" spans="47:55">
      <c r="AU1485" s="124"/>
      <c r="AV1485" s="124"/>
      <c r="AW1485" s="124"/>
      <c r="AX1485" s="124"/>
      <c r="AY1485" s="124"/>
      <c r="AZ1485" s="124"/>
      <c r="BA1485" s="124"/>
      <c r="BB1485" s="124"/>
      <c r="BC1485" s="124"/>
    </row>
    <row r="1486" spans="47:55">
      <c r="AU1486" s="124"/>
      <c r="AV1486" s="124"/>
      <c r="AW1486" s="124"/>
      <c r="AX1486" s="124"/>
      <c r="AY1486" s="124"/>
      <c r="AZ1486" s="124"/>
      <c r="BA1486" s="124"/>
      <c r="BB1486" s="124"/>
      <c r="BC1486" s="124"/>
    </row>
    <row r="1487" spans="47:55">
      <c r="AU1487" s="124"/>
      <c r="AV1487" s="124"/>
      <c r="AW1487" s="124"/>
      <c r="AX1487" s="124"/>
      <c r="AY1487" s="124"/>
      <c r="AZ1487" s="124"/>
      <c r="BA1487" s="124"/>
      <c r="BB1487" s="124"/>
      <c r="BC1487" s="124"/>
    </row>
    <row r="1488" spans="47:55">
      <c r="AU1488" s="124"/>
      <c r="AV1488" s="124"/>
      <c r="AW1488" s="124"/>
      <c r="AX1488" s="124"/>
      <c r="AY1488" s="124"/>
      <c r="AZ1488" s="124"/>
      <c r="BA1488" s="124"/>
      <c r="BB1488" s="124"/>
      <c r="BC1488" s="124"/>
    </row>
    <row r="1489" spans="47:55">
      <c r="AU1489" s="124"/>
      <c r="AV1489" s="124"/>
      <c r="AW1489" s="124"/>
      <c r="AX1489" s="124"/>
      <c r="AY1489" s="124"/>
      <c r="AZ1489" s="124"/>
      <c r="BA1489" s="124"/>
      <c r="BB1489" s="124"/>
      <c r="BC1489" s="124"/>
    </row>
    <row r="1490" spans="47:55">
      <c r="AU1490" s="124"/>
      <c r="AV1490" s="124"/>
      <c r="AW1490" s="124"/>
      <c r="AX1490" s="124"/>
      <c r="AY1490" s="124"/>
      <c r="AZ1490" s="124"/>
      <c r="BA1490" s="124"/>
      <c r="BB1490" s="124"/>
      <c r="BC1490" s="124"/>
    </row>
    <row r="1491" spans="47:55">
      <c r="AU1491" s="124"/>
      <c r="AV1491" s="124"/>
      <c r="AW1491" s="124"/>
      <c r="AX1491" s="124"/>
      <c r="AY1491" s="124"/>
      <c r="AZ1491" s="124"/>
      <c r="BA1491" s="124"/>
      <c r="BB1491" s="124"/>
      <c r="BC1491" s="124"/>
    </row>
    <row r="1492" spans="47:55">
      <c r="AU1492" s="124"/>
      <c r="AV1492" s="124"/>
      <c r="AW1492" s="124"/>
      <c r="AX1492" s="124"/>
      <c r="AY1492" s="124"/>
      <c r="AZ1492" s="124"/>
      <c r="BA1492" s="124"/>
      <c r="BB1492" s="124"/>
      <c r="BC1492" s="124"/>
    </row>
    <row r="1493" spans="47:55">
      <c r="AU1493" s="124"/>
      <c r="AV1493" s="124"/>
      <c r="AW1493" s="124"/>
      <c r="AX1493" s="124"/>
      <c r="AY1493" s="124"/>
      <c r="AZ1493" s="124"/>
      <c r="BA1493" s="124"/>
      <c r="BB1493" s="124"/>
      <c r="BC1493" s="124"/>
    </row>
    <row r="1494" spans="47:55">
      <c r="AU1494" s="124"/>
      <c r="AV1494" s="124"/>
      <c r="AW1494" s="124"/>
      <c r="AX1494" s="124"/>
      <c r="AY1494" s="124"/>
      <c r="AZ1494" s="124"/>
      <c r="BA1494" s="124"/>
      <c r="BB1494" s="124"/>
      <c r="BC1494" s="124"/>
    </row>
    <row r="1495" spans="47:55">
      <c r="AU1495" s="124"/>
      <c r="AV1495" s="124"/>
      <c r="AW1495" s="124"/>
      <c r="AX1495" s="124"/>
      <c r="AY1495" s="124"/>
      <c r="AZ1495" s="124"/>
      <c r="BA1495" s="124"/>
      <c r="BB1495" s="124"/>
      <c r="BC1495" s="124"/>
    </row>
    <row r="1496" spans="47:55">
      <c r="AU1496" s="124"/>
      <c r="AV1496" s="124"/>
      <c r="AW1496" s="124"/>
      <c r="AX1496" s="124"/>
      <c r="AY1496" s="124"/>
      <c r="AZ1496" s="124"/>
      <c r="BA1496" s="124"/>
      <c r="BB1496" s="124"/>
      <c r="BC1496" s="124"/>
    </row>
    <row r="1497" spans="47:55">
      <c r="AU1497" s="124"/>
      <c r="AV1497" s="124"/>
      <c r="AW1497" s="124"/>
      <c r="AX1497" s="124"/>
      <c r="AY1497" s="124"/>
      <c r="AZ1497" s="124"/>
      <c r="BA1497" s="124"/>
      <c r="BB1497" s="124"/>
      <c r="BC1497" s="124"/>
    </row>
    <row r="1498" spans="47:55">
      <c r="AU1498" s="124"/>
      <c r="AV1498" s="124"/>
      <c r="AW1498" s="124"/>
      <c r="AX1498" s="124"/>
      <c r="AY1498" s="124"/>
      <c r="AZ1498" s="124"/>
      <c r="BA1498" s="124"/>
      <c r="BB1498" s="124"/>
      <c r="BC1498" s="124"/>
    </row>
    <row r="1499" spans="47:55">
      <c r="AU1499" s="124"/>
      <c r="AV1499" s="124"/>
      <c r="AW1499" s="124"/>
      <c r="AX1499" s="124"/>
      <c r="AY1499" s="124"/>
      <c r="AZ1499" s="124"/>
      <c r="BA1499" s="124"/>
      <c r="BB1499" s="124"/>
      <c r="BC1499" s="124"/>
    </row>
    <row r="1500" spans="47:55">
      <c r="AU1500" s="124"/>
      <c r="AV1500" s="124"/>
      <c r="AW1500" s="124"/>
      <c r="AX1500" s="124"/>
      <c r="AY1500" s="124"/>
      <c r="AZ1500" s="124"/>
      <c r="BA1500" s="124"/>
      <c r="BB1500" s="124"/>
      <c r="BC1500" s="124"/>
    </row>
    <row r="1501" spans="47:55">
      <c r="AU1501" s="124"/>
      <c r="AV1501" s="124"/>
      <c r="AW1501" s="124"/>
      <c r="AX1501" s="124"/>
      <c r="AY1501" s="124"/>
      <c r="AZ1501" s="124"/>
      <c r="BA1501" s="124"/>
      <c r="BB1501" s="124"/>
      <c r="BC1501" s="124"/>
    </row>
    <row r="1502" spans="47:55">
      <c r="AU1502" s="124"/>
      <c r="AV1502" s="124"/>
      <c r="AW1502" s="124"/>
      <c r="AX1502" s="124"/>
      <c r="AY1502" s="124"/>
      <c r="AZ1502" s="124"/>
      <c r="BA1502" s="124"/>
      <c r="BB1502" s="124"/>
      <c r="BC1502" s="124"/>
    </row>
    <row r="1503" spans="47:55">
      <c r="AU1503" s="124"/>
      <c r="AV1503" s="124"/>
      <c r="AW1503" s="124"/>
      <c r="AX1503" s="124"/>
      <c r="AY1503" s="124"/>
      <c r="AZ1503" s="124"/>
      <c r="BA1503" s="124"/>
      <c r="BB1503" s="124"/>
      <c r="BC1503" s="124"/>
    </row>
    <row r="1504" spans="47:55">
      <c r="AU1504" s="124"/>
      <c r="AV1504" s="124"/>
      <c r="AW1504" s="124"/>
      <c r="AX1504" s="124"/>
      <c r="AY1504" s="124"/>
      <c r="AZ1504" s="124"/>
      <c r="BA1504" s="124"/>
      <c r="BB1504" s="124"/>
      <c r="BC1504" s="124"/>
    </row>
    <row r="1505" spans="47:55">
      <c r="AU1505" s="124"/>
      <c r="AV1505" s="124"/>
      <c r="AW1505" s="124"/>
      <c r="AX1505" s="124"/>
      <c r="AY1505" s="124"/>
      <c r="AZ1505" s="124"/>
      <c r="BA1505" s="124"/>
      <c r="BB1505" s="124"/>
      <c r="BC1505" s="124"/>
    </row>
    <row r="1506" spans="47:55">
      <c r="AU1506" s="124"/>
      <c r="AV1506" s="124"/>
      <c r="AW1506" s="124"/>
      <c r="AX1506" s="124"/>
      <c r="AY1506" s="124"/>
      <c r="AZ1506" s="124"/>
      <c r="BA1506" s="124"/>
      <c r="BB1506" s="124"/>
      <c r="BC1506" s="124"/>
    </row>
    <row r="1507" spans="47:55">
      <c r="AU1507" s="124"/>
      <c r="AV1507" s="124"/>
      <c r="AW1507" s="124"/>
      <c r="AX1507" s="124"/>
      <c r="AY1507" s="124"/>
      <c r="AZ1507" s="124"/>
      <c r="BA1507" s="124"/>
      <c r="BB1507" s="124"/>
      <c r="BC1507" s="124"/>
    </row>
    <row r="1508" spans="47:55">
      <c r="AU1508" s="124"/>
      <c r="AV1508" s="124"/>
      <c r="AW1508" s="124"/>
      <c r="AX1508" s="124"/>
      <c r="AY1508" s="124"/>
      <c r="AZ1508" s="124"/>
      <c r="BA1508" s="124"/>
      <c r="BB1508" s="124"/>
      <c r="BC1508" s="124"/>
    </row>
    <row r="1509" spans="47:55">
      <c r="AU1509" s="124"/>
      <c r="AV1509" s="124"/>
      <c r="AW1509" s="124"/>
      <c r="AX1509" s="124"/>
      <c r="AY1509" s="124"/>
      <c r="AZ1509" s="124"/>
      <c r="BA1509" s="124"/>
      <c r="BB1509" s="124"/>
      <c r="BC1509" s="124"/>
    </row>
    <row r="1510" spans="47:55">
      <c r="AU1510" s="124"/>
      <c r="AV1510" s="124"/>
      <c r="AW1510" s="124"/>
      <c r="AX1510" s="124"/>
      <c r="AY1510" s="124"/>
      <c r="AZ1510" s="124"/>
      <c r="BA1510" s="124"/>
      <c r="BB1510" s="124"/>
      <c r="BC1510" s="124"/>
    </row>
    <row r="1511" spans="47:55">
      <c r="AU1511" s="124"/>
      <c r="AV1511" s="124"/>
      <c r="AW1511" s="124"/>
      <c r="AX1511" s="124"/>
      <c r="AY1511" s="124"/>
      <c r="AZ1511" s="124"/>
      <c r="BA1511" s="124"/>
      <c r="BB1511" s="124"/>
      <c r="BC1511" s="124"/>
    </row>
    <row r="1512" spans="47:55">
      <c r="AU1512" s="124"/>
      <c r="AV1512" s="124"/>
      <c r="AW1512" s="124"/>
      <c r="AX1512" s="124"/>
      <c r="AY1512" s="124"/>
      <c r="AZ1512" s="124"/>
      <c r="BA1512" s="124"/>
      <c r="BB1512" s="124"/>
      <c r="BC1512" s="124"/>
    </row>
    <row r="1513" spans="47:55">
      <c r="AU1513" s="124"/>
      <c r="AV1513" s="124"/>
      <c r="AW1513" s="124"/>
      <c r="AX1513" s="124"/>
      <c r="AY1513" s="124"/>
      <c r="AZ1513" s="124"/>
      <c r="BA1513" s="124"/>
      <c r="BB1513" s="124"/>
      <c r="BC1513" s="124"/>
    </row>
    <row r="1514" spans="47:55">
      <c r="AU1514" s="124"/>
      <c r="AV1514" s="124"/>
      <c r="AW1514" s="124"/>
      <c r="AX1514" s="124"/>
      <c r="AY1514" s="124"/>
      <c r="AZ1514" s="124"/>
      <c r="BA1514" s="124"/>
      <c r="BB1514" s="124"/>
      <c r="BC1514" s="124"/>
    </row>
    <row r="1515" spans="47:55">
      <c r="AU1515" s="124"/>
      <c r="AV1515" s="124"/>
      <c r="AW1515" s="124"/>
      <c r="AX1515" s="124"/>
      <c r="AY1515" s="124"/>
      <c r="AZ1515" s="124"/>
      <c r="BA1515" s="124"/>
      <c r="BB1515" s="124"/>
      <c r="BC1515" s="124"/>
    </row>
    <row r="1516" spans="47:55">
      <c r="AU1516" s="124"/>
      <c r="AV1516" s="124"/>
      <c r="AW1516" s="124"/>
      <c r="AX1516" s="124"/>
      <c r="AY1516" s="124"/>
      <c r="AZ1516" s="124"/>
      <c r="BA1516" s="124"/>
      <c r="BB1516" s="124"/>
      <c r="BC1516" s="124"/>
    </row>
    <row r="1517" spans="47:55">
      <c r="AU1517" s="124"/>
      <c r="AV1517" s="124"/>
      <c r="AW1517" s="124"/>
      <c r="AX1517" s="124"/>
      <c r="AY1517" s="124"/>
      <c r="AZ1517" s="124"/>
      <c r="BA1517" s="124"/>
      <c r="BB1517" s="124"/>
      <c r="BC1517" s="124"/>
    </row>
    <row r="1518" spans="47:55">
      <c r="AU1518" s="124"/>
      <c r="AV1518" s="124"/>
      <c r="AW1518" s="124"/>
      <c r="AX1518" s="124"/>
      <c r="AY1518" s="124"/>
      <c r="AZ1518" s="124"/>
      <c r="BA1518" s="124"/>
      <c r="BB1518" s="124"/>
      <c r="BC1518" s="124"/>
    </row>
    <row r="1519" spans="47:55">
      <c r="AU1519" s="124"/>
      <c r="AV1519" s="124"/>
      <c r="AW1519" s="124"/>
      <c r="AX1519" s="124"/>
      <c r="AY1519" s="124"/>
      <c r="AZ1519" s="124"/>
      <c r="BA1519" s="124"/>
      <c r="BB1519" s="124"/>
      <c r="BC1519" s="124"/>
    </row>
    <row r="1520" spans="47:55">
      <c r="AU1520" s="124"/>
      <c r="AV1520" s="124"/>
      <c r="AW1520" s="124"/>
      <c r="AX1520" s="124"/>
      <c r="AY1520" s="124"/>
      <c r="AZ1520" s="124"/>
      <c r="BA1520" s="124"/>
      <c r="BB1520" s="124"/>
      <c r="BC1520" s="124"/>
    </row>
    <row r="1521" spans="47:55">
      <c r="AU1521" s="124"/>
      <c r="AV1521" s="124"/>
      <c r="AW1521" s="124"/>
      <c r="AX1521" s="124"/>
      <c r="AY1521" s="124"/>
      <c r="AZ1521" s="124"/>
      <c r="BA1521" s="124"/>
      <c r="BB1521" s="124"/>
      <c r="BC1521" s="124"/>
    </row>
    <row r="1522" spans="47:55">
      <c r="AU1522" s="124"/>
      <c r="AV1522" s="124"/>
      <c r="AW1522" s="124"/>
      <c r="AX1522" s="124"/>
      <c r="AY1522" s="124"/>
      <c r="AZ1522" s="124"/>
      <c r="BA1522" s="124"/>
      <c r="BB1522" s="124"/>
      <c r="BC1522" s="124"/>
    </row>
    <row r="1523" spans="47:55">
      <c r="AU1523" s="124"/>
      <c r="AV1523" s="124"/>
      <c r="AW1523" s="124"/>
      <c r="AX1523" s="124"/>
      <c r="AY1523" s="124"/>
      <c r="AZ1523" s="124"/>
      <c r="BA1523" s="124"/>
      <c r="BB1523" s="124"/>
      <c r="BC1523" s="124"/>
    </row>
    <row r="1524" spans="47:55">
      <c r="AU1524" s="124"/>
      <c r="AV1524" s="124"/>
      <c r="AW1524" s="124"/>
      <c r="AX1524" s="124"/>
      <c r="AY1524" s="124"/>
      <c r="AZ1524" s="124"/>
      <c r="BA1524" s="124"/>
      <c r="BB1524" s="124"/>
      <c r="BC1524" s="124"/>
    </row>
    <row r="1525" spans="47:55">
      <c r="AU1525" s="124"/>
      <c r="AV1525" s="124"/>
      <c r="AW1525" s="124"/>
      <c r="AX1525" s="124"/>
      <c r="AY1525" s="124"/>
      <c r="AZ1525" s="124"/>
      <c r="BA1525" s="124"/>
      <c r="BB1525" s="124"/>
      <c r="BC1525" s="124"/>
    </row>
    <row r="1526" spans="47:55">
      <c r="AU1526" s="124"/>
      <c r="AV1526" s="124"/>
      <c r="AW1526" s="124"/>
      <c r="AX1526" s="124"/>
      <c r="AY1526" s="124"/>
      <c r="AZ1526" s="124"/>
      <c r="BA1526" s="124"/>
      <c r="BB1526" s="124"/>
      <c r="BC1526" s="124"/>
    </row>
    <row r="1527" spans="47:55">
      <c r="AU1527" s="124"/>
      <c r="AV1527" s="124"/>
      <c r="AW1527" s="124"/>
      <c r="AX1527" s="124"/>
      <c r="AY1527" s="124"/>
      <c r="AZ1527" s="124"/>
      <c r="BA1527" s="124"/>
      <c r="BB1527" s="124"/>
      <c r="BC1527" s="124"/>
    </row>
    <row r="1528" spans="47:55">
      <c r="AU1528" s="124"/>
      <c r="AV1528" s="124"/>
      <c r="AW1528" s="124"/>
      <c r="AX1528" s="124"/>
      <c r="AY1528" s="124"/>
      <c r="AZ1528" s="124"/>
      <c r="BA1528" s="124"/>
      <c r="BB1528" s="124"/>
      <c r="BC1528" s="124"/>
    </row>
    <row r="1529" spans="47:55">
      <c r="AU1529" s="124"/>
      <c r="AV1529" s="124"/>
      <c r="AW1529" s="124"/>
      <c r="AX1529" s="124"/>
      <c r="AY1529" s="124"/>
      <c r="AZ1529" s="124"/>
      <c r="BA1529" s="124"/>
      <c r="BB1529" s="124"/>
      <c r="BC1529" s="124"/>
    </row>
    <row r="1530" spans="47:55">
      <c r="AU1530" s="124"/>
      <c r="AV1530" s="124"/>
      <c r="AW1530" s="124"/>
      <c r="AX1530" s="124"/>
      <c r="AY1530" s="124"/>
      <c r="AZ1530" s="124"/>
      <c r="BA1530" s="124"/>
      <c r="BB1530" s="124"/>
      <c r="BC1530" s="124"/>
    </row>
    <row r="1531" spans="47:55">
      <c r="AU1531" s="124"/>
      <c r="AV1531" s="124"/>
      <c r="AW1531" s="124"/>
      <c r="AX1531" s="124"/>
      <c r="AY1531" s="124"/>
      <c r="AZ1531" s="124"/>
      <c r="BA1531" s="124"/>
      <c r="BB1531" s="124"/>
      <c r="BC1531" s="124"/>
    </row>
    <row r="1532" spans="47:55">
      <c r="AU1532" s="124"/>
      <c r="AV1532" s="124"/>
      <c r="AW1532" s="124"/>
      <c r="AX1532" s="124"/>
      <c r="AY1532" s="124"/>
      <c r="AZ1532" s="124"/>
      <c r="BA1532" s="124"/>
      <c r="BB1532" s="124"/>
      <c r="BC1532" s="124"/>
    </row>
    <row r="1533" spans="47:55">
      <c r="AU1533" s="124"/>
      <c r="AV1533" s="124"/>
      <c r="AW1533" s="124"/>
      <c r="AX1533" s="124"/>
      <c r="AY1533" s="124"/>
      <c r="AZ1533" s="124"/>
      <c r="BA1533" s="124"/>
      <c r="BB1533" s="124"/>
      <c r="BC1533" s="124"/>
    </row>
    <row r="1534" spans="47:55">
      <c r="AU1534" s="124"/>
      <c r="AV1534" s="124"/>
      <c r="AW1534" s="124"/>
      <c r="AX1534" s="124"/>
      <c r="AY1534" s="124"/>
      <c r="AZ1534" s="124"/>
      <c r="BA1534" s="124"/>
      <c r="BB1534" s="124"/>
      <c r="BC1534" s="124"/>
    </row>
    <row r="1535" spans="47:55">
      <c r="AU1535" s="124"/>
      <c r="AV1535" s="124"/>
      <c r="AW1535" s="124"/>
      <c r="AX1535" s="124"/>
      <c r="AY1535" s="124"/>
      <c r="AZ1535" s="124"/>
      <c r="BA1535" s="124"/>
      <c r="BB1535" s="124"/>
      <c r="BC1535" s="124"/>
    </row>
    <row r="1536" spans="47:55">
      <c r="AU1536" s="124"/>
      <c r="AV1536" s="124"/>
      <c r="AW1536" s="124"/>
      <c r="AX1536" s="124"/>
      <c r="AY1536" s="124"/>
      <c r="AZ1536" s="124"/>
      <c r="BA1536" s="124"/>
      <c r="BB1536" s="124"/>
      <c r="BC1536" s="124"/>
    </row>
    <row r="1537" spans="47:55">
      <c r="AU1537" s="124"/>
      <c r="AV1537" s="124"/>
      <c r="AW1537" s="124"/>
      <c r="AX1537" s="124"/>
      <c r="AY1537" s="124"/>
      <c r="AZ1537" s="124"/>
      <c r="BA1537" s="124"/>
      <c r="BB1537" s="124"/>
      <c r="BC1537" s="124"/>
    </row>
    <row r="1538" spans="47:55">
      <c r="AU1538" s="124"/>
      <c r="AV1538" s="124"/>
      <c r="AW1538" s="124"/>
      <c r="AX1538" s="124"/>
      <c r="AY1538" s="124"/>
      <c r="AZ1538" s="124"/>
      <c r="BA1538" s="124"/>
      <c r="BB1538" s="124"/>
      <c r="BC1538" s="124"/>
    </row>
    <row r="1539" spans="47:55">
      <c r="AU1539" s="124"/>
      <c r="AV1539" s="124"/>
      <c r="AW1539" s="124"/>
      <c r="AX1539" s="124"/>
      <c r="AY1539" s="124"/>
      <c r="AZ1539" s="124"/>
      <c r="BA1539" s="124"/>
      <c r="BB1539" s="124"/>
      <c r="BC1539" s="124"/>
    </row>
    <row r="1540" spans="47:55">
      <c r="AU1540" s="124"/>
      <c r="AV1540" s="124"/>
      <c r="AW1540" s="124"/>
      <c r="AX1540" s="124"/>
      <c r="AY1540" s="124"/>
      <c r="AZ1540" s="124"/>
      <c r="BA1540" s="124"/>
      <c r="BB1540" s="124"/>
      <c r="BC1540" s="124"/>
    </row>
    <row r="1541" spans="47:55">
      <c r="AU1541" s="124"/>
      <c r="AV1541" s="124"/>
      <c r="AW1541" s="124"/>
      <c r="AX1541" s="124"/>
      <c r="AY1541" s="124"/>
      <c r="AZ1541" s="124"/>
      <c r="BA1541" s="124"/>
      <c r="BB1541" s="124"/>
      <c r="BC1541" s="124"/>
    </row>
    <row r="1542" spans="47:55">
      <c r="AU1542" s="124"/>
      <c r="AV1542" s="124"/>
      <c r="AW1542" s="124"/>
      <c r="AX1542" s="124"/>
      <c r="AY1542" s="124"/>
      <c r="AZ1542" s="124"/>
      <c r="BA1542" s="124"/>
      <c r="BB1542" s="124"/>
      <c r="BC1542" s="124"/>
    </row>
    <row r="1543" spans="47:55">
      <c r="AU1543" s="124"/>
      <c r="AV1543" s="124"/>
      <c r="AW1543" s="124"/>
      <c r="AX1543" s="124"/>
      <c r="AY1543" s="124"/>
      <c r="AZ1543" s="124"/>
      <c r="BA1543" s="124"/>
      <c r="BB1543" s="124"/>
      <c r="BC1543" s="124"/>
    </row>
    <row r="1544" spans="47:55">
      <c r="AU1544" s="124"/>
      <c r="AV1544" s="124"/>
      <c r="AW1544" s="124"/>
      <c r="AX1544" s="124"/>
      <c r="AY1544" s="124"/>
      <c r="AZ1544" s="124"/>
      <c r="BA1544" s="124"/>
      <c r="BB1544" s="124"/>
      <c r="BC1544" s="124"/>
    </row>
    <row r="1545" spans="47:55">
      <c r="AU1545" s="124"/>
      <c r="AV1545" s="124"/>
      <c r="AW1545" s="124"/>
      <c r="AX1545" s="124"/>
      <c r="AY1545" s="124"/>
      <c r="AZ1545" s="124"/>
      <c r="BA1545" s="124"/>
      <c r="BB1545" s="124"/>
      <c r="BC1545" s="124"/>
    </row>
    <row r="1546" spans="47:55">
      <c r="AU1546" s="124"/>
      <c r="AV1546" s="124"/>
      <c r="AW1546" s="124"/>
      <c r="AX1546" s="124"/>
      <c r="AY1546" s="124"/>
      <c r="AZ1546" s="124"/>
      <c r="BA1546" s="124"/>
      <c r="BB1546" s="124"/>
      <c r="BC1546" s="124"/>
    </row>
    <row r="1547" spans="47:55">
      <c r="AU1547" s="124"/>
      <c r="AV1547" s="124"/>
      <c r="AW1547" s="124"/>
      <c r="AX1547" s="124"/>
      <c r="AY1547" s="124"/>
      <c r="AZ1547" s="124"/>
      <c r="BA1547" s="124"/>
      <c r="BB1547" s="124"/>
      <c r="BC1547" s="124"/>
    </row>
    <row r="1548" spans="47:55">
      <c r="AU1548" s="124"/>
      <c r="AV1548" s="124"/>
      <c r="AW1548" s="124"/>
      <c r="AX1548" s="124"/>
      <c r="AY1548" s="124"/>
      <c r="AZ1548" s="124"/>
      <c r="BA1548" s="124"/>
      <c r="BB1548" s="124"/>
      <c r="BC1548" s="124"/>
    </row>
    <row r="1549" spans="47:55">
      <c r="AU1549" s="124"/>
      <c r="AV1549" s="124"/>
      <c r="AW1549" s="124"/>
      <c r="AX1549" s="124"/>
      <c r="AY1549" s="124"/>
      <c r="AZ1549" s="124"/>
      <c r="BA1549" s="124"/>
      <c r="BB1549" s="124"/>
      <c r="BC1549" s="124"/>
    </row>
    <row r="1550" spans="47:55">
      <c r="AU1550" s="124"/>
      <c r="AV1550" s="124"/>
      <c r="AW1550" s="124"/>
      <c r="AX1550" s="124"/>
      <c r="AY1550" s="124"/>
      <c r="AZ1550" s="124"/>
      <c r="BA1550" s="124"/>
      <c r="BB1550" s="124"/>
      <c r="BC1550" s="124"/>
    </row>
    <row r="1551" spans="47:55">
      <c r="AU1551" s="124"/>
      <c r="AV1551" s="124"/>
      <c r="AW1551" s="124"/>
      <c r="AX1551" s="124"/>
      <c r="AY1551" s="124"/>
      <c r="AZ1551" s="124"/>
      <c r="BA1551" s="124"/>
      <c r="BB1551" s="124"/>
      <c r="BC1551" s="124"/>
    </row>
    <row r="1552" spans="47:55">
      <c r="AU1552" s="124"/>
      <c r="AV1552" s="124"/>
      <c r="AW1552" s="124"/>
      <c r="AX1552" s="124"/>
      <c r="AY1552" s="124"/>
      <c r="AZ1552" s="124"/>
      <c r="BA1552" s="124"/>
      <c r="BB1552" s="124"/>
      <c r="BC1552" s="124"/>
    </row>
    <row r="1553" spans="47:55">
      <c r="AU1553" s="124"/>
      <c r="AV1553" s="124"/>
      <c r="AW1553" s="124"/>
      <c r="AX1553" s="124"/>
      <c r="AY1553" s="124"/>
      <c r="AZ1553" s="124"/>
      <c r="BA1553" s="124"/>
      <c r="BB1553" s="124"/>
      <c r="BC1553" s="124"/>
    </row>
    <row r="1554" spans="47:55">
      <c r="AU1554" s="124"/>
      <c r="AV1554" s="124"/>
      <c r="AW1554" s="124"/>
      <c r="AX1554" s="124"/>
      <c r="AY1554" s="124"/>
      <c r="AZ1554" s="124"/>
      <c r="BA1554" s="124"/>
      <c r="BB1554" s="124"/>
      <c r="BC1554" s="124"/>
    </row>
    <row r="1555" spans="47:55">
      <c r="AU1555" s="124"/>
      <c r="AV1555" s="124"/>
      <c r="AW1555" s="124"/>
      <c r="AX1555" s="124"/>
      <c r="AY1555" s="124"/>
      <c r="AZ1555" s="124"/>
      <c r="BA1555" s="124"/>
      <c r="BB1555" s="124"/>
      <c r="BC1555" s="124"/>
    </row>
    <row r="1556" spans="47:55">
      <c r="AU1556" s="124"/>
      <c r="AV1556" s="124"/>
      <c r="AW1556" s="124"/>
      <c r="AX1556" s="124"/>
      <c r="AY1556" s="124"/>
      <c r="AZ1556" s="124"/>
      <c r="BA1556" s="124"/>
      <c r="BB1556" s="124"/>
      <c r="BC1556" s="124"/>
    </row>
    <row r="1557" spans="47:55">
      <c r="AU1557" s="124"/>
      <c r="AV1557" s="124"/>
      <c r="AW1557" s="124"/>
      <c r="AX1557" s="124"/>
      <c r="AY1557" s="124"/>
      <c r="AZ1557" s="124"/>
      <c r="BA1557" s="124"/>
      <c r="BB1557" s="124"/>
      <c r="BC1557" s="124"/>
    </row>
    <row r="1558" spans="47:55">
      <c r="AU1558" s="124"/>
      <c r="AV1558" s="124"/>
      <c r="AW1558" s="124"/>
      <c r="AX1558" s="124"/>
      <c r="AY1558" s="124"/>
      <c r="AZ1558" s="124"/>
      <c r="BA1558" s="124"/>
      <c r="BB1558" s="124"/>
      <c r="BC1558" s="124"/>
    </row>
    <row r="1559" spans="47:55">
      <c r="AU1559" s="124"/>
      <c r="AV1559" s="124"/>
      <c r="AW1559" s="124"/>
      <c r="AX1559" s="124"/>
      <c r="AY1559" s="124"/>
      <c r="AZ1559" s="124"/>
      <c r="BA1559" s="124"/>
      <c r="BB1559" s="124"/>
      <c r="BC1559" s="124"/>
    </row>
    <row r="1560" spans="47:55">
      <c r="AU1560" s="124"/>
      <c r="AV1560" s="124"/>
      <c r="AW1560" s="124"/>
      <c r="AX1560" s="124"/>
      <c r="AY1560" s="124"/>
      <c r="AZ1560" s="124"/>
      <c r="BA1560" s="124"/>
      <c r="BB1560" s="124"/>
      <c r="BC1560" s="124"/>
    </row>
    <row r="1561" spans="47:55">
      <c r="AU1561" s="124"/>
      <c r="AV1561" s="124"/>
      <c r="AW1561" s="124"/>
      <c r="AX1561" s="124"/>
      <c r="AY1561" s="124"/>
      <c r="AZ1561" s="124"/>
      <c r="BA1561" s="124"/>
      <c r="BB1561" s="124"/>
      <c r="BC1561" s="124"/>
    </row>
    <row r="1562" spans="47:55">
      <c r="AU1562" s="124"/>
      <c r="AV1562" s="124"/>
      <c r="AW1562" s="124"/>
      <c r="AX1562" s="124"/>
      <c r="AY1562" s="124"/>
      <c r="AZ1562" s="124"/>
      <c r="BA1562" s="124"/>
      <c r="BB1562" s="124"/>
      <c r="BC1562" s="124"/>
    </row>
    <row r="1563" spans="47:55">
      <c r="AU1563" s="124"/>
      <c r="AV1563" s="124"/>
      <c r="AW1563" s="124"/>
      <c r="AX1563" s="124"/>
      <c r="AY1563" s="124"/>
      <c r="AZ1563" s="124"/>
      <c r="BA1563" s="124"/>
      <c r="BB1563" s="124"/>
      <c r="BC1563" s="124"/>
    </row>
    <row r="1564" spans="47:55">
      <c r="AU1564" s="124"/>
      <c r="AV1564" s="124"/>
      <c r="AW1564" s="124"/>
      <c r="AX1564" s="124"/>
      <c r="AY1564" s="124"/>
      <c r="AZ1564" s="124"/>
      <c r="BA1564" s="124"/>
      <c r="BB1564" s="124"/>
      <c r="BC1564" s="124"/>
    </row>
    <row r="1565" spans="47:55">
      <c r="AU1565" s="124"/>
      <c r="AV1565" s="124"/>
      <c r="AW1565" s="124"/>
      <c r="AX1565" s="124"/>
      <c r="AY1565" s="124"/>
      <c r="AZ1565" s="124"/>
      <c r="BA1565" s="124"/>
      <c r="BB1565" s="124"/>
      <c r="BC1565" s="124"/>
    </row>
    <row r="1566" spans="47:55">
      <c r="AU1566" s="124"/>
      <c r="AV1566" s="124"/>
      <c r="AW1566" s="124"/>
      <c r="AX1566" s="124"/>
      <c r="AY1566" s="124"/>
      <c r="AZ1566" s="124"/>
      <c r="BA1566" s="124"/>
      <c r="BB1566" s="124"/>
      <c r="BC1566" s="124"/>
    </row>
    <row r="1567" spans="47:55">
      <c r="AU1567" s="124"/>
      <c r="AV1567" s="124"/>
      <c r="AW1567" s="124"/>
      <c r="AX1567" s="124"/>
      <c r="AY1567" s="124"/>
      <c r="AZ1567" s="124"/>
      <c r="BA1567" s="124"/>
      <c r="BB1567" s="124"/>
      <c r="BC1567" s="124"/>
    </row>
    <row r="1568" spans="47:55">
      <c r="AU1568" s="124"/>
      <c r="AV1568" s="124"/>
      <c r="AW1568" s="124"/>
      <c r="AX1568" s="124"/>
      <c r="AY1568" s="124"/>
      <c r="AZ1568" s="124"/>
      <c r="BA1568" s="124"/>
      <c r="BB1568" s="124"/>
      <c r="BC1568" s="124"/>
    </row>
    <row r="1569" spans="47:55">
      <c r="AU1569" s="124"/>
      <c r="AV1569" s="124"/>
      <c r="AW1569" s="124"/>
      <c r="AX1569" s="124"/>
      <c r="AY1569" s="124"/>
      <c r="AZ1569" s="124"/>
      <c r="BA1569" s="124"/>
      <c r="BB1569" s="124"/>
      <c r="BC1569" s="124"/>
    </row>
    <row r="1570" spans="47:55">
      <c r="AU1570" s="124"/>
      <c r="AV1570" s="124"/>
      <c r="AW1570" s="124"/>
      <c r="AX1570" s="124"/>
      <c r="AY1570" s="124"/>
      <c r="AZ1570" s="124"/>
      <c r="BA1570" s="124"/>
      <c r="BB1570" s="124"/>
      <c r="BC1570" s="124"/>
    </row>
    <row r="1571" spans="47:55">
      <c r="AU1571" s="124"/>
      <c r="AV1571" s="124"/>
      <c r="AW1571" s="124"/>
      <c r="AX1571" s="124"/>
      <c r="AY1571" s="124"/>
      <c r="AZ1571" s="124"/>
      <c r="BA1571" s="124"/>
      <c r="BB1571" s="124"/>
      <c r="BC1571" s="124"/>
    </row>
    <row r="1572" spans="47:55">
      <c r="AU1572" s="124"/>
      <c r="AV1572" s="124"/>
      <c r="AW1572" s="124"/>
      <c r="AX1572" s="124"/>
      <c r="AY1572" s="124"/>
      <c r="AZ1572" s="124"/>
      <c r="BA1572" s="124"/>
      <c r="BB1572" s="124"/>
      <c r="BC1572" s="124"/>
    </row>
    <row r="1573" spans="47:55">
      <c r="AU1573" s="124"/>
      <c r="AV1573" s="124"/>
      <c r="AW1573" s="124"/>
      <c r="AX1573" s="124"/>
      <c r="AY1573" s="124"/>
      <c r="AZ1573" s="124"/>
      <c r="BA1573" s="124"/>
      <c r="BB1573" s="124"/>
      <c r="BC1573" s="124"/>
    </row>
    <row r="1574" spans="47:55">
      <c r="AU1574" s="124"/>
      <c r="AV1574" s="124"/>
      <c r="AW1574" s="124"/>
      <c r="AX1574" s="124"/>
      <c r="AY1574" s="124"/>
      <c r="AZ1574" s="124"/>
      <c r="BA1574" s="124"/>
      <c r="BB1574" s="124"/>
      <c r="BC1574" s="124"/>
    </row>
    <row r="1575" spans="47:55">
      <c r="AU1575" s="124"/>
      <c r="AV1575" s="124"/>
      <c r="AW1575" s="124"/>
      <c r="AX1575" s="124"/>
      <c r="AY1575" s="124"/>
      <c r="AZ1575" s="124"/>
      <c r="BA1575" s="124"/>
      <c r="BB1575" s="124"/>
      <c r="BC1575" s="124"/>
    </row>
    <row r="1576" spans="47:55">
      <c r="AU1576" s="124"/>
      <c r="AV1576" s="124"/>
      <c r="AW1576" s="124"/>
      <c r="AX1576" s="124"/>
      <c r="AY1576" s="124"/>
      <c r="AZ1576" s="124"/>
      <c r="BA1576" s="124"/>
      <c r="BB1576" s="124"/>
      <c r="BC1576" s="124"/>
    </row>
    <row r="1577" spans="47:55">
      <c r="AU1577" s="124"/>
      <c r="AV1577" s="124"/>
      <c r="AW1577" s="124"/>
      <c r="AX1577" s="124"/>
      <c r="AY1577" s="124"/>
      <c r="AZ1577" s="124"/>
      <c r="BA1577" s="124"/>
      <c r="BB1577" s="124"/>
      <c r="BC1577" s="124"/>
    </row>
    <row r="1578" spans="47:55">
      <c r="AU1578" s="124"/>
      <c r="AV1578" s="124"/>
      <c r="AW1578" s="124"/>
      <c r="AX1578" s="124"/>
      <c r="AY1578" s="124"/>
      <c r="AZ1578" s="124"/>
      <c r="BA1578" s="124"/>
      <c r="BB1578" s="124"/>
      <c r="BC1578" s="124"/>
    </row>
    <row r="1579" spans="47:55">
      <c r="AU1579" s="124"/>
      <c r="AV1579" s="124"/>
      <c r="AW1579" s="124"/>
      <c r="AX1579" s="124"/>
      <c r="AY1579" s="124"/>
      <c r="AZ1579" s="124"/>
      <c r="BA1579" s="124"/>
      <c r="BB1579" s="124"/>
      <c r="BC1579" s="124"/>
    </row>
    <row r="1580" spans="47:55">
      <c r="AU1580" s="124"/>
      <c r="AV1580" s="124"/>
      <c r="AW1580" s="124"/>
      <c r="AX1580" s="124"/>
      <c r="AY1580" s="124"/>
      <c r="AZ1580" s="124"/>
      <c r="BA1580" s="124"/>
      <c r="BB1580" s="124"/>
      <c r="BC1580" s="124"/>
    </row>
    <row r="1581" spans="47:55">
      <c r="AU1581" s="124"/>
      <c r="AV1581" s="124"/>
      <c r="AW1581" s="124"/>
      <c r="AX1581" s="124"/>
      <c r="AY1581" s="124"/>
      <c r="AZ1581" s="124"/>
      <c r="BA1581" s="124"/>
      <c r="BB1581" s="124"/>
      <c r="BC1581" s="124"/>
    </row>
    <row r="1582" spans="47:55">
      <c r="AU1582" s="124"/>
      <c r="AV1582" s="124"/>
      <c r="AW1582" s="124"/>
      <c r="AX1582" s="124"/>
      <c r="AY1582" s="124"/>
      <c r="AZ1582" s="124"/>
      <c r="BA1582" s="124"/>
      <c r="BB1582" s="124"/>
      <c r="BC1582" s="124"/>
    </row>
    <row r="1583" spans="47:55">
      <c r="AU1583" s="124"/>
      <c r="AV1583" s="124"/>
      <c r="AW1583" s="124"/>
      <c r="AX1583" s="124"/>
      <c r="AY1583" s="124"/>
      <c r="AZ1583" s="124"/>
      <c r="BA1583" s="124"/>
      <c r="BB1583" s="124"/>
      <c r="BC1583" s="124"/>
    </row>
    <row r="1584" spans="47:55">
      <c r="AU1584" s="124"/>
      <c r="AV1584" s="124"/>
      <c r="AW1584" s="124"/>
      <c r="AX1584" s="124"/>
      <c r="AY1584" s="124"/>
      <c r="AZ1584" s="124"/>
      <c r="BA1584" s="124"/>
      <c r="BB1584" s="124"/>
      <c r="BC1584" s="124"/>
    </row>
    <row r="1585" spans="47:55">
      <c r="AU1585" s="124"/>
      <c r="AV1585" s="124"/>
      <c r="AW1585" s="124"/>
      <c r="AX1585" s="124"/>
      <c r="AY1585" s="124"/>
      <c r="AZ1585" s="124"/>
      <c r="BA1585" s="124"/>
      <c r="BB1585" s="124"/>
      <c r="BC1585" s="124"/>
    </row>
    <row r="1586" spans="47:55">
      <c r="AU1586" s="124"/>
      <c r="AV1586" s="124"/>
      <c r="AW1586" s="124"/>
      <c r="AX1586" s="124"/>
      <c r="AY1586" s="124"/>
      <c r="AZ1586" s="124"/>
      <c r="BA1586" s="124"/>
      <c r="BB1586" s="124"/>
      <c r="BC1586" s="124"/>
    </row>
    <row r="1587" spans="47:55">
      <c r="AU1587" s="124"/>
      <c r="AV1587" s="124"/>
      <c r="AW1587" s="124"/>
      <c r="AX1587" s="124"/>
      <c r="AY1587" s="124"/>
      <c r="AZ1587" s="124"/>
      <c r="BA1587" s="124"/>
      <c r="BB1587" s="124"/>
      <c r="BC1587" s="124"/>
    </row>
    <row r="1588" spans="47:55">
      <c r="AU1588" s="124"/>
      <c r="AV1588" s="124"/>
      <c r="AW1588" s="124"/>
      <c r="AX1588" s="124"/>
      <c r="AY1588" s="124"/>
      <c r="AZ1588" s="124"/>
      <c r="BA1588" s="124"/>
      <c r="BB1588" s="124"/>
      <c r="BC1588" s="124"/>
    </row>
    <row r="1589" spans="47:55">
      <c r="AU1589" s="124"/>
      <c r="AV1589" s="124"/>
      <c r="AW1589" s="124"/>
      <c r="AX1589" s="124"/>
      <c r="AY1589" s="124"/>
      <c r="AZ1589" s="124"/>
      <c r="BA1589" s="124"/>
      <c r="BB1589" s="124"/>
      <c r="BC1589" s="124"/>
    </row>
    <row r="1590" spans="47:55">
      <c r="AU1590" s="124"/>
      <c r="AV1590" s="124"/>
      <c r="AW1590" s="124"/>
      <c r="AX1590" s="124"/>
      <c r="AY1590" s="124"/>
      <c r="AZ1590" s="124"/>
      <c r="BA1590" s="124"/>
      <c r="BB1590" s="124"/>
      <c r="BC1590" s="124"/>
    </row>
    <row r="1591" spans="47:55">
      <c r="AU1591" s="124"/>
      <c r="AV1591" s="124"/>
      <c r="AW1591" s="124"/>
      <c r="AX1591" s="124"/>
      <c r="AY1591" s="124"/>
      <c r="AZ1591" s="124"/>
      <c r="BA1591" s="124"/>
      <c r="BB1591" s="124"/>
      <c r="BC1591" s="124"/>
    </row>
    <row r="1592" spans="47:55">
      <c r="AU1592" s="124"/>
      <c r="AV1592" s="124"/>
      <c r="AW1592" s="124"/>
      <c r="AX1592" s="124"/>
      <c r="AY1592" s="124"/>
      <c r="AZ1592" s="124"/>
      <c r="BA1592" s="124"/>
      <c r="BB1592" s="124"/>
      <c r="BC1592" s="124"/>
    </row>
    <row r="1593" spans="47:55">
      <c r="AU1593" s="124"/>
      <c r="AV1593" s="124"/>
      <c r="AW1593" s="124"/>
      <c r="AX1593" s="124"/>
      <c r="AY1593" s="124"/>
      <c r="AZ1593" s="124"/>
      <c r="BA1593" s="124"/>
      <c r="BB1593" s="124"/>
      <c r="BC1593" s="124"/>
    </row>
    <row r="1594" spans="47:55">
      <c r="AU1594" s="124"/>
      <c r="AV1594" s="124"/>
      <c r="AW1594" s="124"/>
      <c r="AX1594" s="124"/>
      <c r="AY1594" s="124"/>
      <c r="AZ1594" s="124"/>
      <c r="BA1594" s="124"/>
      <c r="BB1594" s="124"/>
      <c r="BC1594" s="124"/>
    </row>
    <row r="1595" spans="47:55">
      <c r="AU1595" s="124"/>
      <c r="AV1595" s="124"/>
      <c r="AW1595" s="124"/>
      <c r="AX1595" s="124"/>
      <c r="AY1595" s="124"/>
      <c r="AZ1595" s="124"/>
      <c r="BA1595" s="124"/>
      <c r="BB1595" s="124"/>
      <c r="BC1595" s="124"/>
    </row>
    <row r="1596" spans="47:55">
      <c r="AU1596" s="124"/>
      <c r="AV1596" s="124"/>
      <c r="AW1596" s="124"/>
      <c r="AX1596" s="124"/>
      <c r="AY1596" s="124"/>
      <c r="AZ1596" s="124"/>
      <c r="BA1596" s="124"/>
      <c r="BB1596" s="124"/>
      <c r="BC1596" s="124"/>
    </row>
    <row r="1597" spans="47:55">
      <c r="AU1597" s="124"/>
      <c r="AV1597" s="124"/>
      <c r="AW1597" s="124"/>
      <c r="AX1597" s="124"/>
      <c r="AY1597" s="124"/>
      <c r="AZ1597" s="124"/>
      <c r="BA1597" s="124"/>
      <c r="BB1597" s="124"/>
      <c r="BC1597" s="124"/>
    </row>
    <row r="1598" spans="47:55">
      <c r="AU1598" s="124"/>
      <c r="AV1598" s="124"/>
      <c r="AW1598" s="124"/>
      <c r="AX1598" s="124"/>
      <c r="AY1598" s="124"/>
      <c r="AZ1598" s="124"/>
      <c r="BA1598" s="124"/>
      <c r="BB1598" s="124"/>
      <c r="BC1598" s="124"/>
    </row>
    <row r="1599" spans="47:55">
      <c r="AU1599" s="124"/>
      <c r="AV1599" s="124"/>
      <c r="AW1599" s="124"/>
      <c r="AX1599" s="124"/>
      <c r="AY1599" s="124"/>
      <c r="AZ1599" s="124"/>
      <c r="BA1599" s="124"/>
      <c r="BB1599" s="124"/>
      <c r="BC1599" s="124"/>
    </row>
    <row r="1600" spans="47:55">
      <c r="AU1600" s="124"/>
      <c r="AV1600" s="124"/>
      <c r="AW1600" s="124"/>
      <c r="AX1600" s="124"/>
      <c r="AY1600" s="124"/>
      <c r="AZ1600" s="124"/>
      <c r="BA1600" s="124"/>
      <c r="BB1600" s="124"/>
      <c r="BC1600" s="124"/>
    </row>
    <row r="1601" spans="47:55">
      <c r="AU1601" s="124"/>
      <c r="AV1601" s="124"/>
      <c r="AW1601" s="124"/>
      <c r="AX1601" s="124"/>
      <c r="AY1601" s="124"/>
      <c r="AZ1601" s="124"/>
      <c r="BA1601" s="124"/>
      <c r="BB1601" s="124"/>
      <c r="BC1601" s="124"/>
    </row>
    <row r="1602" spans="47:55">
      <c r="AU1602" s="124"/>
      <c r="AV1602" s="124"/>
      <c r="AW1602" s="124"/>
      <c r="AX1602" s="124"/>
      <c r="AY1602" s="124"/>
      <c r="AZ1602" s="124"/>
      <c r="BA1602" s="124"/>
      <c r="BB1602" s="124"/>
      <c r="BC1602" s="124"/>
    </row>
    <row r="1603" spans="47:55">
      <c r="AU1603" s="124"/>
      <c r="AV1603" s="124"/>
      <c r="AW1603" s="124"/>
      <c r="AX1603" s="124"/>
      <c r="AY1603" s="124"/>
      <c r="AZ1603" s="124"/>
      <c r="BA1603" s="124"/>
      <c r="BB1603" s="124"/>
      <c r="BC1603" s="124"/>
    </row>
    <row r="1604" spans="47:55">
      <c r="AU1604" s="124"/>
      <c r="AV1604" s="124"/>
      <c r="AW1604" s="124"/>
      <c r="AX1604" s="124"/>
      <c r="AY1604" s="124"/>
      <c r="AZ1604" s="124"/>
      <c r="BA1604" s="124"/>
      <c r="BB1604" s="124"/>
      <c r="BC1604" s="124"/>
    </row>
    <row r="1605" spans="47:55">
      <c r="AU1605" s="124"/>
      <c r="AV1605" s="124"/>
      <c r="AW1605" s="124"/>
      <c r="AX1605" s="124"/>
      <c r="AY1605" s="124"/>
      <c r="AZ1605" s="124"/>
      <c r="BA1605" s="124"/>
      <c r="BB1605" s="124"/>
      <c r="BC1605" s="124"/>
    </row>
    <row r="1606" spans="47:55">
      <c r="AU1606" s="124"/>
      <c r="AV1606" s="124"/>
      <c r="AW1606" s="124"/>
      <c r="AX1606" s="124"/>
      <c r="AY1606" s="124"/>
      <c r="AZ1606" s="124"/>
      <c r="BA1606" s="124"/>
      <c r="BB1606" s="124"/>
      <c r="BC1606" s="124"/>
    </row>
    <row r="1607" spans="47:55">
      <c r="AU1607" s="124"/>
      <c r="AV1607" s="124"/>
      <c r="AW1607" s="124"/>
      <c r="AX1607" s="124"/>
      <c r="AY1607" s="124"/>
      <c r="AZ1607" s="124"/>
      <c r="BA1607" s="124"/>
      <c r="BB1607" s="124"/>
      <c r="BC1607" s="124"/>
    </row>
    <row r="1608" spans="47:55">
      <c r="AU1608" s="124"/>
      <c r="AV1608" s="124"/>
      <c r="AW1608" s="124"/>
      <c r="AX1608" s="124"/>
      <c r="AY1608" s="124"/>
      <c r="AZ1608" s="124"/>
      <c r="BA1608" s="124"/>
      <c r="BB1608" s="124"/>
      <c r="BC1608" s="124"/>
    </row>
    <row r="1609" spans="47:55">
      <c r="AU1609" s="124"/>
      <c r="AV1609" s="124"/>
      <c r="AW1609" s="124"/>
      <c r="AX1609" s="124"/>
      <c r="AY1609" s="124"/>
      <c r="AZ1609" s="124"/>
      <c r="BA1609" s="124"/>
      <c r="BB1609" s="124"/>
      <c r="BC1609" s="124"/>
    </row>
    <row r="1610" spans="47:55">
      <c r="AU1610" s="124"/>
      <c r="AV1610" s="124"/>
      <c r="AW1610" s="124"/>
      <c r="AX1610" s="124"/>
      <c r="AY1610" s="124"/>
      <c r="AZ1610" s="124"/>
      <c r="BA1610" s="124"/>
      <c r="BB1610" s="124"/>
      <c r="BC1610" s="124"/>
    </row>
    <row r="1611" spans="47:55">
      <c r="AU1611" s="124"/>
      <c r="AV1611" s="124"/>
      <c r="AW1611" s="124"/>
      <c r="AX1611" s="124"/>
      <c r="AY1611" s="124"/>
      <c r="AZ1611" s="124"/>
      <c r="BA1611" s="124"/>
      <c r="BB1611" s="124"/>
      <c r="BC1611" s="124"/>
    </row>
    <row r="1612" spans="47:55">
      <c r="AU1612" s="124"/>
      <c r="AV1612" s="124"/>
      <c r="AW1612" s="124"/>
      <c r="AX1612" s="124"/>
      <c r="AY1612" s="124"/>
      <c r="AZ1612" s="124"/>
      <c r="BA1612" s="124"/>
      <c r="BB1612" s="124"/>
      <c r="BC1612" s="124"/>
    </row>
    <row r="1613" spans="47:55">
      <c r="AU1613" s="124"/>
      <c r="AV1613" s="124"/>
      <c r="AW1613" s="124"/>
      <c r="AX1613" s="124"/>
      <c r="AY1613" s="124"/>
      <c r="AZ1613" s="124"/>
      <c r="BA1613" s="124"/>
      <c r="BB1613" s="124"/>
      <c r="BC1613" s="124"/>
    </row>
    <row r="1614" spans="47:55">
      <c r="AU1614" s="124"/>
      <c r="AV1614" s="124"/>
      <c r="AW1614" s="124"/>
      <c r="AX1614" s="124"/>
      <c r="AY1614" s="124"/>
      <c r="AZ1614" s="124"/>
      <c r="BA1614" s="124"/>
      <c r="BB1614" s="124"/>
      <c r="BC1614" s="124"/>
    </row>
    <row r="1615" spans="47:55">
      <c r="AU1615" s="124"/>
      <c r="AV1615" s="124"/>
      <c r="AW1615" s="124"/>
      <c r="AX1615" s="124"/>
      <c r="AY1615" s="124"/>
      <c r="AZ1615" s="124"/>
      <c r="BA1615" s="124"/>
      <c r="BB1615" s="124"/>
      <c r="BC1615" s="124"/>
    </row>
    <row r="1616" spans="47:55">
      <c r="AU1616" s="124"/>
      <c r="AV1616" s="124"/>
      <c r="AW1616" s="124"/>
      <c r="AX1616" s="124"/>
      <c r="AY1616" s="124"/>
      <c r="AZ1616" s="124"/>
      <c r="BA1616" s="124"/>
      <c r="BB1616" s="124"/>
      <c r="BC1616" s="124"/>
    </row>
    <row r="1617" spans="47:55">
      <c r="AU1617" s="124"/>
      <c r="AV1617" s="124"/>
      <c r="AW1617" s="124"/>
      <c r="AX1617" s="124"/>
      <c r="AY1617" s="124"/>
      <c r="AZ1617" s="124"/>
      <c r="BA1617" s="124"/>
      <c r="BB1617" s="124"/>
      <c r="BC1617" s="124"/>
    </row>
    <row r="1618" spans="47:55">
      <c r="AU1618" s="124"/>
      <c r="AV1618" s="124"/>
      <c r="AW1618" s="124"/>
      <c r="AX1618" s="124"/>
      <c r="AY1618" s="124"/>
      <c r="AZ1618" s="124"/>
      <c r="BA1618" s="124"/>
      <c r="BB1618" s="124"/>
      <c r="BC1618" s="124"/>
    </row>
    <row r="1619" spans="47:55">
      <c r="AU1619" s="124"/>
      <c r="AV1619" s="124"/>
      <c r="AW1619" s="124"/>
      <c r="AX1619" s="124"/>
      <c r="AY1619" s="124"/>
      <c r="AZ1619" s="124"/>
      <c r="BA1619" s="124"/>
      <c r="BB1619" s="124"/>
      <c r="BC1619" s="124"/>
    </row>
    <row r="1620" spans="47:55">
      <c r="AU1620" s="124"/>
      <c r="AV1620" s="124"/>
      <c r="AW1620" s="124"/>
      <c r="AX1620" s="124"/>
      <c r="AY1620" s="124"/>
      <c r="AZ1620" s="124"/>
      <c r="BA1620" s="124"/>
      <c r="BB1620" s="124"/>
      <c r="BC1620" s="124"/>
    </row>
    <row r="1621" spans="47:55">
      <c r="AU1621" s="124"/>
      <c r="AV1621" s="124"/>
      <c r="AW1621" s="124"/>
      <c r="AX1621" s="124"/>
      <c r="AY1621" s="124"/>
      <c r="AZ1621" s="124"/>
      <c r="BA1621" s="124"/>
      <c r="BB1621" s="124"/>
      <c r="BC1621" s="124"/>
    </row>
    <row r="1622" spans="47:55">
      <c r="AU1622" s="124"/>
      <c r="AV1622" s="124"/>
      <c r="AW1622" s="124"/>
      <c r="AX1622" s="124"/>
      <c r="AY1622" s="124"/>
      <c r="AZ1622" s="124"/>
      <c r="BA1622" s="124"/>
      <c r="BB1622" s="124"/>
      <c r="BC1622" s="124"/>
    </row>
    <row r="1623" spans="47:55">
      <c r="AU1623" s="124"/>
      <c r="AV1623" s="124"/>
      <c r="AW1623" s="124"/>
      <c r="AX1623" s="124"/>
      <c r="AY1623" s="124"/>
      <c r="AZ1623" s="124"/>
      <c r="BA1623" s="124"/>
      <c r="BB1623" s="124"/>
      <c r="BC1623" s="124"/>
    </row>
    <row r="1624" spans="47:55">
      <c r="AU1624" s="124"/>
      <c r="AV1624" s="124"/>
      <c r="AW1624" s="124"/>
      <c r="AX1624" s="124"/>
      <c r="AY1624" s="124"/>
      <c r="AZ1624" s="124"/>
      <c r="BA1624" s="124"/>
      <c r="BB1624" s="124"/>
      <c r="BC1624" s="124"/>
    </row>
    <row r="1625" spans="47:55">
      <c r="AU1625" s="124"/>
      <c r="AV1625" s="124"/>
      <c r="AW1625" s="124"/>
      <c r="AX1625" s="124"/>
      <c r="AY1625" s="124"/>
      <c r="AZ1625" s="124"/>
      <c r="BA1625" s="124"/>
      <c r="BB1625" s="124"/>
      <c r="BC1625" s="124"/>
    </row>
    <row r="1626" spans="47:55">
      <c r="AU1626" s="124"/>
      <c r="AV1626" s="124"/>
      <c r="AW1626" s="124"/>
      <c r="AX1626" s="124"/>
      <c r="AY1626" s="124"/>
      <c r="AZ1626" s="124"/>
      <c r="BA1626" s="124"/>
      <c r="BB1626" s="124"/>
      <c r="BC1626" s="124"/>
    </row>
    <row r="1627" spans="47:55">
      <c r="AU1627" s="124"/>
      <c r="AV1627" s="124"/>
      <c r="AW1627" s="124"/>
      <c r="AX1627" s="124"/>
      <c r="AY1627" s="124"/>
      <c r="AZ1627" s="124"/>
      <c r="BA1627" s="124"/>
      <c r="BB1627" s="124"/>
      <c r="BC1627" s="124"/>
    </row>
    <row r="1628" spans="47:55">
      <c r="AU1628" s="124"/>
      <c r="AV1628" s="124"/>
      <c r="AW1628" s="124"/>
      <c r="AX1628" s="124"/>
      <c r="AY1628" s="124"/>
      <c r="AZ1628" s="124"/>
      <c r="BA1628" s="124"/>
      <c r="BB1628" s="124"/>
      <c r="BC1628" s="124"/>
    </row>
    <row r="1629" spans="47:55">
      <c r="AU1629" s="124"/>
      <c r="AV1629" s="124"/>
      <c r="AW1629" s="124"/>
      <c r="AX1629" s="124"/>
      <c r="AY1629" s="124"/>
      <c r="AZ1629" s="124"/>
      <c r="BA1629" s="124"/>
      <c r="BB1629" s="124"/>
      <c r="BC1629" s="124"/>
    </row>
    <row r="1630" spans="47:55">
      <c r="AU1630" s="124"/>
      <c r="AV1630" s="124"/>
      <c r="AW1630" s="124"/>
      <c r="AX1630" s="124"/>
      <c r="AY1630" s="124"/>
      <c r="AZ1630" s="124"/>
      <c r="BA1630" s="124"/>
      <c r="BB1630" s="124"/>
      <c r="BC1630" s="124"/>
    </row>
    <row r="1631" spans="47:55">
      <c r="AU1631" s="124"/>
      <c r="AV1631" s="124"/>
      <c r="AW1631" s="124"/>
      <c r="AX1631" s="124"/>
      <c r="AY1631" s="124"/>
      <c r="AZ1631" s="124"/>
      <c r="BA1631" s="124"/>
      <c r="BB1631" s="124"/>
      <c r="BC1631" s="124"/>
    </row>
    <row r="1632" spans="47:55">
      <c r="AU1632" s="124"/>
      <c r="AV1632" s="124"/>
      <c r="AW1632" s="124"/>
      <c r="AX1632" s="124"/>
      <c r="AY1632" s="124"/>
      <c r="AZ1632" s="124"/>
      <c r="BA1632" s="124"/>
      <c r="BB1632" s="124"/>
      <c r="BC1632" s="124"/>
    </row>
    <row r="1633" spans="47:55">
      <c r="AU1633" s="124"/>
      <c r="AV1633" s="124"/>
      <c r="AW1633" s="124"/>
      <c r="AX1633" s="124"/>
      <c r="AY1633" s="124"/>
      <c r="AZ1633" s="124"/>
      <c r="BA1633" s="124"/>
      <c r="BB1633" s="124"/>
      <c r="BC1633" s="124"/>
    </row>
    <row r="1634" spans="47:55">
      <c r="AU1634" s="124"/>
      <c r="AV1634" s="124"/>
      <c r="AW1634" s="124"/>
      <c r="AX1634" s="124"/>
      <c r="AY1634" s="124"/>
      <c r="AZ1634" s="124"/>
      <c r="BA1634" s="124"/>
      <c r="BB1634" s="124"/>
      <c r="BC1634" s="124"/>
    </row>
    <row r="1635" spans="47:55">
      <c r="AU1635" s="124"/>
      <c r="AV1635" s="124"/>
      <c r="AW1635" s="124"/>
      <c r="AX1635" s="124"/>
      <c r="AY1635" s="124"/>
      <c r="AZ1635" s="124"/>
      <c r="BA1635" s="124"/>
      <c r="BB1635" s="124"/>
      <c r="BC1635" s="124"/>
    </row>
    <row r="1636" spans="47:55">
      <c r="AU1636" s="124"/>
      <c r="AV1636" s="124"/>
      <c r="AW1636" s="124"/>
      <c r="AX1636" s="124"/>
      <c r="AY1636" s="124"/>
      <c r="AZ1636" s="124"/>
      <c r="BA1636" s="124"/>
      <c r="BB1636" s="124"/>
      <c r="BC1636" s="124"/>
    </row>
    <row r="1637" spans="47:55">
      <c r="AU1637" s="124"/>
      <c r="AV1637" s="124"/>
      <c r="AW1637" s="124"/>
      <c r="AX1637" s="124"/>
      <c r="AY1637" s="124"/>
      <c r="AZ1637" s="124"/>
      <c r="BA1637" s="124"/>
      <c r="BB1637" s="124"/>
      <c r="BC1637" s="124"/>
    </row>
    <row r="1638" spans="47:55">
      <c r="AU1638" s="124"/>
      <c r="AV1638" s="124"/>
      <c r="AW1638" s="124"/>
      <c r="AX1638" s="124"/>
      <c r="AY1638" s="124"/>
      <c r="AZ1638" s="124"/>
      <c r="BA1638" s="124"/>
      <c r="BB1638" s="124"/>
      <c r="BC1638" s="124"/>
    </row>
    <row r="1639" spans="47:55">
      <c r="AU1639" s="124"/>
      <c r="AV1639" s="124"/>
      <c r="AW1639" s="124"/>
      <c r="AX1639" s="124"/>
      <c r="AY1639" s="124"/>
      <c r="AZ1639" s="124"/>
      <c r="BA1639" s="124"/>
      <c r="BB1639" s="124"/>
      <c r="BC1639" s="124"/>
    </row>
    <row r="1640" spans="47:55">
      <c r="AU1640" s="124"/>
      <c r="AV1640" s="124"/>
      <c r="AW1640" s="124"/>
      <c r="AX1640" s="124"/>
      <c r="AY1640" s="124"/>
      <c r="AZ1640" s="124"/>
      <c r="BA1640" s="124"/>
      <c r="BB1640" s="124"/>
      <c r="BC1640" s="124"/>
    </row>
    <row r="1641" spans="47:55">
      <c r="AU1641" s="124"/>
      <c r="AV1641" s="124"/>
      <c r="AW1641" s="124"/>
      <c r="AX1641" s="124"/>
      <c r="AY1641" s="124"/>
      <c r="AZ1641" s="124"/>
      <c r="BA1641" s="124"/>
      <c r="BB1641" s="124"/>
      <c r="BC1641" s="124"/>
    </row>
    <row r="1642" spans="47:55">
      <c r="AU1642" s="124"/>
      <c r="AV1642" s="124"/>
      <c r="AW1642" s="124"/>
      <c r="AX1642" s="124"/>
      <c r="AY1642" s="124"/>
      <c r="AZ1642" s="124"/>
      <c r="BA1642" s="124"/>
      <c r="BB1642" s="124"/>
      <c r="BC1642" s="124"/>
    </row>
    <row r="1643" spans="47:55">
      <c r="AU1643" s="124"/>
      <c r="AV1643" s="124"/>
      <c r="AW1643" s="124"/>
      <c r="AX1643" s="124"/>
      <c r="AY1643" s="124"/>
      <c r="AZ1643" s="124"/>
      <c r="BA1643" s="124"/>
      <c r="BB1643" s="124"/>
      <c r="BC1643" s="124"/>
    </row>
    <row r="1644" spans="47:55">
      <c r="AU1644" s="124"/>
      <c r="AV1644" s="124"/>
      <c r="AW1644" s="124"/>
      <c r="AX1644" s="124"/>
      <c r="AY1644" s="124"/>
      <c r="AZ1644" s="124"/>
      <c r="BA1644" s="124"/>
      <c r="BB1644" s="124"/>
      <c r="BC1644" s="124"/>
    </row>
    <row r="1645" spans="47:55">
      <c r="AU1645" s="124"/>
      <c r="AV1645" s="124"/>
      <c r="AW1645" s="124"/>
      <c r="AX1645" s="124"/>
      <c r="AY1645" s="124"/>
      <c r="AZ1645" s="124"/>
      <c r="BA1645" s="124"/>
      <c r="BB1645" s="124"/>
      <c r="BC1645" s="124"/>
    </row>
    <row r="1646" spans="47:55">
      <c r="AU1646" s="124"/>
      <c r="AV1646" s="124"/>
      <c r="AW1646" s="124"/>
      <c r="AX1646" s="124"/>
      <c r="AY1646" s="124"/>
      <c r="AZ1646" s="124"/>
      <c r="BA1646" s="124"/>
      <c r="BB1646" s="124"/>
      <c r="BC1646" s="124"/>
    </row>
    <row r="1647" spans="47:55">
      <c r="AU1647" s="124"/>
      <c r="AV1647" s="124"/>
      <c r="AW1647" s="124"/>
      <c r="AX1647" s="124"/>
      <c r="AY1647" s="124"/>
      <c r="AZ1647" s="124"/>
      <c r="BA1647" s="124"/>
      <c r="BB1647" s="124"/>
      <c r="BC1647" s="124"/>
    </row>
    <row r="1648" spans="47:55">
      <c r="AU1648" s="124"/>
      <c r="AV1648" s="124"/>
      <c r="AW1648" s="124"/>
      <c r="AX1648" s="124"/>
      <c r="AY1648" s="124"/>
      <c r="AZ1648" s="124"/>
      <c r="BA1648" s="124"/>
      <c r="BB1648" s="124"/>
      <c r="BC1648" s="124"/>
    </row>
    <row r="1649" spans="47:55">
      <c r="AU1649" s="124"/>
      <c r="AV1649" s="124"/>
      <c r="AW1649" s="124"/>
      <c r="AX1649" s="124"/>
      <c r="AY1649" s="124"/>
      <c r="AZ1649" s="124"/>
      <c r="BA1649" s="124"/>
      <c r="BB1649" s="124"/>
      <c r="BC1649" s="124"/>
    </row>
    <row r="1650" spans="47:55">
      <c r="AU1650" s="124"/>
      <c r="AV1650" s="124"/>
      <c r="AW1650" s="124"/>
      <c r="AX1650" s="124"/>
      <c r="AY1650" s="124"/>
      <c r="AZ1650" s="124"/>
      <c r="BA1650" s="124"/>
      <c r="BB1650" s="124"/>
      <c r="BC1650" s="124"/>
    </row>
    <row r="1651" spans="47:55">
      <c r="AU1651" s="124"/>
      <c r="AV1651" s="124"/>
      <c r="AW1651" s="124"/>
      <c r="AX1651" s="124"/>
      <c r="AY1651" s="124"/>
      <c r="AZ1651" s="124"/>
      <c r="BA1651" s="124"/>
      <c r="BB1651" s="124"/>
      <c r="BC1651" s="124"/>
    </row>
    <row r="1652" spans="47:55">
      <c r="AU1652" s="124"/>
      <c r="AV1652" s="124"/>
      <c r="AW1652" s="124"/>
      <c r="AX1652" s="124"/>
      <c r="AY1652" s="124"/>
      <c r="AZ1652" s="124"/>
      <c r="BA1652" s="124"/>
      <c r="BB1652" s="124"/>
      <c r="BC1652" s="124"/>
    </row>
    <row r="1653" spans="47:55">
      <c r="AU1653" s="124"/>
      <c r="AV1653" s="124"/>
      <c r="AW1653" s="124"/>
      <c r="AX1653" s="124"/>
      <c r="AY1653" s="124"/>
      <c r="AZ1653" s="124"/>
      <c r="BA1653" s="124"/>
      <c r="BB1653" s="124"/>
      <c r="BC1653" s="124"/>
    </row>
    <row r="1654" spans="47:55">
      <c r="AU1654" s="124"/>
      <c r="AV1654" s="124"/>
      <c r="AW1654" s="124"/>
      <c r="AX1654" s="124"/>
      <c r="AY1654" s="124"/>
      <c r="AZ1654" s="124"/>
      <c r="BA1654" s="124"/>
      <c r="BB1654" s="124"/>
      <c r="BC1654" s="124"/>
    </row>
    <row r="1655" spans="47:55">
      <c r="AU1655" s="124"/>
      <c r="AV1655" s="124"/>
      <c r="AW1655" s="124"/>
      <c r="AX1655" s="124"/>
      <c r="AY1655" s="124"/>
      <c r="AZ1655" s="124"/>
      <c r="BA1655" s="124"/>
      <c r="BB1655" s="124"/>
      <c r="BC1655" s="124"/>
    </row>
    <row r="1656" spans="47:55">
      <c r="AU1656" s="124"/>
      <c r="AV1656" s="124"/>
      <c r="AW1656" s="124"/>
      <c r="AX1656" s="124"/>
      <c r="AY1656" s="124"/>
      <c r="AZ1656" s="124"/>
      <c r="BA1656" s="124"/>
      <c r="BB1656" s="124"/>
      <c r="BC1656" s="124"/>
    </row>
    <row r="1657" spans="47:55">
      <c r="AU1657" s="124"/>
      <c r="AV1657" s="124"/>
      <c r="AW1657" s="124"/>
      <c r="AX1657" s="124"/>
      <c r="AY1657" s="124"/>
      <c r="AZ1657" s="124"/>
      <c r="BA1657" s="124"/>
      <c r="BB1657" s="124"/>
      <c r="BC1657" s="124"/>
    </row>
    <row r="1658" spans="47:55">
      <c r="AU1658" s="124"/>
      <c r="AV1658" s="124"/>
      <c r="AW1658" s="124"/>
      <c r="AX1658" s="124"/>
      <c r="AY1658" s="124"/>
      <c r="AZ1658" s="124"/>
      <c r="BA1658" s="124"/>
      <c r="BB1658" s="124"/>
      <c r="BC1658" s="124"/>
    </row>
    <row r="1659" spans="47:55">
      <c r="AU1659" s="124"/>
      <c r="AV1659" s="124"/>
      <c r="AW1659" s="124"/>
      <c r="AX1659" s="124"/>
      <c r="AY1659" s="124"/>
      <c r="AZ1659" s="124"/>
      <c r="BA1659" s="124"/>
      <c r="BB1659" s="124"/>
      <c r="BC1659" s="124"/>
    </row>
    <row r="1660" spans="47:55">
      <c r="AU1660" s="124"/>
      <c r="AV1660" s="124"/>
      <c r="AW1660" s="124"/>
      <c r="AX1660" s="124"/>
      <c r="AY1660" s="124"/>
      <c r="AZ1660" s="124"/>
      <c r="BA1660" s="124"/>
      <c r="BB1660" s="124"/>
      <c r="BC1660" s="124"/>
    </row>
    <row r="1661" spans="47:55">
      <c r="AU1661" s="124"/>
      <c r="AV1661" s="124"/>
      <c r="AW1661" s="124"/>
      <c r="AX1661" s="124"/>
      <c r="AY1661" s="124"/>
      <c r="AZ1661" s="124"/>
      <c r="BA1661" s="124"/>
      <c r="BB1661" s="124"/>
      <c r="BC1661" s="124"/>
    </row>
    <row r="1662" spans="47:55">
      <c r="AU1662" s="124"/>
      <c r="AV1662" s="124"/>
      <c r="AW1662" s="124"/>
      <c r="AX1662" s="124"/>
      <c r="AY1662" s="124"/>
      <c r="AZ1662" s="124"/>
      <c r="BA1662" s="124"/>
      <c r="BB1662" s="124"/>
      <c r="BC1662" s="124"/>
    </row>
    <row r="1663" spans="47:55">
      <c r="AU1663" s="124"/>
      <c r="AV1663" s="124"/>
      <c r="AW1663" s="124"/>
      <c r="AX1663" s="124"/>
      <c r="AY1663" s="124"/>
      <c r="AZ1663" s="124"/>
      <c r="BA1663" s="124"/>
      <c r="BB1663" s="124"/>
      <c r="BC1663" s="124"/>
    </row>
    <row r="1664" spans="47:55">
      <c r="AU1664" s="124"/>
      <c r="AV1664" s="124"/>
      <c r="AW1664" s="124"/>
      <c r="AX1664" s="124"/>
      <c r="AY1664" s="124"/>
      <c r="AZ1664" s="124"/>
      <c r="BA1664" s="124"/>
      <c r="BB1664" s="124"/>
      <c r="BC1664" s="124"/>
    </row>
    <row r="1665" spans="47:55">
      <c r="AU1665" s="124"/>
      <c r="AV1665" s="124"/>
      <c r="AW1665" s="124"/>
      <c r="AX1665" s="124"/>
      <c r="AY1665" s="124"/>
      <c r="AZ1665" s="124"/>
      <c r="BA1665" s="124"/>
      <c r="BB1665" s="124"/>
      <c r="BC1665" s="124"/>
    </row>
    <row r="1666" spans="47:55">
      <c r="AU1666" s="124"/>
      <c r="AV1666" s="124"/>
      <c r="AW1666" s="124"/>
      <c r="AX1666" s="124"/>
      <c r="AY1666" s="124"/>
      <c r="AZ1666" s="124"/>
      <c r="BA1666" s="124"/>
      <c r="BB1666" s="124"/>
      <c r="BC1666" s="124"/>
    </row>
    <row r="1667" spans="47:55">
      <c r="AU1667" s="124"/>
      <c r="AV1667" s="124"/>
      <c r="AW1667" s="124"/>
      <c r="AX1667" s="124"/>
      <c r="AY1667" s="124"/>
      <c r="AZ1667" s="124"/>
      <c r="BA1667" s="124"/>
      <c r="BB1667" s="124"/>
      <c r="BC1667" s="124"/>
    </row>
    <row r="1668" spans="47:55">
      <c r="AU1668" s="124"/>
      <c r="AV1668" s="124"/>
      <c r="AW1668" s="124"/>
      <c r="AX1668" s="124"/>
      <c r="AY1668" s="124"/>
      <c r="AZ1668" s="124"/>
      <c r="BA1668" s="124"/>
      <c r="BB1668" s="124"/>
      <c r="BC1668" s="124"/>
    </row>
    <row r="1669" spans="47:55">
      <c r="AU1669" s="124"/>
      <c r="AV1669" s="124"/>
      <c r="AW1669" s="124"/>
      <c r="AX1669" s="124"/>
      <c r="AY1669" s="124"/>
      <c r="AZ1669" s="124"/>
      <c r="BA1669" s="124"/>
      <c r="BB1669" s="124"/>
      <c r="BC1669" s="124"/>
    </row>
    <row r="1670" spans="47:55">
      <c r="AU1670" s="124"/>
      <c r="AV1670" s="124"/>
      <c r="AW1670" s="124"/>
      <c r="AX1670" s="124"/>
      <c r="AY1670" s="124"/>
      <c r="AZ1670" s="124"/>
      <c r="BA1670" s="124"/>
      <c r="BB1670" s="124"/>
      <c r="BC1670" s="124"/>
    </row>
    <row r="1671" spans="47:55">
      <c r="AU1671" s="124"/>
      <c r="AV1671" s="124"/>
      <c r="AW1671" s="124"/>
      <c r="AX1671" s="124"/>
      <c r="AY1671" s="124"/>
      <c r="AZ1671" s="124"/>
      <c r="BA1671" s="124"/>
      <c r="BB1671" s="124"/>
      <c r="BC1671" s="124"/>
    </row>
    <row r="1672" spans="47:55">
      <c r="AU1672" s="124"/>
      <c r="AV1672" s="124"/>
      <c r="AW1672" s="124"/>
      <c r="AX1672" s="124"/>
      <c r="AY1672" s="124"/>
      <c r="AZ1672" s="124"/>
      <c r="BA1672" s="124"/>
      <c r="BB1672" s="124"/>
      <c r="BC1672" s="124"/>
    </row>
    <row r="1673" spans="47:55">
      <c r="AU1673" s="124"/>
      <c r="AV1673" s="124"/>
      <c r="AW1673" s="124"/>
      <c r="AX1673" s="124"/>
      <c r="AY1673" s="124"/>
      <c r="AZ1673" s="124"/>
      <c r="BA1673" s="124"/>
      <c r="BB1673" s="124"/>
      <c r="BC1673" s="124"/>
    </row>
    <row r="1674" spans="47:55">
      <c r="AU1674" s="124"/>
      <c r="AV1674" s="124"/>
      <c r="AW1674" s="124"/>
      <c r="AX1674" s="124"/>
      <c r="AY1674" s="124"/>
      <c r="AZ1674" s="124"/>
      <c r="BA1674" s="124"/>
      <c r="BB1674" s="124"/>
      <c r="BC1674" s="124"/>
    </row>
    <row r="1675" spans="47:55">
      <c r="AU1675" s="124"/>
      <c r="AV1675" s="124"/>
      <c r="AW1675" s="124"/>
      <c r="AX1675" s="124"/>
      <c r="AY1675" s="124"/>
      <c r="AZ1675" s="124"/>
      <c r="BA1675" s="124"/>
      <c r="BB1675" s="124"/>
      <c r="BC1675" s="124"/>
    </row>
    <row r="1676" spans="47:55">
      <c r="AU1676" s="124"/>
      <c r="AV1676" s="124"/>
      <c r="AW1676" s="124"/>
      <c r="AX1676" s="124"/>
      <c r="AY1676" s="124"/>
      <c r="AZ1676" s="124"/>
      <c r="BA1676" s="124"/>
      <c r="BB1676" s="124"/>
      <c r="BC1676" s="124"/>
    </row>
    <row r="1677" spans="47:55">
      <c r="AU1677" s="124"/>
      <c r="AV1677" s="124"/>
      <c r="AW1677" s="124"/>
      <c r="AX1677" s="124"/>
      <c r="AY1677" s="124"/>
      <c r="AZ1677" s="124"/>
      <c r="BA1677" s="124"/>
      <c r="BB1677" s="124"/>
      <c r="BC1677" s="124"/>
    </row>
    <row r="1678" spans="47:55">
      <c r="AU1678" s="124"/>
      <c r="AV1678" s="124"/>
      <c r="AW1678" s="124"/>
      <c r="AX1678" s="124"/>
      <c r="AY1678" s="124"/>
      <c r="AZ1678" s="124"/>
      <c r="BA1678" s="124"/>
      <c r="BB1678" s="124"/>
      <c r="BC1678" s="124"/>
    </row>
    <row r="1679" spans="47:55">
      <c r="AU1679" s="124"/>
      <c r="AV1679" s="124"/>
      <c r="AW1679" s="124"/>
      <c r="AX1679" s="124"/>
      <c r="AY1679" s="124"/>
      <c r="AZ1679" s="124"/>
      <c r="BA1679" s="124"/>
      <c r="BB1679" s="124"/>
      <c r="BC1679" s="124"/>
    </row>
    <row r="1680" spans="47:55">
      <c r="AU1680" s="124"/>
      <c r="AV1680" s="124"/>
      <c r="AW1680" s="124"/>
      <c r="AX1680" s="124"/>
      <c r="AY1680" s="124"/>
      <c r="AZ1680" s="124"/>
      <c r="BA1680" s="124"/>
      <c r="BB1680" s="124"/>
      <c r="BC1680" s="124"/>
    </row>
    <row r="1681" spans="47:55">
      <c r="AU1681" s="124"/>
      <c r="AV1681" s="124"/>
      <c r="AW1681" s="124"/>
      <c r="AX1681" s="124"/>
      <c r="AY1681" s="124"/>
      <c r="AZ1681" s="124"/>
      <c r="BA1681" s="124"/>
      <c r="BB1681" s="124"/>
      <c r="BC1681" s="124"/>
    </row>
    <row r="1682" spans="47:55">
      <c r="AU1682" s="124"/>
      <c r="AV1682" s="124"/>
      <c r="AW1682" s="124"/>
      <c r="AX1682" s="124"/>
      <c r="AY1682" s="124"/>
      <c r="AZ1682" s="124"/>
      <c r="BA1682" s="124"/>
      <c r="BB1682" s="124"/>
      <c r="BC1682" s="124"/>
    </row>
    <row r="1683" spans="47:55">
      <c r="AU1683" s="124"/>
      <c r="AV1683" s="124"/>
      <c r="AW1683" s="124"/>
      <c r="AX1683" s="124"/>
      <c r="AY1683" s="124"/>
      <c r="AZ1683" s="124"/>
      <c r="BA1683" s="124"/>
      <c r="BB1683" s="124"/>
      <c r="BC1683" s="124"/>
    </row>
    <row r="1684" spans="47:55">
      <c r="AU1684" s="124"/>
      <c r="AV1684" s="124"/>
      <c r="AW1684" s="124"/>
      <c r="AX1684" s="124"/>
      <c r="AY1684" s="124"/>
      <c r="AZ1684" s="124"/>
      <c r="BA1684" s="124"/>
      <c r="BB1684" s="124"/>
      <c r="BC1684" s="124"/>
    </row>
    <row r="1685" spans="47:55">
      <c r="AU1685" s="124"/>
      <c r="AV1685" s="124"/>
      <c r="AW1685" s="124"/>
      <c r="AX1685" s="124"/>
      <c r="AY1685" s="124"/>
      <c r="AZ1685" s="124"/>
      <c r="BA1685" s="124"/>
      <c r="BB1685" s="124"/>
      <c r="BC1685" s="124"/>
    </row>
    <row r="1686" spans="47:55">
      <c r="AU1686" s="124"/>
      <c r="AV1686" s="124"/>
      <c r="AW1686" s="124"/>
      <c r="AX1686" s="124"/>
      <c r="AY1686" s="124"/>
      <c r="AZ1686" s="124"/>
      <c r="BA1686" s="124"/>
      <c r="BB1686" s="124"/>
      <c r="BC1686" s="124"/>
    </row>
    <row r="1687" spans="47:55">
      <c r="AU1687" s="124"/>
      <c r="AV1687" s="124"/>
      <c r="AW1687" s="124"/>
      <c r="AX1687" s="124"/>
      <c r="AY1687" s="124"/>
      <c r="AZ1687" s="124"/>
      <c r="BA1687" s="124"/>
      <c r="BB1687" s="124"/>
      <c r="BC1687" s="124"/>
    </row>
    <row r="1688" spans="47:55">
      <c r="AU1688" s="124"/>
      <c r="AV1688" s="124"/>
      <c r="AW1688" s="124"/>
      <c r="AX1688" s="124"/>
      <c r="AY1688" s="124"/>
      <c r="AZ1688" s="124"/>
      <c r="BA1688" s="124"/>
      <c r="BB1688" s="124"/>
      <c r="BC1688" s="124"/>
    </row>
    <row r="1689" spans="47:55">
      <c r="AU1689" s="124"/>
      <c r="AV1689" s="124"/>
      <c r="AW1689" s="124"/>
      <c r="AX1689" s="124"/>
      <c r="AY1689" s="124"/>
      <c r="AZ1689" s="124"/>
      <c r="BA1689" s="124"/>
      <c r="BB1689" s="124"/>
      <c r="BC1689" s="124"/>
    </row>
    <row r="1690" spans="47:55">
      <c r="AU1690" s="124"/>
      <c r="AV1690" s="124"/>
      <c r="AW1690" s="124"/>
      <c r="AX1690" s="124"/>
      <c r="AY1690" s="124"/>
      <c r="AZ1690" s="124"/>
      <c r="BA1690" s="124"/>
      <c r="BB1690" s="124"/>
      <c r="BC1690" s="124"/>
    </row>
    <row r="1691" spans="47:55">
      <c r="AU1691" s="124"/>
      <c r="AV1691" s="124"/>
      <c r="AW1691" s="124"/>
      <c r="AX1691" s="124"/>
      <c r="AY1691" s="124"/>
      <c r="AZ1691" s="124"/>
      <c r="BA1691" s="124"/>
      <c r="BB1691" s="124"/>
      <c r="BC1691" s="124"/>
    </row>
    <row r="1692" spans="47:55">
      <c r="AU1692" s="124"/>
      <c r="AV1692" s="124"/>
      <c r="AW1692" s="124"/>
      <c r="AX1692" s="124"/>
      <c r="AY1692" s="124"/>
      <c r="AZ1692" s="124"/>
      <c r="BA1692" s="124"/>
      <c r="BB1692" s="124"/>
      <c r="BC1692" s="124"/>
    </row>
    <row r="1693" spans="47:55">
      <c r="AU1693" s="124"/>
      <c r="AV1693" s="124"/>
      <c r="AW1693" s="124"/>
      <c r="AX1693" s="124"/>
      <c r="AY1693" s="124"/>
      <c r="AZ1693" s="124"/>
      <c r="BA1693" s="124"/>
      <c r="BB1693" s="124"/>
      <c r="BC1693" s="124"/>
    </row>
    <row r="1694" spans="47:55">
      <c r="AU1694" s="124"/>
      <c r="AV1694" s="124"/>
      <c r="AW1694" s="124"/>
      <c r="AX1694" s="124"/>
      <c r="AY1694" s="124"/>
      <c r="AZ1694" s="124"/>
      <c r="BA1694" s="124"/>
      <c r="BB1694" s="124"/>
      <c r="BC1694" s="124"/>
    </row>
    <row r="1695" spans="47:55">
      <c r="AU1695" s="124"/>
      <c r="AV1695" s="124"/>
      <c r="AW1695" s="124"/>
      <c r="AX1695" s="124"/>
      <c r="AY1695" s="124"/>
      <c r="AZ1695" s="124"/>
      <c r="BA1695" s="124"/>
      <c r="BB1695" s="124"/>
      <c r="BC1695" s="124"/>
    </row>
    <row r="1696" spans="47:55">
      <c r="AU1696" s="124"/>
      <c r="AV1696" s="124"/>
      <c r="AW1696" s="124"/>
      <c r="AX1696" s="124"/>
      <c r="AY1696" s="124"/>
      <c r="AZ1696" s="124"/>
      <c r="BA1696" s="124"/>
      <c r="BB1696" s="124"/>
      <c r="BC1696" s="124"/>
    </row>
    <row r="1697" spans="47:55">
      <c r="AU1697" s="124"/>
      <c r="AV1697" s="124"/>
      <c r="AW1697" s="124"/>
      <c r="AX1697" s="124"/>
      <c r="AY1697" s="124"/>
      <c r="AZ1697" s="124"/>
      <c r="BA1697" s="124"/>
      <c r="BB1697" s="124"/>
      <c r="BC1697" s="124"/>
    </row>
    <row r="1698" spans="47:55">
      <c r="AU1698" s="124"/>
      <c r="AV1698" s="124"/>
      <c r="AW1698" s="124"/>
      <c r="AX1698" s="124"/>
      <c r="AY1698" s="124"/>
      <c r="AZ1698" s="124"/>
      <c r="BA1698" s="124"/>
      <c r="BB1698" s="124"/>
      <c r="BC1698" s="124"/>
    </row>
    <row r="1699" spans="47:55">
      <c r="AU1699" s="124"/>
      <c r="AV1699" s="124"/>
      <c r="AW1699" s="124"/>
      <c r="AX1699" s="124"/>
      <c r="AY1699" s="124"/>
      <c r="AZ1699" s="124"/>
      <c r="BA1699" s="124"/>
      <c r="BB1699" s="124"/>
      <c r="BC1699" s="124"/>
    </row>
    <row r="1700" spans="47:55">
      <c r="AU1700" s="124"/>
      <c r="AV1700" s="124"/>
      <c r="AW1700" s="124"/>
      <c r="AX1700" s="124"/>
      <c r="AY1700" s="124"/>
      <c r="AZ1700" s="124"/>
      <c r="BA1700" s="124"/>
      <c r="BB1700" s="124"/>
      <c r="BC1700" s="124"/>
    </row>
    <row r="1701" spans="47:55">
      <c r="AU1701" s="124"/>
      <c r="AV1701" s="124"/>
      <c r="AW1701" s="124"/>
      <c r="AX1701" s="124"/>
      <c r="AY1701" s="124"/>
      <c r="AZ1701" s="124"/>
      <c r="BA1701" s="124"/>
      <c r="BB1701" s="124"/>
      <c r="BC1701" s="124"/>
    </row>
    <row r="1702" spans="47:55">
      <c r="AU1702" s="124"/>
      <c r="AV1702" s="124"/>
      <c r="AW1702" s="124"/>
      <c r="AX1702" s="124"/>
      <c r="AY1702" s="124"/>
      <c r="AZ1702" s="124"/>
      <c r="BA1702" s="124"/>
      <c r="BB1702" s="124"/>
      <c r="BC1702" s="124"/>
    </row>
    <row r="1703" spans="47:55">
      <c r="AU1703" s="124"/>
      <c r="AV1703" s="124"/>
      <c r="AW1703" s="124"/>
      <c r="AX1703" s="124"/>
      <c r="AY1703" s="124"/>
      <c r="AZ1703" s="124"/>
      <c r="BA1703" s="124"/>
      <c r="BB1703" s="124"/>
      <c r="BC1703" s="124"/>
    </row>
    <row r="1704" spans="47:55">
      <c r="AU1704" s="124"/>
      <c r="AV1704" s="124"/>
      <c r="AW1704" s="124"/>
      <c r="AX1704" s="124"/>
      <c r="AY1704" s="124"/>
      <c r="AZ1704" s="124"/>
      <c r="BA1704" s="124"/>
      <c r="BB1704" s="124"/>
      <c r="BC1704" s="124"/>
    </row>
    <row r="1705" spans="47:55">
      <c r="AU1705" s="124"/>
      <c r="AV1705" s="124"/>
      <c r="AW1705" s="124"/>
      <c r="AX1705" s="124"/>
      <c r="AY1705" s="124"/>
      <c r="AZ1705" s="124"/>
      <c r="BA1705" s="124"/>
      <c r="BB1705" s="124"/>
      <c r="BC1705" s="124"/>
    </row>
    <row r="1706" spans="47:55">
      <c r="AU1706" s="124"/>
      <c r="AV1706" s="124"/>
      <c r="AW1706" s="124"/>
      <c r="AX1706" s="124"/>
      <c r="AY1706" s="124"/>
      <c r="AZ1706" s="124"/>
      <c r="BA1706" s="124"/>
      <c r="BB1706" s="124"/>
      <c r="BC1706" s="124"/>
    </row>
    <row r="1707" spans="47:55">
      <c r="AU1707" s="124"/>
      <c r="AV1707" s="124"/>
      <c r="AW1707" s="124"/>
      <c r="AX1707" s="124"/>
      <c r="AY1707" s="124"/>
      <c r="AZ1707" s="124"/>
      <c r="BA1707" s="124"/>
      <c r="BB1707" s="124"/>
      <c r="BC1707" s="124"/>
    </row>
    <row r="1708" spans="47:55">
      <c r="AU1708" s="124"/>
      <c r="AV1708" s="124"/>
      <c r="AW1708" s="124"/>
      <c r="AX1708" s="124"/>
      <c r="AY1708" s="124"/>
      <c r="AZ1708" s="124"/>
      <c r="BA1708" s="124"/>
      <c r="BB1708" s="124"/>
      <c r="BC1708" s="124"/>
    </row>
    <row r="1709" spans="47:55">
      <c r="AU1709" s="124"/>
      <c r="AV1709" s="124"/>
      <c r="AW1709" s="124"/>
      <c r="AX1709" s="124"/>
      <c r="AY1709" s="124"/>
      <c r="AZ1709" s="124"/>
      <c r="BA1709" s="124"/>
      <c r="BB1709" s="124"/>
      <c r="BC1709" s="124"/>
    </row>
    <row r="1710" spans="47:55">
      <c r="AU1710" s="124"/>
      <c r="AV1710" s="124"/>
      <c r="AW1710" s="124"/>
      <c r="AX1710" s="124"/>
      <c r="AY1710" s="124"/>
      <c r="AZ1710" s="124"/>
      <c r="BA1710" s="124"/>
      <c r="BB1710" s="124"/>
      <c r="BC1710" s="124"/>
    </row>
    <row r="1711" spans="47:55">
      <c r="AU1711" s="124"/>
      <c r="AV1711" s="124"/>
      <c r="AW1711" s="124"/>
      <c r="AX1711" s="124"/>
      <c r="AY1711" s="124"/>
      <c r="AZ1711" s="124"/>
      <c r="BA1711" s="124"/>
      <c r="BB1711" s="124"/>
      <c r="BC1711" s="124"/>
    </row>
    <row r="1712" spans="47:55">
      <c r="AU1712" s="124"/>
      <c r="AV1712" s="124"/>
      <c r="AW1712" s="124"/>
      <c r="AX1712" s="124"/>
      <c r="AY1712" s="124"/>
      <c r="AZ1712" s="124"/>
      <c r="BA1712" s="124"/>
      <c r="BB1712" s="124"/>
      <c r="BC1712" s="124"/>
    </row>
    <row r="1713" spans="47:55">
      <c r="AU1713" s="124"/>
      <c r="AV1713" s="124"/>
      <c r="AW1713" s="124"/>
      <c r="AX1713" s="124"/>
      <c r="AY1713" s="124"/>
      <c r="AZ1713" s="124"/>
      <c r="BA1713" s="124"/>
      <c r="BB1713" s="124"/>
      <c r="BC1713" s="124"/>
    </row>
    <row r="1714" spans="47:55">
      <c r="AU1714" s="124"/>
      <c r="AV1714" s="124"/>
      <c r="AW1714" s="124"/>
      <c r="AX1714" s="124"/>
      <c r="AY1714" s="124"/>
      <c r="AZ1714" s="124"/>
      <c r="BA1714" s="124"/>
      <c r="BB1714" s="124"/>
      <c r="BC1714" s="124"/>
    </row>
    <row r="1715" spans="47:55">
      <c r="AU1715" s="124"/>
      <c r="AV1715" s="124"/>
      <c r="AW1715" s="124"/>
      <c r="AX1715" s="124"/>
      <c r="AY1715" s="124"/>
      <c r="AZ1715" s="124"/>
      <c r="BA1715" s="124"/>
      <c r="BB1715" s="124"/>
      <c r="BC1715" s="124"/>
    </row>
    <row r="1716" spans="47:55">
      <c r="AU1716" s="124"/>
      <c r="AV1716" s="124"/>
      <c r="AW1716" s="124"/>
      <c r="AX1716" s="124"/>
      <c r="AY1716" s="124"/>
      <c r="AZ1716" s="124"/>
      <c r="BA1716" s="124"/>
      <c r="BB1716" s="124"/>
      <c r="BC1716" s="124"/>
    </row>
    <row r="1717" spans="47:55">
      <c r="AU1717" s="124"/>
      <c r="AV1717" s="124"/>
      <c r="AW1717" s="124"/>
      <c r="AX1717" s="124"/>
      <c r="AY1717" s="124"/>
      <c r="AZ1717" s="124"/>
      <c r="BA1717" s="124"/>
      <c r="BB1717" s="124"/>
      <c r="BC1717" s="124"/>
    </row>
    <row r="1718" spans="47:55">
      <c r="AU1718" s="124"/>
      <c r="AV1718" s="124"/>
      <c r="AW1718" s="124"/>
      <c r="AX1718" s="124"/>
      <c r="AY1718" s="124"/>
      <c r="AZ1718" s="124"/>
      <c r="BA1718" s="124"/>
      <c r="BB1718" s="124"/>
      <c r="BC1718" s="124"/>
    </row>
    <row r="1719" spans="47:55">
      <c r="AU1719" s="124"/>
      <c r="AV1719" s="124"/>
      <c r="AW1719" s="124"/>
      <c r="AX1719" s="124"/>
      <c r="AY1719" s="124"/>
      <c r="AZ1719" s="124"/>
      <c r="BA1719" s="124"/>
      <c r="BB1719" s="124"/>
      <c r="BC1719" s="124"/>
    </row>
    <row r="1720" spans="47:55">
      <c r="AU1720" s="124"/>
      <c r="AV1720" s="124"/>
      <c r="AW1720" s="124"/>
      <c r="AX1720" s="124"/>
      <c r="AY1720" s="124"/>
      <c r="AZ1720" s="124"/>
      <c r="BA1720" s="124"/>
      <c r="BB1720" s="124"/>
      <c r="BC1720" s="124"/>
    </row>
    <row r="1721" spans="47:55">
      <c r="AU1721" s="124"/>
      <c r="AV1721" s="124"/>
      <c r="AW1721" s="124"/>
      <c r="AX1721" s="124"/>
      <c r="AY1721" s="124"/>
      <c r="AZ1721" s="124"/>
      <c r="BA1721" s="124"/>
      <c r="BB1721" s="124"/>
      <c r="BC1721" s="124"/>
    </row>
    <row r="1722" spans="47:55">
      <c r="AU1722" s="124"/>
      <c r="AV1722" s="124"/>
      <c r="AW1722" s="124"/>
      <c r="AX1722" s="124"/>
      <c r="AY1722" s="124"/>
      <c r="AZ1722" s="124"/>
      <c r="BA1722" s="124"/>
      <c r="BB1722" s="124"/>
      <c r="BC1722" s="124"/>
    </row>
    <row r="1723" spans="47:55">
      <c r="AU1723" s="124"/>
      <c r="AV1723" s="124"/>
      <c r="AW1723" s="124"/>
      <c r="AX1723" s="124"/>
      <c r="AY1723" s="124"/>
      <c r="AZ1723" s="124"/>
      <c r="BA1723" s="124"/>
      <c r="BB1723" s="124"/>
      <c r="BC1723" s="124"/>
    </row>
    <row r="1724" spans="47:55">
      <c r="AU1724" s="124"/>
      <c r="AV1724" s="124"/>
      <c r="AW1724" s="124"/>
      <c r="AX1724" s="124"/>
      <c r="AY1724" s="124"/>
      <c r="AZ1724" s="124"/>
      <c r="BA1724" s="124"/>
      <c r="BB1724" s="124"/>
      <c r="BC1724" s="124"/>
    </row>
    <row r="1725" spans="47:55">
      <c r="AU1725" s="124"/>
      <c r="AV1725" s="124"/>
      <c r="AW1725" s="124"/>
      <c r="AX1725" s="124"/>
      <c r="AY1725" s="124"/>
      <c r="AZ1725" s="124"/>
      <c r="BA1725" s="124"/>
      <c r="BB1725" s="124"/>
      <c r="BC1725" s="124"/>
    </row>
    <row r="1726" spans="47:55">
      <c r="AU1726" s="124"/>
      <c r="AV1726" s="124"/>
      <c r="AW1726" s="124"/>
      <c r="AX1726" s="124"/>
      <c r="AY1726" s="124"/>
      <c r="AZ1726" s="124"/>
      <c r="BA1726" s="124"/>
      <c r="BB1726" s="124"/>
      <c r="BC1726" s="124"/>
    </row>
    <row r="1727" spans="47:55">
      <c r="AU1727" s="124"/>
      <c r="AV1727" s="124"/>
      <c r="AW1727" s="124"/>
      <c r="AX1727" s="124"/>
      <c r="AY1727" s="124"/>
      <c r="AZ1727" s="124"/>
      <c r="BA1727" s="124"/>
      <c r="BB1727" s="124"/>
      <c r="BC1727" s="124"/>
    </row>
    <row r="1728" spans="47:55">
      <c r="AU1728" s="124"/>
      <c r="AV1728" s="124"/>
      <c r="AW1728" s="124"/>
      <c r="AX1728" s="124"/>
      <c r="AY1728" s="124"/>
      <c r="AZ1728" s="124"/>
      <c r="BA1728" s="124"/>
      <c r="BB1728" s="124"/>
      <c r="BC1728" s="124"/>
    </row>
    <row r="1729" spans="47:55">
      <c r="AU1729" s="124"/>
      <c r="AV1729" s="124"/>
      <c r="AW1729" s="124"/>
      <c r="AX1729" s="124"/>
      <c r="AY1729" s="124"/>
      <c r="AZ1729" s="124"/>
      <c r="BA1729" s="124"/>
      <c r="BB1729" s="124"/>
      <c r="BC1729" s="124"/>
    </row>
    <row r="1730" spans="47:55">
      <c r="AU1730" s="124"/>
      <c r="AV1730" s="124"/>
      <c r="AW1730" s="124"/>
      <c r="AX1730" s="124"/>
      <c r="AY1730" s="124"/>
      <c r="AZ1730" s="124"/>
      <c r="BA1730" s="124"/>
      <c r="BB1730" s="124"/>
      <c r="BC1730" s="124"/>
    </row>
    <row r="1731" spans="47:55">
      <c r="AU1731" s="124"/>
      <c r="AV1731" s="124"/>
      <c r="AW1731" s="124"/>
      <c r="AX1731" s="124"/>
      <c r="AY1731" s="124"/>
      <c r="AZ1731" s="124"/>
      <c r="BA1731" s="124"/>
      <c r="BB1731" s="124"/>
      <c r="BC1731" s="124"/>
    </row>
    <row r="1732" spans="47:55">
      <c r="AU1732" s="124"/>
      <c r="AV1732" s="124"/>
      <c r="AW1732" s="124"/>
      <c r="AX1732" s="124"/>
      <c r="AY1732" s="124"/>
      <c r="AZ1732" s="124"/>
      <c r="BA1732" s="124"/>
      <c r="BB1732" s="124"/>
      <c r="BC1732" s="124"/>
    </row>
    <row r="1733" spans="47:55">
      <c r="AU1733" s="124"/>
      <c r="AV1733" s="124"/>
      <c r="AW1733" s="124"/>
      <c r="AX1733" s="124"/>
      <c r="AY1733" s="124"/>
      <c r="AZ1733" s="124"/>
      <c r="BA1733" s="124"/>
      <c r="BB1733" s="124"/>
      <c r="BC1733" s="124"/>
    </row>
    <row r="1734" spans="47:55">
      <c r="AU1734" s="124"/>
      <c r="AV1734" s="124"/>
      <c r="AW1734" s="124"/>
      <c r="AX1734" s="124"/>
      <c r="AY1734" s="124"/>
      <c r="AZ1734" s="124"/>
      <c r="BA1734" s="124"/>
      <c r="BB1734" s="124"/>
      <c r="BC1734" s="124"/>
    </row>
    <row r="1735" spans="47:55">
      <c r="AU1735" s="124"/>
      <c r="AV1735" s="124"/>
      <c r="AW1735" s="124"/>
      <c r="AX1735" s="124"/>
      <c r="AY1735" s="124"/>
      <c r="AZ1735" s="124"/>
      <c r="BA1735" s="124"/>
      <c r="BB1735" s="124"/>
      <c r="BC1735" s="124"/>
    </row>
    <row r="1736" spans="47:55">
      <c r="AU1736" s="124"/>
      <c r="AV1736" s="124"/>
      <c r="AW1736" s="124"/>
      <c r="AX1736" s="124"/>
      <c r="AY1736" s="124"/>
      <c r="AZ1736" s="124"/>
      <c r="BA1736" s="124"/>
      <c r="BB1736" s="124"/>
      <c r="BC1736" s="124"/>
    </row>
    <row r="1737" spans="47:55">
      <c r="AU1737" s="124"/>
      <c r="AV1737" s="124"/>
      <c r="AW1737" s="124"/>
      <c r="AX1737" s="124"/>
      <c r="AY1737" s="124"/>
      <c r="AZ1737" s="124"/>
      <c r="BA1737" s="124"/>
      <c r="BB1737" s="124"/>
      <c r="BC1737" s="124"/>
    </row>
    <row r="1738" spans="47:55">
      <c r="AU1738" s="124"/>
      <c r="AV1738" s="124"/>
      <c r="AW1738" s="124"/>
      <c r="AX1738" s="124"/>
      <c r="AY1738" s="124"/>
      <c r="AZ1738" s="124"/>
      <c r="BA1738" s="124"/>
      <c r="BB1738" s="124"/>
      <c r="BC1738" s="124"/>
    </row>
    <row r="1739" spans="47:55">
      <c r="AU1739" s="124"/>
      <c r="AV1739" s="124"/>
      <c r="AW1739" s="124"/>
      <c r="AX1739" s="124"/>
      <c r="AY1739" s="124"/>
      <c r="AZ1739" s="124"/>
      <c r="BA1739" s="124"/>
      <c r="BB1739" s="124"/>
      <c r="BC1739" s="124"/>
    </row>
    <row r="1740" spans="47:55">
      <c r="AU1740" s="124"/>
      <c r="AV1740" s="124"/>
      <c r="AW1740" s="124"/>
      <c r="AX1740" s="124"/>
      <c r="AY1740" s="124"/>
      <c r="AZ1740" s="124"/>
      <c r="BA1740" s="124"/>
      <c r="BB1740" s="124"/>
      <c r="BC1740" s="124"/>
    </row>
    <row r="1741" spans="47:55">
      <c r="AU1741" s="124"/>
      <c r="AV1741" s="124"/>
      <c r="AW1741" s="124"/>
      <c r="AX1741" s="124"/>
      <c r="AY1741" s="124"/>
      <c r="AZ1741" s="124"/>
      <c r="BA1741" s="124"/>
      <c r="BB1741" s="124"/>
      <c r="BC1741" s="124"/>
    </row>
    <row r="1742" spans="47:55">
      <c r="AU1742" s="124"/>
      <c r="AV1742" s="124"/>
      <c r="AW1742" s="124"/>
      <c r="AX1742" s="124"/>
      <c r="AY1742" s="124"/>
      <c r="AZ1742" s="124"/>
      <c r="BA1742" s="124"/>
      <c r="BB1742" s="124"/>
      <c r="BC1742" s="124"/>
    </row>
    <row r="1743" spans="47:55">
      <c r="AU1743" s="124"/>
      <c r="AV1743" s="124"/>
      <c r="AW1743" s="124"/>
      <c r="AX1743" s="124"/>
      <c r="AY1743" s="124"/>
      <c r="AZ1743" s="124"/>
      <c r="BA1743" s="124"/>
      <c r="BB1743" s="124"/>
      <c r="BC1743" s="124"/>
    </row>
    <row r="1744" spans="47:55">
      <c r="AU1744" s="124"/>
      <c r="AV1744" s="124"/>
      <c r="AW1744" s="124"/>
      <c r="AX1744" s="124"/>
      <c r="AY1744" s="124"/>
      <c r="AZ1744" s="124"/>
      <c r="BA1744" s="124"/>
      <c r="BB1744" s="124"/>
      <c r="BC1744" s="124"/>
    </row>
    <row r="1745" spans="47:55">
      <c r="AU1745" s="124"/>
      <c r="AV1745" s="124"/>
      <c r="AW1745" s="124"/>
      <c r="AX1745" s="124"/>
      <c r="AY1745" s="124"/>
      <c r="AZ1745" s="124"/>
      <c r="BA1745" s="124"/>
      <c r="BB1745" s="124"/>
      <c r="BC1745" s="124"/>
    </row>
    <row r="1746" spans="47:55">
      <c r="AU1746" s="124"/>
      <c r="AV1746" s="124"/>
      <c r="AW1746" s="124"/>
      <c r="AX1746" s="124"/>
      <c r="AY1746" s="124"/>
      <c r="AZ1746" s="124"/>
      <c r="BA1746" s="124"/>
      <c r="BB1746" s="124"/>
      <c r="BC1746" s="124"/>
    </row>
    <row r="1747" spans="47:55">
      <c r="AU1747" s="124"/>
      <c r="AV1747" s="124"/>
      <c r="AW1747" s="124"/>
      <c r="AX1747" s="124"/>
      <c r="AY1747" s="124"/>
      <c r="AZ1747" s="124"/>
      <c r="BA1747" s="124"/>
      <c r="BB1747" s="124"/>
      <c r="BC1747" s="124"/>
    </row>
    <row r="1748" spans="47:55">
      <c r="AU1748" s="124"/>
      <c r="AV1748" s="124"/>
      <c r="AW1748" s="124"/>
      <c r="AX1748" s="124"/>
      <c r="AY1748" s="124"/>
      <c r="AZ1748" s="124"/>
      <c r="BA1748" s="124"/>
      <c r="BB1748" s="124"/>
      <c r="BC1748" s="124"/>
    </row>
    <row r="1749" spans="47:55">
      <c r="AU1749" s="124"/>
      <c r="AV1749" s="124"/>
      <c r="AW1749" s="124"/>
      <c r="AX1749" s="124"/>
      <c r="AY1749" s="124"/>
      <c r="AZ1749" s="124"/>
      <c r="BA1749" s="124"/>
      <c r="BB1749" s="124"/>
      <c r="BC1749" s="124"/>
    </row>
    <row r="1750" spans="47:55">
      <c r="AU1750" s="124"/>
      <c r="AV1750" s="124"/>
      <c r="AW1750" s="124"/>
      <c r="AX1750" s="124"/>
      <c r="AY1750" s="124"/>
      <c r="AZ1750" s="124"/>
      <c r="BA1750" s="124"/>
      <c r="BB1750" s="124"/>
      <c r="BC1750" s="124"/>
    </row>
    <row r="1751" spans="47:55">
      <c r="AU1751" s="124"/>
      <c r="AV1751" s="124"/>
      <c r="AW1751" s="124"/>
      <c r="AX1751" s="124"/>
      <c r="AY1751" s="124"/>
      <c r="AZ1751" s="124"/>
      <c r="BA1751" s="124"/>
      <c r="BB1751" s="124"/>
      <c r="BC1751" s="124"/>
    </row>
    <row r="1752" spans="47:55">
      <c r="AU1752" s="124"/>
      <c r="AV1752" s="124"/>
      <c r="AW1752" s="124"/>
      <c r="AX1752" s="124"/>
      <c r="AY1752" s="124"/>
      <c r="AZ1752" s="124"/>
      <c r="BA1752" s="124"/>
      <c r="BB1752" s="124"/>
      <c r="BC1752" s="124"/>
    </row>
    <row r="1753" spans="47:55">
      <c r="AU1753" s="124"/>
      <c r="AV1753" s="124"/>
      <c r="AW1753" s="124"/>
      <c r="AX1753" s="124"/>
      <c r="AY1753" s="124"/>
      <c r="AZ1753" s="124"/>
      <c r="BA1753" s="124"/>
      <c r="BB1753" s="124"/>
      <c r="BC1753" s="124"/>
    </row>
    <row r="1754" spans="47:55">
      <c r="AU1754" s="124"/>
      <c r="AV1754" s="124"/>
      <c r="AW1754" s="124"/>
      <c r="AX1754" s="124"/>
      <c r="AY1754" s="124"/>
      <c r="AZ1754" s="124"/>
      <c r="BA1754" s="124"/>
      <c r="BB1754" s="124"/>
      <c r="BC1754" s="124"/>
    </row>
    <row r="1755" spans="47:55">
      <c r="AU1755" s="124"/>
      <c r="AV1755" s="124"/>
      <c r="AW1755" s="124"/>
      <c r="AX1755" s="124"/>
      <c r="AY1755" s="124"/>
      <c r="AZ1755" s="124"/>
      <c r="BA1755" s="124"/>
      <c r="BB1755" s="124"/>
      <c r="BC1755" s="124"/>
    </row>
    <row r="1756" spans="47:55">
      <c r="AU1756" s="124"/>
      <c r="AV1756" s="124"/>
      <c r="AW1756" s="124"/>
      <c r="AX1756" s="124"/>
      <c r="AY1756" s="124"/>
      <c r="AZ1756" s="124"/>
      <c r="BA1756" s="124"/>
      <c r="BB1756" s="124"/>
      <c r="BC1756" s="124"/>
    </row>
    <row r="1757" spans="47:55">
      <c r="AU1757" s="124"/>
      <c r="AV1757" s="124"/>
      <c r="AW1757" s="124"/>
      <c r="AX1757" s="124"/>
      <c r="AY1757" s="124"/>
      <c r="AZ1757" s="124"/>
      <c r="BA1757" s="124"/>
      <c r="BB1757" s="124"/>
      <c r="BC1757" s="124"/>
    </row>
    <row r="1758" spans="47:55">
      <c r="AU1758" s="124"/>
      <c r="AV1758" s="124"/>
      <c r="AW1758" s="124"/>
      <c r="AX1758" s="124"/>
      <c r="AY1758" s="124"/>
      <c r="AZ1758" s="124"/>
      <c r="BA1758" s="124"/>
      <c r="BB1758" s="124"/>
      <c r="BC1758" s="124"/>
    </row>
    <row r="1759" spans="47:55">
      <c r="AU1759" s="124"/>
      <c r="AV1759" s="124"/>
      <c r="AW1759" s="124"/>
      <c r="AX1759" s="124"/>
      <c r="AY1759" s="124"/>
      <c r="AZ1759" s="124"/>
      <c r="BA1759" s="124"/>
      <c r="BB1759" s="124"/>
      <c r="BC1759" s="124"/>
    </row>
    <row r="1760" spans="47:55">
      <c r="AU1760" s="124"/>
      <c r="AV1760" s="124"/>
      <c r="AW1760" s="124"/>
      <c r="AX1760" s="124"/>
      <c r="AY1760" s="124"/>
      <c r="AZ1760" s="124"/>
      <c r="BA1760" s="124"/>
      <c r="BB1760" s="124"/>
      <c r="BC1760" s="124"/>
    </row>
    <row r="1761" spans="47:55">
      <c r="AU1761" s="124"/>
      <c r="AV1761" s="124"/>
      <c r="AW1761" s="124"/>
      <c r="AX1761" s="124"/>
      <c r="AY1761" s="124"/>
      <c r="AZ1761" s="124"/>
      <c r="BA1761" s="124"/>
      <c r="BB1761" s="124"/>
      <c r="BC1761" s="124"/>
    </row>
    <row r="1762" spans="47:55">
      <c r="AU1762" s="124"/>
      <c r="AV1762" s="124"/>
      <c r="AW1762" s="124"/>
      <c r="AX1762" s="124"/>
      <c r="AY1762" s="124"/>
      <c r="AZ1762" s="124"/>
      <c r="BA1762" s="124"/>
      <c r="BB1762" s="124"/>
      <c r="BC1762" s="124"/>
    </row>
    <row r="1763" spans="47:55">
      <c r="AU1763" s="124"/>
      <c r="AV1763" s="124"/>
      <c r="AW1763" s="124"/>
      <c r="AX1763" s="124"/>
      <c r="AY1763" s="124"/>
      <c r="AZ1763" s="124"/>
      <c r="BA1763" s="124"/>
      <c r="BB1763" s="124"/>
      <c r="BC1763" s="124"/>
    </row>
    <row r="1764" spans="47:55">
      <c r="AU1764" s="112"/>
      <c r="AV1764" s="112"/>
      <c r="AW1764" s="112"/>
      <c r="AX1764" s="112"/>
      <c r="AY1764" s="112"/>
      <c r="AZ1764" s="112"/>
      <c r="BA1764" s="112"/>
      <c r="BB1764" s="112"/>
      <c r="BC1764" s="112"/>
    </row>
    <row r="1765" spans="47:55">
      <c r="AU1765" s="112"/>
      <c r="AV1765" s="112"/>
      <c r="AW1765" s="112"/>
      <c r="AX1765" s="112"/>
      <c r="AY1765" s="112"/>
      <c r="AZ1765" s="112"/>
      <c r="BA1765" s="112"/>
      <c r="BB1765" s="112"/>
      <c r="BC1765" s="112"/>
    </row>
    <row r="1766" spans="47:55">
      <c r="AU1766" s="112"/>
      <c r="AV1766" s="112"/>
      <c r="AW1766" s="112"/>
      <c r="AX1766" s="112"/>
      <c r="AY1766" s="112"/>
      <c r="AZ1766" s="112"/>
      <c r="BA1766" s="112"/>
      <c r="BB1766" s="112"/>
      <c r="BC1766" s="112"/>
    </row>
    <row r="1767" spans="47:55">
      <c r="AU1767" s="112"/>
      <c r="AV1767" s="112"/>
      <c r="AW1767" s="112"/>
      <c r="AX1767" s="112"/>
      <c r="AY1767" s="112"/>
      <c r="AZ1767" s="112"/>
      <c r="BA1767" s="112"/>
      <c r="BB1767" s="112"/>
      <c r="BC1767" s="112"/>
    </row>
    <row r="1768" spans="47:55">
      <c r="AU1768" s="112"/>
      <c r="AV1768" s="112"/>
      <c r="AW1768" s="112"/>
      <c r="AX1768" s="112"/>
      <c r="AY1768" s="112"/>
      <c r="AZ1768" s="112"/>
      <c r="BA1768" s="112"/>
      <c r="BB1768" s="112"/>
      <c r="BC1768" s="112"/>
    </row>
    <row r="1769" spans="47:55">
      <c r="AU1769" s="112"/>
      <c r="AV1769" s="112"/>
      <c r="AW1769" s="112"/>
      <c r="AX1769" s="112"/>
      <c r="AY1769" s="112"/>
      <c r="AZ1769" s="112"/>
      <c r="BA1769" s="112"/>
      <c r="BB1769" s="112"/>
      <c r="BC1769" s="112"/>
    </row>
    <row r="1770" spans="47:55">
      <c r="AU1770" s="112"/>
      <c r="AV1770" s="112"/>
      <c r="AW1770" s="112"/>
      <c r="AX1770" s="112"/>
      <c r="AY1770" s="112"/>
      <c r="AZ1770" s="112"/>
      <c r="BA1770" s="112"/>
      <c r="BB1770" s="112"/>
      <c r="BC1770" s="112"/>
    </row>
    <row r="1771" spans="47:55">
      <c r="AU1771" s="112"/>
      <c r="AV1771" s="112"/>
      <c r="AW1771" s="112"/>
      <c r="AX1771" s="112"/>
      <c r="AY1771" s="112"/>
      <c r="AZ1771" s="112"/>
      <c r="BA1771" s="112"/>
      <c r="BB1771" s="112"/>
      <c r="BC1771" s="112"/>
    </row>
    <row r="1772" spans="47:55">
      <c r="AU1772" s="112"/>
      <c r="AV1772" s="112"/>
      <c r="AW1772" s="112"/>
      <c r="AX1772" s="112"/>
      <c r="AY1772" s="112"/>
      <c r="AZ1772" s="112"/>
      <c r="BA1772" s="112"/>
      <c r="BB1772" s="112"/>
      <c r="BC1772" s="112"/>
    </row>
    <row r="1773" spans="47:55">
      <c r="AU1773" s="112"/>
      <c r="AV1773" s="112"/>
      <c r="AW1773" s="112"/>
      <c r="AX1773" s="112"/>
      <c r="AY1773" s="112"/>
      <c r="AZ1773" s="112"/>
      <c r="BA1773" s="112"/>
      <c r="BB1773" s="112"/>
      <c r="BC1773" s="112"/>
    </row>
    <row r="1774" spans="47:55">
      <c r="AU1774" s="112"/>
      <c r="AV1774" s="112"/>
      <c r="AW1774" s="112"/>
      <c r="AX1774" s="112"/>
      <c r="AY1774" s="112"/>
      <c r="AZ1774" s="112"/>
      <c r="BA1774" s="112"/>
      <c r="BB1774" s="112"/>
      <c r="BC1774" s="112"/>
    </row>
    <row r="1775" spans="47:55">
      <c r="AU1775" s="112"/>
      <c r="AV1775" s="112"/>
      <c r="AW1775" s="112"/>
      <c r="AX1775" s="112"/>
      <c r="AY1775" s="112"/>
      <c r="AZ1775" s="112"/>
      <c r="BA1775" s="112"/>
      <c r="BB1775" s="112"/>
      <c r="BC1775" s="112"/>
    </row>
    <row r="1776" spans="47:55">
      <c r="AU1776" s="112"/>
      <c r="AV1776" s="112"/>
      <c r="AW1776" s="112"/>
      <c r="AX1776" s="112"/>
      <c r="AY1776" s="112"/>
      <c r="AZ1776" s="112"/>
      <c r="BA1776" s="112"/>
      <c r="BB1776" s="112"/>
      <c r="BC1776" s="112"/>
    </row>
    <row r="1777" spans="47:55">
      <c r="AU1777" s="112"/>
      <c r="AV1777" s="112"/>
      <c r="AW1777" s="112"/>
      <c r="AX1777" s="112"/>
      <c r="AY1777" s="112"/>
      <c r="AZ1777" s="112"/>
      <c r="BA1777" s="112"/>
      <c r="BB1777" s="112"/>
      <c r="BC1777" s="112"/>
    </row>
    <row r="1778" spans="47:55">
      <c r="AU1778" s="112"/>
      <c r="AV1778" s="112"/>
      <c r="AW1778" s="112"/>
      <c r="AX1778" s="112"/>
      <c r="AY1778" s="112"/>
      <c r="AZ1778" s="112"/>
      <c r="BA1778" s="112"/>
      <c r="BB1778" s="112"/>
      <c r="BC1778" s="112"/>
    </row>
    <row r="1779" spans="47:55">
      <c r="AU1779" s="112"/>
      <c r="AV1779" s="112"/>
      <c r="AW1779" s="112"/>
      <c r="AX1779" s="112"/>
      <c r="AY1779" s="112"/>
      <c r="AZ1779" s="112"/>
      <c r="BA1779" s="112"/>
      <c r="BB1779" s="112"/>
      <c r="BC1779" s="112"/>
    </row>
    <row r="1780" spans="47:55">
      <c r="AU1780" s="112"/>
      <c r="AV1780" s="112"/>
      <c r="AW1780" s="112"/>
      <c r="AX1780" s="112"/>
      <c r="AY1780" s="112"/>
      <c r="AZ1780" s="112"/>
      <c r="BA1780" s="112"/>
      <c r="BB1780" s="112"/>
      <c r="BC1780" s="112"/>
    </row>
    <row r="1781" spans="47:55">
      <c r="AU1781" s="112"/>
      <c r="AV1781" s="112"/>
      <c r="AW1781" s="112"/>
      <c r="AX1781" s="112"/>
      <c r="AY1781" s="112"/>
      <c r="AZ1781" s="112"/>
      <c r="BA1781" s="112"/>
      <c r="BB1781" s="112"/>
      <c r="BC1781" s="112"/>
    </row>
    <row r="1782" spans="47:55">
      <c r="AU1782" s="112"/>
      <c r="AV1782" s="112"/>
      <c r="AW1782" s="112"/>
      <c r="AX1782" s="112"/>
      <c r="AY1782" s="112"/>
      <c r="AZ1782" s="112"/>
      <c r="BA1782" s="112"/>
      <c r="BB1782" s="112"/>
      <c r="BC1782" s="112"/>
    </row>
    <row r="1783" spans="47:55">
      <c r="AU1783" s="112"/>
      <c r="AV1783" s="112"/>
      <c r="AW1783" s="112"/>
      <c r="AX1783" s="112"/>
      <c r="AY1783" s="112"/>
      <c r="AZ1783" s="112"/>
      <c r="BA1783" s="112"/>
      <c r="BB1783" s="112"/>
      <c r="BC1783" s="112"/>
    </row>
    <row r="1784" spans="47:55">
      <c r="AU1784" s="112"/>
      <c r="AV1784" s="112"/>
      <c r="AW1784" s="112"/>
      <c r="AX1784" s="112"/>
      <c r="AY1784" s="112"/>
      <c r="AZ1784" s="112"/>
      <c r="BA1784" s="112"/>
      <c r="BB1784" s="112"/>
      <c r="BC1784" s="112"/>
    </row>
    <row r="1785" spans="47:55">
      <c r="AU1785" s="112"/>
      <c r="AV1785" s="112"/>
      <c r="AW1785" s="112"/>
      <c r="AX1785" s="112"/>
      <c r="AY1785" s="112"/>
      <c r="AZ1785" s="112"/>
      <c r="BA1785" s="112"/>
      <c r="BB1785" s="112"/>
      <c r="BC1785" s="112"/>
    </row>
    <row r="1786" spans="47:55">
      <c r="AU1786" s="112"/>
      <c r="AV1786" s="112"/>
      <c r="AW1786" s="112"/>
      <c r="AX1786" s="112"/>
      <c r="AY1786" s="112"/>
      <c r="AZ1786" s="112"/>
      <c r="BA1786" s="112"/>
      <c r="BB1786" s="112"/>
      <c r="BC1786" s="112"/>
    </row>
    <row r="1787" spans="47:55">
      <c r="AU1787" s="112"/>
      <c r="AV1787" s="112"/>
      <c r="AW1787" s="112"/>
      <c r="AX1787" s="112"/>
      <c r="AY1787" s="112"/>
      <c r="AZ1787" s="112"/>
      <c r="BA1787" s="112"/>
      <c r="BB1787" s="112"/>
      <c r="BC1787" s="112"/>
    </row>
    <row r="1788" spans="47:55">
      <c r="AU1788" s="112"/>
      <c r="AV1788" s="112"/>
      <c r="AW1788" s="112"/>
      <c r="AX1788" s="112"/>
      <c r="AY1788" s="112"/>
      <c r="AZ1788" s="112"/>
      <c r="BA1788" s="112"/>
      <c r="BB1788" s="112"/>
      <c r="BC1788" s="112"/>
    </row>
    <row r="1789" spans="47:55">
      <c r="AU1789" s="112"/>
      <c r="AV1789" s="112"/>
      <c r="AW1789" s="112"/>
      <c r="AX1789" s="112"/>
      <c r="AY1789" s="112"/>
      <c r="AZ1789" s="112"/>
      <c r="BA1789" s="112"/>
      <c r="BB1789" s="112"/>
      <c r="BC1789" s="112"/>
    </row>
    <row r="1790" spans="47:55">
      <c r="AU1790" s="112"/>
      <c r="AV1790" s="112"/>
      <c r="AW1790" s="112"/>
      <c r="AX1790" s="112"/>
      <c r="AY1790" s="112"/>
      <c r="AZ1790" s="112"/>
      <c r="BA1790" s="112"/>
      <c r="BB1790" s="112"/>
      <c r="BC1790" s="112"/>
    </row>
    <row r="1791" spans="47:55">
      <c r="AU1791" s="112"/>
      <c r="AV1791" s="112"/>
      <c r="AW1791" s="112"/>
      <c r="AX1791" s="112"/>
      <c r="AY1791" s="112"/>
      <c r="AZ1791" s="112"/>
      <c r="BA1791" s="112"/>
      <c r="BB1791" s="112"/>
      <c r="BC1791" s="112"/>
    </row>
    <row r="1792" spans="47:55">
      <c r="AU1792" s="112"/>
      <c r="AV1792" s="112"/>
      <c r="AW1792" s="112"/>
      <c r="AX1792" s="112"/>
      <c r="AY1792" s="112"/>
      <c r="AZ1792" s="112"/>
      <c r="BA1792" s="112"/>
      <c r="BB1792" s="112"/>
      <c r="BC1792" s="112"/>
    </row>
    <row r="1793" spans="47:55">
      <c r="AU1793" s="112"/>
      <c r="AV1793" s="112"/>
      <c r="AW1793" s="112"/>
      <c r="AX1793" s="112"/>
      <c r="AY1793" s="112"/>
      <c r="AZ1793" s="112"/>
      <c r="BA1793" s="112"/>
      <c r="BB1793" s="112"/>
      <c r="BC1793" s="112"/>
    </row>
    <row r="1794" spans="47:55">
      <c r="AU1794" s="112"/>
      <c r="AV1794" s="112"/>
      <c r="AW1794" s="112"/>
      <c r="AX1794" s="112"/>
      <c r="AY1794" s="112"/>
      <c r="AZ1794" s="112"/>
      <c r="BA1794" s="112"/>
      <c r="BB1794" s="112"/>
      <c r="BC1794" s="112"/>
    </row>
    <row r="1795" spans="47:55">
      <c r="AU1795" s="112"/>
      <c r="AV1795" s="112"/>
      <c r="AW1795" s="112"/>
      <c r="AX1795" s="112"/>
      <c r="AY1795" s="112"/>
      <c r="AZ1795" s="112"/>
      <c r="BA1795" s="112"/>
      <c r="BB1795" s="112"/>
      <c r="BC1795" s="112"/>
    </row>
    <row r="1796" spans="47:55">
      <c r="AU1796" s="112"/>
      <c r="AV1796" s="112"/>
      <c r="AW1796" s="112"/>
      <c r="AX1796" s="112"/>
      <c r="AY1796" s="112"/>
      <c r="AZ1796" s="112"/>
      <c r="BA1796" s="112"/>
      <c r="BB1796" s="112"/>
      <c r="BC1796" s="112"/>
    </row>
    <row r="1797" spans="47:55">
      <c r="AU1797" s="112"/>
      <c r="AV1797" s="112"/>
      <c r="AW1797" s="112"/>
      <c r="AX1797" s="112"/>
      <c r="AY1797" s="112"/>
      <c r="AZ1797" s="112"/>
      <c r="BA1797" s="112"/>
      <c r="BB1797" s="112"/>
      <c r="BC1797" s="112"/>
    </row>
    <row r="1798" spans="47:55">
      <c r="AU1798" s="112"/>
      <c r="AV1798" s="112"/>
      <c r="AW1798" s="112"/>
      <c r="AX1798" s="112"/>
      <c r="AY1798" s="112"/>
      <c r="AZ1798" s="112"/>
      <c r="BA1798" s="112"/>
      <c r="BB1798" s="112"/>
      <c r="BC1798" s="112"/>
    </row>
    <row r="1799" spans="47:55">
      <c r="AU1799" s="112"/>
      <c r="AV1799" s="112"/>
      <c r="AW1799" s="112"/>
      <c r="AX1799" s="112"/>
      <c r="AY1799" s="112"/>
      <c r="AZ1799" s="112"/>
      <c r="BA1799" s="112"/>
      <c r="BB1799" s="112"/>
      <c r="BC1799" s="112"/>
    </row>
    <row r="1800" spans="47:55">
      <c r="AU1800" s="112"/>
      <c r="AV1800" s="112"/>
      <c r="AW1800" s="112"/>
      <c r="AX1800" s="112"/>
      <c r="AY1800" s="112"/>
      <c r="AZ1800" s="112"/>
      <c r="BA1800" s="112"/>
      <c r="BB1800" s="112"/>
      <c r="BC1800" s="112"/>
    </row>
    <row r="1801" spans="47:55">
      <c r="AU1801" s="112"/>
      <c r="AV1801" s="112"/>
      <c r="AW1801" s="112"/>
      <c r="AX1801" s="112"/>
      <c r="AY1801" s="112"/>
      <c r="AZ1801" s="112"/>
      <c r="BA1801" s="112"/>
      <c r="BB1801" s="112"/>
      <c r="BC1801" s="112"/>
    </row>
    <row r="1802" spans="47:55">
      <c r="AU1802" s="112"/>
      <c r="AV1802" s="112"/>
      <c r="AW1802" s="112"/>
      <c r="AX1802" s="112"/>
      <c r="AY1802" s="112"/>
      <c r="AZ1802" s="112"/>
      <c r="BA1802" s="112"/>
      <c r="BB1802" s="112"/>
      <c r="BC1802" s="112"/>
    </row>
    <row r="1803" spans="47:55">
      <c r="AU1803" s="112"/>
      <c r="AV1803" s="112"/>
      <c r="AW1803" s="112"/>
      <c r="AX1803" s="112"/>
      <c r="AY1803" s="112"/>
      <c r="AZ1803" s="112"/>
      <c r="BA1803" s="112"/>
      <c r="BB1803" s="112"/>
      <c r="BC1803" s="112"/>
    </row>
    <row r="1804" spans="47:55">
      <c r="AU1804" s="112"/>
      <c r="AV1804" s="112"/>
      <c r="AW1804" s="112"/>
      <c r="AX1804" s="112"/>
      <c r="AY1804" s="112"/>
      <c r="AZ1804" s="112"/>
      <c r="BA1804" s="112"/>
      <c r="BB1804" s="112"/>
      <c r="BC1804" s="112"/>
    </row>
    <row r="1805" spans="47:55">
      <c r="AU1805" s="112"/>
      <c r="AV1805" s="112"/>
      <c r="AW1805" s="112"/>
      <c r="AX1805" s="112"/>
      <c r="AY1805" s="112"/>
      <c r="AZ1805" s="112"/>
      <c r="BA1805" s="112"/>
      <c r="BB1805" s="112"/>
      <c r="BC1805" s="112"/>
    </row>
    <row r="1806" spans="47:55">
      <c r="AU1806" s="112"/>
      <c r="AV1806" s="112"/>
      <c r="AW1806" s="112"/>
      <c r="AX1806" s="112"/>
      <c r="AY1806" s="112"/>
      <c r="AZ1806" s="112"/>
      <c r="BA1806" s="112"/>
      <c r="BB1806" s="112"/>
      <c r="BC1806" s="112"/>
    </row>
    <row r="1807" spans="47:55">
      <c r="AU1807" s="112"/>
      <c r="AV1807" s="112"/>
      <c r="AW1807" s="112"/>
      <c r="AX1807" s="112"/>
      <c r="AY1807" s="112"/>
      <c r="AZ1807" s="112"/>
      <c r="BA1807" s="112"/>
      <c r="BB1807" s="112"/>
      <c r="BC1807" s="112"/>
    </row>
    <row r="1808" spans="47:55">
      <c r="AU1808" s="112"/>
      <c r="AV1808" s="112"/>
      <c r="AW1808" s="112"/>
      <c r="AX1808" s="112"/>
      <c r="AY1808" s="112"/>
      <c r="AZ1808" s="112"/>
      <c r="BA1808" s="112"/>
      <c r="BB1808" s="112"/>
      <c r="BC1808" s="112"/>
    </row>
    <row r="1809" spans="47:55">
      <c r="AU1809" s="112"/>
      <c r="AV1809" s="112"/>
      <c r="AW1809" s="112"/>
      <c r="AX1809" s="112"/>
      <c r="AY1809" s="112"/>
      <c r="AZ1809" s="112"/>
      <c r="BA1809" s="112"/>
      <c r="BB1809" s="112"/>
      <c r="BC1809" s="112"/>
    </row>
    <row r="1810" spans="47:55">
      <c r="AU1810" s="112"/>
      <c r="AV1810" s="112"/>
      <c r="AW1810" s="112"/>
      <c r="AX1810" s="112"/>
      <c r="AY1810" s="112"/>
      <c r="AZ1810" s="112"/>
      <c r="BA1810" s="112"/>
      <c r="BB1810" s="112"/>
      <c r="BC1810" s="112"/>
    </row>
    <row r="1811" spans="47:55">
      <c r="AU1811" s="112"/>
      <c r="AV1811" s="112"/>
      <c r="AW1811" s="112"/>
      <c r="AX1811" s="112"/>
      <c r="AY1811" s="112"/>
      <c r="AZ1811" s="112"/>
      <c r="BA1811" s="112"/>
      <c r="BB1811" s="112"/>
      <c r="BC1811" s="112"/>
    </row>
    <row r="1812" spans="47:55">
      <c r="AU1812" s="112"/>
      <c r="AV1812" s="112"/>
      <c r="AW1812" s="112"/>
      <c r="AX1812" s="112"/>
      <c r="AY1812" s="112"/>
      <c r="AZ1812" s="112"/>
      <c r="BA1812" s="112"/>
      <c r="BB1812" s="112"/>
      <c r="BC1812" s="112"/>
    </row>
    <row r="1813" spans="47:55">
      <c r="AU1813" s="112"/>
      <c r="AV1813" s="112"/>
      <c r="AW1813" s="112"/>
      <c r="AX1813" s="112"/>
      <c r="AY1813" s="112"/>
      <c r="AZ1813" s="112"/>
      <c r="BA1813" s="112"/>
      <c r="BB1813" s="112"/>
      <c r="BC1813" s="112"/>
    </row>
    <row r="1814" spans="47:55">
      <c r="AU1814" s="112"/>
      <c r="AV1814" s="112"/>
      <c r="AW1814" s="112"/>
      <c r="AX1814" s="112"/>
      <c r="AY1814" s="112"/>
      <c r="AZ1814" s="112"/>
      <c r="BA1814" s="112"/>
      <c r="BB1814" s="112"/>
      <c r="BC1814" s="112"/>
    </row>
    <row r="1815" spans="47:55">
      <c r="AU1815" s="112"/>
      <c r="AV1815" s="112"/>
      <c r="AW1815" s="112"/>
      <c r="AX1815" s="112"/>
      <c r="AY1815" s="112"/>
      <c r="AZ1815" s="112"/>
      <c r="BA1815" s="112"/>
      <c r="BB1815" s="112"/>
      <c r="BC1815" s="112"/>
    </row>
    <row r="1816" spans="47:55">
      <c r="AU1816" s="112"/>
      <c r="AV1816" s="112"/>
      <c r="AW1816" s="112"/>
      <c r="AX1816" s="112"/>
      <c r="AY1816" s="112"/>
      <c r="AZ1816" s="112"/>
      <c r="BA1816" s="112"/>
      <c r="BB1816" s="112"/>
      <c r="BC1816" s="112"/>
    </row>
    <row r="1817" spans="47:55">
      <c r="AU1817" s="112"/>
      <c r="AV1817" s="112"/>
      <c r="AW1817" s="112"/>
      <c r="AX1817" s="112"/>
      <c r="AY1817" s="112"/>
      <c r="AZ1817" s="112"/>
      <c r="BA1817" s="112"/>
      <c r="BB1817" s="112"/>
      <c r="BC1817" s="112"/>
    </row>
    <row r="1818" spans="47:55">
      <c r="AU1818" s="112"/>
      <c r="AV1818" s="112"/>
      <c r="AW1818" s="112"/>
      <c r="AX1818" s="112"/>
      <c r="AY1818" s="112"/>
      <c r="AZ1818" s="112"/>
      <c r="BA1818" s="112"/>
      <c r="BB1818" s="112"/>
      <c r="BC1818" s="112"/>
    </row>
    <row r="1819" spans="47:55">
      <c r="AU1819" s="112"/>
      <c r="AV1819" s="112"/>
      <c r="AW1819" s="112"/>
      <c r="AX1819" s="112"/>
      <c r="AY1819" s="112"/>
      <c r="AZ1819" s="112"/>
      <c r="BA1819" s="112"/>
      <c r="BB1819" s="112"/>
      <c r="BC1819" s="112"/>
    </row>
    <row r="1820" spans="47:55">
      <c r="AU1820" s="112"/>
      <c r="AV1820" s="112"/>
      <c r="AW1820" s="112"/>
      <c r="AX1820" s="112"/>
      <c r="AY1820" s="112"/>
      <c r="AZ1820" s="112"/>
      <c r="BA1820" s="112"/>
      <c r="BB1820" s="112"/>
      <c r="BC1820" s="112"/>
    </row>
    <row r="1821" spans="47:55">
      <c r="AU1821" s="112"/>
      <c r="AV1821" s="112"/>
      <c r="AW1821" s="112"/>
      <c r="AX1821" s="112"/>
      <c r="AY1821" s="112"/>
      <c r="AZ1821" s="112"/>
      <c r="BA1821" s="112"/>
      <c r="BB1821" s="112"/>
      <c r="BC1821" s="112"/>
    </row>
    <row r="1822" spans="47:55">
      <c r="AU1822" s="112"/>
      <c r="AV1822" s="112"/>
      <c r="AW1822" s="112"/>
      <c r="AX1822" s="112"/>
      <c r="AY1822" s="112"/>
      <c r="AZ1822" s="112"/>
      <c r="BA1822" s="112"/>
      <c r="BB1822" s="112"/>
      <c r="BC1822" s="112"/>
    </row>
    <row r="1823" spans="47:55">
      <c r="AU1823" s="112"/>
      <c r="AV1823" s="112"/>
      <c r="AW1823" s="112"/>
      <c r="AX1823" s="112"/>
      <c r="AY1823" s="112"/>
      <c r="AZ1823" s="112"/>
      <c r="BA1823" s="112"/>
      <c r="BB1823" s="112"/>
      <c r="BC1823" s="112"/>
    </row>
    <row r="1824" spans="47:55">
      <c r="AU1824" s="112"/>
      <c r="AV1824" s="112"/>
      <c r="AW1824" s="112"/>
      <c r="AX1824" s="112"/>
      <c r="AY1824" s="112"/>
      <c r="AZ1824" s="112"/>
      <c r="BA1824" s="112"/>
      <c r="BB1824" s="112"/>
      <c r="BC1824" s="112"/>
    </row>
    <row r="1825" spans="47:55">
      <c r="AU1825" s="112"/>
      <c r="AV1825" s="112"/>
      <c r="AW1825" s="112"/>
      <c r="AX1825" s="112"/>
      <c r="AY1825" s="112"/>
      <c r="AZ1825" s="112"/>
      <c r="BA1825" s="112"/>
      <c r="BB1825" s="112"/>
      <c r="BC1825" s="112"/>
    </row>
    <row r="1826" spans="47:55">
      <c r="AU1826" s="112"/>
      <c r="AV1826" s="112"/>
      <c r="AW1826" s="112"/>
      <c r="AX1826" s="112"/>
      <c r="AY1826" s="112"/>
      <c r="AZ1826" s="112"/>
      <c r="BA1826" s="112"/>
      <c r="BB1826" s="112"/>
      <c r="BC1826" s="112"/>
    </row>
    <row r="1827" spans="47:55">
      <c r="AU1827" s="112"/>
      <c r="AV1827" s="112"/>
      <c r="AW1827" s="112"/>
      <c r="AX1827" s="112"/>
      <c r="AY1827" s="112"/>
      <c r="AZ1827" s="112"/>
      <c r="BA1827" s="112"/>
      <c r="BB1827" s="112"/>
      <c r="BC1827" s="112"/>
    </row>
    <row r="1828" spans="47:55">
      <c r="AU1828" s="112"/>
      <c r="AV1828" s="112"/>
      <c r="AW1828" s="112"/>
      <c r="AX1828" s="112"/>
      <c r="AY1828" s="112"/>
      <c r="AZ1828" s="112"/>
      <c r="BA1828" s="112"/>
      <c r="BB1828" s="112"/>
      <c r="BC1828" s="112"/>
    </row>
    <row r="1829" spans="47:55">
      <c r="AU1829" s="112"/>
      <c r="AV1829" s="112"/>
      <c r="AW1829" s="112"/>
      <c r="AX1829" s="112"/>
      <c r="AY1829" s="112"/>
      <c r="AZ1829" s="112"/>
      <c r="BA1829" s="112"/>
      <c r="BB1829" s="112"/>
      <c r="BC1829" s="112"/>
    </row>
    <row r="1830" spans="47:55">
      <c r="AU1830" s="112"/>
      <c r="AV1830" s="112"/>
      <c r="AW1830" s="112"/>
      <c r="AX1830" s="112"/>
      <c r="AY1830" s="112"/>
      <c r="AZ1830" s="112"/>
      <c r="BA1830" s="112"/>
      <c r="BB1830" s="112"/>
      <c r="BC1830" s="112"/>
    </row>
    <row r="1831" spans="47:55">
      <c r="AU1831" s="112"/>
      <c r="AV1831" s="112"/>
      <c r="AW1831" s="112"/>
      <c r="AX1831" s="112"/>
      <c r="AY1831" s="112"/>
      <c r="AZ1831" s="112"/>
      <c r="BA1831" s="112"/>
      <c r="BB1831" s="112"/>
      <c r="BC1831" s="112"/>
    </row>
    <row r="1832" spans="47:55">
      <c r="AU1832" s="112"/>
      <c r="AV1832" s="112"/>
      <c r="AW1832" s="112"/>
      <c r="AX1832" s="112"/>
      <c r="AY1832" s="112"/>
      <c r="AZ1832" s="112"/>
      <c r="BA1832" s="112"/>
      <c r="BB1832" s="112"/>
      <c r="BC1832" s="112"/>
    </row>
    <row r="1833" spans="47:55">
      <c r="AU1833" s="112"/>
      <c r="AV1833" s="112"/>
      <c r="AW1833" s="112"/>
      <c r="AX1833" s="112"/>
      <c r="AY1833" s="112"/>
      <c r="AZ1833" s="112"/>
      <c r="BA1833" s="112"/>
      <c r="BB1833" s="112"/>
      <c r="BC1833" s="112"/>
    </row>
    <row r="1834" spans="47:55">
      <c r="AU1834" s="112"/>
      <c r="AV1834" s="112"/>
      <c r="AW1834" s="112"/>
      <c r="AX1834" s="112"/>
      <c r="AY1834" s="112"/>
      <c r="AZ1834" s="112"/>
      <c r="BA1834" s="112"/>
      <c r="BB1834" s="112"/>
      <c r="BC1834" s="112"/>
    </row>
    <row r="1835" spans="47:55">
      <c r="AU1835" s="112"/>
      <c r="AV1835" s="112"/>
      <c r="AW1835" s="112"/>
      <c r="AX1835" s="112"/>
      <c r="AY1835" s="112"/>
      <c r="AZ1835" s="112"/>
      <c r="BA1835" s="112"/>
      <c r="BB1835" s="112"/>
      <c r="BC1835" s="112"/>
    </row>
    <row r="1836" spans="47:55">
      <c r="AU1836" s="112"/>
      <c r="AV1836" s="112"/>
      <c r="AW1836" s="112"/>
      <c r="AX1836" s="112"/>
      <c r="AY1836" s="112"/>
      <c r="AZ1836" s="112"/>
      <c r="BA1836" s="112"/>
      <c r="BB1836" s="112"/>
      <c r="BC1836" s="112"/>
    </row>
    <row r="1837" spans="47:55">
      <c r="AU1837" s="112"/>
      <c r="AV1837" s="112"/>
      <c r="AW1837" s="112"/>
      <c r="AX1837" s="112"/>
      <c r="AY1837" s="112"/>
      <c r="AZ1837" s="112"/>
      <c r="BA1837" s="112"/>
      <c r="BB1837" s="112"/>
      <c r="BC1837" s="112"/>
    </row>
    <row r="1838" spans="47:55">
      <c r="AU1838" s="112"/>
      <c r="AV1838" s="112"/>
      <c r="AW1838" s="112"/>
      <c r="AX1838" s="112"/>
      <c r="AY1838" s="112"/>
      <c r="AZ1838" s="112"/>
      <c r="BA1838" s="112"/>
      <c r="BB1838" s="112"/>
      <c r="BC1838" s="112"/>
    </row>
    <row r="1839" spans="47:55">
      <c r="AU1839" s="112"/>
      <c r="AV1839" s="112"/>
      <c r="AW1839" s="112"/>
      <c r="AX1839" s="112"/>
      <c r="AY1839" s="112"/>
      <c r="AZ1839" s="112"/>
      <c r="BA1839" s="112"/>
      <c r="BB1839" s="112"/>
      <c r="BC1839" s="112"/>
    </row>
    <row r="1840" spans="47:55">
      <c r="AU1840" s="112"/>
      <c r="AV1840" s="112"/>
      <c r="AW1840" s="112"/>
      <c r="AX1840" s="112"/>
      <c r="AY1840" s="112"/>
      <c r="AZ1840" s="112"/>
      <c r="BA1840" s="112"/>
      <c r="BB1840" s="112"/>
      <c r="BC1840" s="112"/>
    </row>
    <row r="1841" spans="47:55">
      <c r="AU1841" s="112"/>
      <c r="AV1841" s="112"/>
      <c r="AW1841" s="112"/>
      <c r="AX1841" s="112"/>
      <c r="AY1841" s="112"/>
      <c r="AZ1841" s="112"/>
      <c r="BA1841" s="112"/>
      <c r="BB1841" s="112"/>
      <c r="BC1841" s="112"/>
    </row>
    <row r="1842" spans="47:55">
      <c r="AU1842" s="112"/>
      <c r="AV1842" s="112"/>
      <c r="AW1842" s="112"/>
      <c r="AX1842" s="112"/>
      <c r="AY1842" s="112"/>
      <c r="AZ1842" s="112"/>
      <c r="BA1842" s="112"/>
      <c r="BB1842" s="112"/>
      <c r="BC1842" s="112"/>
    </row>
    <row r="1843" spans="47:55">
      <c r="AU1843" s="112"/>
      <c r="AV1843" s="112"/>
      <c r="AW1843" s="112"/>
      <c r="AX1843" s="112"/>
      <c r="AY1843" s="112"/>
      <c r="AZ1843" s="112"/>
      <c r="BA1843" s="112"/>
      <c r="BB1843" s="112"/>
      <c r="BC1843" s="112"/>
    </row>
    <row r="1844" spans="47:55">
      <c r="AU1844" s="112"/>
      <c r="AV1844" s="112"/>
      <c r="AW1844" s="112"/>
      <c r="AX1844" s="112"/>
      <c r="AY1844" s="112"/>
      <c r="AZ1844" s="112"/>
      <c r="BA1844" s="112"/>
      <c r="BB1844" s="112"/>
      <c r="BC1844" s="112"/>
    </row>
    <row r="1845" spans="47:55">
      <c r="AU1845" s="112"/>
      <c r="AV1845" s="112"/>
      <c r="AW1845" s="112"/>
      <c r="AX1845" s="112"/>
      <c r="AY1845" s="112"/>
      <c r="AZ1845" s="112"/>
      <c r="BA1845" s="112"/>
      <c r="BB1845" s="112"/>
      <c r="BC1845" s="112"/>
    </row>
  </sheetData>
  <mergeCells count="24">
    <mergeCell ref="B1:H1"/>
    <mergeCell ref="B2:F2"/>
    <mergeCell ref="C3:E3"/>
    <mergeCell ref="C4:E4"/>
    <mergeCell ref="C5:D5"/>
    <mergeCell ref="E5:F5"/>
    <mergeCell ref="BF6:BI6"/>
    <mergeCell ref="D7:E7"/>
    <mergeCell ref="F7:H7"/>
    <mergeCell ref="J7:L7"/>
    <mergeCell ref="P7:Q7"/>
    <mergeCell ref="R7:S7"/>
    <mergeCell ref="T7:U7"/>
    <mergeCell ref="AQ7:BC7"/>
    <mergeCell ref="BD7:BD8"/>
    <mergeCell ref="X7:Y7"/>
    <mergeCell ref="Z7:AA7"/>
    <mergeCell ref="AC7:AD7"/>
    <mergeCell ref="AE7:AF7"/>
    <mergeCell ref="AL7:AM7"/>
    <mergeCell ref="AN7:AO7"/>
    <mergeCell ref="W6:AA6"/>
    <mergeCell ref="AB6:AF6"/>
    <mergeCell ref="AU6:BC6"/>
  </mergeCells>
  <pageMargins left="0.5" right="1" top="0.3" bottom="0.25" header="0.5" footer="0.21"/>
  <pageSetup paperSize="9" scale="44" orientation="landscape" horizontalDpi="4294967293" verticalDpi="4294967293"/>
  <headerFooter alignWithMargins="0"/>
  <rowBreaks count="2" manualBreakCount="2">
    <brk id="37" min="1" max="46" man="1"/>
    <brk id="79" min="1" max="46" man="1"/>
  </rowBreaks>
  <colBreaks count="1" manualBreakCount="1">
    <brk id="21" max="110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39997558519241921"/>
  </sheetPr>
  <dimension ref="A1:BI171"/>
  <sheetViews>
    <sheetView topLeftCell="AO1" zoomScale="60" zoomScaleNormal="60" zoomScalePageLayoutView="60" workbookViewId="0">
      <pane ySplit="8" topLeftCell="A47" activePane="bottomLeft" state="frozen"/>
      <selection activeCell="R51" sqref="R51"/>
      <selection pane="bottomLeft" activeCell="R51" sqref="R51"/>
    </sheetView>
  </sheetViews>
  <sheetFormatPr baseColWidth="10" defaultColWidth="8.83203125" defaultRowHeight="12" x14ac:dyDescent="0"/>
  <cols>
    <col min="1" max="1" width="8.83203125" style="381"/>
    <col min="2" max="2" width="13" style="381" customWidth="1"/>
    <col min="3" max="3" width="18.33203125" style="381" customWidth="1"/>
    <col min="4" max="4" width="13.1640625" style="381" customWidth="1"/>
    <col min="5" max="5" width="13" style="381" customWidth="1"/>
    <col min="6" max="6" width="17.5" style="381" customWidth="1"/>
    <col min="7" max="7" width="14" style="381" customWidth="1"/>
    <col min="8" max="8" width="10.33203125" style="381" customWidth="1"/>
    <col min="9" max="9" width="13.6640625" style="448" customWidth="1"/>
    <col min="10" max="10" width="10.33203125" style="381" customWidth="1"/>
    <col min="11" max="11" width="9.1640625" style="381" customWidth="1"/>
    <col min="12" max="12" width="10.33203125" style="381" customWidth="1"/>
    <col min="13" max="13" width="15.5" style="381" customWidth="1"/>
    <col min="14" max="14" width="12.5" style="381" customWidth="1"/>
    <col min="15" max="15" width="12.83203125" style="381" customWidth="1"/>
    <col min="16" max="21" width="9.1640625" style="381" customWidth="1"/>
    <col min="22" max="22" width="11" style="381" customWidth="1"/>
    <col min="23" max="27" width="9.1640625" style="442" customWidth="1"/>
    <col min="28" max="28" width="10.5" style="381" customWidth="1"/>
    <col min="29" max="30" width="9.1640625" style="381" customWidth="1"/>
    <col min="31" max="31" width="11" style="381" customWidth="1"/>
    <col min="32" max="32" width="12.1640625" style="381" customWidth="1"/>
    <col min="33" max="33" width="10.33203125" style="441" customWidth="1"/>
    <col min="34" max="34" width="12.5" style="441" customWidth="1"/>
    <col min="35" max="35" width="12.5" style="440" customWidth="1"/>
    <col min="36" max="36" width="15.1640625" style="385" customWidth="1"/>
    <col min="37" max="37" width="11.33203125" style="385" customWidth="1"/>
    <col min="38" max="38" width="12.5" style="385" customWidth="1"/>
    <col min="39" max="39" width="9" style="385" customWidth="1"/>
    <col min="40" max="41" width="10.5" style="385" customWidth="1"/>
    <col min="42" max="42" width="4.5" style="385" customWidth="1"/>
    <col min="43" max="45" width="10.5" style="385" customWidth="1"/>
    <col min="46" max="53" width="8.83203125" style="381"/>
    <col min="54" max="54" width="8.83203125" style="388"/>
    <col min="55" max="246" width="8.83203125" style="381"/>
    <col min="247" max="247" width="13" style="381" customWidth="1"/>
    <col min="248" max="248" width="18.33203125" style="381" customWidth="1"/>
    <col min="249" max="249" width="13.1640625" style="381" customWidth="1"/>
    <col min="250" max="250" width="13" style="381" customWidth="1"/>
    <col min="251" max="251" width="17.5" style="381" customWidth="1"/>
    <col min="252" max="252" width="14" style="381" customWidth="1"/>
    <col min="253" max="253" width="10.33203125" style="381" bestFit="1" customWidth="1"/>
    <col min="254" max="254" width="13.6640625" style="381" customWidth="1"/>
    <col min="255" max="255" width="10.33203125" style="381" bestFit="1" customWidth="1"/>
    <col min="256" max="256" width="8.83203125" style="381"/>
    <col min="257" max="257" width="10.33203125" style="381" customWidth="1"/>
    <col min="258" max="258" width="15.5" style="381" customWidth="1"/>
    <col min="259" max="259" width="12.5" style="381" customWidth="1"/>
    <col min="260" max="260" width="12.83203125" style="381" customWidth="1"/>
    <col min="261" max="266" width="8.83203125" style="381"/>
    <col min="267" max="267" width="11" style="381" customWidth="1"/>
    <col min="268" max="272" width="9.1640625" style="381" customWidth="1"/>
    <col min="273" max="273" width="10.5" style="381" customWidth="1"/>
    <col min="274" max="275" width="8.83203125" style="381"/>
    <col min="276" max="276" width="11" style="381" customWidth="1"/>
    <col min="277" max="277" width="12.1640625" style="381" customWidth="1"/>
    <col min="278" max="278" width="10.33203125" style="381" customWidth="1"/>
    <col min="279" max="280" width="12.5" style="381" customWidth="1"/>
    <col min="281" max="281" width="15.1640625" style="381" bestFit="1" customWidth="1"/>
    <col min="282" max="282" width="11.33203125" style="381" customWidth="1"/>
    <col min="283" max="283" width="12.5" style="381" customWidth="1"/>
    <col min="284" max="284" width="9" style="381" customWidth="1"/>
    <col min="285" max="286" width="10.5" style="381" customWidth="1"/>
    <col min="287" max="287" width="34.6640625" style="381" customWidth="1"/>
    <col min="288" max="288" width="25.5" style="381" customWidth="1"/>
    <col min="289" max="292" width="0" style="381" hidden="1" customWidth="1"/>
    <col min="293" max="293" width="58.1640625" style="381" customWidth="1"/>
    <col min="294" max="502" width="8.83203125" style="381"/>
    <col min="503" max="503" width="13" style="381" customWidth="1"/>
    <col min="504" max="504" width="18.33203125" style="381" customWidth="1"/>
    <col min="505" max="505" width="13.1640625" style="381" customWidth="1"/>
    <col min="506" max="506" width="13" style="381" customWidth="1"/>
    <col min="507" max="507" width="17.5" style="381" customWidth="1"/>
    <col min="508" max="508" width="14" style="381" customWidth="1"/>
    <col min="509" max="509" width="10.33203125" style="381" bestFit="1" customWidth="1"/>
    <col min="510" max="510" width="13.6640625" style="381" customWidth="1"/>
    <col min="511" max="511" width="10.33203125" style="381" bestFit="1" customWidth="1"/>
    <col min="512" max="512" width="8.83203125" style="381"/>
    <col min="513" max="513" width="10.33203125" style="381" customWidth="1"/>
    <col min="514" max="514" width="15.5" style="381" customWidth="1"/>
    <col min="515" max="515" width="12.5" style="381" customWidth="1"/>
    <col min="516" max="516" width="12.83203125" style="381" customWidth="1"/>
    <col min="517" max="522" width="8.83203125" style="381"/>
    <col min="523" max="523" width="11" style="381" customWidth="1"/>
    <col min="524" max="528" width="9.1640625" style="381" customWidth="1"/>
    <col min="529" max="529" width="10.5" style="381" customWidth="1"/>
    <col min="530" max="531" width="8.83203125" style="381"/>
    <col min="532" max="532" width="11" style="381" customWidth="1"/>
    <col min="533" max="533" width="12.1640625" style="381" customWidth="1"/>
    <col min="534" max="534" width="10.33203125" style="381" customWidth="1"/>
    <col min="535" max="536" width="12.5" style="381" customWidth="1"/>
    <col min="537" max="537" width="15.1640625" style="381" bestFit="1" customWidth="1"/>
    <col min="538" max="538" width="11.33203125" style="381" customWidth="1"/>
    <col min="539" max="539" width="12.5" style="381" customWidth="1"/>
    <col min="540" max="540" width="9" style="381" customWidth="1"/>
    <col min="541" max="542" width="10.5" style="381" customWidth="1"/>
    <col min="543" max="543" width="34.6640625" style="381" customWidth="1"/>
    <col min="544" max="544" width="25.5" style="381" customWidth="1"/>
    <col min="545" max="548" width="0" style="381" hidden="1" customWidth="1"/>
    <col min="549" max="549" width="58.1640625" style="381" customWidth="1"/>
    <col min="550" max="758" width="8.83203125" style="381"/>
    <col min="759" max="759" width="13" style="381" customWidth="1"/>
    <col min="760" max="760" width="18.33203125" style="381" customWidth="1"/>
    <col min="761" max="761" width="13.1640625" style="381" customWidth="1"/>
    <col min="762" max="762" width="13" style="381" customWidth="1"/>
    <col min="763" max="763" width="17.5" style="381" customWidth="1"/>
    <col min="764" max="764" width="14" style="381" customWidth="1"/>
    <col min="765" max="765" width="10.33203125" style="381" bestFit="1" customWidth="1"/>
    <col min="766" max="766" width="13.6640625" style="381" customWidth="1"/>
    <col min="767" max="767" width="10.33203125" style="381" bestFit="1" customWidth="1"/>
    <col min="768" max="768" width="8.83203125" style="381"/>
    <col min="769" max="769" width="10.33203125" style="381" customWidth="1"/>
    <col min="770" max="770" width="15.5" style="381" customWidth="1"/>
    <col min="771" max="771" width="12.5" style="381" customWidth="1"/>
    <col min="772" max="772" width="12.83203125" style="381" customWidth="1"/>
    <col min="773" max="778" width="8.83203125" style="381"/>
    <col min="779" max="779" width="11" style="381" customWidth="1"/>
    <col min="780" max="784" width="9.1640625" style="381" customWidth="1"/>
    <col min="785" max="785" width="10.5" style="381" customWidth="1"/>
    <col min="786" max="787" width="8.83203125" style="381"/>
    <col min="788" max="788" width="11" style="381" customWidth="1"/>
    <col min="789" max="789" width="12.1640625" style="381" customWidth="1"/>
    <col min="790" max="790" width="10.33203125" style="381" customWidth="1"/>
    <col min="791" max="792" width="12.5" style="381" customWidth="1"/>
    <col min="793" max="793" width="15.1640625" style="381" bestFit="1" customWidth="1"/>
    <col min="794" max="794" width="11.33203125" style="381" customWidth="1"/>
    <col min="795" max="795" width="12.5" style="381" customWidth="1"/>
    <col min="796" max="796" width="9" style="381" customWidth="1"/>
    <col min="797" max="798" width="10.5" style="381" customWidth="1"/>
    <col min="799" max="799" width="34.6640625" style="381" customWidth="1"/>
    <col min="800" max="800" width="25.5" style="381" customWidth="1"/>
    <col min="801" max="804" width="0" style="381" hidden="1" customWidth="1"/>
    <col min="805" max="805" width="58.1640625" style="381" customWidth="1"/>
    <col min="806" max="1014" width="8.83203125" style="381"/>
    <col min="1015" max="1015" width="13" style="381" customWidth="1"/>
    <col min="1016" max="1016" width="18.33203125" style="381" customWidth="1"/>
    <col min="1017" max="1017" width="13.1640625" style="381" customWidth="1"/>
    <col min="1018" max="1018" width="13" style="381" customWidth="1"/>
    <col min="1019" max="1019" width="17.5" style="381" customWidth="1"/>
    <col min="1020" max="1020" width="14" style="381" customWidth="1"/>
    <col min="1021" max="1021" width="10.33203125" style="381" bestFit="1" customWidth="1"/>
    <col min="1022" max="1022" width="13.6640625" style="381" customWidth="1"/>
    <col min="1023" max="1023" width="10.33203125" style="381" bestFit="1" customWidth="1"/>
    <col min="1024" max="1024" width="8.83203125" style="381"/>
    <col min="1025" max="1025" width="10.33203125" style="381" customWidth="1"/>
    <col min="1026" max="1026" width="15.5" style="381" customWidth="1"/>
    <col min="1027" max="1027" width="12.5" style="381" customWidth="1"/>
    <col min="1028" max="1028" width="12.83203125" style="381" customWidth="1"/>
    <col min="1029" max="1034" width="8.83203125" style="381"/>
    <col min="1035" max="1035" width="11" style="381" customWidth="1"/>
    <col min="1036" max="1040" width="9.1640625" style="381" customWidth="1"/>
    <col min="1041" max="1041" width="10.5" style="381" customWidth="1"/>
    <col min="1042" max="1043" width="8.83203125" style="381"/>
    <col min="1044" max="1044" width="11" style="381" customWidth="1"/>
    <col min="1045" max="1045" width="12.1640625" style="381" customWidth="1"/>
    <col min="1046" max="1046" width="10.33203125" style="381" customWidth="1"/>
    <col min="1047" max="1048" width="12.5" style="381" customWidth="1"/>
    <col min="1049" max="1049" width="15.1640625" style="381" bestFit="1" customWidth="1"/>
    <col min="1050" max="1050" width="11.33203125" style="381" customWidth="1"/>
    <col min="1051" max="1051" width="12.5" style="381" customWidth="1"/>
    <col min="1052" max="1052" width="9" style="381" customWidth="1"/>
    <col min="1053" max="1054" width="10.5" style="381" customWidth="1"/>
    <col min="1055" max="1055" width="34.6640625" style="381" customWidth="1"/>
    <col min="1056" max="1056" width="25.5" style="381" customWidth="1"/>
    <col min="1057" max="1060" width="0" style="381" hidden="1" customWidth="1"/>
    <col min="1061" max="1061" width="58.1640625" style="381" customWidth="1"/>
    <col min="1062" max="1270" width="8.83203125" style="381"/>
    <col min="1271" max="1271" width="13" style="381" customWidth="1"/>
    <col min="1272" max="1272" width="18.33203125" style="381" customWidth="1"/>
    <col min="1273" max="1273" width="13.1640625" style="381" customWidth="1"/>
    <col min="1274" max="1274" width="13" style="381" customWidth="1"/>
    <col min="1275" max="1275" width="17.5" style="381" customWidth="1"/>
    <col min="1276" max="1276" width="14" style="381" customWidth="1"/>
    <col min="1277" max="1277" width="10.33203125" style="381" bestFit="1" customWidth="1"/>
    <col min="1278" max="1278" width="13.6640625" style="381" customWidth="1"/>
    <col min="1279" max="1279" width="10.33203125" style="381" bestFit="1" customWidth="1"/>
    <col min="1280" max="1280" width="8.83203125" style="381"/>
    <col min="1281" max="1281" width="10.33203125" style="381" customWidth="1"/>
    <col min="1282" max="1282" width="15.5" style="381" customWidth="1"/>
    <col min="1283" max="1283" width="12.5" style="381" customWidth="1"/>
    <col min="1284" max="1284" width="12.83203125" style="381" customWidth="1"/>
    <col min="1285" max="1290" width="8.83203125" style="381"/>
    <col min="1291" max="1291" width="11" style="381" customWidth="1"/>
    <col min="1292" max="1296" width="9.1640625" style="381" customWidth="1"/>
    <col min="1297" max="1297" width="10.5" style="381" customWidth="1"/>
    <col min="1298" max="1299" width="8.83203125" style="381"/>
    <col min="1300" max="1300" width="11" style="381" customWidth="1"/>
    <col min="1301" max="1301" width="12.1640625" style="381" customWidth="1"/>
    <col min="1302" max="1302" width="10.33203125" style="381" customWidth="1"/>
    <col min="1303" max="1304" width="12.5" style="381" customWidth="1"/>
    <col min="1305" max="1305" width="15.1640625" style="381" bestFit="1" customWidth="1"/>
    <col min="1306" max="1306" width="11.33203125" style="381" customWidth="1"/>
    <col min="1307" max="1307" width="12.5" style="381" customWidth="1"/>
    <col min="1308" max="1308" width="9" style="381" customWidth="1"/>
    <col min="1309" max="1310" width="10.5" style="381" customWidth="1"/>
    <col min="1311" max="1311" width="34.6640625" style="381" customWidth="1"/>
    <col min="1312" max="1312" width="25.5" style="381" customWidth="1"/>
    <col min="1313" max="1316" width="0" style="381" hidden="1" customWidth="1"/>
    <col min="1317" max="1317" width="58.1640625" style="381" customWidth="1"/>
    <col min="1318" max="1526" width="8.83203125" style="381"/>
    <col min="1527" max="1527" width="13" style="381" customWidth="1"/>
    <col min="1528" max="1528" width="18.33203125" style="381" customWidth="1"/>
    <col min="1529" max="1529" width="13.1640625" style="381" customWidth="1"/>
    <col min="1530" max="1530" width="13" style="381" customWidth="1"/>
    <col min="1531" max="1531" width="17.5" style="381" customWidth="1"/>
    <col min="1532" max="1532" width="14" style="381" customWidth="1"/>
    <col min="1533" max="1533" width="10.33203125" style="381" bestFit="1" customWidth="1"/>
    <col min="1534" max="1534" width="13.6640625" style="381" customWidth="1"/>
    <col min="1535" max="1535" width="10.33203125" style="381" bestFit="1" customWidth="1"/>
    <col min="1536" max="1536" width="8.83203125" style="381"/>
    <col min="1537" max="1537" width="10.33203125" style="381" customWidth="1"/>
    <col min="1538" max="1538" width="15.5" style="381" customWidth="1"/>
    <col min="1539" max="1539" width="12.5" style="381" customWidth="1"/>
    <col min="1540" max="1540" width="12.83203125" style="381" customWidth="1"/>
    <col min="1541" max="1546" width="8.83203125" style="381"/>
    <col min="1547" max="1547" width="11" style="381" customWidth="1"/>
    <col min="1548" max="1552" width="9.1640625" style="381" customWidth="1"/>
    <col min="1553" max="1553" width="10.5" style="381" customWidth="1"/>
    <col min="1554" max="1555" width="8.83203125" style="381"/>
    <col min="1556" max="1556" width="11" style="381" customWidth="1"/>
    <col min="1557" max="1557" width="12.1640625" style="381" customWidth="1"/>
    <col min="1558" max="1558" width="10.33203125" style="381" customWidth="1"/>
    <col min="1559" max="1560" width="12.5" style="381" customWidth="1"/>
    <col min="1561" max="1561" width="15.1640625" style="381" bestFit="1" customWidth="1"/>
    <col min="1562" max="1562" width="11.33203125" style="381" customWidth="1"/>
    <col min="1563" max="1563" width="12.5" style="381" customWidth="1"/>
    <col min="1564" max="1564" width="9" style="381" customWidth="1"/>
    <col min="1565" max="1566" width="10.5" style="381" customWidth="1"/>
    <col min="1567" max="1567" width="34.6640625" style="381" customWidth="1"/>
    <col min="1568" max="1568" width="25.5" style="381" customWidth="1"/>
    <col min="1569" max="1572" width="0" style="381" hidden="1" customWidth="1"/>
    <col min="1573" max="1573" width="58.1640625" style="381" customWidth="1"/>
    <col min="1574" max="1782" width="8.83203125" style="381"/>
    <col min="1783" max="1783" width="13" style="381" customWidth="1"/>
    <col min="1784" max="1784" width="18.33203125" style="381" customWidth="1"/>
    <col min="1785" max="1785" width="13.1640625" style="381" customWidth="1"/>
    <col min="1786" max="1786" width="13" style="381" customWidth="1"/>
    <col min="1787" max="1787" width="17.5" style="381" customWidth="1"/>
    <col min="1788" max="1788" width="14" style="381" customWidth="1"/>
    <col min="1789" max="1789" width="10.33203125" style="381" bestFit="1" customWidth="1"/>
    <col min="1790" max="1790" width="13.6640625" style="381" customWidth="1"/>
    <col min="1791" max="1791" width="10.33203125" style="381" bestFit="1" customWidth="1"/>
    <col min="1792" max="1792" width="8.83203125" style="381"/>
    <col min="1793" max="1793" width="10.33203125" style="381" customWidth="1"/>
    <col min="1794" max="1794" width="15.5" style="381" customWidth="1"/>
    <col min="1795" max="1795" width="12.5" style="381" customWidth="1"/>
    <col min="1796" max="1796" width="12.83203125" style="381" customWidth="1"/>
    <col min="1797" max="1802" width="8.83203125" style="381"/>
    <col min="1803" max="1803" width="11" style="381" customWidth="1"/>
    <col min="1804" max="1808" width="9.1640625" style="381" customWidth="1"/>
    <col min="1809" max="1809" width="10.5" style="381" customWidth="1"/>
    <col min="1810" max="1811" width="8.83203125" style="381"/>
    <col min="1812" max="1812" width="11" style="381" customWidth="1"/>
    <col min="1813" max="1813" width="12.1640625" style="381" customWidth="1"/>
    <col min="1814" max="1814" width="10.33203125" style="381" customWidth="1"/>
    <col min="1815" max="1816" width="12.5" style="381" customWidth="1"/>
    <col min="1817" max="1817" width="15.1640625" style="381" bestFit="1" customWidth="1"/>
    <col min="1818" max="1818" width="11.33203125" style="381" customWidth="1"/>
    <col min="1819" max="1819" width="12.5" style="381" customWidth="1"/>
    <col min="1820" max="1820" width="9" style="381" customWidth="1"/>
    <col min="1821" max="1822" width="10.5" style="381" customWidth="1"/>
    <col min="1823" max="1823" width="34.6640625" style="381" customWidth="1"/>
    <col min="1824" max="1824" width="25.5" style="381" customWidth="1"/>
    <col min="1825" max="1828" width="0" style="381" hidden="1" customWidth="1"/>
    <col min="1829" max="1829" width="58.1640625" style="381" customWidth="1"/>
    <col min="1830" max="2038" width="8.83203125" style="381"/>
    <col min="2039" max="2039" width="13" style="381" customWidth="1"/>
    <col min="2040" max="2040" width="18.33203125" style="381" customWidth="1"/>
    <col min="2041" max="2041" width="13.1640625" style="381" customWidth="1"/>
    <col min="2042" max="2042" width="13" style="381" customWidth="1"/>
    <col min="2043" max="2043" width="17.5" style="381" customWidth="1"/>
    <col min="2044" max="2044" width="14" style="381" customWidth="1"/>
    <col min="2045" max="2045" width="10.33203125" style="381" bestFit="1" customWidth="1"/>
    <col min="2046" max="2046" width="13.6640625" style="381" customWidth="1"/>
    <col min="2047" max="2047" width="10.33203125" style="381" bestFit="1" customWidth="1"/>
    <col min="2048" max="2048" width="8.83203125" style="381"/>
    <col min="2049" max="2049" width="10.33203125" style="381" customWidth="1"/>
    <col min="2050" max="2050" width="15.5" style="381" customWidth="1"/>
    <col min="2051" max="2051" width="12.5" style="381" customWidth="1"/>
    <col min="2052" max="2052" width="12.83203125" style="381" customWidth="1"/>
    <col min="2053" max="2058" width="8.83203125" style="381"/>
    <col min="2059" max="2059" width="11" style="381" customWidth="1"/>
    <col min="2060" max="2064" width="9.1640625" style="381" customWidth="1"/>
    <col min="2065" max="2065" width="10.5" style="381" customWidth="1"/>
    <col min="2066" max="2067" width="8.83203125" style="381"/>
    <col min="2068" max="2068" width="11" style="381" customWidth="1"/>
    <col min="2069" max="2069" width="12.1640625" style="381" customWidth="1"/>
    <col min="2070" max="2070" width="10.33203125" style="381" customWidth="1"/>
    <col min="2071" max="2072" width="12.5" style="381" customWidth="1"/>
    <col min="2073" max="2073" width="15.1640625" style="381" bestFit="1" customWidth="1"/>
    <col min="2074" max="2074" width="11.33203125" style="381" customWidth="1"/>
    <col min="2075" max="2075" width="12.5" style="381" customWidth="1"/>
    <col min="2076" max="2076" width="9" style="381" customWidth="1"/>
    <col min="2077" max="2078" width="10.5" style="381" customWidth="1"/>
    <col min="2079" max="2079" width="34.6640625" style="381" customWidth="1"/>
    <col min="2080" max="2080" width="25.5" style="381" customWidth="1"/>
    <col min="2081" max="2084" width="0" style="381" hidden="1" customWidth="1"/>
    <col min="2085" max="2085" width="58.1640625" style="381" customWidth="1"/>
    <col min="2086" max="2294" width="8.83203125" style="381"/>
    <col min="2295" max="2295" width="13" style="381" customWidth="1"/>
    <col min="2296" max="2296" width="18.33203125" style="381" customWidth="1"/>
    <col min="2297" max="2297" width="13.1640625" style="381" customWidth="1"/>
    <col min="2298" max="2298" width="13" style="381" customWidth="1"/>
    <col min="2299" max="2299" width="17.5" style="381" customWidth="1"/>
    <col min="2300" max="2300" width="14" style="381" customWidth="1"/>
    <col min="2301" max="2301" width="10.33203125" style="381" bestFit="1" customWidth="1"/>
    <col min="2302" max="2302" width="13.6640625" style="381" customWidth="1"/>
    <col min="2303" max="2303" width="10.33203125" style="381" bestFit="1" customWidth="1"/>
    <col min="2304" max="2304" width="8.83203125" style="381"/>
    <col min="2305" max="2305" width="10.33203125" style="381" customWidth="1"/>
    <col min="2306" max="2306" width="15.5" style="381" customWidth="1"/>
    <col min="2307" max="2307" width="12.5" style="381" customWidth="1"/>
    <col min="2308" max="2308" width="12.83203125" style="381" customWidth="1"/>
    <col min="2309" max="2314" width="8.83203125" style="381"/>
    <col min="2315" max="2315" width="11" style="381" customWidth="1"/>
    <col min="2316" max="2320" width="9.1640625" style="381" customWidth="1"/>
    <col min="2321" max="2321" width="10.5" style="381" customWidth="1"/>
    <col min="2322" max="2323" width="8.83203125" style="381"/>
    <col min="2324" max="2324" width="11" style="381" customWidth="1"/>
    <col min="2325" max="2325" width="12.1640625" style="381" customWidth="1"/>
    <col min="2326" max="2326" width="10.33203125" style="381" customWidth="1"/>
    <col min="2327" max="2328" width="12.5" style="381" customWidth="1"/>
    <col min="2329" max="2329" width="15.1640625" style="381" bestFit="1" customWidth="1"/>
    <col min="2330" max="2330" width="11.33203125" style="381" customWidth="1"/>
    <col min="2331" max="2331" width="12.5" style="381" customWidth="1"/>
    <col min="2332" max="2332" width="9" style="381" customWidth="1"/>
    <col min="2333" max="2334" width="10.5" style="381" customWidth="1"/>
    <col min="2335" max="2335" width="34.6640625" style="381" customWidth="1"/>
    <col min="2336" max="2336" width="25.5" style="381" customWidth="1"/>
    <col min="2337" max="2340" width="0" style="381" hidden="1" customWidth="1"/>
    <col min="2341" max="2341" width="58.1640625" style="381" customWidth="1"/>
    <col min="2342" max="2550" width="8.83203125" style="381"/>
    <col min="2551" max="2551" width="13" style="381" customWidth="1"/>
    <col min="2552" max="2552" width="18.33203125" style="381" customWidth="1"/>
    <col min="2553" max="2553" width="13.1640625" style="381" customWidth="1"/>
    <col min="2554" max="2554" width="13" style="381" customWidth="1"/>
    <col min="2555" max="2555" width="17.5" style="381" customWidth="1"/>
    <col min="2556" max="2556" width="14" style="381" customWidth="1"/>
    <col min="2557" max="2557" width="10.33203125" style="381" bestFit="1" customWidth="1"/>
    <col min="2558" max="2558" width="13.6640625" style="381" customWidth="1"/>
    <col min="2559" max="2559" width="10.33203125" style="381" bestFit="1" customWidth="1"/>
    <col min="2560" max="2560" width="8.83203125" style="381"/>
    <col min="2561" max="2561" width="10.33203125" style="381" customWidth="1"/>
    <col min="2562" max="2562" width="15.5" style="381" customWidth="1"/>
    <col min="2563" max="2563" width="12.5" style="381" customWidth="1"/>
    <col min="2564" max="2564" width="12.83203125" style="381" customWidth="1"/>
    <col min="2565" max="2570" width="8.83203125" style="381"/>
    <col min="2571" max="2571" width="11" style="381" customWidth="1"/>
    <col min="2572" max="2576" width="9.1640625" style="381" customWidth="1"/>
    <col min="2577" max="2577" width="10.5" style="381" customWidth="1"/>
    <col min="2578" max="2579" width="8.83203125" style="381"/>
    <col min="2580" max="2580" width="11" style="381" customWidth="1"/>
    <col min="2581" max="2581" width="12.1640625" style="381" customWidth="1"/>
    <col min="2582" max="2582" width="10.33203125" style="381" customWidth="1"/>
    <col min="2583" max="2584" width="12.5" style="381" customWidth="1"/>
    <col min="2585" max="2585" width="15.1640625" style="381" bestFit="1" customWidth="1"/>
    <col min="2586" max="2586" width="11.33203125" style="381" customWidth="1"/>
    <col min="2587" max="2587" width="12.5" style="381" customWidth="1"/>
    <col min="2588" max="2588" width="9" style="381" customWidth="1"/>
    <col min="2589" max="2590" width="10.5" style="381" customWidth="1"/>
    <col min="2591" max="2591" width="34.6640625" style="381" customWidth="1"/>
    <col min="2592" max="2592" width="25.5" style="381" customWidth="1"/>
    <col min="2593" max="2596" width="0" style="381" hidden="1" customWidth="1"/>
    <col min="2597" max="2597" width="58.1640625" style="381" customWidth="1"/>
    <col min="2598" max="2806" width="8.83203125" style="381"/>
    <col min="2807" max="2807" width="13" style="381" customWidth="1"/>
    <col min="2808" max="2808" width="18.33203125" style="381" customWidth="1"/>
    <col min="2809" max="2809" width="13.1640625" style="381" customWidth="1"/>
    <col min="2810" max="2810" width="13" style="381" customWidth="1"/>
    <col min="2811" max="2811" width="17.5" style="381" customWidth="1"/>
    <col min="2812" max="2812" width="14" style="381" customWidth="1"/>
    <col min="2813" max="2813" width="10.33203125" style="381" bestFit="1" customWidth="1"/>
    <col min="2814" max="2814" width="13.6640625" style="381" customWidth="1"/>
    <col min="2815" max="2815" width="10.33203125" style="381" bestFit="1" customWidth="1"/>
    <col min="2816" max="2816" width="8.83203125" style="381"/>
    <col min="2817" max="2817" width="10.33203125" style="381" customWidth="1"/>
    <col min="2818" max="2818" width="15.5" style="381" customWidth="1"/>
    <col min="2819" max="2819" width="12.5" style="381" customWidth="1"/>
    <col min="2820" max="2820" width="12.83203125" style="381" customWidth="1"/>
    <col min="2821" max="2826" width="8.83203125" style="381"/>
    <col min="2827" max="2827" width="11" style="381" customWidth="1"/>
    <col min="2828" max="2832" width="9.1640625" style="381" customWidth="1"/>
    <col min="2833" max="2833" width="10.5" style="381" customWidth="1"/>
    <col min="2834" max="2835" width="8.83203125" style="381"/>
    <col min="2836" max="2836" width="11" style="381" customWidth="1"/>
    <col min="2837" max="2837" width="12.1640625" style="381" customWidth="1"/>
    <col min="2838" max="2838" width="10.33203125" style="381" customWidth="1"/>
    <col min="2839" max="2840" width="12.5" style="381" customWidth="1"/>
    <col min="2841" max="2841" width="15.1640625" style="381" bestFit="1" customWidth="1"/>
    <col min="2842" max="2842" width="11.33203125" style="381" customWidth="1"/>
    <col min="2843" max="2843" width="12.5" style="381" customWidth="1"/>
    <col min="2844" max="2844" width="9" style="381" customWidth="1"/>
    <col min="2845" max="2846" width="10.5" style="381" customWidth="1"/>
    <col min="2847" max="2847" width="34.6640625" style="381" customWidth="1"/>
    <col min="2848" max="2848" width="25.5" style="381" customWidth="1"/>
    <col min="2849" max="2852" width="0" style="381" hidden="1" customWidth="1"/>
    <col min="2853" max="2853" width="58.1640625" style="381" customWidth="1"/>
    <col min="2854" max="3062" width="8.83203125" style="381"/>
    <col min="3063" max="3063" width="13" style="381" customWidth="1"/>
    <col min="3064" max="3064" width="18.33203125" style="381" customWidth="1"/>
    <col min="3065" max="3065" width="13.1640625" style="381" customWidth="1"/>
    <col min="3066" max="3066" width="13" style="381" customWidth="1"/>
    <col min="3067" max="3067" width="17.5" style="381" customWidth="1"/>
    <col min="3068" max="3068" width="14" style="381" customWidth="1"/>
    <col min="3069" max="3069" width="10.33203125" style="381" bestFit="1" customWidth="1"/>
    <col min="3070" max="3070" width="13.6640625" style="381" customWidth="1"/>
    <col min="3071" max="3071" width="10.33203125" style="381" bestFit="1" customWidth="1"/>
    <col min="3072" max="3072" width="8.83203125" style="381"/>
    <col min="3073" max="3073" width="10.33203125" style="381" customWidth="1"/>
    <col min="3074" max="3074" width="15.5" style="381" customWidth="1"/>
    <col min="3075" max="3075" width="12.5" style="381" customWidth="1"/>
    <col min="3076" max="3076" width="12.83203125" style="381" customWidth="1"/>
    <col min="3077" max="3082" width="8.83203125" style="381"/>
    <col min="3083" max="3083" width="11" style="381" customWidth="1"/>
    <col min="3084" max="3088" width="9.1640625" style="381" customWidth="1"/>
    <col min="3089" max="3089" width="10.5" style="381" customWidth="1"/>
    <col min="3090" max="3091" width="8.83203125" style="381"/>
    <col min="3092" max="3092" width="11" style="381" customWidth="1"/>
    <col min="3093" max="3093" width="12.1640625" style="381" customWidth="1"/>
    <col min="3094" max="3094" width="10.33203125" style="381" customWidth="1"/>
    <col min="3095" max="3096" width="12.5" style="381" customWidth="1"/>
    <col min="3097" max="3097" width="15.1640625" style="381" bestFit="1" customWidth="1"/>
    <col min="3098" max="3098" width="11.33203125" style="381" customWidth="1"/>
    <col min="3099" max="3099" width="12.5" style="381" customWidth="1"/>
    <col min="3100" max="3100" width="9" style="381" customWidth="1"/>
    <col min="3101" max="3102" width="10.5" style="381" customWidth="1"/>
    <col min="3103" max="3103" width="34.6640625" style="381" customWidth="1"/>
    <col min="3104" max="3104" width="25.5" style="381" customWidth="1"/>
    <col min="3105" max="3108" width="0" style="381" hidden="1" customWidth="1"/>
    <col min="3109" max="3109" width="58.1640625" style="381" customWidth="1"/>
    <col min="3110" max="3318" width="8.83203125" style="381"/>
    <col min="3319" max="3319" width="13" style="381" customWidth="1"/>
    <col min="3320" max="3320" width="18.33203125" style="381" customWidth="1"/>
    <col min="3321" max="3321" width="13.1640625" style="381" customWidth="1"/>
    <col min="3322" max="3322" width="13" style="381" customWidth="1"/>
    <col min="3323" max="3323" width="17.5" style="381" customWidth="1"/>
    <col min="3324" max="3324" width="14" style="381" customWidth="1"/>
    <col min="3325" max="3325" width="10.33203125" style="381" bestFit="1" customWidth="1"/>
    <col min="3326" max="3326" width="13.6640625" style="381" customWidth="1"/>
    <col min="3327" max="3327" width="10.33203125" style="381" bestFit="1" customWidth="1"/>
    <col min="3328" max="3328" width="8.83203125" style="381"/>
    <col min="3329" max="3329" width="10.33203125" style="381" customWidth="1"/>
    <col min="3330" max="3330" width="15.5" style="381" customWidth="1"/>
    <col min="3331" max="3331" width="12.5" style="381" customWidth="1"/>
    <col min="3332" max="3332" width="12.83203125" style="381" customWidth="1"/>
    <col min="3333" max="3338" width="8.83203125" style="381"/>
    <col min="3339" max="3339" width="11" style="381" customWidth="1"/>
    <col min="3340" max="3344" width="9.1640625" style="381" customWidth="1"/>
    <col min="3345" max="3345" width="10.5" style="381" customWidth="1"/>
    <col min="3346" max="3347" width="8.83203125" style="381"/>
    <col min="3348" max="3348" width="11" style="381" customWidth="1"/>
    <col min="3349" max="3349" width="12.1640625" style="381" customWidth="1"/>
    <col min="3350" max="3350" width="10.33203125" style="381" customWidth="1"/>
    <col min="3351" max="3352" width="12.5" style="381" customWidth="1"/>
    <col min="3353" max="3353" width="15.1640625" style="381" bestFit="1" customWidth="1"/>
    <col min="3354" max="3354" width="11.33203125" style="381" customWidth="1"/>
    <col min="3355" max="3355" width="12.5" style="381" customWidth="1"/>
    <col min="3356" max="3356" width="9" style="381" customWidth="1"/>
    <col min="3357" max="3358" width="10.5" style="381" customWidth="1"/>
    <col min="3359" max="3359" width="34.6640625" style="381" customWidth="1"/>
    <col min="3360" max="3360" width="25.5" style="381" customWidth="1"/>
    <col min="3361" max="3364" width="0" style="381" hidden="1" customWidth="1"/>
    <col min="3365" max="3365" width="58.1640625" style="381" customWidth="1"/>
    <col min="3366" max="3574" width="8.83203125" style="381"/>
    <col min="3575" max="3575" width="13" style="381" customWidth="1"/>
    <col min="3576" max="3576" width="18.33203125" style="381" customWidth="1"/>
    <col min="3577" max="3577" width="13.1640625" style="381" customWidth="1"/>
    <col min="3578" max="3578" width="13" style="381" customWidth="1"/>
    <col min="3579" max="3579" width="17.5" style="381" customWidth="1"/>
    <col min="3580" max="3580" width="14" style="381" customWidth="1"/>
    <col min="3581" max="3581" width="10.33203125" style="381" bestFit="1" customWidth="1"/>
    <col min="3582" max="3582" width="13.6640625" style="381" customWidth="1"/>
    <col min="3583" max="3583" width="10.33203125" style="381" bestFit="1" customWidth="1"/>
    <col min="3584" max="3584" width="8.83203125" style="381"/>
    <col min="3585" max="3585" width="10.33203125" style="381" customWidth="1"/>
    <col min="3586" max="3586" width="15.5" style="381" customWidth="1"/>
    <col min="3587" max="3587" width="12.5" style="381" customWidth="1"/>
    <col min="3588" max="3588" width="12.83203125" style="381" customWidth="1"/>
    <col min="3589" max="3594" width="8.83203125" style="381"/>
    <col min="3595" max="3595" width="11" style="381" customWidth="1"/>
    <col min="3596" max="3600" width="9.1640625" style="381" customWidth="1"/>
    <col min="3601" max="3601" width="10.5" style="381" customWidth="1"/>
    <col min="3602" max="3603" width="8.83203125" style="381"/>
    <col min="3604" max="3604" width="11" style="381" customWidth="1"/>
    <col min="3605" max="3605" width="12.1640625" style="381" customWidth="1"/>
    <col min="3606" max="3606" width="10.33203125" style="381" customWidth="1"/>
    <col min="3607" max="3608" width="12.5" style="381" customWidth="1"/>
    <col min="3609" max="3609" width="15.1640625" style="381" bestFit="1" customWidth="1"/>
    <col min="3610" max="3610" width="11.33203125" style="381" customWidth="1"/>
    <col min="3611" max="3611" width="12.5" style="381" customWidth="1"/>
    <col min="3612" max="3612" width="9" style="381" customWidth="1"/>
    <col min="3613" max="3614" width="10.5" style="381" customWidth="1"/>
    <col min="3615" max="3615" width="34.6640625" style="381" customWidth="1"/>
    <col min="3616" max="3616" width="25.5" style="381" customWidth="1"/>
    <col min="3617" max="3620" width="0" style="381" hidden="1" customWidth="1"/>
    <col min="3621" max="3621" width="58.1640625" style="381" customWidth="1"/>
    <col min="3622" max="3830" width="8.83203125" style="381"/>
    <col min="3831" max="3831" width="13" style="381" customWidth="1"/>
    <col min="3832" max="3832" width="18.33203125" style="381" customWidth="1"/>
    <col min="3833" max="3833" width="13.1640625" style="381" customWidth="1"/>
    <col min="3834" max="3834" width="13" style="381" customWidth="1"/>
    <col min="3835" max="3835" width="17.5" style="381" customWidth="1"/>
    <col min="3836" max="3836" width="14" style="381" customWidth="1"/>
    <col min="3837" max="3837" width="10.33203125" style="381" bestFit="1" customWidth="1"/>
    <col min="3838" max="3838" width="13.6640625" style="381" customWidth="1"/>
    <col min="3839" max="3839" width="10.33203125" style="381" bestFit="1" customWidth="1"/>
    <col min="3840" max="3840" width="8.83203125" style="381"/>
    <col min="3841" max="3841" width="10.33203125" style="381" customWidth="1"/>
    <col min="3842" max="3842" width="15.5" style="381" customWidth="1"/>
    <col min="3843" max="3843" width="12.5" style="381" customWidth="1"/>
    <col min="3844" max="3844" width="12.83203125" style="381" customWidth="1"/>
    <col min="3845" max="3850" width="8.83203125" style="381"/>
    <col min="3851" max="3851" width="11" style="381" customWidth="1"/>
    <col min="3852" max="3856" width="9.1640625" style="381" customWidth="1"/>
    <col min="3857" max="3857" width="10.5" style="381" customWidth="1"/>
    <col min="3858" max="3859" width="8.83203125" style="381"/>
    <col min="3860" max="3860" width="11" style="381" customWidth="1"/>
    <col min="3861" max="3861" width="12.1640625" style="381" customWidth="1"/>
    <col min="3862" max="3862" width="10.33203125" style="381" customWidth="1"/>
    <col min="3863" max="3864" width="12.5" style="381" customWidth="1"/>
    <col min="3865" max="3865" width="15.1640625" style="381" bestFit="1" customWidth="1"/>
    <col min="3866" max="3866" width="11.33203125" style="381" customWidth="1"/>
    <col min="3867" max="3867" width="12.5" style="381" customWidth="1"/>
    <col min="3868" max="3868" width="9" style="381" customWidth="1"/>
    <col min="3869" max="3870" width="10.5" style="381" customWidth="1"/>
    <col min="3871" max="3871" width="34.6640625" style="381" customWidth="1"/>
    <col min="3872" max="3872" width="25.5" style="381" customWidth="1"/>
    <col min="3873" max="3876" width="0" style="381" hidden="1" customWidth="1"/>
    <col min="3877" max="3877" width="58.1640625" style="381" customWidth="1"/>
    <col min="3878" max="4086" width="8.83203125" style="381"/>
    <col min="4087" max="4087" width="13" style="381" customWidth="1"/>
    <col min="4088" max="4088" width="18.33203125" style="381" customWidth="1"/>
    <col min="4089" max="4089" width="13.1640625" style="381" customWidth="1"/>
    <col min="4090" max="4090" width="13" style="381" customWidth="1"/>
    <col min="4091" max="4091" width="17.5" style="381" customWidth="1"/>
    <col min="4092" max="4092" width="14" style="381" customWidth="1"/>
    <col min="4093" max="4093" width="10.33203125" style="381" bestFit="1" customWidth="1"/>
    <col min="4094" max="4094" width="13.6640625" style="381" customWidth="1"/>
    <col min="4095" max="4095" width="10.33203125" style="381" bestFit="1" customWidth="1"/>
    <col min="4096" max="4096" width="8.83203125" style="381"/>
    <col min="4097" max="4097" width="10.33203125" style="381" customWidth="1"/>
    <col min="4098" max="4098" width="15.5" style="381" customWidth="1"/>
    <col min="4099" max="4099" width="12.5" style="381" customWidth="1"/>
    <col min="4100" max="4100" width="12.83203125" style="381" customWidth="1"/>
    <col min="4101" max="4106" width="8.83203125" style="381"/>
    <col min="4107" max="4107" width="11" style="381" customWidth="1"/>
    <col min="4108" max="4112" width="9.1640625" style="381" customWidth="1"/>
    <col min="4113" max="4113" width="10.5" style="381" customWidth="1"/>
    <col min="4114" max="4115" width="8.83203125" style="381"/>
    <col min="4116" max="4116" width="11" style="381" customWidth="1"/>
    <col min="4117" max="4117" width="12.1640625" style="381" customWidth="1"/>
    <col min="4118" max="4118" width="10.33203125" style="381" customWidth="1"/>
    <col min="4119" max="4120" width="12.5" style="381" customWidth="1"/>
    <col min="4121" max="4121" width="15.1640625" style="381" bestFit="1" customWidth="1"/>
    <col min="4122" max="4122" width="11.33203125" style="381" customWidth="1"/>
    <col min="4123" max="4123" width="12.5" style="381" customWidth="1"/>
    <col min="4124" max="4124" width="9" style="381" customWidth="1"/>
    <col min="4125" max="4126" width="10.5" style="381" customWidth="1"/>
    <col min="4127" max="4127" width="34.6640625" style="381" customWidth="1"/>
    <col min="4128" max="4128" width="25.5" style="381" customWidth="1"/>
    <col min="4129" max="4132" width="0" style="381" hidden="1" customWidth="1"/>
    <col min="4133" max="4133" width="58.1640625" style="381" customWidth="1"/>
    <col min="4134" max="4342" width="8.83203125" style="381"/>
    <col min="4343" max="4343" width="13" style="381" customWidth="1"/>
    <col min="4344" max="4344" width="18.33203125" style="381" customWidth="1"/>
    <col min="4345" max="4345" width="13.1640625" style="381" customWidth="1"/>
    <col min="4346" max="4346" width="13" style="381" customWidth="1"/>
    <col min="4347" max="4347" width="17.5" style="381" customWidth="1"/>
    <col min="4348" max="4348" width="14" style="381" customWidth="1"/>
    <col min="4349" max="4349" width="10.33203125" style="381" bestFit="1" customWidth="1"/>
    <col min="4350" max="4350" width="13.6640625" style="381" customWidth="1"/>
    <col min="4351" max="4351" width="10.33203125" style="381" bestFit="1" customWidth="1"/>
    <col min="4352" max="4352" width="8.83203125" style="381"/>
    <col min="4353" max="4353" width="10.33203125" style="381" customWidth="1"/>
    <col min="4354" max="4354" width="15.5" style="381" customWidth="1"/>
    <col min="4355" max="4355" width="12.5" style="381" customWidth="1"/>
    <col min="4356" max="4356" width="12.83203125" style="381" customWidth="1"/>
    <col min="4357" max="4362" width="8.83203125" style="381"/>
    <col min="4363" max="4363" width="11" style="381" customWidth="1"/>
    <col min="4364" max="4368" width="9.1640625" style="381" customWidth="1"/>
    <col min="4369" max="4369" width="10.5" style="381" customWidth="1"/>
    <col min="4370" max="4371" width="8.83203125" style="381"/>
    <col min="4372" max="4372" width="11" style="381" customWidth="1"/>
    <col min="4373" max="4373" width="12.1640625" style="381" customWidth="1"/>
    <col min="4374" max="4374" width="10.33203125" style="381" customWidth="1"/>
    <col min="4375" max="4376" width="12.5" style="381" customWidth="1"/>
    <col min="4377" max="4377" width="15.1640625" style="381" bestFit="1" customWidth="1"/>
    <col min="4378" max="4378" width="11.33203125" style="381" customWidth="1"/>
    <col min="4379" max="4379" width="12.5" style="381" customWidth="1"/>
    <col min="4380" max="4380" width="9" style="381" customWidth="1"/>
    <col min="4381" max="4382" width="10.5" style="381" customWidth="1"/>
    <col min="4383" max="4383" width="34.6640625" style="381" customWidth="1"/>
    <col min="4384" max="4384" width="25.5" style="381" customWidth="1"/>
    <col min="4385" max="4388" width="0" style="381" hidden="1" customWidth="1"/>
    <col min="4389" max="4389" width="58.1640625" style="381" customWidth="1"/>
    <col min="4390" max="4598" width="8.83203125" style="381"/>
    <col min="4599" max="4599" width="13" style="381" customWidth="1"/>
    <col min="4600" max="4600" width="18.33203125" style="381" customWidth="1"/>
    <col min="4601" max="4601" width="13.1640625" style="381" customWidth="1"/>
    <col min="4602" max="4602" width="13" style="381" customWidth="1"/>
    <col min="4603" max="4603" width="17.5" style="381" customWidth="1"/>
    <col min="4604" max="4604" width="14" style="381" customWidth="1"/>
    <col min="4605" max="4605" width="10.33203125" style="381" bestFit="1" customWidth="1"/>
    <col min="4606" max="4606" width="13.6640625" style="381" customWidth="1"/>
    <col min="4607" max="4607" width="10.33203125" style="381" bestFit="1" customWidth="1"/>
    <col min="4608" max="4608" width="8.83203125" style="381"/>
    <col min="4609" max="4609" width="10.33203125" style="381" customWidth="1"/>
    <col min="4610" max="4610" width="15.5" style="381" customWidth="1"/>
    <col min="4611" max="4611" width="12.5" style="381" customWidth="1"/>
    <col min="4612" max="4612" width="12.83203125" style="381" customWidth="1"/>
    <col min="4613" max="4618" width="8.83203125" style="381"/>
    <col min="4619" max="4619" width="11" style="381" customWidth="1"/>
    <col min="4620" max="4624" width="9.1640625" style="381" customWidth="1"/>
    <col min="4625" max="4625" width="10.5" style="381" customWidth="1"/>
    <col min="4626" max="4627" width="8.83203125" style="381"/>
    <col min="4628" max="4628" width="11" style="381" customWidth="1"/>
    <col min="4629" max="4629" width="12.1640625" style="381" customWidth="1"/>
    <col min="4630" max="4630" width="10.33203125" style="381" customWidth="1"/>
    <col min="4631" max="4632" width="12.5" style="381" customWidth="1"/>
    <col min="4633" max="4633" width="15.1640625" style="381" bestFit="1" customWidth="1"/>
    <col min="4634" max="4634" width="11.33203125" style="381" customWidth="1"/>
    <col min="4635" max="4635" width="12.5" style="381" customWidth="1"/>
    <col min="4636" max="4636" width="9" style="381" customWidth="1"/>
    <col min="4637" max="4638" width="10.5" style="381" customWidth="1"/>
    <col min="4639" max="4639" width="34.6640625" style="381" customWidth="1"/>
    <col min="4640" max="4640" width="25.5" style="381" customWidth="1"/>
    <col min="4641" max="4644" width="0" style="381" hidden="1" customWidth="1"/>
    <col min="4645" max="4645" width="58.1640625" style="381" customWidth="1"/>
    <col min="4646" max="4854" width="8.83203125" style="381"/>
    <col min="4855" max="4855" width="13" style="381" customWidth="1"/>
    <col min="4856" max="4856" width="18.33203125" style="381" customWidth="1"/>
    <col min="4857" max="4857" width="13.1640625" style="381" customWidth="1"/>
    <col min="4858" max="4858" width="13" style="381" customWidth="1"/>
    <col min="4859" max="4859" width="17.5" style="381" customWidth="1"/>
    <col min="4860" max="4860" width="14" style="381" customWidth="1"/>
    <col min="4861" max="4861" width="10.33203125" style="381" bestFit="1" customWidth="1"/>
    <col min="4862" max="4862" width="13.6640625" style="381" customWidth="1"/>
    <col min="4863" max="4863" width="10.33203125" style="381" bestFit="1" customWidth="1"/>
    <col min="4864" max="4864" width="8.83203125" style="381"/>
    <col min="4865" max="4865" width="10.33203125" style="381" customWidth="1"/>
    <col min="4866" max="4866" width="15.5" style="381" customWidth="1"/>
    <col min="4867" max="4867" width="12.5" style="381" customWidth="1"/>
    <col min="4868" max="4868" width="12.83203125" style="381" customWidth="1"/>
    <col min="4869" max="4874" width="8.83203125" style="381"/>
    <col min="4875" max="4875" width="11" style="381" customWidth="1"/>
    <col min="4876" max="4880" width="9.1640625" style="381" customWidth="1"/>
    <col min="4881" max="4881" width="10.5" style="381" customWidth="1"/>
    <col min="4882" max="4883" width="8.83203125" style="381"/>
    <col min="4884" max="4884" width="11" style="381" customWidth="1"/>
    <col min="4885" max="4885" width="12.1640625" style="381" customWidth="1"/>
    <col min="4886" max="4886" width="10.33203125" style="381" customWidth="1"/>
    <col min="4887" max="4888" width="12.5" style="381" customWidth="1"/>
    <col min="4889" max="4889" width="15.1640625" style="381" bestFit="1" customWidth="1"/>
    <col min="4890" max="4890" width="11.33203125" style="381" customWidth="1"/>
    <col min="4891" max="4891" width="12.5" style="381" customWidth="1"/>
    <col min="4892" max="4892" width="9" style="381" customWidth="1"/>
    <col min="4893" max="4894" width="10.5" style="381" customWidth="1"/>
    <col min="4895" max="4895" width="34.6640625" style="381" customWidth="1"/>
    <col min="4896" max="4896" width="25.5" style="381" customWidth="1"/>
    <col min="4897" max="4900" width="0" style="381" hidden="1" customWidth="1"/>
    <col min="4901" max="4901" width="58.1640625" style="381" customWidth="1"/>
    <col min="4902" max="5110" width="8.83203125" style="381"/>
    <col min="5111" max="5111" width="13" style="381" customWidth="1"/>
    <col min="5112" max="5112" width="18.33203125" style="381" customWidth="1"/>
    <col min="5113" max="5113" width="13.1640625" style="381" customWidth="1"/>
    <col min="5114" max="5114" width="13" style="381" customWidth="1"/>
    <col min="5115" max="5115" width="17.5" style="381" customWidth="1"/>
    <col min="5116" max="5116" width="14" style="381" customWidth="1"/>
    <col min="5117" max="5117" width="10.33203125" style="381" bestFit="1" customWidth="1"/>
    <col min="5118" max="5118" width="13.6640625" style="381" customWidth="1"/>
    <col min="5119" max="5119" width="10.33203125" style="381" bestFit="1" customWidth="1"/>
    <col min="5120" max="5120" width="8.83203125" style="381"/>
    <col min="5121" max="5121" width="10.33203125" style="381" customWidth="1"/>
    <col min="5122" max="5122" width="15.5" style="381" customWidth="1"/>
    <col min="5123" max="5123" width="12.5" style="381" customWidth="1"/>
    <col min="5124" max="5124" width="12.83203125" style="381" customWidth="1"/>
    <col min="5125" max="5130" width="8.83203125" style="381"/>
    <col min="5131" max="5131" width="11" style="381" customWidth="1"/>
    <col min="5132" max="5136" width="9.1640625" style="381" customWidth="1"/>
    <col min="5137" max="5137" width="10.5" style="381" customWidth="1"/>
    <col min="5138" max="5139" width="8.83203125" style="381"/>
    <col min="5140" max="5140" width="11" style="381" customWidth="1"/>
    <col min="5141" max="5141" width="12.1640625" style="381" customWidth="1"/>
    <col min="5142" max="5142" width="10.33203125" style="381" customWidth="1"/>
    <col min="5143" max="5144" width="12.5" style="381" customWidth="1"/>
    <col min="5145" max="5145" width="15.1640625" style="381" bestFit="1" customWidth="1"/>
    <col min="5146" max="5146" width="11.33203125" style="381" customWidth="1"/>
    <col min="5147" max="5147" width="12.5" style="381" customWidth="1"/>
    <col min="5148" max="5148" width="9" style="381" customWidth="1"/>
    <col min="5149" max="5150" width="10.5" style="381" customWidth="1"/>
    <col min="5151" max="5151" width="34.6640625" style="381" customWidth="1"/>
    <col min="5152" max="5152" width="25.5" style="381" customWidth="1"/>
    <col min="5153" max="5156" width="0" style="381" hidden="1" customWidth="1"/>
    <col min="5157" max="5157" width="58.1640625" style="381" customWidth="1"/>
    <col min="5158" max="5366" width="8.83203125" style="381"/>
    <col min="5367" max="5367" width="13" style="381" customWidth="1"/>
    <col min="5368" max="5368" width="18.33203125" style="381" customWidth="1"/>
    <col min="5369" max="5369" width="13.1640625" style="381" customWidth="1"/>
    <col min="5370" max="5370" width="13" style="381" customWidth="1"/>
    <col min="5371" max="5371" width="17.5" style="381" customWidth="1"/>
    <col min="5372" max="5372" width="14" style="381" customWidth="1"/>
    <col min="5373" max="5373" width="10.33203125" style="381" bestFit="1" customWidth="1"/>
    <col min="5374" max="5374" width="13.6640625" style="381" customWidth="1"/>
    <col min="5375" max="5375" width="10.33203125" style="381" bestFit="1" customWidth="1"/>
    <col min="5376" max="5376" width="8.83203125" style="381"/>
    <col min="5377" max="5377" width="10.33203125" style="381" customWidth="1"/>
    <col min="5378" max="5378" width="15.5" style="381" customWidth="1"/>
    <col min="5379" max="5379" width="12.5" style="381" customWidth="1"/>
    <col min="5380" max="5380" width="12.83203125" style="381" customWidth="1"/>
    <col min="5381" max="5386" width="8.83203125" style="381"/>
    <col min="5387" max="5387" width="11" style="381" customWidth="1"/>
    <col min="5388" max="5392" width="9.1640625" style="381" customWidth="1"/>
    <col min="5393" max="5393" width="10.5" style="381" customWidth="1"/>
    <col min="5394" max="5395" width="8.83203125" style="381"/>
    <col min="5396" max="5396" width="11" style="381" customWidth="1"/>
    <col min="5397" max="5397" width="12.1640625" style="381" customWidth="1"/>
    <col min="5398" max="5398" width="10.33203125" style="381" customWidth="1"/>
    <col min="5399" max="5400" width="12.5" style="381" customWidth="1"/>
    <col min="5401" max="5401" width="15.1640625" style="381" bestFit="1" customWidth="1"/>
    <col min="5402" max="5402" width="11.33203125" style="381" customWidth="1"/>
    <col min="5403" max="5403" width="12.5" style="381" customWidth="1"/>
    <col min="5404" max="5404" width="9" style="381" customWidth="1"/>
    <col min="5405" max="5406" width="10.5" style="381" customWidth="1"/>
    <col min="5407" max="5407" width="34.6640625" style="381" customWidth="1"/>
    <col min="5408" max="5408" width="25.5" style="381" customWidth="1"/>
    <col min="5409" max="5412" width="0" style="381" hidden="1" customWidth="1"/>
    <col min="5413" max="5413" width="58.1640625" style="381" customWidth="1"/>
    <col min="5414" max="5622" width="8.83203125" style="381"/>
    <col min="5623" max="5623" width="13" style="381" customWidth="1"/>
    <col min="5624" max="5624" width="18.33203125" style="381" customWidth="1"/>
    <col min="5625" max="5625" width="13.1640625" style="381" customWidth="1"/>
    <col min="5626" max="5626" width="13" style="381" customWidth="1"/>
    <col min="5627" max="5627" width="17.5" style="381" customWidth="1"/>
    <col min="5628" max="5628" width="14" style="381" customWidth="1"/>
    <col min="5629" max="5629" width="10.33203125" style="381" bestFit="1" customWidth="1"/>
    <col min="5630" max="5630" width="13.6640625" style="381" customWidth="1"/>
    <col min="5631" max="5631" width="10.33203125" style="381" bestFit="1" customWidth="1"/>
    <col min="5632" max="5632" width="8.83203125" style="381"/>
    <col min="5633" max="5633" width="10.33203125" style="381" customWidth="1"/>
    <col min="5634" max="5634" width="15.5" style="381" customWidth="1"/>
    <col min="5635" max="5635" width="12.5" style="381" customWidth="1"/>
    <col min="5636" max="5636" width="12.83203125" style="381" customWidth="1"/>
    <col min="5637" max="5642" width="8.83203125" style="381"/>
    <col min="5643" max="5643" width="11" style="381" customWidth="1"/>
    <col min="5644" max="5648" width="9.1640625" style="381" customWidth="1"/>
    <col min="5649" max="5649" width="10.5" style="381" customWidth="1"/>
    <col min="5650" max="5651" width="8.83203125" style="381"/>
    <col min="5652" max="5652" width="11" style="381" customWidth="1"/>
    <col min="5653" max="5653" width="12.1640625" style="381" customWidth="1"/>
    <col min="5654" max="5654" width="10.33203125" style="381" customWidth="1"/>
    <col min="5655" max="5656" width="12.5" style="381" customWidth="1"/>
    <col min="5657" max="5657" width="15.1640625" style="381" bestFit="1" customWidth="1"/>
    <col min="5658" max="5658" width="11.33203125" style="381" customWidth="1"/>
    <col min="5659" max="5659" width="12.5" style="381" customWidth="1"/>
    <col min="5660" max="5660" width="9" style="381" customWidth="1"/>
    <col min="5661" max="5662" width="10.5" style="381" customWidth="1"/>
    <col min="5663" max="5663" width="34.6640625" style="381" customWidth="1"/>
    <col min="5664" max="5664" width="25.5" style="381" customWidth="1"/>
    <col min="5665" max="5668" width="0" style="381" hidden="1" customWidth="1"/>
    <col min="5669" max="5669" width="58.1640625" style="381" customWidth="1"/>
    <col min="5670" max="5878" width="8.83203125" style="381"/>
    <col min="5879" max="5879" width="13" style="381" customWidth="1"/>
    <col min="5880" max="5880" width="18.33203125" style="381" customWidth="1"/>
    <col min="5881" max="5881" width="13.1640625" style="381" customWidth="1"/>
    <col min="5882" max="5882" width="13" style="381" customWidth="1"/>
    <col min="5883" max="5883" width="17.5" style="381" customWidth="1"/>
    <col min="5884" max="5884" width="14" style="381" customWidth="1"/>
    <col min="5885" max="5885" width="10.33203125" style="381" bestFit="1" customWidth="1"/>
    <col min="5886" max="5886" width="13.6640625" style="381" customWidth="1"/>
    <col min="5887" max="5887" width="10.33203125" style="381" bestFit="1" customWidth="1"/>
    <col min="5888" max="5888" width="8.83203125" style="381"/>
    <col min="5889" max="5889" width="10.33203125" style="381" customWidth="1"/>
    <col min="5890" max="5890" width="15.5" style="381" customWidth="1"/>
    <col min="5891" max="5891" width="12.5" style="381" customWidth="1"/>
    <col min="5892" max="5892" width="12.83203125" style="381" customWidth="1"/>
    <col min="5893" max="5898" width="8.83203125" style="381"/>
    <col min="5899" max="5899" width="11" style="381" customWidth="1"/>
    <col min="5900" max="5904" width="9.1640625" style="381" customWidth="1"/>
    <col min="5905" max="5905" width="10.5" style="381" customWidth="1"/>
    <col min="5906" max="5907" width="8.83203125" style="381"/>
    <col min="5908" max="5908" width="11" style="381" customWidth="1"/>
    <col min="5909" max="5909" width="12.1640625" style="381" customWidth="1"/>
    <col min="5910" max="5910" width="10.33203125" style="381" customWidth="1"/>
    <col min="5911" max="5912" width="12.5" style="381" customWidth="1"/>
    <col min="5913" max="5913" width="15.1640625" style="381" bestFit="1" customWidth="1"/>
    <col min="5914" max="5914" width="11.33203125" style="381" customWidth="1"/>
    <col min="5915" max="5915" width="12.5" style="381" customWidth="1"/>
    <col min="5916" max="5916" width="9" style="381" customWidth="1"/>
    <col min="5917" max="5918" width="10.5" style="381" customWidth="1"/>
    <col min="5919" max="5919" width="34.6640625" style="381" customWidth="1"/>
    <col min="5920" max="5920" width="25.5" style="381" customWidth="1"/>
    <col min="5921" max="5924" width="0" style="381" hidden="1" customWidth="1"/>
    <col min="5925" max="5925" width="58.1640625" style="381" customWidth="1"/>
    <col min="5926" max="6134" width="8.83203125" style="381"/>
    <col min="6135" max="6135" width="13" style="381" customWidth="1"/>
    <col min="6136" max="6136" width="18.33203125" style="381" customWidth="1"/>
    <col min="6137" max="6137" width="13.1640625" style="381" customWidth="1"/>
    <col min="6138" max="6138" width="13" style="381" customWidth="1"/>
    <col min="6139" max="6139" width="17.5" style="381" customWidth="1"/>
    <col min="6140" max="6140" width="14" style="381" customWidth="1"/>
    <col min="6141" max="6141" width="10.33203125" style="381" bestFit="1" customWidth="1"/>
    <col min="6142" max="6142" width="13.6640625" style="381" customWidth="1"/>
    <col min="6143" max="6143" width="10.33203125" style="381" bestFit="1" customWidth="1"/>
    <col min="6144" max="6144" width="8.83203125" style="381"/>
    <col min="6145" max="6145" width="10.33203125" style="381" customWidth="1"/>
    <col min="6146" max="6146" width="15.5" style="381" customWidth="1"/>
    <col min="6147" max="6147" width="12.5" style="381" customWidth="1"/>
    <col min="6148" max="6148" width="12.83203125" style="381" customWidth="1"/>
    <col min="6149" max="6154" width="8.83203125" style="381"/>
    <col min="6155" max="6155" width="11" style="381" customWidth="1"/>
    <col min="6156" max="6160" width="9.1640625" style="381" customWidth="1"/>
    <col min="6161" max="6161" width="10.5" style="381" customWidth="1"/>
    <col min="6162" max="6163" width="8.83203125" style="381"/>
    <col min="6164" max="6164" width="11" style="381" customWidth="1"/>
    <col min="6165" max="6165" width="12.1640625" style="381" customWidth="1"/>
    <col min="6166" max="6166" width="10.33203125" style="381" customWidth="1"/>
    <col min="6167" max="6168" width="12.5" style="381" customWidth="1"/>
    <col min="6169" max="6169" width="15.1640625" style="381" bestFit="1" customWidth="1"/>
    <col min="6170" max="6170" width="11.33203125" style="381" customWidth="1"/>
    <col min="6171" max="6171" width="12.5" style="381" customWidth="1"/>
    <col min="6172" max="6172" width="9" style="381" customWidth="1"/>
    <col min="6173" max="6174" width="10.5" style="381" customWidth="1"/>
    <col min="6175" max="6175" width="34.6640625" style="381" customWidth="1"/>
    <col min="6176" max="6176" width="25.5" style="381" customWidth="1"/>
    <col min="6177" max="6180" width="0" style="381" hidden="1" customWidth="1"/>
    <col min="6181" max="6181" width="58.1640625" style="381" customWidth="1"/>
    <col min="6182" max="6390" width="8.83203125" style="381"/>
    <col min="6391" max="6391" width="13" style="381" customWidth="1"/>
    <col min="6392" max="6392" width="18.33203125" style="381" customWidth="1"/>
    <col min="6393" max="6393" width="13.1640625" style="381" customWidth="1"/>
    <col min="6394" max="6394" width="13" style="381" customWidth="1"/>
    <col min="6395" max="6395" width="17.5" style="381" customWidth="1"/>
    <col min="6396" max="6396" width="14" style="381" customWidth="1"/>
    <col min="6397" max="6397" width="10.33203125" style="381" bestFit="1" customWidth="1"/>
    <col min="6398" max="6398" width="13.6640625" style="381" customWidth="1"/>
    <col min="6399" max="6399" width="10.33203125" style="381" bestFit="1" customWidth="1"/>
    <col min="6400" max="6400" width="8.83203125" style="381"/>
    <col min="6401" max="6401" width="10.33203125" style="381" customWidth="1"/>
    <col min="6402" max="6402" width="15.5" style="381" customWidth="1"/>
    <col min="6403" max="6403" width="12.5" style="381" customWidth="1"/>
    <col min="6404" max="6404" width="12.83203125" style="381" customWidth="1"/>
    <col min="6405" max="6410" width="8.83203125" style="381"/>
    <col min="6411" max="6411" width="11" style="381" customWidth="1"/>
    <col min="6412" max="6416" width="9.1640625" style="381" customWidth="1"/>
    <col min="6417" max="6417" width="10.5" style="381" customWidth="1"/>
    <col min="6418" max="6419" width="8.83203125" style="381"/>
    <col min="6420" max="6420" width="11" style="381" customWidth="1"/>
    <col min="6421" max="6421" width="12.1640625" style="381" customWidth="1"/>
    <col min="6422" max="6422" width="10.33203125" style="381" customWidth="1"/>
    <col min="6423" max="6424" width="12.5" style="381" customWidth="1"/>
    <col min="6425" max="6425" width="15.1640625" style="381" bestFit="1" customWidth="1"/>
    <col min="6426" max="6426" width="11.33203125" style="381" customWidth="1"/>
    <col min="6427" max="6427" width="12.5" style="381" customWidth="1"/>
    <col min="6428" max="6428" width="9" style="381" customWidth="1"/>
    <col min="6429" max="6430" width="10.5" style="381" customWidth="1"/>
    <col min="6431" max="6431" width="34.6640625" style="381" customWidth="1"/>
    <col min="6432" max="6432" width="25.5" style="381" customWidth="1"/>
    <col min="6433" max="6436" width="0" style="381" hidden="1" customWidth="1"/>
    <col min="6437" max="6437" width="58.1640625" style="381" customWidth="1"/>
    <col min="6438" max="6646" width="8.83203125" style="381"/>
    <col min="6647" max="6647" width="13" style="381" customWidth="1"/>
    <col min="6648" max="6648" width="18.33203125" style="381" customWidth="1"/>
    <col min="6649" max="6649" width="13.1640625" style="381" customWidth="1"/>
    <col min="6650" max="6650" width="13" style="381" customWidth="1"/>
    <col min="6651" max="6651" width="17.5" style="381" customWidth="1"/>
    <col min="6652" max="6652" width="14" style="381" customWidth="1"/>
    <col min="6653" max="6653" width="10.33203125" style="381" bestFit="1" customWidth="1"/>
    <col min="6654" max="6654" width="13.6640625" style="381" customWidth="1"/>
    <col min="6655" max="6655" width="10.33203125" style="381" bestFit="1" customWidth="1"/>
    <col min="6656" max="6656" width="8.83203125" style="381"/>
    <col min="6657" max="6657" width="10.33203125" style="381" customWidth="1"/>
    <col min="6658" max="6658" width="15.5" style="381" customWidth="1"/>
    <col min="6659" max="6659" width="12.5" style="381" customWidth="1"/>
    <col min="6660" max="6660" width="12.83203125" style="381" customWidth="1"/>
    <col min="6661" max="6666" width="8.83203125" style="381"/>
    <col min="6667" max="6667" width="11" style="381" customWidth="1"/>
    <col min="6668" max="6672" width="9.1640625" style="381" customWidth="1"/>
    <col min="6673" max="6673" width="10.5" style="381" customWidth="1"/>
    <col min="6674" max="6675" width="8.83203125" style="381"/>
    <col min="6676" max="6676" width="11" style="381" customWidth="1"/>
    <col min="6677" max="6677" width="12.1640625" style="381" customWidth="1"/>
    <col min="6678" max="6678" width="10.33203125" style="381" customWidth="1"/>
    <col min="6679" max="6680" width="12.5" style="381" customWidth="1"/>
    <col min="6681" max="6681" width="15.1640625" style="381" bestFit="1" customWidth="1"/>
    <col min="6682" max="6682" width="11.33203125" style="381" customWidth="1"/>
    <col min="6683" max="6683" width="12.5" style="381" customWidth="1"/>
    <col min="6684" max="6684" width="9" style="381" customWidth="1"/>
    <col min="6685" max="6686" width="10.5" style="381" customWidth="1"/>
    <col min="6687" max="6687" width="34.6640625" style="381" customWidth="1"/>
    <col min="6688" max="6688" width="25.5" style="381" customWidth="1"/>
    <col min="6689" max="6692" width="0" style="381" hidden="1" customWidth="1"/>
    <col min="6693" max="6693" width="58.1640625" style="381" customWidth="1"/>
    <col min="6694" max="6902" width="8.83203125" style="381"/>
    <col min="6903" max="6903" width="13" style="381" customWidth="1"/>
    <col min="6904" max="6904" width="18.33203125" style="381" customWidth="1"/>
    <col min="6905" max="6905" width="13.1640625" style="381" customWidth="1"/>
    <col min="6906" max="6906" width="13" style="381" customWidth="1"/>
    <col min="6907" max="6907" width="17.5" style="381" customWidth="1"/>
    <col min="6908" max="6908" width="14" style="381" customWidth="1"/>
    <col min="6909" max="6909" width="10.33203125" style="381" bestFit="1" customWidth="1"/>
    <col min="6910" max="6910" width="13.6640625" style="381" customWidth="1"/>
    <col min="6911" max="6911" width="10.33203125" style="381" bestFit="1" customWidth="1"/>
    <col min="6912" max="6912" width="8.83203125" style="381"/>
    <col min="6913" max="6913" width="10.33203125" style="381" customWidth="1"/>
    <col min="6914" max="6914" width="15.5" style="381" customWidth="1"/>
    <col min="6915" max="6915" width="12.5" style="381" customWidth="1"/>
    <col min="6916" max="6916" width="12.83203125" style="381" customWidth="1"/>
    <col min="6917" max="6922" width="8.83203125" style="381"/>
    <col min="6923" max="6923" width="11" style="381" customWidth="1"/>
    <col min="6924" max="6928" width="9.1640625" style="381" customWidth="1"/>
    <col min="6929" max="6929" width="10.5" style="381" customWidth="1"/>
    <col min="6930" max="6931" width="8.83203125" style="381"/>
    <col min="6932" max="6932" width="11" style="381" customWidth="1"/>
    <col min="6933" max="6933" width="12.1640625" style="381" customWidth="1"/>
    <col min="6934" max="6934" width="10.33203125" style="381" customWidth="1"/>
    <col min="6935" max="6936" width="12.5" style="381" customWidth="1"/>
    <col min="6937" max="6937" width="15.1640625" style="381" bestFit="1" customWidth="1"/>
    <col min="6938" max="6938" width="11.33203125" style="381" customWidth="1"/>
    <col min="6939" max="6939" width="12.5" style="381" customWidth="1"/>
    <col min="6940" max="6940" width="9" style="381" customWidth="1"/>
    <col min="6941" max="6942" width="10.5" style="381" customWidth="1"/>
    <col min="6943" max="6943" width="34.6640625" style="381" customWidth="1"/>
    <col min="6944" max="6944" width="25.5" style="381" customWidth="1"/>
    <col min="6945" max="6948" width="0" style="381" hidden="1" customWidth="1"/>
    <col min="6949" max="6949" width="58.1640625" style="381" customWidth="1"/>
    <col min="6950" max="7158" width="8.83203125" style="381"/>
    <col min="7159" max="7159" width="13" style="381" customWidth="1"/>
    <col min="7160" max="7160" width="18.33203125" style="381" customWidth="1"/>
    <col min="7161" max="7161" width="13.1640625" style="381" customWidth="1"/>
    <col min="7162" max="7162" width="13" style="381" customWidth="1"/>
    <col min="7163" max="7163" width="17.5" style="381" customWidth="1"/>
    <col min="7164" max="7164" width="14" style="381" customWidth="1"/>
    <col min="7165" max="7165" width="10.33203125" style="381" bestFit="1" customWidth="1"/>
    <col min="7166" max="7166" width="13.6640625" style="381" customWidth="1"/>
    <col min="7167" max="7167" width="10.33203125" style="381" bestFit="1" customWidth="1"/>
    <col min="7168" max="7168" width="8.83203125" style="381"/>
    <col min="7169" max="7169" width="10.33203125" style="381" customWidth="1"/>
    <col min="7170" max="7170" width="15.5" style="381" customWidth="1"/>
    <col min="7171" max="7171" width="12.5" style="381" customWidth="1"/>
    <col min="7172" max="7172" width="12.83203125" style="381" customWidth="1"/>
    <col min="7173" max="7178" width="8.83203125" style="381"/>
    <col min="7179" max="7179" width="11" style="381" customWidth="1"/>
    <col min="7180" max="7184" width="9.1640625" style="381" customWidth="1"/>
    <col min="7185" max="7185" width="10.5" style="381" customWidth="1"/>
    <col min="7186" max="7187" width="8.83203125" style="381"/>
    <col min="7188" max="7188" width="11" style="381" customWidth="1"/>
    <col min="7189" max="7189" width="12.1640625" style="381" customWidth="1"/>
    <col min="7190" max="7190" width="10.33203125" style="381" customWidth="1"/>
    <col min="7191" max="7192" width="12.5" style="381" customWidth="1"/>
    <col min="7193" max="7193" width="15.1640625" style="381" bestFit="1" customWidth="1"/>
    <col min="7194" max="7194" width="11.33203125" style="381" customWidth="1"/>
    <col min="7195" max="7195" width="12.5" style="381" customWidth="1"/>
    <col min="7196" max="7196" width="9" style="381" customWidth="1"/>
    <col min="7197" max="7198" width="10.5" style="381" customWidth="1"/>
    <col min="7199" max="7199" width="34.6640625" style="381" customWidth="1"/>
    <col min="7200" max="7200" width="25.5" style="381" customWidth="1"/>
    <col min="7201" max="7204" width="0" style="381" hidden="1" customWidth="1"/>
    <col min="7205" max="7205" width="58.1640625" style="381" customWidth="1"/>
    <col min="7206" max="7414" width="8.83203125" style="381"/>
    <col min="7415" max="7415" width="13" style="381" customWidth="1"/>
    <col min="7416" max="7416" width="18.33203125" style="381" customWidth="1"/>
    <col min="7417" max="7417" width="13.1640625" style="381" customWidth="1"/>
    <col min="7418" max="7418" width="13" style="381" customWidth="1"/>
    <col min="7419" max="7419" width="17.5" style="381" customWidth="1"/>
    <col min="7420" max="7420" width="14" style="381" customWidth="1"/>
    <col min="7421" max="7421" width="10.33203125" style="381" bestFit="1" customWidth="1"/>
    <col min="7422" max="7422" width="13.6640625" style="381" customWidth="1"/>
    <col min="7423" max="7423" width="10.33203125" style="381" bestFit="1" customWidth="1"/>
    <col min="7424" max="7424" width="8.83203125" style="381"/>
    <col min="7425" max="7425" width="10.33203125" style="381" customWidth="1"/>
    <col min="7426" max="7426" width="15.5" style="381" customWidth="1"/>
    <col min="7427" max="7427" width="12.5" style="381" customWidth="1"/>
    <col min="7428" max="7428" width="12.83203125" style="381" customWidth="1"/>
    <col min="7429" max="7434" width="8.83203125" style="381"/>
    <col min="7435" max="7435" width="11" style="381" customWidth="1"/>
    <col min="7436" max="7440" width="9.1640625" style="381" customWidth="1"/>
    <col min="7441" max="7441" width="10.5" style="381" customWidth="1"/>
    <col min="7442" max="7443" width="8.83203125" style="381"/>
    <col min="7444" max="7444" width="11" style="381" customWidth="1"/>
    <col min="7445" max="7445" width="12.1640625" style="381" customWidth="1"/>
    <col min="7446" max="7446" width="10.33203125" style="381" customWidth="1"/>
    <col min="7447" max="7448" width="12.5" style="381" customWidth="1"/>
    <col min="7449" max="7449" width="15.1640625" style="381" bestFit="1" customWidth="1"/>
    <col min="7450" max="7450" width="11.33203125" style="381" customWidth="1"/>
    <col min="7451" max="7451" width="12.5" style="381" customWidth="1"/>
    <col min="7452" max="7452" width="9" style="381" customWidth="1"/>
    <col min="7453" max="7454" width="10.5" style="381" customWidth="1"/>
    <col min="7455" max="7455" width="34.6640625" style="381" customWidth="1"/>
    <col min="7456" max="7456" width="25.5" style="381" customWidth="1"/>
    <col min="7457" max="7460" width="0" style="381" hidden="1" customWidth="1"/>
    <col min="7461" max="7461" width="58.1640625" style="381" customWidth="1"/>
    <col min="7462" max="7670" width="8.83203125" style="381"/>
    <col min="7671" max="7671" width="13" style="381" customWidth="1"/>
    <col min="7672" max="7672" width="18.33203125" style="381" customWidth="1"/>
    <col min="7673" max="7673" width="13.1640625" style="381" customWidth="1"/>
    <col min="7674" max="7674" width="13" style="381" customWidth="1"/>
    <col min="7675" max="7675" width="17.5" style="381" customWidth="1"/>
    <col min="7676" max="7676" width="14" style="381" customWidth="1"/>
    <col min="7677" max="7677" width="10.33203125" style="381" bestFit="1" customWidth="1"/>
    <col min="7678" max="7678" width="13.6640625" style="381" customWidth="1"/>
    <col min="7679" max="7679" width="10.33203125" style="381" bestFit="1" customWidth="1"/>
    <col min="7680" max="7680" width="8.83203125" style="381"/>
    <col min="7681" max="7681" width="10.33203125" style="381" customWidth="1"/>
    <col min="7682" max="7682" width="15.5" style="381" customWidth="1"/>
    <col min="7683" max="7683" width="12.5" style="381" customWidth="1"/>
    <col min="7684" max="7684" width="12.83203125" style="381" customWidth="1"/>
    <col min="7685" max="7690" width="8.83203125" style="381"/>
    <col min="7691" max="7691" width="11" style="381" customWidth="1"/>
    <col min="7692" max="7696" width="9.1640625" style="381" customWidth="1"/>
    <col min="7697" max="7697" width="10.5" style="381" customWidth="1"/>
    <col min="7698" max="7699" width="8.83203125" style="381"/>
    <col min="7700" max="7700" width="11" style="381" customWidth="1"/>
    <col min="7701" max="7701" width="12.1640625" style="381" customWidth="1"/>
    <col min="7702" max="7702" width="10.33203125" style="381" customWidth="1"/>
    <col min="7703" max="7704" width="12.5" style="381" customWidth="1"/>
    <col min="7705" max="7705" width="15.1640625" style="381" bestFit="1" customWidth="1"/>
    <col min="7706" max="7706" width="11.33203125" style="381" customWidth="1"/>
    <col min="7707" max="7707" width="12.5" style="381" customWidth="1"/>
    <col min="7708" max="7708" width="9" style="381" customWidth="1"/>
    <col min="7709" max="7710" width="10.5" style="381" customWidth="1"/>
    <col min="7711" max="7711" width="34.6640625" style="381" customWidth="1"/>
    <col min="7712" max="7712" width="25.5" style="381" customWidth="1"/>
    <col min="7713" max="7716" width="0" style="381" hidden="1" customWidth="1"/>
    <col min="7717" max="7717" width="58.1640625" style="381" customWidth="1"/>
    <col min="7718" max="7926" width="8.83203125" style="381"/>
    <col min="7927" max="7927" width="13" style="381" customWidth="1"/>
    <col min="7928" max="7928" width="18.33203125" style="381" customWidth="1"/>
    <col min="7929" max="7929" width="13.1640625" style="381" customWidth="1"/>
    <col min="7930" max="7930" width="13" style="381" customWidth="1"/>
    <col min="7931" max="7931" width="17.5" style="381" customWidth="1"/>
    <col min="7932" max="7932" width="14" style="381" customWidth="1"/>
    <col min="7933" max="7933" width="10.33203125" style="381" bestFit="1" customWidth="1"/>
    <col min="7934" max="7934" width="13.6640625" style="381" customWidth="1"/>
    <col min="7935" max="7935" width="10.33203125" style="381" bestFit="1" customWidth="1"/>
    <col min="7936" max="7936" width="8.83203125" style="381"/>
    <col min="7937" max="7937" width="10.33203125" style="381" customWidth="1"/>
    <col min="7938" max="7938" width="15.5" style="381" customWidth="1"/>
    <col min="7939" max="7939" width="12.5" style="381" customWidth="1"/>
    <col min="7940" max="7940" width="12.83203125" style="381" customWidth="1"/>
    <col min="7941" max="7946" width="8.83203125" style="381"/>
    <col min="7947" max="7947" width="11" style="381" customWidth="1"/>
    <col min="7948" max="7952" width="9.1640625" style="381" customWidth="1"/>
    <col min="7953" max="7953" width="10.5" style="381" customWidth="1"/>
    <col min="7954" max="7955" width="8.83203125" style="381"/>
    <col min="7956" max="7956" width="11" style="381" customWidth="1"/>
    <col min="7957" max="7957" width="12.1640625" style="381" customWidth="1"/>
    <col min="7958" max="7958" width="10.33203125" style="381" customWidth="1"/>
    <col min="7959" max="7960" width="12.5" style="381" customWidth="1"/>
    <col min="7961" max="7961" width="15.1640625" style="381" bestFit="1" customWidth="1"/>
    <col min="7962" max="7962" width="11.33203125" style="381" customWidth="1"/>
    <col min="7963" max="7963" width="12.5" style="381" customWidth="1"/>
    <col min="7964" max="7964" width="9" style="381" customWidth="1"/>
    <col min="7965" max="7966" width="10.5" style="381" customWidth="1"/>
    <col min="7967" max="7967" width="34.6640625" style="381" customWidth="1"/>
    <col min="7968" max="7968" width="25.5" style="381" customWidth="1"/>
    <col min="7969" max="7972" width="0" style="381" hidden="1" customWidth="1"/>
    <col min="7973" max="7973" width="58.1640625" style="381" customWidth="1"/>
    <col min="7974" max="8182" width="8.83203125" style="381"/>
    <col min="8183" max="8183" width="13" style="381" customWidth="1"/>
    <col min="8184" max="8184" width="18.33203125" style="381" customWidth="1"/>
    <col min="8185" max="8185" width="13.1640625" style="381" customWidth="1"/>
    <col min="8186" max="8186" width="13" style="381" customWidth="1"/>
    <col min="8187" max="8187" width="17.5" style="381" customWidth="1"/>
    <col min="8188" max="8188" width="14" style="381" customWidth="1"/>
    <col min="8189" max="8189" width="10.33203125" style="381" bestFit="1" customWidth="1"/>
    <col min="8190" max="8190" width="13.6640625" style="381" customWidth="1"/>
    <col min="8191" max="8191" width="10.33203125" style="381" bestFit="1" customWidth="1"/>
    <col min="8192" max="8192" width="8.83203125" style="381"/>
    <col min="8193" max="8193" width="10.33203125" style="381" customWidth="1"/>
    <col min="8194" max="8194" width="15.5" style="381" customWidth="1"/>
    <col min="8195" max="8195" width="12.5" style="381" customWidth="1"/>
    <col min="8196" max="8196" width="12.83203125" style="381" customWidth="1"/>
    <col min="8197" max="8202" width="8.83203125" style="381"/>
    <col min="8203" max="8203" width="11" style="381" customWidth="1"/>
    <col min="8204" max="8208" width="9.1640625" style="381" customWidth="1"/>
    <col min="8209" max="8209" width="10.5" style="381" customWidth="1"/>
    <col min="8210" max="8211" width="8.83203125" style="381"/>
    <col min="8212" max="8212" width="11" style="381" customWidth="1"/>
    <col min="8213" max="8213" width="12.1640625" style="381" customWidth="1"/>
    <col min="8214" max="8214" width="10.33203125" style="381" customWidth="1"/>
    <col min="8215" max="8216" width="12.5" style="381" customWidth="1"/>
    <col min="8217" max="8217" width="15.1640625" style="381" bestFit="1" customWidth="1"/>
    <col min="8218" max="8218" width="11.33203125" style="381" customWidth="1"/>
    <col min="8219" max="8219" width="12.5" style="381" customWidth="1"/>
    <col min="8220" max="8220" width="9" style="381" customWidth="1"/>
    <col min="8221" max="8222" width="10.5" style="381" customWidth="1"/>
    <col min="8223" max="8223" width="34.6640625" style="381" customWidth="1"/>
    <col min="8224" max="8224" width="25.5" style="381" customWidth="1"/>
    <col min="8225" max="8228" width="0" style="381" hidden="1" customWidth="1"/>
    <col min="8229" max="8229" width="58.1640625" style="381" customWidth="1"/>
    <col min="8230" max="8438" width="8.83203125" style="381"/>
    <col min="8439" max="8439" width="13" style="381" customWidth="1"/>
    <col min="8440" max="8440" width="18.33203125" style="381" customWidth="1"/>
    <col min="8441" max="8441" width="13.1640625" style="381" customWidth="1"/>
    <col min="8442" max="8442" width="13" style="381" customWidth="1"/>
    <col min="8443" max="8443" width="17.5" style="381" customWidth="1"/>
    <col min="8444" max="8444" width="14" style="381" customWidth="1"/>
    <col min="8445" max="8445" width="10.33203125" style="381" bestFit="1" customWidth="1"/>
    <col min="8446" max="8446" width="13.6640625" style="381" customWidth="1"/>
    <col min="8447" max="8447" width="10.33203125" style="381" bestFit="1" customWidth="1"/>
    <col min="8448" max="8448" width="8.83203125" style="381"/>
    <col min="8449" max="8449" width="10.33203125" style="381" customWidth="1"/>
    <col min="8450" max="8450" width="15.5" style="381" customWidth="1"/>
    <col min="8451" max="8451" width="12.5" style="381" customWidth="1"/>
    <col min="8452" max="8452" width="12.83203125" style="381" customWidth="1"/>
    <col min="8453" max="8458" width="8.83203125" style="381"/>
    <col min="8459" max="8459" width="11" style="381" customWidth="1"/>
    <col min="8460" max="8464" width="9.1640625" style="381" customWidth="1"/>
    <col min="8465" max="8465" width="10.5" style="381" customWidth="1"/>
    <col min="8466" max="8467" width="8.83203125" style="381"/>
    <col min="8468" max="8468" width="11" style="381" customWidth="1"/>
    <col min="8469" max="8469" width="12.1640625" style="381" customWidth="1"/>
    <col min="8470" max="8470" width="10.33203125" style="381" customWidth="1"/>
    <col min="8471" max="8472" width="12.5" style="381" customWidth="1"/>
    <col min="8473" max="8473" width="15.1640625" style="381" bestFit="1" customWidth="1"/>
    <col min="8474" max="8474" width="11.33203125" style="381" customWidth="1"/>
    <col min="8475" max="8475" width="12.5" style="381" customWidth="1"/>
    <col min="8476" max="8476" width="9" style="381" customWidth="1"/>
    <col min="8477" max="8478" width="10.5" style="381" customWidth="1"/>
    <col min="8479" max="8479" width="34.6640625" style="381" customWidth="1"/>
    <col min="8480" max="8480" width="25.5" style="381" customWidth="1"/>
    <col min="8481" max="8484" width="0" style="381" hidden="1" customWidth="1"/>
    <col min="8485" max="8485" width="58.1640625" style="381" customWidth="1"/>
    <col min="8486" max="8694" width="8.83203125" style="381"/>
    <col min="8695" max="8695" width="13" style="381" customWidth="1"/>
    <col min="8696" max="8696" width="18.33203125" style="381" customWidth="1"/>
    <col min="8697" max="8697" width="13.1640625" style="381" customWidth="1"/>
    <col min="8698" max="8698" width="13" style="381" customWidth="1"/>
    <col min="8699" max="8699" width="17.5" style="381" customWidth="1"/>
    <col min="8700" max="8700" width="14" style="381" customWidth="1"/>
    <col min="8701" max="8701" width="10.33203125" style="381" bestFit="1" customWidth="1"/>
    <col min="8702" max="8702" width="13.6640625" style="381" customWidth="1"/>
    <col min="8703" max="8703" width="10.33203125" style="381" bestFit="1" customWidth="1"/>
    <col min="8704" max="8704" width="8.83203125" style="381"/>
    <col min="8705" max="8705" width="10.33203125" style="381" customWidth="1"/>
    <col min="8706" max="8706" width="15.5" style="381" customWidth="1"/>
    <col min="8707" max="8707" width="12.5" style="381" customWidth="1"/>
    <col min="8708" max="8708" width="12.83203125" style="381" customWidth="1"/>
    <col min="8709" max="8714" width="8.83203125" style="381"/>
    <col min="8715" max="8715" width="11" style="381" customWidth="1"/>
    <col min="8716" max="8720" width="9.1640625" style="381" customWidth="1"/>
    <col min="8721" max="8721" width="10.5" style="381" customWidth="1"/>
    <col min="8722" max="8723" width="8.83203125" style="381"/>
    <col min="8724" max="8724" width="11" style="381" customWidth="1"/>
    <col min="8725" max="8725" width="12.1640625" style="381" customWidth="1"/>
    <col min="8726" max="8726" width="10.33203125" style="381" customWidth="1"/>
    <col min="8727" max="8728" width="12.5" style="381" customWidth="1"/>
    <col min="8729" max="8729" width="15.1640625" style="381" bestFit="1" customWidth="1"/>
    <col min="8730" max="8730" width="11.33203125" style="381" customWidth="1"/>
    <col min="8731" max="8731" width="12.5" style="381" customWidth="1"/>
    <col min="8732" max="8732" width="9" style="381" customWidth="1"/>
    <col min="8733" max="8734" width="10.5" style="381" customWidth="1"/>
    <col min="8735" max="8735" width="34.6640625" style="381" customWidth="1"/>
    <col min="8736" max="8736" width="25.5" style="381" customWidth="1"/>
    <col min="8737" max="8740" width="0" style="381" hidden="1" customWidth="1"/>
    <col min="8741" max="8741" width="58.1640625" style="381" customWidth="1"/>
    <col min="8742" max="8950" width="8.83203125" style="381"/>
    <col min="8951" max="8951" width="13" style="381" customWidth="1"/>
    <col min="8952" max="8952" width="18.33203125" style="381" customWidth="1"/>
    <col min="8953" max="8953" width="13.1640625" style="381" customWidth="1"/>
    <col min="8954" max="8954" width="13" style="381" customWidth="1"/>
    <col min="8955" max="8955" width="17.5" style="381" customWidth="1"/>
    <col min="8956" max="8956" width="14" style="381" customWidth="1"/>
    <col min="8957" max="8957" width="10.33203125" style="381" bestFit="1" customWidth="1"/>
    <col min="8958" max="8958" width="13.6640625" style="381" customWidth="1"/>
    <col min="8959" max="8959" width="10.33203125" style="381" bestFit="1" customWidth="1"/>
    <col min="8960" max="8960" width="8.83203125" style="381"/>
    <col min="8961" max="8961" width="10.33203125" style="381" customWidth="1"/>
    <col min="8962" max="8962" width="15.5" style="381" customWidth="1"/>
    <col min="8963" max="8963" width="12.5" style="381" customWidth="1"/>
    <col min="8964" max="8964" width="12.83203125" style="381" customWidth="1"/>
    <col min="8965" max="8970" width="8.83203125" style="381"/>
    <col min="8971" max="8971" width="11" style="381" customWidth="1"/>
    <col min="8972" max="8976" width="9.1640625" style="381" customWidth="1"/>
    <col min="8977" max="8977" width="10.5" style="381" customWidth="1"/>
    <col min="8978" max="8979" width="8.83203125" style="381"/>
    <col min="8980" max="8980" width="11" style="381" customWidth="1"/>
    <col min="8981" max="8981" width="12.1640625" style="381" customWidth="1"/>
    <col min="8982" max="8982" width="10.33203125" style="381" customWidth="1"/>
    <col min="8983" max="8984" width="12.5" style="381" customWidth="1"/>
    <col min="8985" max="8985" width="15.1640625" style="381" bestFit="1" customWidth="1"/>
    <col min="8986" max="8986" width="11.33203125" style="381" customWidth="1"/>
    <col min="8987" max="8987" width="12.5" style="381" customWidth="1"/>
    <col min="8988" max="8988" width="9" style="381" customWidth="1"/>
    <col min="8989" max="8990" width="10.5" style="381" customWidth="1"/>
    <col min="8991" max="8991" width="34.6640625" style="381" customWidth="1"/>
    <col min="8992" max="8992" width="25.5" style="381" customWidth="1"/>
    <col min="8993" max="8996" width="0" style="381" hidden="1" customWidth="1"/>
    <col min="8997" max="8997" width="58.1640625" style="381" customWidth="1"/>
    <col min="8998" max="9206" width="8.83203125" style="381"/>
    <col min="9207" max="9207" width="13" style="381" customWidth="1"/>
    <col min="9208" max="9208" width="18.33203125" style="381" customWidth="1"/>
    <col min="9209" max="9209" width="13.1640625" style="381" customWidth="1"/>
    <col min="9210" max="9210" width="13" style="381" customWidth="1"/>
    <col min="9211" max="9211" width="17.5" style="381" customWidth="1"/>
    <col min="9212" max="9212" width="14" style="381" customWidth="1"/>
    <col min="9213" max="9213" width="10.33203125" style="381" bestFit="1" customWidth="1"/>
    <col min="9214" max="9214" width="13.6640625" style="381" customWidth="1"/>
    <col min="9215" max="9215" width="10.33203125" style="381" bestFit="1" customWidth="1"/>
    <col min="9216" max="9216" width="8.83203125" style="381"/>
    <col min="9217" max="9217" width="10.33203125" style="381" customWidth="1"/>
    <col min="9218" max="9218" width="15.5" style="381" customWidth="1"/>
    <col min="9219" max="9219" width="12.5" style="381" customWidth="1"/>
    <col min="9220" max="9220" width="12.83203125" style="381" customWidth="1"/>
    <col min="9221" max="9226" width="8.83203125" style="381"/>
    <col min="9227" max="9227" width="11" style="381" customWidth="1"/>
    <col min="9228" max="9232" width="9.1640625" style="381" customWidth="1"/>
    <col min="9233" max="9233" width="10.5" style="381" customWidth="1"/>
    <col min="9234" max="9235" width="8.83203125" style="381"/>
    <col min="9236" max="9236" width="11" style="381" customWidth="1"/>
    <col min="9237" max="9237" width="12.1640625" style="381" customWidth="1"/>
    <col min="9238" max="9238" width="10.33203125" style="381" customWidth="1"/>
    <col min="9239" max="9240" width="12.5" style="381" customWidth="1"/>
    <col min="9241" max="9241" width="15.1640625" style="381" bestFit="1" customWidth="1"/>
    <col min="9242" max="9242" width="11.33203125" style="381" customWidth="1"/>
    <col min="9243" max="9243" width="12.5" style="381" customWidth="1"/>
    <col min="9244" max="9244" width="9" style="381" customWidth="1"/>
    <col min="9245" max="9246" width="10.5" style="381" customWidth="1"/>
    <col min="9247" max="9247" width="34.6640625" style="381" customWidth="1"/>
    <col min="9248" max="9248" width="25.5" style="381" customWidth="1"/>
    <col min="9249" max="9252" width="0" style="381" hidden="1" customWidth="1"/>
    <col min="9253" max="9253" width="58.1640625" style="381" customWidth="1"/>
    <col min="9254" max="9462" width="8.83203125" style="381"/>
    <col min="9463" max="9463" width="13" style="381" customWidth="1"/>
    <col min="9464" max="9464" width="18.33203125" style="381" customWidth="1"/>
    <col min="9465" max="9465" width="13.1640625" style="381" customWidth="1"/>
    <col min="9466" max="9466" width="13" style="381" customWidth="1"/>
    <col min="9467" max="9467" width="17.5" style="381" customWidth="1"/>
    <col min="9468" max="9468" width="14" style="381" customWidth="1"/>
    <col min="9469" max="9469" width="10.33203125" style="381" bestFit="1" customWidth="1"/>
    <col min="9470" max="9470" width="13.6640625" style="381" customWidth="1"/>
    <col min="9471" max="9471" width="10.33203125" style="381" bestFit="1" customWidth="1"/>
    <col min="9472" max="9472" width="8.83203125" style="381"/>
    <col min="9473" max="9473" width="10.33203125" style="381" customWidth="1"/>
    <col min="9474" max="9474" width="15.5" style="381" customWidth="1"/>
    <col min="9475" max="9475" width="12.5" style="381" customWidth="1"/>
    <col min="9476" max="9476" width="12.83203125" style="381" customWidth="1"/>
    <col min="9477" max="9482" width="8.83203125" style="381"/>
    <col min="9483" max="9483" width="11" style="381" customWidth="1"/>
    <col min="9484" max="9488" width="9.1640625" style="381" customWidth="1"/>
    <col min="9489" max="9489" width="10.5" style="381" customWidth="1"/>
    <col min="9490" max="9491" width="8.83203125" style="381"/>
    <col min="9492" max="9492" width="11" style="381" customWidth="1"/>
    <col min="9493" max="9493" width="12.1640625" style="381" customWidth="1"/>
    <col min="9494" max="9494" width="10.33203125" style="381" customWidth="1"/>
    <col min="9495" max="9496" width="12.5" style="381" customWidth="1"/>
    <col min="9497" max="9497" width="15.1640625" style="381" bestFit="1" customWidth="1"/>
    <col min="9498" max="9498" width="11.33203125" style="381" customWidth="1"/>
    <col min="9499" max="9499" width="12.5" style="381" customWidth="1"/>
    <col min="9500" max="9500" width="9" style="381" customWidth="1"/>
    <col min="9501" max="9502" width="10.5" style="381" customWidth="1"/>
    <col min="9503" max="9503" width="34.6640625" style="381" customWidth="1"/>
    <col min="9504" max="9504" width="25.5" style="381" customWidth="1"/>
    <col min="9505" max="9508" width="0" style="381" hidden="1" customWidth="1"/>
    <col min="9509" max="9509" width="58.1640625" style="381" customWidth="1"/>
    <col min="9510" max="9718" width="8.83203125" style="381"/>
    <col min="9719" max="9719" width="13" style="381" customWidth="1"/>
    <col min="9720" max="9720" width="18.33203125" style="381" customWidth="1"/>
    <col min="9721" max="9721" width="13.1640625" style="381" customWidth="1"/>
    <col min="9722" max="9722" width="13" style="381" customWidth="1"/>
    <col min="9723" max="9723" width="17.5" style="381" customWidth="1"/>
    <col min="9724" max="9724" width="14" style="381" customWidth="1"/>
    <col min="9725" max="9725" width="10.33203125" style="381" bestFit="1" customWidth="1"/>
    <col min="9726" max="9726" width="13.6640625" style="381" customWidth="1"/>
    <col min="9727" max="9727" width="10.33203125" style="381" bestFit="1" customWidth="1"/>
    <col min="9728" max="9728" width="8.83203125" style="381"/>
    <col min="9729" max="9729" width="10.33203125" style="381" customWidth="1"/>
    <col min="9730" max="9730" width="15.5" style="381" customWidth="1"/>
    <col min="9731" max="9731" width="12.5" style="381" customWidth="1"/>
    <col min="9732" max="9732" width="12.83203125" style="381" customWidth="1"/>
    <col min="9733" max="9738" width="8.83203125" style="381"/>
    <col min="9739" max="9739" width="11" style="381" customWidth="1"/>
    <col min="9740" max="9744" width="9.1640625" style="381" customWidth="1"/>
    <col min="9745" max="9745" width="10.5" style="381" customWidth="1"/>
    <col min="9746" max="9747" width="8.83203125" style="381"/>
    <col min="9748" max="9748" width="11" style="381" customWidth="1"/>
    <col min="9749" max="9749" width="12.1640625" style="381" customWidth="1"/>
    <col min="9750" max="9750" width="10.33203125" style="381" customWidth="1"/>
    <col min="9751" max="9752" width="12.5" style="381" customWidth="1"/>
    <col min="9753" max="9753" width="15.1640625" style="381" bestFit="1" customWidth="1"/>
    <col min="9754" max="9754" width="11.33203125" style="381" customWidth="1"/>
    <col min="9755" max="9755" width="12.5" style="381" customWidth="1"/>
    <col min="9756" max="9756" width="9" style="381" customWidth="1"/>
    <col min="9757" max="9758" width="10.5" style="381" customWidth="1"/>
    <col min="9759" max="9759" width="34.6640625" style="381" customWidth="1"/>
    <col min="9760" max="9760" width="25.5" style="381" customWidth="1"/>
    <col min="9761" max="9764" width="0" style="381" hidden="1" customWidth="1"/>
    <col min="9765" max="9765" width="58.1640625" style="381" customWidth="1"/>
    <col min="9766" max="9974" width="8.83203125" style="381"/>
    <col min="9975" max="9975" width="13" style="381" customWidth="1"/>
    <col min="9976" max="9976" width="18.33203125" style="381" customWidth="1"/>
    <col min="9977" max="9977" width="13.1640625" style="381" customWidth="1"/>
    <col min="9978" max="9978" width="13" style="381" customWidth="1"/>
    <col min="9979" max="9979" width="17.5" style="381" customWidth="1"/>
    <col min="9980" max="9980" width="14" style="381" customWidth="1"/>
    <col min="9981" max="9981" width="10.33203125" style="381" bestFit="1" customWidth="1"/>
    <col min="9982" max="9982" width="13.6640625" style="381" customWidth="1"/>
    <col min="9983" max="9983" width="10.33203125" style="381" bestFit="1" customWidth="1"/>
    <col min="9984" max="9984" width="8.83203125" style="381"/>
    <col min="9985" max="9985" width="10.33203125" style="381" customWidth="1"/>
    <col min="9986" max="9986" width="15.5" style="381" customWidth="1"/>
    <col min="9987" max="9987" width="12.5" style="381" customWidth="1"/>
    <col min="9988" max="9988" width="12.83203125" style="381" customWidth="1"/>
    <col min="9989" max="9994" width="8.83203125" style="381"/>
    <col min="9995" max="9995" width="11" style="381" customWidth="1"/>
    <col min="9996" max="10000" width="9.1640625" style="381" customWidth="1"/>
    <col min="10001" max="10001" width="10.5" style="381" customWidth="1"/>
    <col min="10002" max="10003" width="8.83203125" style="381"/>
    <col min="10004" max="10004" width="11" style="381" customWidth="1"/>
    <col min="10005" max="10005" width="12.1640625" style="381" customWidth="1"/>
    <col min="10006" max="10006" width="10.33203125" style="381" customWidth="1"/>
    <col min="10007" max="10008" width="12.5" style="381" customWidth="1"/>
    <col min="10009" max="10009" width="15.1640625" style="381" bestFit="1" customWidth="1"/>
    <col min="10010" max="10010" width="11.33203125" style="381" customWidth="1"/>
    <col min="10011" max="10011" width="12.5" style="381" customWidth="1"/>
    <col min="10012" max="10012" width="9" style="381" customWidth="1"/>
    <col min="10013" max="10014" width="10.5" style="381" customWidth="1"/>
    <col min="10015" max="10015" width="34.6640625" style="381" customWidth="1"/>
    <col min="10016" max="10016" width="25.5" style="381" customWidth="1"/>
    <col min="10017" max="10020" width="0" style="381" hidden="1" customWidth="1"/>
    <col min="10021" max="10021" width="58.1640625" style="381" customWidth="1"/>
    <col min="10022" max="10230" width="8.83203125" style="381"/>
    <col min="10231" max="10231" width="13" style="381" customWidth="1"/>
    <col min="10232" max="10232" width="18.33203125" style="381" customWidth="1"/>
    <col min="10233" max="10233" width="13.1640625" style="381" customWidth="1"/>
    <col min="10234" max="10234" width="13" style="381" customWidth="1"/>
    <col min="10235" max="10235" width="17.5" style="381" customWidth="1"/>
    <col min="10236" max="10236" width="14" style="381" customWidth="1"/>
    <col min="10237" max="10237" width="10.33203125" style="381" bestFit="1" customWidth="1"/>
    <col min="10238" max="10238" width="13.6640625" style="381" customWidth="1"/>
    <col min="10239" max="10239" width="10.33203125" style="381" bestFit="1" customWidth="1"/>
    <col min="10240" max="10240" width="8.83203125" style="381"/>
    <col min="10241" max="10241" width="10.33203125" style="381" customWidth="1"/>
    <col min="10242" max="10242" width="15.5" style="381" customWidth="1"/>
    <col min="10243" max="10243" width="12.5" style="381" customWidth="1"/>
    <col min="10244" max="10244" width="12.83203125" style="381" customWidth="1"/>
    <col min="10245" max="10250" width="8.83203125" style="381"/>
    <col min="10251" max="10251" width="11" style="381" customWidth="1"/>
    <col min="10252" max="10256" width="9.1640625" style="381" customWidth="1"/>
    <col min="10257" max="10257" width="10.5" style="381" customWidth="1"/>
    <col min="10258" max="10259" width="8.83203125" style="381"/>
    <col min="10260" max="10260" width="11" style="381" customWidth="1"/>
    <col min="10261" max="10261" width="12.1640625" style="381" customWidth="1"/>
    <col min="10262" max="10262" width="10.33203125" style="381" customWidth="1"/>
    <col min="10263" max="10264" width="12.5" style="381" customWidth="1"/>
    <col min="10265" max="10265" width="15.1640625" style="381" bestFit="1" customWidth="1"/>
    <col min="10266" max="10266" width="11.33203125" style="381" customWidth="1"/>
    <col min="10267" max="10267" width="12.5" style="381" customWidth="1"/>
    <col min="10268" max="10268" width="9" style="381" customWidth="1"/>
    <col min="10269" max="10270" width="10.5" style="381" customWidth="1"/>
    <col min="10271" max="10271" width="34.6640625" style="381" customWidth="1"/>
    <col min="10272" max="10272" width="25.5" style="381" customWidth="1"/>
    <col min="10273" max="10276" width="0" style="381" hidden="1" customWidth="1"/>
    <col min="10277" max="10277" width="58.1640625" style="381" customWidth="1"/>
    <col min="10278" max="10486" width="8.83203125" style="381"/>
    <col min="10487" max="10487" width="13" style="381" customWidth="1"/>
    <col min="10488" max="10488" width="18.33203125" style="381" customWidth="1"/>
    <col min="10489" max="10489" width="13.1640625" style="381" customWidth="1"/>
    <col min="10490" max="10490" width="13" style="381" customWidth="1"/>
    <col min="10491" max="10491" width="17.5" style="381" customWidth="1"/>
    <col min="10492" max="10492" width="14" style="381" customWidth="1"/>
    <col min="10493" max="10493" width="10.33203125" style="381" bestFit="1" customWidth="1"/>
    <col min="10494" max="10494" width="13.6640625" style="381" customWidth="1"/>
    <col min="10495" max="10495" width="10.33203125" style="381" bestFit="1" customWidth="1"/>
    <col min="10496" max="10496" width="8.83203125" style="381"/>
    <col min="10497" max="10497" width="10.33203125" style="381" customWidth="1"/>
    <col min="10498" max="10498" width="15.5" style="381" customWidth="1"/>
    <col min="10499" max="10499" width="12.5" style="381" customWidth="1"/>
    <col min="10500" max="10500" width="12.83203125" style="381" customWidth="1"/>
    <col min="10501" max="10506" width="8.83203125" style="381"/>
    <col min="10507" max="10507" width="11" style="381" customWidth="1"/>
    <col min="10508" max="10512" width="9.1640625" style="381" customWidth="1"/>
    <col min="10513" max="10513" width="10.5" style="381" customWidth="1"/>
    <col min="10514" max="10515" width="8.83203125" style="381"/>
    <col min="10516" max="10516" width="11" style="381" customWidth="1"/>
    <col min="10517" max="10517" width="12.1640625" style="381" customWidth="1"/>
    <col min="10518" max="10518" width="10.33203125" style="381" customWidth="1"/>
    <col min="10519" max="10520" width="12.5" style="381" customWidth="1"/>
    <col min="10521" max="10521" width="15.1640625" style="381" bestFit="1" customWidth="1"/>
    <col min="10522" max="10522" width="11.33203125" style="381" customWidth="1"/>
    <col min="10523" max="10523" width="12.5" style="381" customWidth="1"/>
    <col min="10524" max="10524" width="9" style="381" customWidth="1"/>
    <col min="10525" max="10526" width="10.5" style="381" customWidth="1"/>
    <col min="10527" max="10527" width="34.6640625" style="381" customWidth="1"/>
    <col min="10528" max="10528" width="25.5" style="381" customWidth="1"/>
    <col min="10529" max="10532" width="0" style="381" hidden="1" customWidth="1"/>
    <col min="10533" max="10533" width="58.1640625" style="381" customWidth="1"/>
    <col min="10534" max="10742" width="8.83203125" style="381"/>
    <col min="10743" max="10743" width="13" style="381" customWidth="1"/>
    <col min="10744" max="10744" width="18.33203125" style="381" customWidth="1"/>
    <col min="10745" max="10745" width="13.1640625" style="381" customWidth="1"/>
    <col min="10746" max="10746" width="13" style="381" customWidth="1"/>
    <col min="10747" max="10747" width="17.5" style="381" customWidth="1"/>
    <col min="10748" max="10748" width="14" style="381" customWidth="1"/>
    <col min="10749" max="10749" width="10.33203125" style="381" bestFit="1" customWidth="1"/>
    <col min="10750" max="10750" width="13.6640625" style="381" customWidth="1"/>
    <col min="10751" max="10751" width="10.33203125" style="381" bestFit="1" customWidth="1"/>
    <col min="10752" max="10752" width="8.83203125" style="381"/>
    <col min="10753" max="10753" width="10.33203125" style="381" customWidth="1"/>
    <col min="10754" max="10754" width="15.5" style="381" customWidth="1"/>
    <col min="10755" max="10755" width="12.5" style="381" customWidth="1"/>
    <col min="10756" max="10756" width="12.83203125" style="381" customWidth="1"/>
    <col min="10757" max="10762" width="8.83203125" style="381"/>
    <col min="10763" max="10763" width="11" style="381" customWidth="1"/>
    <col min="10764" max="10768" width="9.1640625" style="381" customWidth="1"/>
    <col min="10769" max="10769" width="10.5" style="381" customWidth="1"/>
    <col min="10770" max="10771" width="8.83203125" style="381"/>
    <col min="10772" max="10772" width="11" style="381" customWidth="1"/>
    <col min="10773" max="10773" width="12.1640625" style="381" customWidth="1"/>
    <col min="10774" max="10774" width="10.33203125" style="381" customWidth="1"/>
    <col min="10775" max="10776" width="12.5" style="381" customWidth="1"/>
    <col min="10777" max="10777" width="15.1640625" style="381" bestFit="1" customWidth="1"/>
    <col min="10778" max="10778" width="11.33203125" style="381" customWidth="1"/>
    <col min="10779" max="10779" width="12.5" style="381" customWidth="1"/>
    <col min="10780" max="10780" width="9" style="381" customWidth="1"/>
    <col min="10781" max="10782" width="10.5" style="381" customWidth="1"/>
    <col min="10783" max="10783" width="34.6640625" style="381" customWidth="1"/>
    <col min="10784" max="10784" width="25.5" style="381" customWidth="1"/>
    <col min="10785" max="10788" width="0" style="381" hidden="1" customWidth="1"/>
    <col min="10789" max="10789" width="58.1640625" style="381" customWidth="1"/>
    <col min="10790" max="10998" width="8.83203125" style="381"/>
    <col min="10999" max="10999" width="13" style="381" customWidth="1"/>
    <col min="11000" max="11000" width="18.33203125" style="381" customWidth="1"/>
    <col min="11001" max="11001" width="13.1640625" style="381" customWidth="1"/>
    <col min="11002" max="11002" width="13" style="381" customWidth="1"/>
    <col min="11003" max="11003" width="17.5" style="381" customWidth="1"/>
    <col min="11004" max="11004" width="14" style="381" customWidth="1"/>
    <col min="11005" max="11005" width="10.33203125" style="381" bestFit="1" customWidth="1"/>
    <col min="11006" max="11006" width="13.6640625" style="381" customWidth="1"/>
    <col min="11007" max="11007" width="10.33203125" style="381" bestFit="1" customWidth="1"/>
    <col min="11008" max="11008" width="8.83203125" style="381"/>
    <col min="11009" max="11009" width="10.33203125" style="381" customWidth="1"/>
    <col min="11010" max="11010" width="15.5" style="381" customWidth="1"/>
    <col min="11011" max="11011" width="12.5" style="381" customWidth="1"/>
    <col min="11012" max="11012" width="12.83203125" style="381" customWidth="1"/>
    <col min="11013" max="11018" width="8.83203125" style="381"/>
    <col min="11019" max="11019" width="11" style="381" customWidth="1"/>
    <col min="11020" max="11024" width="9.1640625" style="381" customWidth="1"/>
    <col min="11025" max="11025" width="10.5" style="381" customWidth="1"/>
    <col min="11026" max="11027" width="8.83203125" style="381"/>
    <col min="11028" max="11028" width="11" style="381" customWidth="1"/>
    <col min="11029" max="11029" width="12.1640625" style="381" customWidth="1"/>
    <col min="11030" max="11030" width="10.33203125" style="381" customWidth="1"/>
    <col min="11031" max="11032" width="12.5" style="381" customWidth="1"/>
    <col min="11033" max="11033" width="15.1640625" style="381" bestFit="1" customWidth="1"/>
    <col min="11034" max="11034" width="11.33203125" style="381" customWidth="1"/>
    <col min="11035" max="11035" width="12.5" style="381" customWidth="1"/>
    <col min="11036" max="11036" width="9" style="381" customWidth="1"/>
    <col min="11037" max="11038" width="10.5" style="381" customWidth="1"/>
    <col min="11039" max="11039" width="34.6640625" style="381" customWidth="1"/>
    <col min="11040" max="11040" width="25.5" style="381" customWidth="1"/>
    <col min="11041" max="11044" width="0" style="381" hidden="1" customWidth="1"/>
    <col min="11045" max="11045" width="58.1640625" style="381" customWidth="1"/>
    <col min="11046" max="11254" width="8.83203125" style="381"/>
    <col min="11255" max="11255" width="13" style="381" customWidth="1"/>
    <col min="11256" max="11256" width="18.33203125" style="381" customWidth="1"/>
    <col min="11257" max="11257" width="13.1640625" style="381" customWidth="1"/>
    <col min="11258" max="11258" width="13" style="381" customWidth="1"/>
    <col min="11259" max="11259" width="17.5" style="381" customWidth="1"/>
    <col min="11260" max="11260" width="14" style="381" customWidth="1"/>
    <col min="11261" max="11261" width="10.33203125" style="381" bestFit="1" customWidth="1"/>
    <col min="11262" max="11262" width="13.6640625" style="381" customWidth="1"/>
    <col min="11263" max="11263" width="10.33203125" style="381" bestFit="1" customWidth="1"/>
    <col min="11264" max="11264" width="8.83203125" style="381"/>
    <col min="11265" max="11265" width="10.33203125" style="381" customWidth="1"/>
    <col min="11266" max="11266" width="15.5" style="381" customWidth="1"/>
    <col min="11267" max="11267" width="12.5" style="381" customWidth="1"/>
    <col min="11268" max="11268" width="12.83203125" style="381" customWidth="1"/>
    <col min="11269" max="11274" width="8.83203125" style="381"/>
    <col min="11275" max="11275" width="11" style="381" customWidth="1"/>
    <col min="11276" max="11280" width="9.1640625" style="381" customWidth="1"/>
    <col min="11281" max="11281" width="10.5" style="381" customWidth="1"/>
    <col min="11282" max="11283" width="8.83203125" style="381"/>
    <col min="11284" max="11284" width="11" style="381" customWidth="1"/>
    <col min="11285" max="11285" width="12.1640625" style="381" customWidth="1"/>
    <col min="11286" max="11286" width="10.33203125" style="381" customWidth="1"/>
    <col min="11287" max="11288" width="12.5" style="381" customWidth="1"/>
    <col min="11289" max="11289" width="15.1640625" style="381" bestFit="1" customWidth="1"/>
    <col min="11290" max="11290" width="11.33203125" style="381" customWidth="1"/>
    <col min="11291" max="11291" width="12.5" style="381" customWidth="1"/>
    <col min="11292" max="11292" width="9" style="381" customWidth="1"/>
    <col min="11293" max="11294" width="10.5" style="381" customWidth="1"/>
    <col min="11295" max="11295" width="34.6640625" style="381" customWidth="1"/>
    <col min="11296" max="11296" width="25.5" style="381" customWidth="1"/>
    <col min="11297" max="11300" width="0" style="381" hidden="1" customWidth="1"/>
    <col min="11301" max="11301" width="58.1640625" style="381" customWidth="1"/>
    <col min="11302" max="11510" width="8.83203125" style="381"/>
    <col min="11511" max="11511" width="13" style="381" customWidth="1"/>
    <col min="11512" max="11512" width="18.33203125" style="381" customWidth="1"/>
    <col min="11513" max="11513" width="13.1640625" style="381" customWidth="1"/>
    <col min="11514" max="11514" width="13" style="381" customWidth="1"/>
    <col min="11515" max="11515" width="17.5" style="381" customWidth="1"/>
    <col min="11516" max="11516" width="14" style="381" customWidth="1"/>
    <col min="11517" max="11517" width="10.33203125" style="381" bestFit="1" customWidth="1"/>
    <col min="11518" max="11518" width="13.6640625" style="381" customWidth="1"/>
    <col min="11519" max="11519" width="10.33203125" style="381" bestFit="1" customWidth="1"/>
    <col min="11520" max="11520" width="8.83203125" style="381"/>
    <col min="11521" max="11521" width="10.33203125" style="381" customWidth="1"/>
    <col min="11522" max="11522" width="15.5" style="381" customWidth="1"/>
    <col min="11523" max="11523" width="12.5" style="381" customWidth="1"/>
    <col min="11524" max="11524" width="12.83203125" style="381" customWidth="1"/>
    <col min="11525" max="11530" width="8.83203125" style="381"/>
    <col min="11531" max="11531" width="11" style="381" customWidth="1"/>
    <col min="11532" max="11536" width="9.1640625" style="381" customWidth="1"/>
    <col min="11537" max="11537" width="10.5" style="381" customWidth="1"/>
    <col min="11538" max="11539" width="8.83203125" style="381"/>
    <col min="11540" max="11540" width="11" style="381" customWidth="1"/>
    <col min="11541" max="11541" width="12.1640625" style="381" customWidth="1"/>
    <col min="11542" max="11542" width="10.33203125" style="381" customWidth="1"/>
    <col min="11543" max="11544" width="12.5" style="381" customWidth="1"/>
    <col min="11545" max="11545" width="15.1640625" style="381" bestFit="1" customWidth="1"/>
    <col min="11546" max="11546" width="11.33203125" style="381" customWidth="1"/>
    <col min="11547" max="11547" width="12.5" style="381" customWidth="1"/>
    <col min="11548" max="11548" width="9" style="381" customWidth="1"/>
    <col min="11549" max="11550" width="10.5" style="381" customWidth="1"/>
    <col min="11551" max="11551" width="34.6640625" style="381" customWidth="1"/>
    <col min="11552" max="11552" width="25.5" style="381" customWidth="1"/>
    <col min="11553" max="11556" width="0" style="381" hidden="1" customWidth="1"/>
    <col min="11557" max="11557" width="58.1640625" style="381" customWidth="1"/>
    <col min="11558" max="11766" width="8.83203125" style="381"/>
    <col min="11767" max="11767" width="13" style="381" customWidth="1"/>
    <col min="11768" max="11768" width="18.33203125" style="381" customWidth="1"/>
    <col min="11769" max="11769" width="13.1640625" style="381" customWidth="1"/>
    <col min="11770" max="11770" width="13" style="381" customWidth="1"/>
    <col min="11771" max="11771" width="17.5" style="381" customWidth="1"/>
    <col min="11772" max="11772" width="14" style="381" customWidth="1"/>
    <col min="11773" max="11773" width="10.33203125" style="381" bestFit="1" customWidth="1"/>
    <col min="11774" max="11774" width="13.6640625" style="381" customWidth="1"/>
    <col min="11775" max="11775" width="10.33203125" style="381" bestFit="1" customWidth="1"/>
    <col min="11776" max="11776" width="8.83203125" style="381"/>
    <col min="11777" max="11777" width="10.33203125" style="381" customWidth="1"/>
    <col min="11778" max="11778" width="15.5" style="381" customWidth="1"/>
    <col min="11779" max="11779" width="12.5" style="381" customWidth="1"/>
    <col min="11780" max="11780" width="12.83203125" style="381" customWidth="1"/>
    <col min="11781" max="11786" width="8.83203125" style="381"/>
    <col min="11787" max="11787" width="11" style="381" customWidth="1"/>
    <col min="11788" max="11792" width="9.1640625" style="381" customWidth="1"/>
    <col min="11793" max="11793" width="10.5" style="381" customWidth="1"/>
    <col min="11794" max="11795" width="8.83203125" style="381"/>
    <col min="11796" max="11796" width="11" style="381" customWidth="1"/>
    <col min="11797" max="11797" width="12.1640625" style="381" customWidth="1"/>
    <col min="11798" max="11798" width="10.33203125" style="381" customWidth="1"/>
    <col min="11799" max="11800" width="12.5" style="381" customWidth="1"/>
    <col min="11801" max="11801" width="15.1640625" style="381" bestFit="1" customWidth="1"/>
    <col min="11802" max="11802" width="11.33203125" style="381" customWidth="1"/>
    <col min="11803" max="11803" width="12.5" style="381" customWidth="1"/>
    <col min="11804" max="11804" width="9" style="381" customWidth="1"/>
    <col min="11805" max="11806" width="10.5" style="381" customWidth="1"/>
    <col min="11807" max="11807" width="34.6640625" style="381" customWidth="1"/>
    <col min="11808" max="11808" width="25.5" style="381" customWidth="1"/>
    <col min="11809" max="11812" width="0" style="381" hidden="1" customWidth="1"/>
    <col min="11813" max="11813" width="58.1640625" style="381" customWidth="1"/>
    <col min="11814" max="12022" width="8.83203125" style="381"/>
    <col min="12023" max="12023" width="13" style="381" customWidth="1"/>
    <col min="12024" max="12024" width="18.33203125" style="381" customWidth="1"/>
    <col min="12025" max="12025" width="13.1640625" style="381" customWidth="1"/>
    <col min="12026" max="12026" width="13" style="381" customWidth="1"/>
    <col min="12027" max="12027" width="17.5" style="381" customWidth="1"/>
    <col min="12028" max="12028" width="14" style="381" customWidth="1"/>
    <col min="12029" max="12029" width="10.33203125" style="381" bestFit="1" customWidth="1"/>
    <col min="12030" max="12030" width="13.6640625" style="381" customWidth="1"/>
    <col min="12031" max="12031" width="10.33203125" style="381" bestFit="1" customWidth="1"/>
    <col min="12032" max="12032" width="8.83203125" style="381"/>
    <col min="12033" max="12033" width="10.33203125" style="381" customWidth="1"/>
    <col min="12034" max="12034" width="15.5" style="381" customWidth="1"/>
    <col min="12035" max="12035" width="12.5" style="381" customWidth="1"/>
    <col min="12036" max="12036" width="12.83203125" style="381" customWidth="1"/>
    <col min="12037" max="12042" width="8.83203125" style="381"/>
    <col min="12043" max="12043" width="11" style="381" customWidth="1"/>
    <col min="12044" max="12048" width="9.1640625" style="381" customWidth="1"/>
    <col min="12049" max="12049" width="10.5" style="381" customWidth="1"/>
    <col min="12050" max="12051" width="8.83203125" style="381"/>
    <col min="12052" max="12052" width="11" style="381" customWidth="1"/>
    <col min="12053" max="12053" width="12.1640625" style="381" customWidth="1"/>
    <col min="12054" max="12054" width="10.33203125" style="381" customWidth="1"/>
    <col min="12055" max="12056" width="12.5" style="381" customWidth="1"/>
    <col min="12057" max="12057" width="15.1640625" style="381" bestFit="1" customWidth="1"/>
    <col min="12058" max="12058" width="11.33203125" style="381" customWidth="1"/>
    <col min="12059" max="12059" width="12.5" style="381" customWidth="1"/>
    <col min="12060" max="12060" width="9" style="381" customWidth="1"/>
    <col min="12061" max="12062" width="10.5" style="381" customWidth="1"/>
    <col min="12063" max="12063" width="34.6640625" style="381" customWidth="1"/>
    <col min="12064" max="12064" width="25.5" style="381" customWidth="1"/>
    <col min="12065" max="12068" width="0" style="381" hidden="1" customWidth="1"/>
    <col min="12069" max="12069" width="58.1640625" style="381" customWidth="1"/>
    <col min="12070" max="12278" width="8.83203125" style="381"/>
    <col min="12279" max="12279" width="13" style="381" customWidth="1"/>
    <col min="12280" max="12280" width="18.33203125" style="381" customWidth="1"/>
    <col min="12281" max="12281" width="13.1640625" style="381" customWidth="1"/>
    <col min="12282" max="12282" width="13" style="381" customWidth="1"/>
    <col min="12283" max="12283" width="17.5" style="381" customWidth="1"/>
    <col min="12284" max="12284" width="14" style="381" customWidth="1"/>
    <col min="12285" max="12285" width="10.33203125" style="381" bestFit="1" customWidth="1"/>
    <col min="12286" max="12286" width="13.6640625" style="381" customWidth="1"/>
    <col min="12287" max="12287" width="10.33203125" style="381" bestFit="1" customWidth="1"/>
    <col min="12288" max="12288" width="8.83203125" style="381"/>
    <col min="12289" max="12289" width="10.33203125" style="381" customWidth="1"/>
    <col min="12290" max="12290" width="15.5" style="381" customWidth="1"/>
    <col min="12291" max="12291" width="12.5" style="381" customWidth="1"/>
    <col min="12292" max="12292" width="12.83203125" style="381" customWidth="1"/>
    <col min="12293" max="12298" width="8.83203125" style="381"/>
    <col min="12299" max="12299" width="11" style="381" customWidth="1"/>
    <col min="12300" max="12304" width="9.1640625" style="381" customWidth="1"/>
    <col min="12305" max="12305" width="10.5" style="381" customWidth="1"/>
    <col min="12306" max="12307" width="8.83203125" style="381"/>
    <col min="12308" max="12308" width="11" style="381" customWidth="1"/>
    <col min="12309" max="12309" width="12.1640625" style="381" customWidth="1"/>
    <col min="12310" max="12310" width="10.33203125" style="381" customWidth="1"/>
    <col min="12311" max="12312" width="12.5" style="381" customWidth="1"/>
    <col min="12313" max="12313" width="15.1640625" style="381" bestFit="1" customWidth="1"/>
    <col min="12314" max="12314" width="11.33203125" style="381" customWidth="1"/>
    <col min="12315" max="12315" width="12.5" style="381" customWidth="1"/>
    <col min="12316" max="12316" width="9" style="381" customWidth="1"/>
    <col min="12317" max="12318" width="10.5" style="381" customWidth="1"/>
    <col min="12319" max="12319" width="34.6640625" style="381" customWidth="1"/>
    <col min="12320" max="12320" width="25.5" style="381" customWidth="1"/>
    <col min="12321" max="12324" width="0" style="381" hidden="1" customWidth="1"/>
    <col min="12325" max="12325" width="58.1640625" style="381" customWidth="1"/>
    <col min="12326" max="12534" width="8.83203125" style="381"/>
    <col min="12535" max="12535" width="13" style="381" customWidth="1"/>
    <col min="12536" max="12536" width="18.33203125" style="381" customWidth="1"/>
    <col min="12537" max="12537" width="13.1640625" style="381" customWidth="1"/>
    <col min="12538" max="12538" width="13" style="381" customWidth="1"/>
    <col min="12539" max="12539" width="17.5" style="381" customWidth="1"/>
    <col min="12540" max="12540" width="14" style="381" customWidth="1"/>
    <col min="12541" max="12541" width="10.33203125" style="381" bestFit="1" customWidth="1"/>
    <col min="12542" max="12542" width="13.6640625" style="381" customWidth="1"/>
    <col min="12543" max="12543" width="10.33203125" style="381" bestFit="1" customWidth="1"/>
    <col min="12544" max="12544" width="8.83203125" style="381"/>
    <col min="12545" max="12545" width="10.33203125" style="381" customWidth="1"/>
    <col min="12546" max="12546" width="15.5" style="381" customWidth="1"/>
    <col min="12547" max="12547" width="12.5" style="381" customWidth="1"/>
    <col min="12548" max="12548" width="12.83203125" style="381" customWidth="1"/>
    <col min="12549" max="12554" width="8.83203125" style="381"/>
    <col min="12555" max="12555" width="11" style="381" customWidth="1"/>
    <col min="12556" max="12560" width="9.1640625" style="381" customWidth="1"/>
    <col min="12561" max="12561" width="10.5" style="381" customWidth="1"/>
    <col min="12562" max="12563" width="8.83203125" style="381"/>
    <col min="12564" max="12564" width="11" style="381" customWidth="1"/>
    <col min="12565" max="12565" width="12.1640625" style="381" customWidth="1"/>
    <col min="12566" max="12566" width="10.33203125" style="381" customWidth="1"/>
    <col min="12567" max="12568" width="12.5" style="381" customWidth="1"/>
    <col min="12569" max="12569" width="15.1640625" style="381" bestFit="1" customWidth="1"/>
    <col min="12570" max="12570" width="11.33203125" style="381" customWidth="1"/>
    <col min="12571" max="12571" width="12.5" style="381" customWidth="1"/>
    <col min="12572" max="12572" width="9" style="381" customWidth="1"/>
    <col min="12573" max="12574" width="10.5" style="381" customWidth="1"/>
    <col min="12575" max="12575" width="34.6640625" style="381" customWidth="1"/>
    <col min="12576" max="12576" width="25.5" style="381" customWidth="1"/>
    <col min="12577" max="12580" width="0" style="381" hidden="1" customWidth="1"/>
    <col min="12581" max="12581" width="58.1640625" style="381" customWidth="1"/>
    <col min="12582" max="12790" width="8.83203125" style="381"/>
    <col min="12791" max="12791" width="13" style="381" customWidth="1"/>
    <col min="12792" max="12792" width="18.33203125" style="381" customWidth="1"/>
    <col min="12793" max="12793" width="13.1640625" style="381" customWidth="1"/>
    <col min="12794" max="12794" width="13" style="381" customWidth="1"/>
    <col min="12795" max="12795" width="17.5" style="381" customWidth="1"/>
    <col min="12796" max="12796" width="14" style="381" customWidth="1"/>
    <col min="12797" max="12797" width="10.33203125" style="381" bestFit="1" customWidth="1"/>
    <col min="12798" max="12798" width="13.6640625" style="381" customWidth="1"/>
    <col min="12799" max="12799" width="10.33203125" style="381" bestFit="1" customWidth="1"/>
    <col min="12800" max="12800" width="8.83203125" style="381"/>
    <col min="12801" max="12801" width="10.33203125" style="381" customWidth="1"/>
    <col min="12802" max="12802" width="15.5" style="381" customWidth="1"/>
    <col min="12803" max="12803" width="12.5" style="381" customWidth="1"/>
    <col min="12804" max="12804" width="12.83203125" style="381" customWidth="1"/>
    <col min="12805" max="12810" width="8.83203125" style="381"/>
    <col min="12811" max="12811" width="11" style="381" customWidth="1"/>
    <col min="12812" max="12816" width="9.1640625" style="381" customWidth="1"/>
    <col min="12817" max="12817" width="10.5" style="381" customWidth="1"/>
    <col min="12818" max="12819" width="8.83203125" style="381"/>
    <col min="12820" max="12820" width="11" style="381" customWidth="1"/>
    <col min="12821" max="12821" width="12.1640625" style="381" customWidth="1"/>
    <col min="12822" max="12822" width="10.33203125" style="381" customWidth="1"/>
    <col min="12823" max="12824" width="12.5" style="381" customWidth="1"/>
    <col min="12825" max="12825" width="15.1640625" style="381" bestFit="1" customWidth="1"/>
    <col min="12826" max="12826" width="11.33203125" style="381" customWidth="1"/>
    <col min="12827" max="12827" width="12.5" style="381" customWidth="1"/>
    <col min="12828" max="12828" width="9" style="381" customWidth="1"/>
    <col min="12829" max="12830" width="10.5" style="381" customWidth="1"/>
    <col min="12831" max="12831" width="34.6640625" style="381" customWidth="1"/>
    <col min="12832" max="12832" width="25.5" style="381" customWidth="1"/>
    <col min="12833" max="12836" width="0" style="381" hidden="1" customWidth="1"/>
    <col min="12837" max="12837" width="58.1640625" style="381" customWidth="1"/>
    <col min="12838" max="13046" width="8.83203125" style="381"/>
    <col min="13047" max="13047" width="13" style="381" customWidth="1"/>
    <col min="13048" max="13048" width="18.33203125" style="381" customWidth="1"/>
    <col min="13049" max="13049" width="13.1640625" style="381" customWidth="1"/>
    <col min="13050" max="13050" width="13" style="381" customWidth="1"/>
    <col min="13051" max="13051" width="17.5" style="381" customWidth="1"/>
    <col min="13052" max="13052" width="14" style="381" customWidth="1"/>
    <col min="13053" max="13053" width="10.33203125" style="381" bestFit="1" customWidth="1"/>
    <col min="13054" max="13054" width="13.6640625" style="381" customWidth="1"/>
    <col min="13055" max="13055" width="10.33203125" style="381" bestFit="1" customWidth="1"/>
    <col min="13056" max="13056" width="8.83203125" style="381"/>
    <col min="13057" max="13057" width="10.33203125" style="381" customWidth="1"/>
    <col min="13058" max="13058" width="15.5" style="381" customWidth="1"/>
    <col min="13059" max="13059" width="12.5" style="381" customWidth="1"/>
    <col min="13060" max="13060" width="12.83203125" style="381" customWidth="1"/>
    <col min="13061" max="13066" width="8.83203125" style="381"/>
    <col min="13067" max="13067" width="11" style="381" customWidth="1"/>
    <col min="13068" max="13072" width="9.1640625" style="381" customWidth="1"/>
    <col min="13073" max="13073" width="10.5" style="381" customWidth="1"/>
    <col min="13074" max="13075" width="8.83203125" style="381"/>
    <col min="13076" max="13076" width="11" style="381" customWidth="1"/>
    <col min="13077" max="13077" width="12.1640625" style="381" customWidth="1"/>
    <col min="13078" max="13078" width="10.33203125" style="381" customWidth="1"/>
    <col min="13079" max="13080" width="12.5" style="381" customWidth="1"/>
    <col min="13081" max="13081" width="15.1640625" style="381" bestFit="1" customWidth="1"/>
    <col min="13082" max="13082" width="11.33203125" style="381" customWidth="1"/>
    <col min="13083" max="13083" width="12.5" style="381" customWidth="1"/>
    <col min="13084" max="13084" width="9" style="381" customWidth="1"/>
    <col min="13085" max="13086" width="10.5" style="381" customWidth="1"/>
    <col min="13087" max="13087" width="34.6640625" style="381" customWidth="1"/>
    <col min="13088" max="13088" width="25.5" style="381" customWidth="1"/>
    <col min="13089" max="13092" width="0" style="381" hidden="1" customWidth="1"/>
    <col min="13093" max="13093" width="58.1640625" style="381" customWidth="1"/>
    <col min="13094" max="13302" width="8.83203125" style="381"/>
    <col min="13303" max="13303" width="13" style="381" customWidth="1"/>
    <col min="13304" max="13304" width="18.33203125" style="381" customWidth="1"/>
    <col min="13305" max="13305" width="13.1640625" style="381" customWidth="1"/>
    <col min="13306" max="13306" width="13" style="381" customWidth="1"/>
    <col min="13307" max="13307" width="17.5" style="381" customWidth="1"/>
    <col min="13308" max="13308" width="14" style="381" customWidth="1"/>
    <col min="13309" max="13309" width="10.33203125" style="381" bestFit="1" customWidth="1"/>
    <col min="13310" max="13310" width="13.6640625" style="381" customWidth="1"/>
    <col min="13311" max="13311" width="10.33203125" style="381" bestFit="1" customWidth="1"/>
    <col min="13312" max="13312" width="8.83203125" style="381"/>
    <col min="13313" max="13313" width="10.33203125" style="381" customWidth="1"/>
    <col min="13314" max="13314" width="15.5" style="381" customWidth="1"/>
    <col min="13315" max="13315" width="12.5" style="381" customWidth="1"/>
    <col min="13316" max="13316" width="12.83203125" style="381" customWidth="1"/>
    <col min="13317" max="13322" width="8.83203125" style="381"/>
    <col min="13323" max="13323" width="11" style="381" customWidth="1"/>
    <col min="13324" max="13328" width="9.1640625" style="381" customWidth="1"/>
    <col min="13329" max="13329" width="10.5" style="381" customWidth="1"/>
    <col min="13330" max="13331" width="8.83203125" style="381"/>
    <col min="13332" max="13332" width="11" style="381" customWidth="1"/>
    <col min="13333" max="13333" width="12.1640625" style="381" customWidth="1"/>
    <col min="13334" max="13334" width="10.33203125" style="381" customWidth="1"/>
    <col min="13335" max="13336" width="12.5" style="381" customWidth="1"/>
    <col min="13337" max="13337" width="15.1640625" style="381" bestFit="1" customWidth="1"/>
    <col min="13338" max="13338" width="11.33203125" style="381" customWidth="1"/>
    <col min="13339" max="13339" width="12.5" style="381" customWidth="1"/>
    <col min="13340" max="13340" width="9" style="381" customWidth="1"/>
    <col min="13341" max="13342" width="10.5" style="381" customWidth="1"/>
    <col min="13343" max="13343" width="34.6640625" style="381" customWidth="1"/>
    <col min="13344" max="13344" width="25.5" style="381" customWidth="1"/>
    <col min="13345" max="13348" width="0" style="381" hidden="1" customWidth="1"/>
    <col min="13349" max="13349" width="58.1640625" style="381" customWidth="1"/>
    <col min="13350" max="13558" width="8.83203125" style="381"/>
    <col min="13559" max="13559" width="13" style="381" customWidth="1"/>
    <col min="13560" max="13560" width="18.33203125" style="381" customWidth="1"/>
    <col min="13561" max="13561" width="13.1640625" style="381" customWidth="1"/>
    <col min="13562" max="13562" width="13" style="381" customWidth="1"/>
    <col min="13563" max="13563" width="17.5" style="381" customWidth="1"/>
    <col min="13564" max="13564" width="14" style="381" customWidth="1"/>
    <col min="13565" max="13565" width="10.33203125" style="381" bestFit="1" customWidth="1"/>
    <col min="13566" max="13566" width="13.6640625" style="381" customWidth="1"/>
    <col min="13567" max="13567" width="10.33203125" style="381" bestFit="1" customWidth="1"/>
    <col min="13568" max="13568" width="8.83203125" style="381"/>
    <col min="13569" max="13569" width="10.33203125" style="381" customWidth="1"/>
    <col min="13570" max="13570" width="15.5" style="381" customWidth="1"/>
    <col min="13571" max="13571" width="12.5" style="381" customWidth="1"/>
    <col min="13572" max="13572" width="12.83203125" style="381" customWidth="1"/>
    <col min="13573" max="13578" width="8.83203125" style="381"/>
    <col min="13579" max="13579" width="11" style="381" customWidth="1"/>
    <col min="13580" max="13584" width="9.1640625" style="381" customWidth="1"/>
    <col min="13585" max="13585" width="10.5" style="381" customWidth="1"/>
    <col min="13586" max="13587" width="8.83203125" style="381"/>
    <col min="13588" max="13588" width="11" style="381" customWidth="1"/>
    <col min="13589" max="13589" width="12.1640625" style="381" customWidth="1"/>
    <col min="13590" max="13590" width="10.33203125" style="381" customWidth="1"/>
    <col min="13591" max="13592" width="12.5" style="381" customWidth="1"/>
    <col min="13593" max="13593" width="15.1640625" style="381" bestFit="1" customWidth="1"/>
    <col min="13594" max="13594" width="11.33203125" style="381" customWidth="1"/>
    <col min="13595" max="13595" width="12.5" style="381" customWidth="1"/>
    <col min="13596" max="13596" width="9" style="381" customWidth="1"/>
    <col min="13597" max="13598" width="10.5" style="381" customWidth="1"/>
    <col min="13599" max="13599" width="34.6640625" style="381" customWidth="1"/>
    <col min="13600" max="13600" width="25.5" style="381" customWidth="1"/>
    <col min="13601" max="13604" width="0" style="381" hidden="1" customWidth="1"/>
    <col min="13605" max="13605" width="58.1640625" style="381" customWidth="1"/>
    <col min="13606" max="13814" width="8.83203125" style="381"/>
    <col min="13815" max="13815" width="13" style="381" customWidth="1"/>
    <col min="13816" max="13816" width="18.33203125" style="381" customWidth="1"/>
    <col min="13817" max="13817" width="13.1640625" style="381" customWidth="1"/>
    <col min="13818" max="13818" width="13" style="381" customWidth="1"/>
    <col min="13819" max="13819" width="17.5" style="381" customWidth="1"/>
    <col min="13820" max="13820" width="14" style="381" customWidth="1"/>
    <col min="13821" max="13821" width="10.33203125" style="381" bestFit="1" customWidth="1"/>
    <col min="13822" max="13822" width="13.6640625" style="381" customWidth="1"/>
    <col min="13823" max="13823" width="10.33203125" style="381" bestFit="1" customWidth="1"/>
    <col min="13824" max="13824" width="8.83203125" style="381"/>
    <col min="13825" max="13825" width="10.33203125" style="381" customWidth="1"/>
    <col min="13826" max="13826" width="15.5" style="381" customWidth="1"/>
    <col min="13827" max="13827" width="12.5" style="381" customWidth="1"/>
    <col min="13828" max="13828" width="12.83203125" style="381" customWidth="1"/>
    <col min="13829" max="13834" width="8.83203125" style="381"/>
    <col min="13835" max="13835" width="11" style="381" customWidth="1"/>
    <col min="13836" max="13840" width="9.1640625" style="381" customWidth="1"/>
    <col min="13841" max="13841" width="10.5" style="381" customWidth="1"/>
    <col min="13842" max="13843" width="8.83203125" style="381"/>
    <col min="13844" max="13844" width="11" style="381" customWidth="1"/>
    <col min="13845" max="13845" width="12.1640625" style="381" customWidth="1"/>
    <col min="13846" max="13846" width="10.33203125" style="381" customWidth="1"/>
    <col min="13847" max="13848" width="12.5" style="381" customWidth="1"/>
    <col min="13849" max="13849" width="15.1640625" style="381" bestFit="1" customWidth="1"/>
    <col min="13850" max="13850" width="11.33203125" style="381" customWidth="1"/>
    <col min="13851" max="13851" width="12.5" style="381" customWidth="1"/>
    <col min="13852" max="13852" width="9" style="381" customWidth="1"/>
    <col min="13853" max="13854" width="10.5" style="381" customWidth="1"/>
    <col min="13855" max="13855" width="34.6640625" style="381" customWidth="1"/>
    <col min="13856" max="13856" width="25.5" style="381" customWidth="1"/>
    <col min="13857" max="13860" width="0" style="381" hidden="1" customWidth="1"/>
    <col min="13861" max="13861" width="58.1640625" style="381" customWidth="1"/>
    <col min="13862" max="14070" width="8.83203125" style="381"/>
    <col min="14071" max="14071" width="13" style="381" customWidth="1"/>
    <col min="14072" max="14072" width="18.33203125" style="381" customWidth="1"/>
    <col min="14073" max="14073" width="13.1640625" style="381" customWidth="1"/>
    <col min="14074" max="14074" width="13" style="381" customWidth="1"/>
    <col min="14075" max="14075" width="17.5" style="381" customWidth="1"/>
    <col min="14076" max="14076" width="14" style="381" customWidth="1"/>
    <col min="14077" max="14077" width="10.33203125" style="381" bestFit="1" customWidth="1"/>
    <col min="14078" max="14078" width="13.6640625" style="381" customWidth="1"/>
    <col min="14079" max="14079" width="10.33203125" style="381" bestFit="1" customWidth="1"/>
    <col min="14080" max="14080" width="8.83203125" style="381"/>
    <col min="14081" max="14081" width="10.33203125" style="381" customWidth="1"/>
    <col min="14082" max="14082" width="15.5" style="381" customWidth="1"/>
    <col min="14083" max="14083" width="12.5" style="381" customWidth="1"/>
    <col min="14084" max="14084" width="12.83203125" style="381" customWidth="1"/>
    <col min="14085" max="14090" width="8.83203125" style="381"/>
    <col min="14091" max="14091" width="11" style="381" customWidth="1"/>
    <col min="14092" max="14096" width="9.1640625" style="381" customWidth="1"/>
    <col min="14097" max="14097" width="10.5" style="381" customWidth="1"/>
    <col min="14098" max="14099" width="8.83203125" style="381"/>
    <col min="14100" max="14100" width="11" style="381" customWidth="1"/>
    <col min="14101" max="14101" width="12.1640625" style="381" customWidth="1"/>
    <col min="14102" max="14102" width="10.33203125" style="381" customWidth="1"/>
    <col min="14103" max="14104" width="12.5" style="381" customWidth="1"/>
    <col min="14105" max="14105" width="15.1640625" style="381" bestFit="1" customWidth="1"/>
    <col min="14106" max="14106" width="11.33203125" style="381" customWidth="1"/>
    <col min="14107" max="14107" width="12.5" style="381" customWidth="1"/>
    <col min="14108" max="14108" width="9" style="381" customWidth="1"/>
    <col min="14109" max="14110" width="10.5" style="381" customWidth="1"/>
    <col min="14111" max="14111" width="34.6640625" style="381" customWidth="1"/>
    <col min="14112" max="14112" width="25.5" style="381" customWidth="1"/>
    <col min="14113" max="14116" width="0" style="381" hidden="1" customWidth="1"/>
    <col min="14117" max="14117" width="58.1640625" style="381" customWidth="1"/>
    <col min="14118" max="14326" width="8.83203125" style="381"/>
    <col min="14327" max="14327" width="13" style="381" customWidth="1"/>
    <col min="14328" max="14328" width="18.33203125" style="381" customWidth="1"/>
    <col min="14329" max="14329" width="13.1640625" style="381" customWidth="1"/>
    <col min="14330" max="14330" width="13" style="381" customWidth="1"/>
    <col min="14331" max="14331" width="17.5" style="381" customWidth="1"/>
    <col min="14332" max="14332" width="14" style="381" customWidth="1"/>
    <col min="14333" max="14333" width="10.33203125" style="381" bestFit="1" customWidth="1"/>
    <col min="14334" max="14334" width="13.6640625" style="381" customWidth="1"/>
    <col min="14335" max="14335" width="10.33203125" style="381" bestFit="1" customWidth="1"/>
    <col min="14336" max="14336" width="8.83203125" style="381"/>
    <col min="14337" max="14337" width="10.33203125" style="381" customWidth="1"/>
    <col min="14338" max="14338" width="15.5" style="381" customWidth="1"/>
    <col min="14339" max="14339" width="12.5" style="381" customWidth="1"/>
    <col min="14340" max="14340" width="12.83203125" style="381" customWidth="1"/>
    <col min="14341" max="14346" width="8.83203125" style="381"/>
    <col min="14347" max="14347" width="11" style="381" customWidth="1"/>
    <col min="14348" max="14352" width="9.1640625" style="381" customWidth="1"/>
    <col min="14353" max="14353" width="10.5" style="381" customWidth="1"/>
    <col min="14354" max="14355" width="8.83203125" style="381"/>
    <col min="14356" max="14356" width="11" style="381" customWidth="1"/>
    <col min="14357" max="14357" width="12.1640625" style="381" customWidth="1"/>
    <col min="14358" max="14358" width="10.33203125" style="381" customWidth="1"/>
    <col min="14359" max="14360" width="12.5" style="381" customWidth="1"/>
    <col min="14361" max="14361" width="15.1640625" style="381" bestFit="1" customWidth="1"/>
    <col min="14362" max="14362" width="11.33203125" style="381" customWidth="1"/>
    <col min="14363" max="14363" width="12.5" style="381" customWidth="1"/>
    <col min="14364" max="14364" width="9" style="381" customWidth="1"/>
    <col min="14365" max="14366" width="10.5" style="381" customWidth="1"/>
    <col min="14367" max="14367" width="34.6640625" style="381" customWidth="1"/>
    <col min="14368" max="14368" width="25.5" style="381" customWidth="1"/>
    <col min="14369" max="14372" width="0" style="381" hidden="1" customWidth="1"/>
    <col min="14373" max="14373" width="58.1640625" style="381" customWidth="1"/>
    <col min="14374" max="14582" width="8.83203125" style="381"/>
    <col min="14583" max="14583" width="13" style="381" customWidth="1"/>
    <col min="14584" max="14584" width="18.33203125" style="381" customWidth="1"/>
    <col min="14585" max="14585" width="13.1640625" style="381" customWidth="1"/>
    <col min="14586" max="14586" width="13" style="381" customWidth="1"/>
    <col min="14587" max="14587" width="17.5" style="381" customWidth="1"/>
    <col min="14588" max="14588" width="14" style="381" customWidth="1"/>
    <col min="14589" max="14589" width="10.33203125" style="381" bestFit="1" customWidth="1"/>
    <col min="14590" max="14590" width="13.6640625" style="381" customWidth="1"/>
    <col min="14591" max="14591" width="10.33203125" style="381" bestFit="1" customWidth="1"/>
    <col min="14592" max="14592" width="8.83203125" style="381"/>
    <col min="14593" max="14593" width="10.33203125" style="381" customWidth="1"/>
    <col min="14594" max="14594" width="15.5" style="381" customWidth="1"/>
    <col min="14595" max="14595" width="12.5" style="381" customWidth="1"/>
    <col min="14596" max="14596" width="12.83203125" style="381" customWidth="1"/>
    <col min="14597" max="14602" width="8.83203125" style="381"/>
    <col min="14603" max="14603" width="11" style="381" customWidth="1"/>
    <col min="14604" max="14608" width="9.1640625" style="381" customWidth="1"/>
    <col min="14609" max="14609" width="10.5" style="381" customWidth="1"/>
    <col min="14610" max="14611" width="8.83203125" style="381"/>
    <col min="14612" max="14612" width="11" style="381" customWidth="1"/>
    <col min="14613" max="14613" width="12.1640625" style="381" customWidth="1"/>
    <col min="14614" max="14614" width="10.33203125" style="381" customWidth="1"/>
    <col min="14615" max="14616" width="12.5" style="381" customWidth="1"/>
    <col min="14617" max="14617" width="15.1640625" style="381" bestFit="1" customWidth="1"/>
    <col min="14618" max="14618" width="11.33203125" style="381" customWidth="1"/>
    <col min="14619" max="14619" width="12.5" style="381" customWidth="1"/>
    <col min="14620" max="14620" width="9" style="381" customWidth="1"/>
    <col min="14621" max="14622" width="10.5" style="381" customWidth="1"/>
    <col min="14623" max="14623" width="34.6640625" style="381" customWidth="1"/>
    <col min="14624" max="14624" width="25.5" style="381" customWidth="1"/>
    <col min="14625" max="14628" width="0" style="381" hidden="1" customWidth="1"/>
    <col min="14629" max="14629" width="58.1640625" style="381" customWidth="1"/>
    <col min="14630" max="14838" width="8.83203125" style="381"/>
    <col min="14839" max="14839" width="13" style="381" customWidth="1"/>
    <col min="14840" max="14840" width="18.33203125" style="381" customWidth="1"/>
    <col min="14841" max="14841" width="13.1640625" style="381" customWidth="1"/>
    <col min="14842" max="14842" width="13" style="381" customWidth="1"/>
    <col min="14843" max="14843" width="17.5" style="381" customWidth="1"/>
    <col min="14844" max="14844" width="14" style="381" customWidth="1"/>
    <col min="14845" max="14845" width="10.33203125" style="381" bestFit="1" customWidth="1"/>
    <col min="14846" max="14846" width="13.6640625" style="381" customWidth="1"/>
    <col min="14847" max="14847" width="10.33203125" style="381" bestFit="1" customWidth="1"/>
    <col min="14848" max="14848" width="8.83203125" style="381"/>
    <col min="14849" max="14849" width="10.33203125" style="381" customWidth="1"/>
    <col min="14850" max="14850" width="15.5" style="381" customWidth="1"/>
    <col min="14851" max="14851" width="12.5" style="381" customWidth="1"/>
    <col min="14852" max="14852" width="12.83203125" style="381" customWidth="1"/>
    <col min="14853" max="14858" width="8.83203125" style="381"/>
    <col min="14859" max="14859" width="11" style="381" customWidth="1"/>
    <col min="14860" max="14864" width="9.1640625" style="381" customWidth="1"/>
    <col min="14865" max="14865" width="10.5" style="381" customWidth="1"/>
    <col min="14866" max="14867" width="8.83203125" style="381"/>
    <col min="14868" max="14868" width="11" style="381" customWidth="1"/>
    <col min="14869" max="14869" width="12.1640625" style="381" customWidth="1"/>
    <col min="14870" max="14870" width="10.33203125" style="381" customWidth="1"/>
    <col min="14871" max="14872" width="12.5" style="381" customWidth="1"/>
    <col min="14873" max="14873" width="15.1640625" style="381" bestFit="1" customWidth="1"/>
    <col min="14874" max="14874" width="11.33203125" style="381" customWidth="1"/>
    <col min="14875" max="14875" width="12.5" style="381" customWidth="1"/>
    <col min="14876" max="14876" width="9" style="381" customWidth="1"/>
    <col min="14877" max="14878" width="10.5" style="381" customWidth="1"/>
    <col min="14879" max="14879" width="34.6640625" style="381" customWidth="1"/>
    <col min="14880" max="14880" width="25.5" style="381" customWidth="1"/>
    <col min="14881" max="14884" width="0" style="381" hidden="1" customWidth="1"/>
    <col min="14885" max="14885" width="58.1640625" style="381" customWidth="1"/>
    <col min="14886" max="15094" width="8.83203125" style="381"/>
    <col min="15095" max="15095" width="13" style="381" customWidth="1"/>
    <col min="15096" max="15096" width="18.33203125" style="381" customWidth="1"/>
    <col min="15097" max="15097" width="13.1640625" style="381" customWidth="1"/>
    <col min="15098" max="15098" width="13" style="381" customWidth="1"/>
    <col min="15099" max="15099" width="17.5" style="381" customWidth="1"/>
    <col min="15100" max="15100" width="14" style="381" customWidth="1"/>
    <col min="15101" max="15101" width="10.33203125" style="381" bestFit="1" customWidth="1"/>
    <col min="15102" max="15102" width="13.6640625" style="381" customWidth="1"/>
    <col min="15103" max="15103" width="10.33203125" style="381" bestFit="1" customWidth="1"/>
    <col min="15104" max="15104" width="8.83203125" style="381"/>
    <col min="15105" max="15105" width="10.33203125" style="381" customWidth="1"/>
    <col min="15106" max="15106" width="15.5" style="381" customWidth="1"/>
    <col min="15107" max="15107" width="12.5" style="381" customWidth="1"/>
    <col min="15108" max="15108" width="12.83203125" style="381" customWidth="1"/>
    <col min="15109" max="15114" width="8.83203125" style="381"/>
    <col min="15115" max="15115" width="11" style="381" customWidth="1"/>
    <col min="15116" max="15120" width="9.1640625" style="381" customWidth="1"/>
    <col min="15121" max="15121" width="10.5" style="381" customWidth="1"/>
    <col min="15122" max="15123" width="8.83203125" style="381"/>
    <col min="15124" max="15124" width="11" style="381" customWidth="1"/>
    <col min="15125" max="15125" width="12.1640625" style="381" customWidth="1"/>
    <col min="15126" max="15126" width="10.33203125" style="381" customWidth="1"/>
    <col min="15127" max="15128" width="12.5" style="381" customWidth="1"/>
    <col min="15129" max="15129" width="15.1640625" style="381" bestFit="1" customWidth="1"/>
    <col min="15130" max="15130" width="11.33203125" style="381" customWidth="1"/>
    <col min="15131" max="15131" width="12.5" style="381" customWidth="1"/>
    <col min="15132" max="15132" width="9" style="381" customWidth="1"/>
    <col min="15133" max="15134" width="10.5" style="381" customWidth="1"/>
    <col min="15135" max="15135" width="34.6640625" style="381" customWidth="1"/>
    <col min="15136" max="15136" width="25.5" style="381" customWidth="1"/>
    <col min="15137" max="15140" width="0" style="381" hidden="1" customWidth="1"/>
    <col min="15141" max="15141" width="58.1640625" style="381" customWidth="1"/>
    <col min="15142" max="15350" width="8.83203125" style="381"/>
    <col min="15351" max="15351" width="13" style="381" customWidth="1"/>
    <col min="15352" max="15352" width="18.33203125" style="381" customWidth="1"/>
    <col min="15353" max="15353" width="13.1640625" style="381" customWidth="1"/>
    <col min="15354" max="15354" width="13" style="381" customWidth="1"/>
    <col min="15355" max="15355" width="17.5" style="381" customWidth="1"/>
    <col min="15356" max="15356" width="14" style="381" customWidth="1"/>
    <col min="15357" max="15357" width="10.33203125" style="381" bestFit="1" customWidth="1"/>
    <col min="15358" max="15358" width="13.6640625" style="381" customWidth="1"/>
    <col min="15359" max="15359" width="10.33203125" style="381" bestFit="1" customWidth="1"/>
    <col min="15360" max="15360" width="8.83203125" style="381"/>
    <col min="15361" max="15361" width="10.33203125" style="381" customWidth="1"/>
    <col min="15362" max="15362" width="15.5" style="381" customWidth="1"/>
    <col min="15363" max="15363" width="12.5" style="381" customWidth="1"/>
    <col min="15364" max="15364" width="12.83203125" style="381" customWidth="1"/>
    <col min="15365" max="15370" width="8.83203125" style="381"/>
    <col min="15371" max="15371" width="11" style="381" customWidth="1"/>
    <col min="15372" max="15376" width="9.1640625" style="381" customWidth="1"/>
    <col min="15377" max="15377" width="10.5" style="381" customWidth="1"/>
    <col min="15378" max="15379" width="8.83203125" style="381"/>
    <col min="15380" max="15380" width="11" style="381" customWidth="1"/>
    <col min="15381" max="15381" width="12.1640625" style="381" customWidth="1"/>
    <col min="15382" max="15382" width="10.33203125" style="381" customWidth="1"/>
    <col min="15383" max="15384" width="12.5" style="381" customWidth="1"/>
    <col min="15385" max="15385" width="15.1640625" style="381" bestFit="1" customWidth="1"/>
    <col min="15386" max="15386" width="11.33203125" style="381" customWidth="1"/>
    <col min="15387" max="15387" width="12.5" style="381" customWidth="1"/>
    <col min="15388" max="15388" width="9" style="381" customWidth="1"/>
    <col min="15389" max="15390" width="10.5" style="381" customWidth="1"/>
    <col min="15391" max="15391" width="34.6640625" style="381" customWidth="1"/>
    <col min="15392" max="15392" width="25.5" style="381" customWidth="1"/>
    <col min="15393" max="15396" width="0" style="381" hidden="1" customWidth="1"/>
    <col min="15397" max="15397" width="58.1640625" style="381" customWidth="1"/>
    <col min="15398" max="15606" width="8.83203125" style="381"/>
    <col min="15607" max="15607" width="13" style="381" customWidth="1"/>
    <col min="15608" max="15608" width="18.33203125" style="381" customWidth="1"/>
    <col min="15609" max="15609" width="13.1640625" style="381" customWidth="1"/>
    <col min="15610" max="15610" width="13" style="381" customWidth="1"/>
    <col min="15611" max="15611" width="17.5" style="381" customWidth="1"/>
    <col min="15612" max="15612" width="14" style="381" customWidth="1"/>
    <col min="15613" max="15613" width="10.33203125" style="381" bestFit="1" customWidth="1"/>
    <col min="15614" max="15614" width="13.6640625" style="381" customWidth="1"/>
    <col min="15615" max="15615" width="10.33203125" style="381" bestFit="1" customWidth="1"/>
    <col min="15616" max="15616" width="8.83203125" style="381"/>
    <col min="15617" max="15617" width="10.33203125" style="381" customWidth="1"/>
    <col min="15618" max="15618" width="15.5" style="381" customWidth="1"/>
    <col min="15619" max="15619" width="12.5" style="381" customWidth="1"/>
    <col min="15620" max="15620" width="12.83203125" style="381" customWidth="1"/>
    <col min="15621" max="15626" width="8.83203125" style="381"/>
    <col min="15627" max="15627" width="11" style="381" customWidth="1"/>
    <col min="15628" max="15632" width="9.1640625" style="381" customWidth="1"/>
    <col min="15633" max="15633" width="10.5" style="381" customWidth="1"/>
    <col min="15634" max="15635" width="8.83203125" style="381"/>
    <col min="15636" max="15636" width="11" style="381" customWidth="1"/>
    <col min="15637" max="15637" width="12.1640625" style="381" customWidth="1"/>
    <col min="15638" max="15638" width="10.33203125" style="381" customWidth="1"/>
    <col min="15639" max="15640" width="12.5" style="381" customWidth="1"/>
    <col min="15641" max="15641" width="15.1640625" style="381" bestFit="1" customWidth="1"/>
    <col min="15642" max="15642" width="11.33203125" style="381" customWidth="1"/>
    <col min="15643" max="15643" width="12.5" style="381" customWidth="1"/>
    <col min="15644" max="15644" width="9" style="381" customWidth="1"/>
    <col min="15645" max="15646" width="10.5" style="381" customWidth="1"/>
    <col min="15647" max="15647" width="34.6640625" style="381" customWidth="1"/>
    <col min="15648" max="15648" width="25.5" style="381" customWidth="1"/>
    <col min="15649" max="15652" width="0" style="381" hidden="1" customWidth="1"/>
    <col min="15653" max="15653" width="58.1640625" style="381" customWidth="1"/>
    <col min="15654" max="15862" width="8.83203125" style="381"/>
    <col min="15863" max="15863" width="13" style="381" customWidth="1"/>
    <col min="15864" max="15864" width="18.33203125" style="381" customWidth="1"/>
    <col min="15865" max="15865" width="13.1640625" style="381" customWidth="1"/>
    <col min="15866" max="15866" width="13" style="381" customWidth="1"/>
    <col min="15867" max="15867" width="17.5" style="381" customWidth="1"/>
    <col min="15868" max="15868" width="14" style="381" customWidth="1"/>
    <col min="15869" max="15869" width="10.33203125" style="381" bestFit="1" customWidth="1"/>
    <col min="15870" max="15870" width="13.6640625" style="381" customWidth="1"/>
    <col min="15871" max="15871" width="10.33203125" style="381" bestFit="1" customWidth="1"/>
    <col min="15872" max="15872" width="8.83203125" style="381"/>
    <col min="15873" max="15873" width="10.33203125" style="381" customWidth="1"/>
    <col min="15874" max="15874" width="15.5" style="381" customWidth="1"/>
    <col min="15875" max="15875" width="12.5" style="381" customWidth="1"/>
    <col min="15876" max="15876" width="12.83203125" style="381" customWidth="1"/>
    <col min="15877" max="15882" width="8.83203125" style="381"/>
    <col min="15883" max="15883" width="11" style="381" customWidth="1"/>
    <col min="15884" max="15888" width="9.1640625" style="381" customWidth="1"/>
    <col min="15889" max="15889" width="10.5" style="381" customWidth="1"/>
    <col min="15890" max="15891" width="8.83203125" style="381"/>
    <col min="15892" max="15892" width="11" style="381" customWidth="1"/>
    <col min="15893" max="15893" width="12.1640625" style="381" customWidth="1"/>
    <col min="15894" max="15894" width="10.33203125" style="381" customWidth="1"/>
    <col min="15895" max="15896" width="12.5" style="381" customWidth="1"/>
    <col min="15897" max="15897" width="15.1640625" style="381" bestFit="1" customWidth="1"/>
    <col min="15898" max="15898" width="11.33203125" style="381" customWidth="1"/>
    <col min="15899" max="15899" width="12.5" style="381" customWidth="1"/>
    <col min="15900" max="15900" width="9" style="381" customWidth="1"/>
    <col min="15901" max="15902" width="10.5" style="381" customWidth="1"/>
    <col min="15903" max="15903" width="34.6640625" style="381" customWidth="1"/>
    <col min="15904" max="15904" width="25.5" style="381" customWidth="1"/>
    <col min="15905" max="15908" width="0" style="381" hidden="1" customWidth="1"/>
    <col min="15909" max="15909" width="58.1640625" style="381" customWidth="1"/>
    <col min="15910" max="16118" width="8.83203125" style="381"/>
    <col min="16119" max="16119" width="13" style="381" customWidth="1"/>
    <col min="16120" max="16120" width="18.33203125" style="381" customWidth="1"/>
    <col min="16121" max="16121" width="13.1640625" style="381" customWidth="1"/>
    <col min="16122" max="16122" width="13" style="381" customWidth="1"/>
    <col min="16123" max="16123" width="17.5" style="381" customWidth="1"/>
    <col min="16124" max="16124" width="14" style="381" customWidth="1"/>
    <col min="16125" max="16125" width="10.33203125" style="381" bestFit="1" customWidth="1"/>
    <col min="16126" max="16126" width="13.6640625" style="381" customWidth="1"/>
    <col min="16127" max="16127" width="10.33203125" style="381" bestFit="1" customWidth="1"/>
    <col min="16128" max="16128" width="8.83203125" style="381"/>
    <col min="16129" max="16129" width="10.33203125" style="381" customWidth="1"/>
    <col min="16130" max="16130" width="15.5" style="381" customWidth="1"/>
    <col min="16131" max="16131" width="12.5" style="381" customWidth="1"/>
    <col min="16132" max="16132" width="12.83203125" style="381" customWidth="1"/>
    <col min="16133" max="16138" width="8.83203125" style="381"/>
    <col min="16139" max="16139" width="11" style="381" customWidth="1"/>
    <col min="16140" max="16144" width="9.1640625" style="381" customWidth="1"/>
    <col min="16145" max="16145" width="10.5" style="381" customWidth="1"/>
    <col min="16146" max="16147" width="8.83203125" style="381"/>
    <col min="16148" max="16148" width="11" style="381" customWidth="1"/>
    <col min="16149" max="16149" width="12.1640625" style="381" customWidth="1"/>
    <col min="16150" max="16150" width="10.33203125" style="381" customWidth="1"/>
    <col min="16151" max="16152" width="12.5" style="381" customWidth="1"/>
    <col min="16153" max="16153" width="15.1640625" style="381" bestFit="1" customWidth="1"/>
    <col min="16154" max="16154" width="11.33203125" style="381" customWidth="1"/>
    <col min="16155" max="16155" width="12.5" style="381" customWidth="1"/>
    <col min="16156" max="16156" width="9" style="381" customWidth="1"/>
    <col min="16157" max="16158" width="10.5" style="381" customWidth="1"/>
    <col min="16159" max="16159" width="34.6640625" style="381" customWidth="1"/>
    <col min="16160" max="16160" width="25.5" style="381" customWidth="1"/>
    <col min="16161" max="16164" width="0" style="381" hidden="1" customWidth="1"/>
    <col min="16165" max="16165" width="58.1640625" style="381" customWidth="1"/>
    <col min="16166" max="16374" width="8.83203125" style="381"/>
    <col min="16375" max="16384" width="8.83203125" style="381" customWidth="1"/>
  </cols>
  <sheetData>
    <row r="1" spans="1:61" ht="19" thickBot="1">
      <c r="B1" s="1082" t="s">
        <v>1441</v>
      </c>
      <c r="C1" s="1083"/>
      <c r="D1" s="1083"/>
      <c r="E1" s="1083"/>
      <c r="F1" s="1083"/>
      <c r="G1" s="1083"/>
      <c r="H1" s="1084"/>
      <c r="I1" s="382"/>
      <c r="J1" s="383"/>
      <c r="K1" s="384"/>
      <c r="L1" s="384"/>
      <c r="M1" s="384"/>
      <c r="N1" s="383"/>
      <c r="O1" s="383"/>
      <c r="P1" s="383"/>
      <c r="Q1" s="384"/>
      <c r="R1" s="384"/>
      <c r="S1" s="384"/>
      <c r="T1" s="384"/>
      <c r="U1" s="384"/>
      <c r="V1" s="385"/>
      <c r="W1" s="386"/>
      <c r="X1" s="386"/>
      <c r="Y1" s="386"/>
      <c r="Z1" s="386"/>
      <c r="AA1" s="386"/>
      <c r="AB1" s="384"/>
      <c r="AC1" s="384"/>
      <c r="AD1" s="384"/>
      <c r="AE1" s="384"/>
      <c r="AF1" s="384"/>
      <c r="AG1" s="384"/>
      <c r="AH1" s="384"/>
      <c r="AI1" s="384"/>
      <c r="AJ1" s="384"/>
      <c r="AK1" s="384"/>
      <c r="AL1" s="384"/>
      <c r="AM1" s="384"/>
      <c r="AN1" s="384"/>
      <c r="AO1" s="384"/>
      <c r="AP1" s="384"/>
      <c r="AQ1" s="384"/>
      <c r="AR1" s="384"/>
      <c r="AS1" s="384"/>
      <c r="AT1" s="387" t="s">
        <v>2621</v>
      </c>
      <c r="AU1" s="381">
        <f>SUM(AQ9:AR85)</f>
        <v>21</v>
      </c>
    </row>
    <row r="2" spans="1:61" ht="19" thickBot="1">
      <c r="B2" s="1083" t="s">
        <v>1442</v>
      </c>
      <c r="C2" s="1083"/>
      <c r="D2" s="1083"/>
      <c r="E2" s="1083"/>
      <c r="F2" s="1083"/>
      <c r="G2" s="389"/>
      <c r="H2" s="389"/>
      <c r="I2" s="382"/>
      <c r="J2" s="383"/>
      <c r="K2" s="384"/>
      <c r="L2" s="384"/>
      <c r="M2" s="384"/>
      <c r="N2" s="383"/>
      <c r="O2" s="383"/>
      <c r="P2" s="383"/>
      <c r="Q2" s="384"/>
      <c r="R2" s="384"/>
      <c r="S2" s="384"/>
      <c r="T2" s="384"/>
      <c r="U2" s="384"/>
      <c r="V2" s="385"/>
      <c r="W2" s="390"/>
      <c r="X2" s="390"/>
      <c r="Y2" s="390"/>
      <c r="Z2" s="390"/>
      <c r="AA2" s="390"/>
      <c r="AB2" s="384"/>
      <c r="AC2" s="384"/>
      <c r="AD2" s="384"/>
      <c r="AE2" s="384"/>
      <c r="AF2" s="384"/>
      <c r="AG2" s="384"/>
      <c r="AH2" s="384"/>
      <c r="AI2" s="384"/>
      <c r="AJ2" s="384"/>
      <c r="AK2" s="384"/>
      <c r="AL2" s="384"/>
      <c r="AM2" s="384"/>
      <c r="AN2" s="384"/>
      <c r="AO2" s="384"/>
      <c r="AP2" s="384"/>
      <c r="AQ2" s="384"/>
      <c r="AR2" s="384"/>
      <c r="AS2" s="384"/>
      <c r="AT2" s="387" t="s">
        <v>2622</v>
      </c>
      <c r="AU2" s="381">
        <f>SUM(AQ86:AR108)</f>
        <v>7</v>
      </c>
    </row>
    <row r="3" spans="1:61" s="391" customFormat="1" ht="18" thickBot="1">
      <c r="B3" s="392" t="s">
        <v>1</v>
      </c>
      <c r="C3" s="1085" t="s">
        <v>2</v>
      </c>
      <c r="D3" s="1085"/>
      <c r="E3" s="1085"/>
      <c r="F3" s="392"/>
      <c r="G3" s="392"/>
      <c r="H3" s="392"/>
      <c r="I3" s="393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5"/>
      <c r="X3" s="395"/>
      <c r="Y3" s="395"/>
      <c r="Z3" s="395"/>
      <c r="AA3" s="395"/>
      <c r="AB3" s="394"/>
      <c r="AC3" s="394"/>
      <c r="AD3" s="394"/>
      <c r="AE3" s="394"/>
      <c r="AF3" s="394"/>
      <c r="AG3" s="394"/>
      <c r="AH3" s="394"/>
      <c r="AI3" s="394"/>
      <c r="AJ3" s="394"/>
      <c r="AK3" s="394"/>
      <c r="AL3" s="394"/>
      <c r="AM3" s="394"/>
      <c r="AN3" s="394"/>
      <c r="AO3" s="394"/>
      <c r="AP3" s="394"/>
      <c r="AQ3" s="394"/>
      <c r="AR3" s="394"/>
      <c r="AS3" s="394"/>
      <c r="BB3" s="396"/>
    </row>
    <row r="4" spans="1:61" s="391" customFormat="1" ht="18" thickBot="1">
      <c r="B4" s="392" t="s">
        <v>3</v>
      </c>
      <c r="C4" s="1086" t="s">
        <v>2623</v>
      </c>
      <c r="D4" s="1086"/>
      <c r="E4" s="1086"/>
      <c r="F4" s="392"/>
      <c r="G4" s="392"/>
      <c r="H4" s="397"/>
      <c r="I4" s="393"/>
      <c r="J4" s="398"/>
      <c r="K4" s="394"/>
      <c r="L4" s="394"/>
      <c r="M4" s="394"/>
      <c r="N4" s="394"/>
      <c r="O4" s="394"/>
      <c r="P4" s="394"/>
      <c r="Q4" s="394"/>
      <c r="R4" s="394"/>
      <c r="S4" s="394"/>
      <c r="T4" s="394"/>
      <c r="U4" s="394"/>
      <c r="V4" s="394"/>
      <c r="W4" s="395"/>
      <c r="X4" s="395"/>
      <c r="Y4" s="395"/>
      <c r="Z4" s="395"/>
      <c r="AA4" s="395"/>
      <c r="AB4" s="394"/>
      <c r="AC4" s="394"/>
      <c r="AD4" s="394"/>
      <c r="AE4" s="394"/>
      <c r="AF4" s="394"/>
      <c r="AG4" s="394"/>
      <c r="AH4" s="394"/>
      <c r="AI4" s="394"/>
      <c r="AJ4" s="394"/>
      <c r="AK4" s="394"/>
      <c r="AL4" s="394"/>
      <c r="AM4" s="394"/>
      <c r="AN4" s="394"/>
      <c r="AO4" s="394"/>
      <c r="AP4" s="394"/>
      <c r="AQ4" s="394"/>
      <c r="AR4" s="394"/>
      <c r="AS4" s="394"/>
      <c r="BB4" s="396"/>
    </row>
    <row r="5" spans="1:61" s="391" customFormat="1" ht="18" thickBot="1">
      <c r="B5" s="399" t="s">
        <v>6</v>
      </c>
      <c r="C5" s="400"/>
      <c r="D5" s="399"/>
      <c r="E5" s="399"/>
      <c r="F5" s="399"/>
      <c r="G5" s="399"/>
      <c r="H5" s="399"/>
      <c r="I5" s="401"/>
      <c r="J5" s="394"/>
      <c r="K5" s="394"/>
      <c r="L5" s="394"/>
      <c r="M5" s="394"/>
      <c r="N5" s="394"/>
      <c r="O5" s="394"/>
      <c r="P5" s="394"/>
      <c r="Q5" s="394"/>
      <c r="R5" s="394"/>
      <c r="S5" s="394"/>
      <c r="T5" s="394"/>
      <c r="U5" s="394"/>
      <c r="V5" s="394"/>
      <c r="W5" s="402"/>
      <c r="X5" s="402"/>
      <c r="Y5" s="402"/>
      <c r="Z5" s="402"/>
      <c r="AA5" s="402"/>
      <c r="AB5" s="394"/>
      <c r="AC5" s="394"/>
      <c r="AD5" s="394"/>
      <c r="AE5" s="394"/>
      <c r="AF5" s="394"/>
      <c r="AG5" s="394"/>
      <c r="AH5" s="394"/>
      <c r="AI5" s="394"/>
      <c r="AJ5" s="394"/>
      <c r="AK5" s="394"/>
      <c r="AL5" s="394"/>
      <c r="AM5" s="394"/>
      <c r="AN5" s="394"/>
      <c r="AO5" s="394"/>
      <c r="AP5" s="394"/>
      <c r="AQ5" s="394"/>
      <c r="AR5" s="394"/>
      <c r="AS5" s="394"/>
      <c r="BB5" s="396"/>
    </row>
    <row r="6" spans="1:61" ht="16" thickBot="1">
      <c r="B6" s="403"/>
      <c r="C6" s="404"/>
      <c r="D6" s="403"/>
      <c r="E6" s="403"/>
      <c r="F6" s="403"/>
      <c r="G6" s="403"/>
      <c r="H6" s="403"/>
      <c r="I6" s="405"/>
      <c r="J6" s="403"/>
      <c r="K6" s="403"/>
      <c r="L6" s="403"/>
      <c r="M6" s="403"/>
      <c r="N6" s="403"/>
      <c r="O6" s="403"/>
      <c r="P6" s="403"/>
      <c r="Q6" s="403"/>
      <c r="R6" s="403"/>
      <c r="S6" s="403"/>
      <c r="T6" s="403"/>
      <c r="U6" s="403"/>
      <c r="V6" s="406" t="s">
        <v>11</v>
      </c>
      <c r="W6" s="1087" t="s">
        <v>1086</v>
      </c>
      <c r="X6" s="1088"/>
      <c r="Y6" s="1088"/>
      <c r="Z6" s="1088"/>
      <c r="AA6" s="1089"/>
      <c r="AB6" s="1090" t="s">
        <v>1443</v>
      </c>
      <c r="AC6" s="1091"/>
      <c r="AD6" s="1091"/>
      <c r="AE6" s="1091"/>
      <c r="AF6" s="1092"/>
      <c r="AG6" s="407"/>
      <c r="AH6" s="1076"/>
      <c r="AI6" s="1077"/>
      <c r="AJ6" s="1077"/>
      <c r="AK6" s="1078"/>
      <c r="AL6" s="1078"/>
      <c r="AM6" s="1078"/>
      <c r="AN6" s="1078"/>
      <c r="AO6" s="1078"/>
      <c r="AP6" s="1078"/>
      <c r="AQ6" s="1078"/>
      <c r="AR6" s="1078"/>
      <c r="AS6" s="1078"/>
    </row>
    <row r="7" spans="1:61" ht="16" thickBot="1">
      <c r="B7" s="408" t="s">
        <v>11</v>
      </c>
      <c r="C7" s="409" t="s">
        <v>12</v>
      </c>
      <c r="D7" s="1079" t="s">
        <v>13</v>
      </c>
      <c r="E7" s="1079"/>
      <c r="F7" s="1079" t="s">
        <v>14</v>
      </c>
      <c r="G7" s="1079"/>
      <c r="H7" s="1079"/>
      <c r="I7" s="410" t="s">
        <v>16</v>
      </c>
      <c r="J7" s="1079" t="s">
        <v>20</v>
      </c>
      <c r="K7" s="1079"/>
      <c r="L7" s="1079"/>
      <c r="M7" s="319" t="s">
        <v>15</v>
      </c>
      <c r="N7" s="319" t="s">
        <v>71</v>
      </c>
      <c r="O7" s="319" t="s">
        <v>72</v>
      </c>
      <c r="P7" s="1079" t="s">
        <v>17</v>
      </c>
      <c r="Q7" s="1079"/>
      <c r="R7" s="1079" t="s">
        <v>18</v>
      </c>
      <c r="S7" s="1079"/>
      <c r="T7" s="1079" t="s">
        <v>19</v>
      </c>
      <c r="U7" s="1079"/>
      <c r="V7" s="411"/>
      <c r="W7" s="412" t="s">
        <v>73</v>
      </c>
      <c r="X7" s="1080" t="s">
        <v>36</v>
      </c>
      <c r="Y7" s="1081"/>
      <c r="Z7" s="1080" t="s">
        <v>37</v>
      </c>
      <c r="AA7" s="1081"/>
      <c r="AB7" s="413" t="s">
        <v>73</v>
      </c>
      <c r="AC7" s="1079" t="s">
        <v>36</v>
      </c>
      <c r="AD7" s="1079"/>
      <c r="AE7" s="1079" t="s">
        <v>37</v>
      </c>
      <c r="AF7" s="1079"/>
      <c r="AG7" s="414"/>
      <c r="AH7" s="319"/>
      <c r="AI7" s="319"/>
      <c r="AJ7" s="319"/>
      <c r="AK7" s="319"/>
      <c r="AL7" s="1071" t="s">
        <v>1444</v>
      </c>
      <c r="AM7" s="1072"/>
      <c r="AN7" s="1071" t="s">
        <v>1445</v>
      </c>
      <c r="AO7" s="1073"/>
      <c r="AP7" s="318"/>
      <c r="AQ7" s="1074" t="s">
        <v>206</v>
      </c>
      <c r="AR7" s="1074"/>
      <c r="AS7" s="1075"/>
      <c r="AT7" s="415" t="s">
        <v>2624</v>
      </c>
      <c r="AU7" s="415" t="s">
        <v>2625</v>
      </c>
      <c r="AV7" s="415" t="s">
        <v>84</v>
      </c>
      <c r="AW7" s="415" t="s">
        <v>86</v>
      </c>
      <c r="AX7" s="415" t="s">
        <v>2626</v>
      </c>
      <c r="AY7" s="415" t="s">
        <v>2627</v>
      </c>
      <c r="AZ7" s="415" t="s">
        <v>2628</v>
      </c>
      <c r="BA7" s="415" t="s">
        <v>2629</v>
      </c>
      <c r="BB7" s="416"/>
    </row>
    <row r="8" spans="1:61" ht="15">
      <c r="B8" s="417"/>
      <c r="C8" s="417"/>
      <c r="D8" s="319" t="s">
        <v>26</v>
      </c>
      <c r="E8" s="319" t="s">
        <v>27</v>
      </c>
      <c r="F8" s="319" t="s">
        <v>75</v>
      </c>
      <c r="G8" s="319" t="s">
        <v>76</v>
      </c>
      <c r="H8" s="319" t="s">
        <v>29</v>
      </c>
      <c r="I8" s="410" t="s">
        <v>31</v>
      </c>
      <c r="J8" s="319" t="s">
        <v>34</v>
      </c>
      <c r="K8" s="319" t="s">
        <v>77</v>
      </c>
      <c r="L8" s="319" t="s">
        <v>35</v>
      </c>
      <c r="M8" s="319" t="s">
        <v>30</v>
      </c>
      <c r="N8" s="319" t="s">
        <v>30</v>
      </c>
      <c r="O8" s="319" t="s">
        <v>30</v>
      </c>
      <c r="P8" s="319" t="s">
        <v>32</v>
      </c>
      <c r="Q8" s="319" t="s">
        <v>33</v>
      </c>
      <c r="R8" s="319" t="s">
        <v>32</v>
      </c>
      <c r="S8" s="319" t="s">
        <v>33</v>
      </c>
      <c r="T8" s="319" t="s">
        <v>32</v>
      </c>
      <c r="U8" s="319" t="s">
        <v>33</v>
      </c>
      <c r="V8" s="411"/>
      <c r="W8" s="412" t="s">
        <v>1088</v>
      </c>
      <c r="X8" s="412" t="s">
        <v>1088</v>
      </c>
      <c r="Y8" s="412" t="s">
        <v>78</v>
      </c>
      <c r="Z8" s="412" t="s">
        <v>1088</v>
      </c>
      <c r="AA8" s="412" t="s">
        <v>1447</v>
      </c>
      <c r="AB8" s="418" t="s">
        <v>1088</v>
      </c>
      <c r="AC8" s="419" t="s">
        <v>1088</v>
      </c>
      <c r="AD8" s="419" t="s">
        <v>78</v>
      </c>
      <c r="AE8" s="419" t="s">
        <v>1088</v>
      </c>
      <c r="AF8" s="318" t="s">
        <v>1447</v>
      </c>
      <c r="AG8" s="420" t="s">
        <v>1448</v>
      </c>
      <c r="AH8" s="421" t="s">
        <v>1202</v>
      </c>
      <c r="AI8" s="422" t="s">
        <v>1449</v>
      </c>
      <c r="AJ8" s="423" t="s">
        <v>1450</v>
      </c>
      <c r="AK8" s="423" t="s">
        <v>1451</v>
      </c>
      <c r="AL8" s="424" t="s">
        <v>1453</v>
      </c>
      <c r="AM8" s="424" t="s">
        <v>1454</v>
      </c>
      <c r="AN8" s="423" t="s">
        <v>1455</v>
      </c>
      <c r="AO8" s="423" t="s">
        <v>70</v>
      </c>
      <c r="AP8" s="425"/>
      <c r="AQ8" s="423" t="s">
        <v>79</v>
      </c>
      <c r="AR8" s="423" t="s">
        <v>80</v>
      </c>
      <c r="AS8" s="423" t="s">
        <v>81</v>
      </c>
    </row>
    <row r="9" spans="1:61" ht="29.25" customHeight="1">
      <c r="A9" s="387" t="s">
        <v>2630</v>
      </c>
      <c r="B9" s="424" t="s">
        <v>2631</v>
      </c>
      <c r="C9" s="426">
        <v>41254</v>
      </c>
      <c r="D9" s="424"/>
      <c r="E9" s="424">
        <v>1</v>
      </c>
      <c r="F9" s="424"/>
      <c r="G9" s="424">
        <v>1</v>
      </c>
      <c r="H9" s="385"/>
      <c r="I9" s="427">
        <v>305</v>
      </c>
      <c r="J9" s="424"/>
      <c r="K9" s="424">
        <v>1</v>
      </c>
      <c r="L9" s="385"/>
      <c r="M9" s="424">
        <v>140</v>
      </c>
      <c r="N9" s="424">
        <v>65</v>
      </c>
      <c r="O9" s="424">
        <v>192</v>
      </c>
      <c r="P9" s="424"/>
      <c r="Q9" s="424">
        <v>1</v>
      </c>
      <c r="R9" s="424"/>
      <c r="S9" s="424">
        <v>1</v>
      </c>
      <c r="T9" s="424"/>
      <c r="U9" s="424">
        <v>1</v>
      </c>
      <c r="V9" s="424" t="s">
        <v>2631</v>
      </c>
      <c r="W9" s="428">
        <v>1</v>
      </c>
      <c r="X9" s="428">
        <v>1</v>
      </c>
      <c r="Y9" s="428"/>
      <c r="Z9" s="428">
        <v>1</v>
      </c>
      <c r="AA9" s="428" t="s">
        <v>2100</v>
      </c>
      <c r="AB9" s="429">
        <v>1</v>
      </c>
      <c r="AC9" s="424">
        <v>1</v>
      </c>
      <c r="AD9" s="424"/>
      <c r="AE9" s="424">
        <v>1</v>
      </c>
      <c r="AF9" s="420" t="s">
        <v>2100</v>
      </c>
      <c r="AG9" s="420" t="s">
        <v>2100</v>
      </c>
      <c r="AH9" s="420" t="s">
        <v>2100</v>
      </c>
      <c r="AI9" s="424" t="s">
        <v>2100</v>
      </c>
      <c r="AJ9" s="429" t="s">
        <v>2100</v>
      </c>
      <c r="AK9" s="429">
        <v>2</v>
      </c>
      <c r="AL9" s="429"/>
      <c r="AM9" s="429"/>
      <c r="AN9" s="429"/>
      <c r="AO9" s="429"/>
      <c r="AP9" s="430"/>
      <c r="AQ9" s="429"/>
      <c r="AR9" s="429">
        <v>1</v>
      </c>
      <c r="AS9" s="429"/>
      <c r="AT9" s="141">
        <v>2555</v>
      </c>
      <c r="AU9">
        <v>551</v>
      </c>
      <c r="AV9">
        <v>93</v>
      </c>
      <c r="AW9">
        <v>149</v>
      </c>
      <c r="AX9">
        <v>91</v>
      </c>
      <c r="AY9" s="141">
        <v>1457</v>
      </c>
      <c r="AZ9">
        <v>431</v>
      </c>
      <c r="BA9">
        <v>600</v>
      </c>
      <c r="BB9" s="113"/>
      <c r="BC9" s="109"/>
      <c r="BD9" s="429" t="s">
        <v>2632</v>
      </c>
      <c r="BE9" s="429"/>
      <c r="BF9" s="424"/>
      <c r="BG9" s="424"/>
      <c r="BH9" s="424"/>
      <c r="BI9" s="420"/>
    </row>
    <row r="10" spans="1:61" ht="29.25" customHeight="1">
      <c r="A10" s="387" t="s">
        <v>2633</v>
      </c>
      <c r="B10" s="424" t="s">
        <v>2634</v>
      </c>
      <c r="C10" s="426">
        <v>41254</v>
      </c>
      <c r="D10" s="424">
        <v>1</v>
      </c>
      <c r="E10" s="424"/>
      <c r="F10" s="424"/>
      <c r="G10" s="424"/>
      <c r="H10" s="424">
        <v>1</v>
      </c>
      <c r="I10" s="427">
        <v>720</v>
      </c>
      <c r="J10" s="424"/>
      <c r="K10" s="424"/>
      <c r="L10" s="424">
        <v>1</v>
      </c>
      <c r="M10" s="424">
        <v>170</v>
      </c>
      <c r="N10" s="424">
        <v>75</v>
      </c>
      <c r="O10" s="424">
        <v>222</v>
      </c>
      <c r="P10" s="424"/>
      <c r="Q10" s="424">
        <v>1</v>
      </c>
      <c r="R10" s="424"/>
      <c r="S10" s="424">
        <v>1</v>
      </c>
      <c r="T10" s="424"/>
      <c r="U10" s="424">
        <v>1</v>
      </c>
      <c r="V10" s="424" t="s">
        <v>2634</v>
      </c>
      <c r="W10" s="428"/>
      <c r="X10" s="428"/>
      <c r="Y10" s="428">
        <v>1</v>
      </c>
      <c r="Z10" s="428"/>
      <c r="AA10" s="428" t="s">
        <v>2100</v>
      </c>
      <c r="AB10" s="429"/>
      <c r="AC10" s="424"/>
      <c r="AD10" s="424">
        <v>1</v>
      </c>
      <c r="AE10" s="424"/>
      <c r="AF10" s="420" t="s">
        <v>2100</v>
      </c>
      <c r="AG10" s="420" t="s">
        <v>2100</v>
      </c>
      <c r="AH10" s="420" t="s">
        <v>2100</v>
      </c>
      <c r="AI10" s="424" t="s">
        <v>2100</v>
      </c>
      <c r="AJ10" s="429" t="s">
        <v>2100</v>
      </c>
      <c r="AK10" s="429">
        <v>3</v>
      </c>
      <c r="AL10" s="429"/>
      <c r="AM10" s="429"/>
      <c r="AN10" s="429"/>
      <c r="AO10" s="429"/>
      <c r="AP10" s="430"/>
      <c r="AQ10" s="429"/>
      <c r="AR10" s="429"/>
      <c r="AS10" s="429">
        <v>1</v>
      </c>
      <c r="AT10">
        <v>197</v>
      </c>
      <c r="AU10">
        <v>222</v>
      </c>
      <c r="AV10">
        <v>88</v>
      </c>
      <c r="AW10">
        <v>95</v>
      </c>
      <c r="AX10">
        <v>696</v>
      </c>
      <c r="AY10">
        <v>222</v>
      </c>
      <c r="AZ10">
        <v>53</v>
      </c>
      <c r="BA10" s="431">
        <v>5730</v>
      </c>
      <c r="BB10" s="113"/>
      <c r="BC10" s="108"/>
      <c r="BD10" s="429" t="s">
        <v>2635</v>
      </c>
      <c r="BE10" s="429"/>
      <c r="BF10" s="424"/>
      <c r="BG10" s="424"/>
      <c r="BH10" s="424"/>
      <c r="BI10" s="420"/>
    </row>
    <row r="11" spans="1:61" ht="29.25" customHeight="1">
      <c r="A11" s="387" t="s">
        <v>2636</v>
      </c>
      <c r="B11" s="424" t="s">
        <v>2637</v>
      </c>
      <c r="C11" s="426">
        <v>41254</v>
      </c>
      <c r="D11" s="424">
        <v>1</v>
      </c>
      <c r="E11" s="424"/>
      <c r="F11" s="424"/>
      <c r="G11" s="424"/>
      <c r="H11" s="424">
        <v>1</v>
      </c>
      <c r="I11" s="427">
        <v>656</v>
      </c>
      <c r="J11" s="424"/>
      <c r="K11" s="424"/>
      <c r="L11" s="424">
        <v>1</v>
      </c>
      <c r="M11" s="424">
        <v>185</v>
      </c>
      <c r="N11" s="424">
        <v>73</v>
      </c>
      <c r="O11" s="424">
        <v>212</v>
      </c>
      <c r="P11" s="424"/>
      <c r="Q11" s="424">
        <v>1</v>
      </c>
      <c r="R11" s="424"/>
      <c r="S11" s="424">
        <v>1</v>
      </c>
      <c r="T11" s="424"/>
      <c r="U11" s="424">
        <v>1</v>
      </c>
      <c r="V11" s="424" t="s">
        <v>2637</v>
      </c>
      <c r="W11" s="428">
        <v>1</v>
      </c>
      <c r="X11" s="428">
        <v>1</v>
      </c>
      <c r="Y11" s="428"/>
      <c r="Z11" s="428">
        <v>1</v>
      </c>
      <c r="AA11" s="428" t="s">
        <v>2100</v>
      </c>
      <c r="AB11" s="429">
        <v>1</v>
      </c>
      <c r="AC11" s="424">
        <v>1</v>
      </c>
      <c r="AD11" s="424"/>
      <c r="AE11" s="424">
        <v>1</v>
      </c>
      <c r="AF11" s="420" t="s">
        <v>2100</v>
      </c>
      <c r="AG11" s="420" t="s">
        <v>2100</v>
      </c>
      <c r="AH11" s="420" t="s">
        <v>2100</v>
      </c>
      <c r="AI11" s="424" t="s">
        <v>2100</v>
      </c>
      <c r="AJ11" s="429" t="s">
        <v>2100</v>
      </c>
      <c r="AK11" s="429">
        <v>3</v>
      </c>
      <c r="AL11" s="429"/>
      <c r="AM11" s="429"/>
      <c r="AN11" s="429"/>
      <c r="AO11" s="429"/>
      <c r="AP11" s="430"/>
      <c r="AQ11" s="429"/>
      <c r="AR11" s="429">
        <v>1</v>
      </c>
      <c r="AS11" s="429"/>
      <c r="AT11" s="141">
        <v>2399</v>
      </c>
      <c r="AU11">
        <v>496</v>
      </c>
      <c r="AV11">
        <v>440</v>
      </c>
      <c r="AW11">
        <v>164</v>
      </c>
      <c r="AX11">
        <v>72</v>
      </c>
      <c r="AY11">
        <v>386</v>
      </c>
      <c r="AZ11">
        <v>88</v>
      </c>
      <c r="BA11">
        <v>2705</v>
      </c>
      <c r="BB11" s="113"/>
      <c r="BC11" s="108"/>
      <c r="BD11" s="429" t="s">
        <v>2638</v>
      </c>
      <c r="BE11" s="429"/>
      <c r="BF11" s="424"/>
      <c r="BG11" s="424"/>
      <c r="BH11" s="424"/>
      <c r="BI11" s="420"/>
    </row>
    <row r="12" spans="1:61" ht="29.25" customHeight="1">
      <c r="A12" s="387" t="s">
        <v>2639</v>
      </c>
      <c r="B12" s="424" t="s">
        <v>2640</v>
      </c>
      <c r="C12" s="426">
        <v>41254</v>
      </c>
      <c r="D12" s="424">
        <v>1</v>
      </c>
      <c r="E12" s="424"/>
      <c r="F12" s="424"/>
      <c r="G12" s="424"/>
      <c r="H12" s="424">
        <v>1</v>
      </c>
      <c r="I12" s="427">
        <v>603</v>
      </c>
      <c r="J12" s="424"/>
      <c r="K12" s="424"/>
      <c r="L12" s="424">
        <v>1</v>
      </c>
      <c r="M12" s="424">
        <v>171</v>
      </c>
      <c r="N12" s="424">
        <v>74</v>
      </c>
      <c r="O12" s="424">
        <v>220</v>
      </c>
      <c r="P12" s="424"/>
      <c r="Q12" s="424">
        <v>1</v>
      </c>
      <c r="R12" s="424"/>
      <c r="S12" s="424">
        <v>1</v>
      </c>
      <c r="T12" s="424"/>
      <c r="U12" s="424">
        <v>1</v>
      </c>
      <c r="V12" s="424" t="s">
        <v>2640</v>
      </c>
      <c r="W12" s="428">
        <v>1</v>
      </c>
      <c r="X12" s="428"/>
      <c r="Y12" s="428">
        <v>1</v>
      </c>
      <c r="Z12" s="428">
        <v>1</v>
      </c>
      <c r="AA12" s="428" t="s">
        <v>2100</v>
      </c>
      <c r="AB12" s="429">
        <v>1</v>
      </c>
      <c r="AC12" s="424"/>
      <c r="AD12" s="424">
        <v>1</v>
      </c>
      <c r="AE12" s="424">
        <v>1</v>
      </c>
      <c r="AF12" s="420" t="s">
        <v>2100</v>
      </c>
      <c r="AG12" s="420" t="s">
        <v>2100</v>
      </c>
      <c r="AH12" s="420" t="s">
        <v>2100</v>
      </c>
      <c r="AI12" s="424" t="s">
        <v>2100</v>
      </c>
      <c r="AJ12" s="429" t="s">
        <v>2100</v>
      </c>
      <c r="AK12" s="429">
        <v>3</v>
      </c>
      <c r="AL12" s="429"/>
      <c r="AM12" s="429"/>
      <c r="AN12" s="429"/>
      <c r="AO12" s="429"/>
      <c r="AP12" s="430"/>
      <c r="AQ12" s="429"/>
      <c r="AR12" s="429">
        <v>1</v>
      </c>
      <c r="AS12" s="429"/>
      <c r="AT12" s="141">
        <v>2459</v>
      </c>
      <c r="AU12">
        <v>429</v>
      </c>
      <c r="AV12">
        <v>465</v>
      </c>
      <c r="AW12">
        <v>178</v>
      </c>
      <c r="AX12">
        <v>74</v>
      </c>
      <c r="AY12">
        <v>375</v>
      </c>
      <c r="AZ12">
        <v>96</v>
      </c>
      <c r="BA12" s="431">
        <v>3329</v>
      </c>
      <c r="BB12" s="113"/>
      <c r="BC12" s="108"/>
      <c r="BD12" s="429" t="s">
        <v>2641</v>
      </c>
      <c r="BE12" s="429"/>
      <c r="BF12" s="424"/>
      <c r="BG12" s="424"/>
      <c r="BH12" s="424"/>
      <c r="BI12" s="420"/>
    </row>
    <row r="13" spans="1:61" ht="29.25" customHeight="1">
      <c r="A13" s="387" t="s">
        <v>2642</v>
      </c>
      <c r="B13" s="424" t="s">
        <v>2643</v>
      </c>
      <c r="C13" s="426">
        <v>41254</v>
      </c>
      <c r="D13" s="424">
        <v>1</v>
      </c>
      <c r="E13" s="424"/>
      <c r="F13" s="424"/>
      <c r="G13" s="424">
        <v>1</v>
      </c>
      <c r="H13" s="385"/>
      <c r="I13" s="427">
        <v>365</v>
      </c>
      <c r="J13" s="424"/>
      <c r="K13" s="424"/>
      <c r="L13" s="424">
        <v>1</v>
      </c>
      <c r="M13" s="424">
        <v>145</v>
      </c>
      <c r="N13" s="424">
        <v>68</v>
      </c>
      <c r="O13" s="424">
        <v>180</v>
      </c>
      <c r="P13" s="424"/>
      <c r="Q13" s="424">
        <v>1</v>
      </c>
      <c r="R13" s="424"/>
      <c r="S13" s="424">
        <v>1</v>
      </c>
      <c r="T13" s="424"/>
      <c r="U13" s="424">
        <v>1</v>
      </c>
      <c r="V13" s="424" t="s">
        <v>2643</v>
      </c>
      <c r="W13" s="428">
        <v>1</v>
      </c>
      <c r="X13" s="428"/>
      <c r="Y13" s="428">
        <v>1</v>
      </c>
      <c r="Z13" s="428">
        <v>1</v>
      </c>
      <c r="AA13" s="428" t="s">
        <v>2100</v>
      </c>
      <c r="AB13" s="429">
        <v>1</v>
      </c>
      <c r="AC13" s="424"/>
      <c r="AD13" s="424">
        <v>1</v>
      </c>
      <c r="AE13" s="424">
        <v>1</v>
      </c>
      <c r="AF13" s="420" t="s">
        <v>2100</v>
      </c>
      <c r="AG13" s="420" t="s">
        <v>2100</v>
      </c>
      <c r="AH13" s="420" t="s">
        <v>2100</v>
      </c>
      <c r="AI13" s="424" t="s">
        <v>2100</v>
      </c>
      <c r="AJ13" s="429" t="s">
        <v>2100</v>
      </c>
      <c r="AK13" s="429">
        <v>2.5</v>
      </c>
      <c r="AL13" s="429"/>
      <c r="AM13" s="429"/>
      <c r="AN13" s="429"/>
      <c r="AO13" s="429"/>
      <c r="AP13" s="430"/>
      <c r="AQ13" s="429"/>
      <c r="AR13" s="429"/>
      <c r="AS13" s="429">
        <v>1</v>
      </c>
      <c r="AT13">
        <v>77</v>
      </c>
      <c r="AU13">
        <v>176</v>
      </c>
      <c r="AV13">
        <v>97</v>
      </c>
      <c r="AW13">
        <v>82</v>
      </c>
      <c r="AX13">
        <v>63</v>
      </c>
      <c r="AY13">
        <v>76</v>
      </c>
      <c r="AZ13">
        <v>61</v>
      </c>
      <c r="BA13">
        <v>285</v>
      </c>
      <c r="BB13" s="113"/>
      <c r="BC13" s="108"/>
      <c r="BD13" s="429" t="s">
        <v>2644</v>
      </c>
      <c r="BE13" s="429"/>
      <c r="BF13" s="424"/>
      <c r="BG13" s="424"/>
      <c r="BH13" s="424"/>
      <c r="BI13" s="420"/>
    </row>
    <row r="14" spans="1:61" ht="29.25" customHeight="1">
      <c r="A14" s="387" t="s">
        <v>2645</v>
      </c>
      <c r="B14" s="424" t="s">
        <v>2646</v>
      </c>
      <c r="C14" s="426">
        <v>41254</v>
      </c>
      <c r="D14" s="424"/>
      <c r="E14" s="424">
        <v>1</v>
      </c>
      <c r="F14" s="424"/>
      <c r="G14" s="424"/>
      <c r="H14" s="424">
        <v>1</v>
      </c>
      <c r="I14" s="427">
        <v>515</v>
      </c>
      <c r="J14" s="424"/>
      <c r="K14" s="424">
        <v>1</v>
      </c>
      <c r="L14" s="385"/>
      <c r="M14" s="424">
        <v>165</v>
      </c>
      <c r="N14" s="424">
        <v>72</v>
      </c>
      <c r="O14" s="424">
        <v>215</v>
      </c>
      <c r="P14" s="424"/>
      <c r="Q14" s="424">
        <v>1</v>
      </c>
      <c r="R14" s="424"/>
      <c r="S14" s="424">
        <v>1</v>
      </c>
      <c r="T14" s="424"/>
      <c r="U14" s="424">
        <v>1</v>
      </c>
      <c r="V14" s="424" t="s">
        <v>2646</v>
      </c>
      <c r="W14" s="428">
        <v>1</v>
      </c>
      <c r="X14" s="428"/>
      <c r="Y14" s="428">
        <v>1</v>
      </c>
      <c r="Z14" s="428">
        <v>1</v>
      </c>
      <c r="AA14" s="428" t="s">
        <v>2100</v>
      </c>
      <c r="AB14" s="429">
        <v>1</v>
      </c>
      <c r="AC14" s="424"/>
      <c r="AD14" s="424">
        <v>1</v>
      </c>
      <c r="AE14" s="424">
        <v>1</v>
      </c>
      <c r="AF14" s="420" t="s">
        <v>2100</v>
      </c>
      <c r="AG14" s="420" t="s">
        <v>2100</v>
      </c>
      <c r="AH14" s="420" t="s">
        <v>2100</v>
      </c>
      <c r="AI14" s="424" t="s">
        <v>2100</v>
      </c>
      <c r="AJ14" s="429" t="s">
        <v>2100</v>
      </c>
      <c r="AK14" s="429">
        <v>2.5</v>
      </c>
      <c r="AL14" s="429"/>
      <c r="AM14" s="429"/>
      <c r="AN14" s="429"/>
      <c r="AO14" s="429"/>
      <c r="AP14" s="430"/>
      <c r="AQ14" s="429"/>
      <c r="AR14" s="429"/>
      <c r="AS14" s="429">
        <v>1</v>
      </c>
      <c r="AT14">
        <v>76</v>
      </c>
      <c r="AU14">
        <v>123</v>
      </c>
      <c r="AV14">
        <v>94</v>
      </c>
      <c r="AW14">
        <v>89</v>
      </c>
      <c r="AX14">
        <v>67</v>
      </c>
      <c r="AY14">
        <v>233</v>
      </c>
      <c r="AZ14">
        <v>69</v>
      </c>
      <c r="BA14" s="431">
        <v>4671</v>
      </c>
      <c r="BB14" s="113"/>
      <c r="BC14" s="108"/>
      <c r="BD14" s="429" t="s">
        <v>2647</v>
      </c>
      <c r="BE14" s="429"/>
      <c r="BF14" s="424"/>
      <c r="BG14" s="424"/>
      <c r="BH14" s="424"/>
      <c r="BI14" s="420"/>
    </row>
    <row r="15" spans="1:61" ht="29.25" customHeight="1">
      <c r="A15" s="387" t="s">
        <v>2648</v>
      </c>
      <c r="B15" s="424" t="s">
        <v>2649</v>
      </c>
      <c r="C15" s="426">
        <v>41254</v>
      </c>
      <c r="D15" s="424"/>
      <c r="E15" s="424">
        <v>1</v>
      </c>
      <c r="F15" s="424"/>
      <c r="G15" s="424"/>
      <c r="H15" s="424">
        <v>1</v>
      </c>
      <c r="I15" s="427">
        <v>626</v>
      </c>
      <c r="J15" s="424"/>
      <c r="K15" s="424"/>
      <c r="L15" s="424">
        <v>1</v>
      </c>
      <c r="M15" s="424">
        <v>165</v>
      </c>
      <c r="N15" s="424">
        <v>72</v>
      </c>
      <c r="O15" s="424">
        <v>215</v>
      </c>
      <c r="P15" s="424">
        <v>1</v>
      </c>
      <c r="Q15" s="385"/>
      <c r="R15" s="424"/>
      <c r="S15" s="424">
        <v>1</v>
      </c>
      <c r="T15" s="424"/>
      <c r="U15" s="424">
        <v>1</v>
      </c>
      <c r="V15" s="424" t="s">
        <v>2649</v>
      </c>
      <c r="W15" s="428">
        <v>1</v>
      </c>
      <c r="X15" s="428"/>
      <c r="Y15" s="428">
        <v>1</v>
      </c>
      <c r="Z15" s="428">
        <v>1</v>
      </c>
      <c r="AA15" s="428" t="s">
        <v>2100</v>
      </c>
      <c r="AB15" s="429">
        <v>1</v>
      </c>
      <c r="AC15" s="424"/>
      <c r="AD15" s="424">
        <v>1</v>
      </c>
      <c r="AE15" s="424">
        <v>1</v>
      </c>
      <c r="AF15" s="420" t="s">
        <v>2100</v>
      </c>
      <c r="AG15" s="420" t="s">
        <v>2100</v>
      </c>
      <c r="AH15" s="420" t="s">
        <v>2100</v>
      </c>
      <c r="AI15" s="424" t="s">
        <v>2100</v>
      </c>
      <c r="AJ15" s="429" t="s">
        <v>2100</v>
      </c>
      <c r="AK15" s="429">
        <v>2</v>
      </c>
      <c r="AL15" s="429"/>
      <c r="AM15" s="429"/>
      <c r="AN15" s="429"/>
      <c r="AO15" s="429"/>
      <c r="AP15" s="430"/>
      <c r="AQ15" s="429"/>
      <c r="AR15" s="429">
        <v>1</v>
      </c>
      <c r="AS15" s="429"/>
      <c r="AT15" s="431">
        <v>3905</v>
      </c>
      <c r="AU15" s="141">
        <v>1933</v>
      </c>
      <c r="AV15">
        <v>1742</v>
      </c>
      <c r="AW15">
        <v>110</v>
      </c>
      <c r="AX15">
        <v>70</v>
      </c>
      <c r="AY15">
        <v>332</v>
      </c>
      <c r="AZ15">
        <v>81</v>
      </c>
      <c r="BA15">
        <v>2527</v>
      </c>
      <c r="BB15" s="113"/>
      <c r="BC15" s="108"/>
      <c r="BD15" s="429" t="s">
        <v>2650</v>
      </c>
      <c r="BE15" s="429"/>
      <c r="BF15" s="424"/>
      <c r="BG15" s="424"/>
      <c r="BH15" s="424"/>
      <c r="BI15" s="420"/>
    </row>
    <row r="16" spans="1:61" ht="29.25" customHeight="1">
      <c r="A16" s="387" t="s">
        <v>2651</v>
      </c>
      <c r="B16" s="424" t="s">
        <v>2652</v>
      </c>
      <c r="C16" s="426">
        <v>41254</v>
      </c>
      <c r="D16" s="424">
        <v>1</v>
      </c>
      <c r="E16" s="424"/>
      <c r="F16" s="424"/>
      <c r="G16" s="424"/>
      <c r="H16" s="424">
        <v>1</v>
      </c>
      <c r="I16" s="427">
        <v>850</v>
      </c>
      <c r="J16" s="424"/>
      <c r="K16" s="424"/>
      <c r="L16" s="424">
        <v>1</v>
      </c>
      <c r="M16" s="424">
        <v>182</v>
      </c>
      <c r="N16" s="424">
        <v>73</v>
      </c>
      <c r="O16" s="424">
        <v>230</v>
      </c>
      <c r="P16" s="424"/>
      <c r="Q16" s="424">
        <v>1</v>
      </c>
      <c r="R16" s="424"/>
      <c r="S16" s="424">
        <v>1</v>
      </c>
      <c r="T16" s="424"/>
      <c r="U16" s="424">
        <v>1</v>
      </c>
      <c r="V16" s="424" t="s">
        <v>2652</v>
      </c>
      <c r="W16" s="428">
        <v>1</v>
      </c>
      <c r="X16" s="428"/>
      <c r="Y16" s="428">
        <v>1</v>
      </c>
      <c r="Z16" s="428">
        <v>1</v>
      </c>
      <c r="AA16" s="428" t="s">
        <v>2100</v>
      </c>
      <c r="AB16" s="429">
        <v>1</v>
      </c>
      <c r="AC16" s="424"/>
      <c r="AD16" s="424">
        <v>1</v>
      </c>
      <c r="AE16" s="424">
        <v>1</v>
      </c>
      <c r="AF16" s="420" t="s">
        <v>2100</v>
      </c>
      <c r="AG16" s="420" t="s">
        <v>2100</v>
      </c>
      <c r="AH16" s="420" t="s">
        <v>2100</v>
      </c>
      <c r="AI16" s="424" t="s">
        <v>2100</v>
      </c>
      <c r="AJ16" s="429" t="s">
        <v>2100</v>
      </c>
      <c r="AK16" s="429">
        <v>3</v>
      </c>
      <c r="AL16" s="429"/>
      <c r="AM16" s="429"/>
      <c r="AN16" s="429"/>
      <c r="AO16" s="429"/>
      <c r="AP16" s="430"/>
      <c r="AQ16" s="429"/>
      <c r="AR16" s="429">
        <v>1</v>
      </c>
      <c r="AS16" s="429"/>
      <c r="AT16" s="141">
        <v>1449</v>
      </c>
      <c r="AU16">
        <v>500</v>
      </c>
      <c r="AV16">
        <v>645</v>
      </c>
      <c r="AW16">
        <v>97</v>
      </c>
      <c r="AX16">
        <v>71</v>
      </c>
      <c r="AY16">
        <v>144</v>
      </c>
      <c r="AZ16">
        <v>66</v>
      </c>
      <c r="BA16">
        <v>2465</v>
      </c>
      <c r="BB16" s="113"/>
      <c r="BC16" s="108"/>
      <c r="BD16" s="429" t="s">
        <v>2653</v>
      </c>
      <c r="BE16" s="429"/>
      <c r="BF16" s="424"/>
      <c r="BG16" s="424"/>
      <c r="BH16" s="424"/>
      <c r="BI16" s="420"/>
    </row>
    <row r="17" spans="1:61" ht="29.25" customHeight="1">
      <c r="A17" s="387" t="s">
        <v>2654</v>
      </c>
      <c r="B17" s="424" t="s">
        <v>2655</v>
      </c>
      <c r="C17" s="426">
        <v>41254</v>
      </c>
      <c r="D17" s="424"/>
      <c r="E17" s="424">
        <v>1</v>
      </c>
      <c r="F17" s="424"/>
      <c r="G17" s="424"/>
      <c r="H17" s="424">
        <v>1</v>
      </c>
      <c r="I17" s="427">
        <v>523</v>
      </c>
      <c r="J17" s="424"/>
      <c r="K17" s="424">
        <v>1</v>
      </c>
      <c r="L17" s="385"/>
      <c r="M17" s="424">
        <v>165</v>
      </c>
      <c r="N17" s="424">
        <v>69</v>
      </c>
      <c r="O17" s="424">
        <v>205</v>
      </c>
      <c r="P17" s="424">
        <v>1</v>
      </c>
      <c r="Q17" s="385"/>
      <c r="R17" s="424"/>
      <c r="S17" s="424">
        <v>1</v>
      </c>
      <c r="T17" s="424"/>
      <c r="U17" s="424">
        <v>1</v>
      </c>
      <c r="V17" s="424" t="s">
        <v>2655</v>
      </c>
      <c r="W17" s="428">
        <v>1</v>
      </c>
      <c r="X17" s="428">
        <v>1</v>
      </c>
      <c r="Y17" s="428"/>
      <c r="Z17" s="428">
        <v>1</v>
      </c>
      <c r="AA17" s="428" t="s">
        <v>2100</v>
      </c>
      <c r="AB17" s="429">
        <v>1</v>
      </c>
      <c r="AC17" s="424">
        <v>1</v>
      </c>
      <c r="AD17" s="424"/>
      <c r="AE17" s="424">
        <v>1</v>
      </c>
      <c r="AF17" s="420" t="s">
        <v>2100</v>
      </c>
      <c r="AG17" s="420" t="s">
        <v>2100</v>
      </c>
      <c r="AH17" s="420" t="s">
        <v>2100</v>
      </c>
      <c r="AI17" s="424" t="s">
        <v>2100</v>
      </c>
      <c r="AJ17" s="429" t="s">
        <v>2100</v>
      </c>
      <c r="AK17" s="429">
        <v>3</v>
      </c>
      <c r="AL17" s="429"/>
      <c r="AM17" s="429"/>
      <c r="AN17" s="429"/>
      <c r="AO17" s="429"/>
      <c r="AP17" s="430"/>
      <c r="AQ17" s="429"/>
      <c r="AR17" s="429"/>
      <c r="AS17" s="429">
        <v>1</v>
      </c>
      <c r="AT17">
        <v>91</v>
      </c>
      <c r="AU17">
        <v>92</v>
      </c>
      <c r="AV17">
        <v>109</v>
      </c>
      <c r="AW17">
        <v>86</v>
      </c>
      <c r="AX17">
        <v>81</v>
      </c>
      <c r="AY17" s="141">
        <v>2372</v>
      </c>
      <c r="AZ17">
        <v>69</v>
      </c>
      <c r="BA17" s="431">
        <v>5295</v>
      </c>
      <c r="BB17" s="113"/>
      <c r="BC17" s="108"/>
      <c r="BD17" s="429" t="s">
        <v>2656</v>
      </c>
      <c r="BE17" s="429"/>
      <c r="BF17" s="424"/>
      <c r="BG17" s="424"/>
      <c r="BH17" s="424"/>
      <c r="BI17" s="420"/>
    </row>
    <row r="18" spans="1:61" ht="29.25" customHeight="1">
      <c r="A18" s="387" t="s">
        <v>2657</v>
      </c>
      <c r="B18" s="424" t="s">
        <v>2658</v>
      </c>
      <c r="C18" s="426">
        <v>41254</v>
      </c>
      <c r="D18" s="424"/>
      <c r="E18" s="424">
        <v>1</v>
      </c>
      <c r="F18" s="424"/>
      <c r="G18" s="424"/>
      <c r="H18" s="424">
        <v>1</v>
      </c>
      <c r="I18" s="427">
        <v>553</v>
      </c>
      <c r="J18" s="424"/>
      <c r="K18" s="424">
        <v>1</v>
      </c>
      <c r="L18" s="385"/>
      <c r="M18" s="424">
        <v>171</v>
      </c>
      <c r="N18" s="424">
        <v>72</v>
      </c>
      <c r="O18" s="424">
        <v>220</v>
      </c>
      <c r="P18" s="424">
        <v>1</v>
      </c>
      <c r="Q18" s="385"/>
      <c r="R18" s="424"/>
      <c r="S18" s="424">
        <v>1</v>
      </c>
      <c r="T18" s="424"/>
      <c r="U18" s="424">
        <v>1</v>
      </c>
      <c r="V18" s="424" t="s">
        <v>2658</v>
      </c>
      <c r="W18" s="428">
        <v>1</v>
      </c>
      <c r="X18" s="428"/>
      <c r="Y18" s="428">
        <v>1</v>
      </c>
      <c r="Z18" s="428">
        <v>1</v>
      </c>
      <c r="AA18" s="428" t="s">
        <v>2100</v>
      </c>
      <c r="AB18" s="429">
        <v>1</v>
      </c>
      <c r="AC18" s="424"/>
      <c r="AD18" s="424">
        <v>1</v>
      </c>
      <c r="AE18" s="424">
        <v>1</v>
      </c>
      <c r="AF18" s="420" t="s">
        <v>2100</v>
      </c>
      <c r="AG18" s="420" t="s">
        <v>2100</v>
      </c>
      <c r="AH18" s="420" t="s">
        <v>2100</v>
      </c>
      <c r="AI18" s="424" t="s">
        <v>2100</v>
      </c>
      <c r="AJ18" s="429" t="s">
        <v>2100</v>
      </c>
      <c r="AK18" s="429">
        <v>3</v>
      </c>
      <c r="AL18" s="429"/>
      <c r="AM18" s="429"/>
      <c r="AN18" s="429"/>
      <c r="AO18" s="429"/>
      <c r="AP18" s="430"/>
      <c r="AQ18" s="429"/>
      <c r="AR18" s="429"/>
      <c r="AS18" s="429">
        <v>1</v>
      </c>
      <c r="AT18">
        <v>493</v>
      </c>
      <c r="AU18">
        <v>426</v>
      </c>
      <c r="AV18">
        <v>152</v>
      </c>
      <c r="AW18">
        <v>179</v>
      </c>
      <c r="AX18">
        <v>576</v>
      </c>
      <c r="AY18">
        <v>245</v>
      </c>
      <c r="AZ18">
        <v>152</v>
      </c>
      <c r="BA18" s="431">
        <v>3078</v>
      </c>
      <c r="BB18" s="113"/>
      <c r="BC18" s="108"/>
      <c r="BD18" s="429" t="s">
        <v>2659</v>
      </c>
      <c r="BE18" s="429"/>
      <c r="BF18" s="424"/>
      <c r="BG18" s="424"/>
      <c r="BH18" s="424"/>
      <c r="BI18" s="420"/>
    </row>
    <row r="19" spans="1:61" ht="29.25" customHeight="1">
      <c r="A19" s="387" t="s">
        <v>2660</v>
      </c>
      <c r="B19" s="424" t="s">
        <v>2661</v>
      </c>
      <c r="C19" s="426" t="s">
        <v>2662</v>
      </c>
      <c r="D19" s="424"/>
      <c r="E19" s="424">
        <v>1</v>
      </c>
      <c r="F19" s="424"/>
      <c r="G19" s="424">
        <v>1</v>
      </c>
      <c r="H19" s="385"/>
      <c r="I19" s="427">
        <v>349</v>
      </c>
      <c r="J19" s="424"/>
      <c r="K19" s="424"/>
      <c r="L19" s="424">
        <v>1</v>
      </c>
      <c r="M19" s="424">
        <v>153.88</v>
      </c>
      <c r="N19" s="424">
        <v>64.38</v>
      </c>
      <c r="O19" s="424">
        <v>187</v>
      </c>
      <c r="P19" s="424"/>
      <c r="Q19" s="424">
        <v>1</v>
      </c>
      <c r="R19" s="424"/>
      <c r="S19" s="424">
        <v>1</v>
      </c>
      <c r="T19" s="424"/>
      <c r="U19" s="424">
        <v>1</v>
      </c>
      <c r="V19" s="424" t="s">
        <v>2661</v>
      </c>
      <c r="W19" s="428">
        <v>1</v>
      </c>
      <c r="X19" s="428">
        <v>1</v>
      </c>
      <c r="Y19" s="428"/>
      <c r="Z19" s="428">
        <v>1</v>
      </c>
      <c r="AA19" s="428" t="s">
        <v>2100</v>
      </c>
      <c r="AB19" s="429">
        <v>1</v>
      </c>
      <c r="AC19" s="424">
        <v>1</v>
      </c>
      <c r="AD19" s="424"/>
      <c r="AE19" s="424">
        <v>1</v>
      </c>
      <c r="AF19" s="420" t="s">
        <v>2100</v>
      </c>
      <c r="AG19" s="420" t="s">
        <v>2100</v>
      </c>
      <c r="AH19" s="420" t="s">
        <v>2100</v>
      </c>
      <c r="AI19" s="424" t="s">
        <v>2100</v>
      </c>
      <c r="AJ19" s="429" t="s">
        <v>2100</v>
      </c>
      <c r="AK19" s="429">
        <v>3</v>
      </c>
      <c r="AL19" s="429"/>
      <c r="AM19" s="429"/>
      <c r="AN19" s="429"/>
      <c r="AO19" s="429"/>
      <c r="AP19" s="430"/>
      <c r="AQ19" s="429"/>
      <c r="AR19" s="429"/>
      <c r="AS19" s="429">
        <v>1</v>
      </c>
      <c r="AT19">
        <v>71</v>
      </c>
      <c r="AU19">
        <v>388</v>
      </c>
      <c r="AV19">
        <v>76</v>
      </c>
      <c r="AW19">
        <v>98</v>
      </c>
      <c r="AX19">
        <v>60</v>
      </c>
      <c r="AY19">
        <v>122</v>
      </c>
      <c r="AZ19">
        <v>47</v>
      </c>
      <c r="BA19">
        <v>278</v>
      </c>
      <c r="BB19" s="113"/>
      <c r="BC19" s="109"/>
      <c r="BD19" s="429" t="s">
        <v>2663</v>
      </c>
      <c r="BE19" s="429"/>
      <c r="BF19" s="424"/>
      <c r="BG19" s="424"/>
      <c r="BH19" s="424"/>
      <c r="BI19" s="420"/>
    </row>
    <row r="20" spans="1:61" ht="29.25" customHeight="1">
      <c r="A20" s="387" t="s">
        <v>2664</v>
      </c>
      <c r="B20" s="424" t="s">
        <v>2665</v>
      </c>
      <c r="C20" s="426" t="s">
        <v>2662</v>
      </c>
      <c r="D20" s="424">
        <v>1</v>
      </c>
      <c r="E20" s="424"/>
      <c r="F20" s="424"/>
      <c r="G20" s="424">
        <v>1</v>
      </c>
      <c r="H20" s="385"/>
      <c r="I20" s="427">
        <v>308</v>
      </c>
      <c r="J20" s="424"/>
      <c r="K20" s="424">
        <v>1</v>
      </c>
      <c r="L20" s="385"/>
      <c r="M20" s="424">
        <v>145</v>
      </c>
      <c r="N20" s="424">
        <v>70</v>
      </c>
      <c r="O20" s="424">
        <v>185</v>
      </c>
      <c r="P20" s="424"/>
      <c r="Q20" s="424">
        <v>1</v>
      </c>
      <c r="R20" s="424"/>
      <c r="S20" s="424">
        <v>1</v>
      </c>
      <c r="T20" s="424"/>
      <c r="U20" s="424">
        <v>1</v>
      </c>
      <c r="V20" s="424" t="s">
        <v>2665</v>
      </c>
      <c r="W20" s="428">
        <v>1</v>
      </c>
      <c r="X20" s="428"/>
      <c r="Y20" s="428">
        <v>1</v>
      </c>
      <c r="Z20" s="428">
        <v>1</v>
      </c>
      <c r="AA20" s="428" t="s">
        <v>2100</v>
      </c>
      <c r="AB20" s="429">
        <v>1</v>
      </c>
      <c r="AC20" s="424"/>
      <c r="AD20" s="424">
        <v>1</v>
      </c>
      <c r="AE20" s="424">
        <v>1</v>
      </c>
      <c r="AF20" s="420" t="s">
        <v>2100</v>
      </c>
      <c r="AG20" s="420" t="s">
        <v>2100</v>
      </c>
      <c r="AH20" s="420" t="s">
        <v>2100</v>
      </c>
      <c r="AI20" s="424" t="s">
        <v>2100</v>
      </c>
      <c r="AJ20" s="429" t="s">
        <v>2100</v>
      </c>
      <c r="AK20" s="429">
        <v>3</v>
      </c>
      <c r="AL20" s="429"/>
      <c r="AM20" s="429"/>
      <c r="AN20" s="429"/>
      <c r="AO20" s="429"/>
      <c r="AP20" s="430"/>
      <c r="AQ20" s="429"/>
      <c r="AR20" s="429"/>
      <c r="AS20" s="429">
        <v>1</v>
      </c>
      <c r="AT20">
        <v>79</v>
      </c>
      <c r="AU20">
        <v>77</v>
      </c>
      <c r="AV20">
        <v>86</v>
      </c>
      <c r="AW20">
        <v>97</v>
      </c>
      <c r="AX20">
        <v>54</v>
      </c>
      <c r="AY20">
        <v>88</v>
      </c>
      <c r="AZ20">
        <v>62</v>
      </c>
      <c r="BA20">
        <v>236</v>
      </c>
      <c r="BB20" s="113"/>
      <c r="BC20" s="108"/>
      <c r="BD20" s="429" t="s">
        <v>2666</v>
      </c>
      <c r="BE20" s="429"/>
      <c r="BF20" s="424"/>
      <c r="BG20" s="424"/>
      <c r="BH20" s="424"/>
      <c r="BI20" s="420"/>
    </row>
    <row r="21" spans="1:61" ht="29.25" customHeight="1">
      <c r="A21" s="387" t="s">
        <v>2667</v>
      </c>
      <c r="B21" s="424" t="s">
        <v>2668</v>
      </c>
      <c r="C21" s="426" t="s">
        <v>2662</v>
      </c>
      <c r="D21" s="424"/>
      <c r="E21" s="424">
        <v>1</v>
      </c>
      <c r="F21" s="424"/>
      <c r="G21" s="424"/>
      <c r="H21" s="424">
        <v>1</v>
      </c>
      <c r="I21" s="427">
        <v>598</v>
      </c>
      <c r="J21" s="424"/>
      <c r="K21" s="424"/>
      <c r="L21" s="424">
        <v>1</v>
      </c>
      <c r="M21" s="424">
        <v>172</v>
      </c>
      <c r="N21" s="424">
        <v>72</v>
      </c>
      <c r="O21" s="424">
        <v>215</v>
      </c>
      <c r="P21" s="424">
        <v>1</v>
      </c>
      <c r="Q21" s="385"/>
      <c r="R21" s="424"/>
      <c r="S21" s="424">
        <v>1</v>
      </c>
      <c r="T21" s="424"/>
      <c r="U21" s="424">
        <v>1</v>
      </c>
      <c r="V21" s="424" t="s">
        <v>2668</v>
      </c>
      <c r="W21" s="428">
        <v>1</v>
      </c>
      <c r="X21" s="428">
        <v>1</v>
      </c>
      <c r="Y21" s="428"/>
      <c r="Z21" s="428">
        <v>1</v>
      </c>
      <c r="AA21" s="428" t="s">
        <v>2100</v>
      </c>
      <c r="AB21" s="429">
        <v>1</v>
      </c>
      <c r="AC21" s="424">
        <v>1</v>
      </c>
      <c r="AD21" s="424"/>
      <c r="AE21" s="424">
        <v>1</v>
      </c>
      <c r="AF21" s="420" t="s">
        <v>2100</v>
      </c>
      <c r="AG21" s="420" t="s">
        <v>2100</v>
      </c>
      <c r="AH21" s="420" t="s">
        <v>2100</v>
      </c>
      <c r="AI21" s="424" t="s">
        <v>2100</v>
      </c>
      <c r="AJ21" s="429" t="s">
        <v>2100</v>
      </c>
      <c r="AK21" s="429">
        <v>3</v>
      </c>
      <c r="AL21" s="429"/>
      <c r="AM21" s="429"/>
      <c r="AN21" s="429"/>
      <c r="AO21" s="429"/>
      <c r="AP21" s="430"/>
      <c r="AQ21" s="429"/>
      <c r="AR21" s="429"/>
      <c r="AS21" s="429">
        <v>1</v>
      </c>
      <c r="AT21">
        <v>124</v>
      </c>
      <c r="AU21">
        <v>86</v>
      </c>
      <c r="AV21">
        <v>80</v>
      </c>
      <c r="AW21">
        <v>92</v>
      </c>
      <c r="AX21">
        <v>66</v>
      </c>
      <c r="AY21">
        <v>261</v>
      </c>
      <c r="AZ21">
        <v>70</v>
      </c>
      <c r="BA21" s="431">
        <v>3853</v>
      </c>
      <c r="BB21" s="113"/>
      <c r="BC21" s="108"/>
      <c r="BD21" s="429" t="s">
        <v>2669</v>
      </c>
      <c r="BE21" s="429"/>
      <c r="BF21" s="424"/>
      <c r="BG21" s="424"/>
      <c r="BH21" s="424"/>
      <c r="BI21" s="420"/>
    </row>
    <row r="22" spans="1:61" ht="29.25" customHeight="1">
      <c r="A22" s="387" t="s">
        <v>2670</v>
      </c>
      <c r="B22" s="424" t="s">
        <v>2671</v>
      </c>
      <c r="C22" s="426" t="s">
        <v>2662</v>
      </c>
      <c r="D22" s="424"/>
      <c r="E22" s="424">
        <v>1</v>
      </c>
      <c r="F22" s="424"/>
      <c r="G22" s="424"/>
      <c r="H22" s="424">
        <v>1</v>
      </c>
      <c r="I22" s="427">
        <v>579</v>
      </c>
      <c r="J22" s="424"/>
      <c r="K22" s="424"/>
      <c r="L22" s="424">
        <v>1</v>
      </c>
      <c r="M22" s="424">
        <v>171</v>
      </c>
      <c r="N22" s="424">
        <v>72</v>
      </c>
      <c r="O22" s="424">
        <v>215</v>
      </c>
      <c r="P22" s="424">
        <v>1</v>
      </c>
      <c r="Q22" s="385"/>
      <c r="R22" s="424"/>
      <c r="S22" s="424">
        <v>1</v>
      </c>
      <c r="T22" s="424"/>
      <c r="U22" s="424">
        <v>1</v>
      </c>
      <c r="V22" s="424" t="s">
        <v>2671</v>
      </c>
      <c r="W22" s="428">
        <v>1</v>
      </c>
      <c r="X22" s="428"/>
      <c r="Y22" s="428">
        <v>1</v>
      </c>
      <c r="Z22" s="428">
        <v>1</v>
      </c>
      <c r="AA22" s="428" t="s">
        <v>2100</v>
      </c>
      <c r="AB22" s="429">
        <v>1</v>
      </c>
      <c r="AC22" s="424"/>
      <c r="AD22" s="424">
        <v>1</v>
      </c>
      <c r="AE22" s="424">
        <v>1</v>
      </c>
      <c r="AF22" s="420" t="s">
        <v>2100</v>
      </c>
      <c r="AG22" s="420" t="s">
        <v>2100</v>
      </c>
      <c r="AH22" s="420" t="s">
        <v>2100</v>
      </c>
      <c r="AI22" s="424" t="s">
        <v>2100</v>
      </c>
      <c r="AJ22" s="429" t="s">
        <v>2100</v>
      </c>
      <c r="AK22" s="429">
        <v>3</v>
      </c>
      <c r="AL22" s="429"/>
      <c r="AM22" s="429"/>
      <c r="AN22" s="429"/>
      <c r="AO22" s="429"/>
      <c r="AP22" s="430"/>
      <c r="AQ22" s="429"/>
      <c r="AR22" s="429">
        <v>1</v>
      </c>
      <c r="AS22" s="429"/>
      <c r="AT22" s="141">
        <v>1404</v>
      </c>
      <c r="AU22">
        <v>447</v>
      </c>
      <c r="AV22">
        <v>556</v>
      </c>
      <c r="AW22">
        <v>92</v>
      </c>
      <c r="AX22">
        <v>68</v>
      </c>
      <c r="AY22">
        <v>163</v>
      </c>
      <c r="AZ22">
        <v>71</v>
      </c>
      <c r="BA22">
        <v>1034</v>
      </c>
      <c r="BB22" s="113"/>
      <c r="BC22" s="109"/>
      <c r="BD22" s="429" t="s">
        <v>2672</v>
      </c>
      <c r="BE22" s="429"/>
      <c r="BF22" s="424"/>
      <c r="BG22" s="424"/>
      <c r="BH22" s="424"/>
      <c r="BI22" s="420"/>
    </row>
    <row r="23" spans="1:61" ht="29.25" customHeight="1">
      <c r="A23" s="387" t="s">
        <v>2673</v>
      </c>
      <c r="B23" s="424" t="s">
        <v>2674</v>
      </c>
      <c r="C23" s="426" t="s">
        <v>2662</v>
      </c>
      <c r="D23" s="424"/>
      <c r="E23" s="424">
        <v>1</v>
      </c>
      <c r="F23" s="424"/>
      <c r="G23" s="424"/>
      <c r="H23" s="424">
        <v>1</v>
      </c>
      <c r="I23" s="427">
        <v>671</v>
      </c>
      <c r="J23" s="424"/>
      <c r="K23" s="424"/>
      <c r="L23" s="424">
        <v>1</v>
      </c>
      <c r="M23" s="424">
        <v>180</v>
      </c>
      <c r="N23" s="424">
        <v>82</v>
      </c>
      <c r="O23" s="424">
        <v>207</v>
      </c>
      <c r="P23" s="424">
        <v>1</v>
      </c>
      <c r="Q23" s="385"/>
      <c r="R23" s="424"/>
      <c r="S23" s="424">
        <v>1</v>
      </c>
      <c r="T23" s="424"/>
      <c r="U23" s="424">
        <v>1</v>
      </c>
      <c r="V23" s="424" t="s">
        <v>2674</v>
      </c>
      <c r="W23" s="428">
        <v>1</v>
      </c>
      <c r="X23" s="428">
        <v>1</v>
      </c>
      <c r="Y23" s="428"/>
      <c r="Z23" s="428">
        <v>1</v>
      </c>
      <c r="AA23" s="428" t="s">
        <v>2100</v>
      </c>
      <c r="AB23" s="429">
        <v>1</v>
      </c>
      <c r="AC23" s="424">
        <v>1</v>
      </c>
      <c r="AD23" s="424"/>
      <c r="AE23" s="424">
        <v>1</v>
      </c>
      <c r="AF23" s="420" t="s">
        <v>2100</v>
      </c>
      <c r="AG23" s="420" t="s">
        <v>2100</v>
      </c>
      <c r="AH23" s="420" t="s">
        <v>2100</v>
      </c>
      <c r="AI23" s="424" t="s">
        <v>2100</v>
      </c>
      <c r="AJ23" s="429" t="s">
        <v>2100</v>
      </c>
      <c r="AK23" s="429">
        <v>2</v>
      </c>
      <c r="AL23" s="429"/>
      <c r="AM23" s="429"/>
      <c r="AN23" s="429"/>
      <c r="AO23" s="429"/>
      <c r="AP23" s="430"/>
      <c r="AQ23" s="429"/>
      <c r="AR23" s="429"/>
      <c r="AS23" s="429">
        <v>1</v>
      </c>
      <c r="AT23">
        <v>71</v>
      </c>
      <c r="AU23">
        <v>73</v>
      </c>
      <c r="AV23">
        <v>91</v>
      </c>
      <c r="AW23">
        <v>90</v>
      </c>
      <c r="AX23">
        <v>65</v>
      </c>
      <c r="AY23">
        <v>219</v>
      </c>
      <c r="AZ23">
        <v>57</v>
      </c>
      <c r="BA23">
        <v>1199</v>
      </c>
      <c r="BB23" s="113"/>
      <c r="BC23" s="109"/>
      <c r="BD23" s="429" t="s">
        <v>2675</v>
      </c>
      <c r="BE23" s="429"/>
      <c r="BF23" s="424"/>
      <c r="BG23" s="424"/>
      <c r="BH23" s="424"/>
      <c r="BI23" s="420"/>
    </row>
    <row r="24" spans="1:61" ht="29.25" customHeight="1">
      <c r="A24" s="387" t="s">
        <v>2676</v>
      </c>
      <c r="B24" s="424" t="s">
        <v>2677</v>
      </c>
      <c r="C24" s="426" t="s">
        <v>2662</v>
      </c>
      <c r="D24" s="424">
        <v>1</v>
      </c>
      <c r="E24" s="424"/>
      <c r="F24" s="424"/>
      <c r="G24" s="424"/>
      <c r="H24" s="424">
        <v>1</v>
      </c>
      <c r="I24" s="427">
        <v>671</v>
      </c>
      <c r="J24" s="424"/>
      <c r="K24" s="424"/>
      <c r="L24" s="424">
        <v>1</v>
      </c>
      <c r="M24" s="424">
        <v>165</v>
      </c>
      <c r="N24" s="424">
        <v>80</v>
      </c>
      <c r="O24" s="424">
        <v>215</v>
      </c>
      <c r="P24" s="424"/>
      <c r="Q24" s="424">
        <v>1</v>
      </c>
      <c r="R24" s="424"/>
      <c r="S24" s="424">
        <v>1</v>
      </c>
      <c r="T24" s="424"/>
      <c r="U24" s="424">
        <v>1</v>
      </c>
      <c r="V24" s="424" t="s">
        <v>2677</v>
      </c>
      <c r="W24" s="428">
        <v>1</v>
      </c>
      <c r="X24" s="428"/>
      <c r="Y24" s="428">
        <v>1</v>
      </c>
      <c r="Z24" s="428">
        <v>1</v>
      </c>
      <c r="AA24" s="428" t="s">
        <v>2100</v>
      </c>
      <c r="AB24" s="429">
        <v>1</v>
      </c>
      <c r="AC24" s="424"/>
      <c r="AD24" s="424">
        <v>1</v>
      </c>
      <c r="AE24" s="424">
        <v>1</v>
      </c>
      <c r="AF24" s="420" t="s">
        <v>2100</v>
      </c>
      <c r="AG24" s="420" t="s">
        <v>2100</v>
      </c>
      <c r="AH24" s="420" t="s">
        <v>2100</v>
      </c>
      <c r="AI24" s="424" t="s">
        <v>2100</v>
      </c>
      <c r="AJ24" s="429" t="s">
        <v>2100</v>
      </c>
      <c r="AK24" s="429">
        <v>3</v>
      </c>
      <c r="AL24" s="429"/>
      <c r="AM24" s="429"/>
      <c r="AN24" s="429"/>
      <c r="AO24" s="429"/>
      <c r="AP24" s="430"/>
      <c r="AQ24" s="429"/>
      <c r="AR24" s="429">
        <v>1</v>
      </c>
      <c r="AS24" s="429"/>
      <c r="AT24" s="141">
        <v>2726</v>
      </c>
      <c r="AU24" s="141">
        <v>1456</v>
      </c>
      <c r="AV24">
        <v>513</v>
      </c>
      <c r="AW24">
        <v>195</v>
      </c>
      <c r="AX24">
        <v>97</v>
      </c>
      <c r="AY24">
        <v>421</v>
      </c>
      <c r="AZ24">
        <v>148</v>
      </c>
      <c r="BA24">
        <v>2396</v>
      </c>
      <c r="BB24" s="113"/>
      <c r="BC24" s="108"/>
      <c r="BD24" s="429" t="s">
        <v>2678</v>
      </c>
      <c r="BE24" s="385"/>
      <c r="BF24" s="424"/>
      <c r="BG24" s="424"/>
      <c r="BH24" s="424"/>
      <c r="BI24" s="420"/>
    </row>
    <row r="25" spans="1:61" ht="29.25" customHeight="1">
      <c r="A25" s="387" t="s">
        <v>2679</v>
      </c>
      <c r="B25" s="424" t="s">
        <v>2680</v>
      </c>
      <c r="C25" s="426" t="s">
        <v>2662</v>
      </c>
      <c r="D25" s="424">
        <v>1</v>
      </c>
      <c r="E25" s="424"/>
      <c r="F25" s="424"/>
      <c r="G25" s="424">
        <v>1</v>
      </c>
      <c r="H25" s="385"/>
      <c r="I25" s="427">
        <v>379</v>
      </c>
      <c r="J25" s="424"/>
      <c r="K25" s="424"/>
      <c r="L25" s="424">
        <v>1</v>
      </c>
      <c r="M25" s="424">
        <v>154</v>
      </c>
      <c r="N25" s="424">
        <v>71</v>
      </c>
      <c r="O25" s="424">
        <v>170</v>
      </c>
      <c r="P25" s="424"/>
      <c r="Q25" s="424">
        <v>1</v>
      </c>
      <c r="R25" s="424"/>
      <c r="S25" s="424">
        <v>1</v>
      </c>
      <c r="T25" s="424"/>
      <c r="U25" s="424">
        <v>1</v>
      </c>
      <c r="V25" s="424" t="s">
        <v>2680</v>
      </c>
      <c r="W25" s="428">
        <v>1</v>
      </c>
      <c r="X25" s="428"/>
      <c r="Y25" s="428">
        <v>1</v>
      </c>
      <c r="Z25" s="428">
        <v>1</v>
      </c>
      <c r="AA25" s="428" t="s">
        <v>2100</v>
      </c>
      <c r="AB25" s="429">
        <v>1</v>
      </c>
      <c r="AC25" s="424"/>
      <c r="AD25" s="424">
        <v>1</v>
      </c>
      <c r="AE25" s="424">
        <v>1</v>
      </c>
      <c r="AF25" s="420" t="s">
        <v>2100</v>
      </c>
      <c r="AG25" s="420" t="s">
        <v>2100</v>
      </c>
      <c r="AH25" s="420" t="s">
        <v>2100</v>
      </c>
      <c r="AI25" s="424" t="s">
        <v>2100</v>
      </c>
      <c r="AJ25" s="429" t="s">
        <v>2100</v>
      </c>
      <c r="AK25" s="429">
        <v>3</v>
      </c>
      <c r="AL25" s="429"/>
      <c r="AM25" s="429"/>
      <c r="AN25" s="429"/>
      <c r="AO25" s="429"/>
      <c r="AP25" s="430"/>
      <c r="AQ25" s="429"/>
      <c r="AR25" s="429"/>
      <c r="AS25" s="429">
        <v>1</v>
      </c>
      <c r="AT25">
        <v>75</v>
      </c>
      <c r="AU25">
        <v>481</v>
      </c>
      <c r="AV25">
        <v>83</v>
      </c>
      <c r="AW25">
        <v>92</v>
      </c>
      <c r="AX25">
        <v>50</v>
      </c>
      <c r="AY25">
        <v>75</v>
      </c>
      <c r="AZ25">
        <v>59</v>
      </c>
      <c r="BA25">
        <v>203</v>
      </c>
      <c r="BB25" s="113"/>
      <c r="BC25" s="109"/>
      <c r="BD25" s="429" t="s">
        <v>2681</v>
      </c>
      <c r="BE25" s="429"/>
      <c r="BF25" s="424"/>
      <c r="BG25" s="424"/>
      <c r="BH25" s="424"/>
      <c r="BI25" s="420"/>
    </row>
    <row r="26" spans="1:61" ht="29.25" customHeight="1">
      <c r="A26" s="387" t="s">
        <v>2682</v>
      </c>
      <c r="B26" s="424" t="s">
        <v>2683</v>
      </c>
      <c r="C26" s="426" t="s">
        <v>2662</v>
      </c>
      <c r="D26" s="424"/>
      <c r="E26" s="424">
        <v>1</v>
      </c>
      <c r="F26" s="424"/>
      <c r="G26" s="424"/>
      <c r="H26" s="424">
        <v>1</v>
      </c>
      <c r="I26" s="427">
        <v>559</v>
      </c>
      <c r="J26" s="424"/>
      <c r="K26" s="424">
        <v>1</v>
      </c>
      <c r="L26" s="385"/>
      <c r="M26" s="424">
        <v>165</v>
      </c>
      <c r="N26" s="424">
        <v>75</v>
      </c>
      <c r="O26" s="424">
        <v>210</v>
      </c>
      <c r="P26" s="424"/>
      <c r="Q26" s="424">
        <v>1</v>
      </c>
      <c r="R26" s="424"/>
      <c r="S26" s="424">
        <v>1</v>
      </c>
      <c r="T26" s="424"/>
      <c r="U26" s="424">
        <v>1</v>
      </c>
      <c r="V26" s="424" t="s">
        <v>2683</v>
      </c>
      <c r="W26" s="428">
        <v>1</v>
      </c>
      <c r="X26" s="428"/>
      <c r="Y26" s="428">
        <v>1</v>
      </c>
      <c r="Z26" s="428">
        <v>1</v>
      </c>
      <c r="AA26" s="428" t="s">
        <v>2100</v>
      </c>
      <c r="AB26" s="429">
        <v>1</v>
      </c>
      <c r="AC26" s="424"/>
      <c r="AD26" s="424">
        <v>1</v>
      </c>
      <c r="AE26" s="424">
        <v>1</v>
      </c>
      <c r="AF26" s="420" t="s">
        <v>2100</v>
      </c>
      <c r="AG26" s="420" t="s">
        <v>2100</v>
      </c>
      <c r="AH26" s="420" t="s">
        <v>2100</v>
      </c>
      <c r="AI26" s="424" t="s">
        <v>2100</v>
      </c>
      <c r="AJ26" s="429" t="s">
        <v>2100</v>
      </c>
      <c r="AK26" s="429">
        <v>3</v>
      </c>
      <c r="AL26" s="429"/>
      <c r="AM26" s="429"/>
      <c r="AN26" s="429"/>
      <c r="AO26" s="429"/>
      <c r="AP26" s="430"/>
      <c r="AQ26" s="429"/>
      <c r="AR26" s="429"/>
      <c r="AS26" s="429">
        <v>1</v>
      </c>
      <c r="AT26">
        <v>120</v>
      </c>
      <c r="AU26">
        <v>104</v>
      </c>
      <c r="AV26">
        <v>89</v>
      </c>
      <c r="AW26">
        <v>94</v>
      </c>
      <c r="AX26">
        <v>91</v>
      </c>
      <c r="AY26">
        <v>123</v>
      </c>
      <c r="AZ26">
        <v>70</v>
      </c>
      <c r="BA26" s="431">
        <v>3807</v>
      </c>
      <c r="BB26" s="113"/>
      <c r="BC26" s="108"/>
      <c r="BD26" s="429" t="s">
        <v>2684</v>
      </c>
      <c r="BE26" s="429"/>
      <c r="BF26" s="424"/>
      <c r="BG26" s="424"/>
      <c r="BH26" s="424"/>
      <c r="BI26" s="420"/>
    </row>
    <row r="27" spans="1:61" ht="29.25" customHeight="1">
      <c r="A27" s="387" t="s">
        <v>2685</v>
      </c>
      <c r="B27" s="424" t="s">
        <v>2686</v>
      </c>
      <c r="C27" s="426" t="s">
        <v>2662</v>
      </c>
      <c r="D27" s="424"/>
      <c r="E27" s="424">
        <v>1</v>
      </c>
      <c r="F27" s="424"/>
      <c r="G27" s="424"/>
      <c r="H27" s="424">
        <v>1</v>
      </c>
      <c r="I27" s="427">
        <v>643</v>
      </c>
      <c r="J27" s="424"/>
      <c r="K27" s="424"/>
      <c r="L27" s="424">
        <v>1</v>
      </c>
      <c r="M27" s="424">
        <v>175</v>
      </c>
      <c r="N27" s="424">
        <v>80</v>
      </c>
      <c r="O27" s="424">
        <v>210</v>
      </c>
      <c r="P27" s="424">
        <v>1</v>
      </c>
      <c r="Q27" s="385"/>
      <c r="R27" s="424"/>
      <c r="S27" s="424">
        <v>1</v>
      </c>
      <c r="T27" s="424"/>
      <c r="U27" s="424">
        <v>1</v>
      </c>
      <c r="V27" s="424" t="s">
        <v>2686</v>
      </c>
      <c r="W27" s="428">
        <v>1</v>
      </c>
      <c r="X27" s="428">
        <v>1</v>
      </c>
      <c r="Y27" s="428"/>
      <c r="Z27" s="428">
        <v>1</v>
      </c>
      <c r="AA27" s="428" t="s">
        <v>2100</v>
      </c>
      <c r="AB27" s="429">
        <v>1</v>
      </c>
      <c r="AC27" s="424">
        <v>1</v>
      </c>
      <c r="AD27" s="424"/>
      <c r="AE27" s="424">
        <v>1</v>
      </c>
      <c r="AF27" s="420" t="s">
        <v>2100</v>
      </c>
      <c r="AG27" s="420" t="s">
        <v>2100</v>
      </c>
      <c r="AH27" s="420" t="s">
        <v>2100</v>
      </c>
      <c r="AI27" s="424" t="s">
        <v>2100</v>
      </c>
      <c r="AJ27" s="429" t="s">
        <v>2100</v>
      </c>
      <c r="AK27" s="429">
        <v>3</v>
      </c>
      <c r="AL27" s="429"/>
      <c r="AM27" s="429"/>
      <c r="AN27" s="429"/>
      <c r="AO27" s="429"/>
      <c r="AP27" s="430"/>
      <c r="AQ27" s="429"/>
      <c r="AR27" s="429">
        <v>1</v>
      </c>
      <c r="AS27" s="429"/>
      <c r="AT27" s="431">
        <v>3658</v>
      </c>
      <c r="AU27" s="141">
        <v>1569</v>
      </c>
      <c r="AV27">
        <v>1607</v>
      </c>
      <c r="AW27">
        <v>279</v>
      </c>
      <c r="AX27">
        <v>74</v>
      </c>
      <c r="AY27">
        <v>152</v>
      </c>
      <c r="AZ27">
        <v>79</v>
      </c>
      <c r="BA27" s="431">
        <v>6078</v>
      </c>
      <c r="BB27" s="113"/>
      <c r="BC27" s="109"/>
      <c r="BD27" s="429" t="s">
        <v>2687</v>
      </c>
      <c r="BE27" s="429"/>
      <c r="BF27" s="424"/>
      <c r="BG27" s="424"/>
      <c r="BH27" s="424"/>
      <c r="BI27" s="420"/>
    </row>
    <row r="28" spans="1:61" ht="29.25" customHeight="1">
      <c r="A28" s="387" t="s">
        <v>2688</v>
      </c>
      <c r="B28" s="424" t="s">
        <v>2689</v>
      </c>
      <c r="C28" s="426" t="s">
        <v>2662</v>
      </c>
      <c r="D28" s="424"/>
      <c r="E28" s="424">
        <v>1</v>
      </c>
      <c r="F28" s="424"/>
      <c r="G28" s="424"/>
      <c r="H28" s="424">
        <v>1</v>
      </c>
      <c r="I28" s="427">
        <v>676</v>
      </c>
      <c r="J28" s="424"/>
      <c r="K28" s="424"/>
      <c r="L28" s="424">
        <v>1</v>
      </c>
      <c r="M28" s="424">
        <v>160</v>
      </c>
      <c r="N28" s="424">
        <v>72</v>
      </c>
      <c r="O28" s="424">
        <v>235</v>
      </c>
      <c r="P28" s="424">
        <v>1</v>
      </c>
      <c r="Q28" s="385"/>
      <c r="R28" s="424"/>
      <c r="S28" s="424">
        <v>1</v>
      </c>
      <c r="T28" s="424"/>
      <c r="U28" s="424">
        <v>1</v>
      </c>
      <c r="V28" s="424" t="s">
        <v>2689</v>
      </c>
      <c r="W28" s="428">
        <v>1</v>
      </c>
      <c r="X28" s="428">
        <v>1</v>
      </c>
      <c r="Y28" s="428"/>
      <c r="Z28" s="428">
        <v>1</v>
      </c>
      <c r="AA28" s="428" t="s">
        <v>2100</v>
      </c>
      <c r="AB28" s="429">
        <v>1</v>
      </c>
      <c r="AC28" s="424">
        <v>1</v>
      </c>
      <c r="AD28" s="424"/>
      <c r="AE28" s="424">
        <v>1</v>
      </c>
      <c r="AF28" s="420" t="s">
        <v>2100</v>
      </c>
      <c r="AG28" s="420" t="s">
        <v>2100</v>
      </c>
      <c r="AH28" s="420" t="s">
        <v>2100</v>
      </c>
      <c r="AI28" s="424" t="s">
        <v>2100</v>
      </c>
      <c r="AJ28" s="429" t="s">
        <v>2100</v>
      </c>
      <c r="AK28" s="429">
        <v>3</v>
      </c>
      <c r="AL28" s="429"/>
      <c r="AM28" s="429"/>
      <c r="AN28" s="429"/>
      <c r="AO28" s="429"/>
      <c r="AP28" s="430"/>
      <c r="AQ28" s="429"/>
      <c r="AR28" s="429">
        <v>1</v>
      </c>
      <c r="AS28" s="429"/>
      <c r="AT28" s="141">
        <v>1465</v>
      </c>
      <c r="AU28">
        <v>287</v>
      </c>
      <c r="AV28">
        <v>1131</v>
      </c>
      <c r="AW28">
        <v>129</v>
      </c>
      <c r="AX28">
        <v>74</v>
      </c>
      <c r="AY28">
        <v>327</v>
      </c>
      <c r="AZ28">
        <v>78</v>
      </c>
      <c r="BA28" s="431">
        <v>3015</v>
      </c>
      <c r="BB28" s="113"/>
      <c r="BC28" s="108"/>
      <c r="BD28" s="429" t="s">
        <v>2690</v>
      </c>
      <c r="BE28" s="429"/>
      <c r="BF28" s="424"/>
      <c r="BG28" s="424"/>
      <c r="BH28" s="424"/>
      <c r="BI28" s="420"/>
    </row>
    <row r="29" spans="1:61" ht="29.25" customHeight="1">
      <c r="A29" s="387" t="s">
        <v>2691</v>
      </c>
      <c r="B29" s="424" t="s">
        <v>2692</v>
      </c>
      <c r="C29" s="426" t="s">
        <v>2662</v>
      </c>
      <c r="D29" s="384"/>
      <c r="E29" s="424">
        <v>1</v>
      </c>
      <c r="F29" s="424"/>
      <c r="G29" s="424"/>
      <c r="H29" s="424">
        <v>1</v>
      </c>
      <c r="I29" s="427">
        <v>585</v>
      </c>
      <c r="J29" s="424"/>
      <c r="K29" s="424"/>
      <c r="L29" s="424">
        <v>1</v>
      </c>
      <c r="M29" s="424">
        <v>185</v>
      </c>
      <c r="N29" s="424">
        <v>80</v>
      </c>
      <c r="O29" s="424">
        <v>215</v>
      </c>
      <c r="P29" s="424"/>
      <c r="Q29" s="424">
        <v>1</v>
      </c>
      <c r="R29" s="424"/>
      <c r="S29" s="424">
        <v>1</v>
      </c>
      <c r="T29" s="424"/>
      <c r="U29" s="424">
        <v>1</v>
      </c>
      <c r="V29" s="424" t="s">
        <v>2692</v>
      </c>
      <c r="W29" s="428">
        <v>1</v>
      </c>
      <c r="X29" s="428"/>
      <c r="Y29" s="428">
        <v>1</v>
      </c>
      <c r="Z29" s="428">
        <v>1</v>
      </c>
      <c r="AA29" s="428" t="s">
        <v>2100</v>
      </c>
      <c r="AB29" s="429">
        <v>1</v>
      </c>
      <c r="AC29" s="424"/>
      <c r="AD29" s="424">
        <v>1</v>
      </c>
      <c r="AE29" s="424">
        <v>1</v>
      </c>
      <c r="AF29" s="420" t="s">
        <v>2100</v>
      </c>
      <c r="AG29" s="420" t="s">
        <v>2100</v>
      </c>
      <c r="AH29" s="420" t="s">
        <v>2100</v>
      </c>
      <c r="AI29" s="424" t="s">
        <v>2100</v>
      </c>
      <c r="AJ29" s="429" t="s">
        <v>2100</v>
      </c>
      <c r="AK29" s="429">
        <v>3</v>
      </c>
      <c r="AL29" s="429"/>
      <c r="AM29" s="429"/>
      <c r="AN29" s="429"/>
      <c r="AO29" s="429"/>
      <c r="AP29" s="430"/>
      <c r="AQ29" s="429"/>
      <c r="AR29" s="429"/>
      <c r="AS29" s="429">
        <v>1</v>
      </c>
      <c r="AT29">
        <v>110</v>
      </c>
      <c r="AU29">
        <v>73</v>
      </c>
      <c r="AV29">
        <v>98</v>
      </c>
      <c r="AW29">
        <v>115</v>
      </c>
      <c r="AX29">
        <v>64</v>
      </c>
      <c r="AY29">
        <v>96</v>
      </c>
      <c r="AZ29">
        <v>44</v>
      </c>
      <c r="BA29">
        <v>464</v>
      </c>
      <c r="BB29" s="113"/>
      <c r="BC29" s="109"/>
      <c r="BD29" s="429" t="s">
        <v>2693</v>
      </c>
      <c r="BE29" s="429"/>
      <c r="BF29" s="424"/>
      <c r="BG29" s="424"/>
      <c r="BH29" s="424"/>
      <c r="BI29" s="420"/>
    </row>
    <row r="30" spans="1:61" ht="29.25" customHeight="1">
      <c r="A30" s="387" t="s">
        <v>2694</v>
      </c>
      <c r="B30" s="424" t="s">
        <v>2695</v>
      </c>
      <c r="C30" s="426" t="s">
        <v>2662</v>
      </c>
      <c r="D30" s="424"/>
      <c r="E30" s="424">
        <v>1</v>
      </c>
      <c r="F30" s="424"/>
      <c r="G30" s="424"/>
      <c r="H30" s="424">
        <v>1</v>
      </c>
      <c r="I30" s="427">
        <v>491</v>
      </c>
      <c r="J30" s="424"/>
      <c r="K30" s="424"/>
      <c r="L30" s="424">
        <v>1</v>
      </c>
      <c r="M30" s="424">
        <v>165</v>
      </c>
      <c r="N30" s="424">
        <v>75</v>
      </c>
      <c r="O30" s="424">
        <v>220</v>
      </c>
      <c r="P30" s="424"/>
      <c r="Q30" s="424">
        <v>1</v>
      </c>
      <c r="R30" s="424"/>
      <c r="S30" s="424">
        <v>1</v>
      </c>
      <c r="T30" s="424"/>
      <c r="U30" s="424">
        <v>1</v>
      </c>
      <c r="V30" s="424" t="s">
        <v>2695</v>
      </c>
      <c r="W30" s="428">
        <v>1</v>
      </c>
      <c r="X30" s="428">
        <v>1</v>
      </c>
      <c r="Y30" s="428"/>
      <c r="Z30" s="428">
        <v>1</v>
      </c>
      <c r="AA30" s="428" t="s">
        <v>2100</v>
      </c>
      <c r="AB30" s="429">
        <v>1</v>
      </c>
      <c r="AC30" s="424">
        <v>1</v>
      </c>
      <c r="AD30" s="424"/>
      <c r="AE30" s="424">
        <v>1</v>
      </c>
      <c r="AF30" s="420" t="s">
        <v>2100</v>
      </c>
      <c r="AG30" s="420" t="s">
        <v>2100</v>
      </c>
      <c r="AH30" s="420" t="s">
        <v>2100</v>
      </c>
      <c r="AI30" s="424" t="s">
        <v>2100</v>
      </c>
      <c r="AJ30" s="429" t="s">
        <v>2100</v>
      </c>
      <c r="AK30" s="429">
        <v>3</v>
      </c>
      <c r="AL30" s="429"/>
      <c r="AM30" s="429"/>
      <c r="AN30" s="429"/>
      <c r="AO30" s="429"/>
      <c r="AP30" s="430"/>
      <c r="AQ30" s="429"/>
      <c r="AR30" s="429"/>
      <c r="AS30" s="429">
        <v>1</v>
      </c>
      <c r="AT30">
        <v>137</v>
      </c>
      <c r="AU30">
        <v>188</v>
      </c>
      <c r="AV30">
        <v>109</v>
      </c>
      <c r="AW30">
        <v>136</v>
      </c>
      <c r="AX30">
        <v>67</v>
      </c>
      <c r="AY30">
        <v>141</v>
      </c>
      <c r="AZ30">
        <v>74</v>
      </c>
      <c r="BA30">
        <v>2466</v>
      </c>
      <c r="BB30" s="113"/>
      <c r="BC30" s="109"/>
      <c r="BD30" s="429" t="s">
        <v>2696</v>
      </c>
      <c r="BE30" s="429"/>
      <c r="BF30" s="424"/>
      <c r="BG30" s="424"/>
      <c r="BH30" s="424"/>
      <c r="BI30" s="420"/>
    </row>
    <row r="31" spans="1:61" ht="29.25" customHeight="1">
      <c r="A31" s="387" t="s">
        <v>2697</v>
      </c>
      <c r="B31" s="424" t="s">
        <v>2698</v>
      </c>
      <c r="C31" s="426" t="s">
        <v>2662</v>
      </c>
      <c r="D31" s="424">
        <v>1</v>
      </c>
      <c r="E31" s="424"/>
      <c r="F31" s="424"/>
      <c r="G31" s="424"/>
      <c r="H31" s="424">
        <v>1</v>
      </c>
      <c r="I31" s="427">
        <v>498</v>
      </c>
      <c r="J31" s="424"/>
      <c r="K31" s="424"/>
      <c r="L31" s="424">
        <v>1</v>
      </c>
      <c r="M31" s="424">
        <v>174</v>
      </c>
      <c r="N31" s="424">
        <v>90</v>
      </c>
      <c r="O31" s="424">
        <v>210</v>
      </c>
      <c r="P31" s="424"/>
      <c r="Q31" s="424">
        <v>1</v>
      </c>
      <c r="R31" s="424"/>
      <c r="S31" s="424">
        <v>1</v>
      </c>
      <c r="T31" s="424"/>
      <c r="U31" s="424">
        <v>1</v>
      </c>
      <c r="V31" s="424" t="s">
        <v>2698</v>
      </c>
      <c r="W31" s="428">
        <v>1</v>
      </c>
      <c r="X31" s="428"/>
      <c r="Y31" s="428">
        <v>1</v>
      </c>
      <c r="Z31" s="428">
        <v>1</v>
      </c>
      <c r="AA31" s="428" t="s">
        <v>2100</v>
      </c>
      <c r="AB31" s="429">
        <v>1</v>
      </c>
      <c r="AC31" s="424"/>
      <c r="AD31" s="424">
        <v>1</v>
      </c>
      <c r="AE31" s="424">
        <v>1</v>
      </c>
      <c r="AF31" s="420" t="s">
        <v>2100</v>
      </c>
      <c r="AG31" s="420" t="s">
        <v>2100</v>
      </c>
      <c r="AH31" s="420" t="s">
        <v>2100</v>
      </c>
      <c r="AI31" s="424" t="s">
        <v>2100</v>
      </c>
      <c r="AJ31" s="429" t="s">
        <v>2100</v>
      </c>
      <c r="AK31" s="429">
        <v>3</v>
      </c>
      <c r="AL31" s="429"/>
      <c r="AM31" s="429"/>
      <c r="AN31" s="429"/>
      <c r="AO31" s="429"/>
      <c r="AP31" s="430"/>
      <c r="AQ31" s="429"/>
      <c r="AR31" s="429">
        <v>1</v>
      </c>
      <c r="AS31" s="429"/>
      <c r="AT31" s="141">
        <v>2162</v>
      </c>
      <c r="AU31">
        <v>702</v>
      </c>
      <c r="AV31">
        <v>646</v>
      </c>
      <c r="AW31">
        <v>620</v>
      </c>
      <c r="AX31">
        <v>91</v>
      </c>
      <c r="AY31">
        <v>255</v>
      </c>
      <c r="AZ31">
        <v>122</v>
      </c>
      <c r="BA31" s="432">
        <v>12077</v>
      </c>
      <c r="BB31" s="113"/>
      <c r="BC31" s="109"/>
      <c r="BD31" s="429" t="s">
        <v>2699</v>
      </c>
      <c r="BE31" s="429"/>
      <c r="BF31" s="424"/>
      <c r="BG31" s="424"/>
      <c r="BH31" s="424"/>
      <c r="BI31" s="420"/>
    </row>
    <row r="32" spans="1:61" ht="29.25" customHeight="1">
      <c r="A32" s="387" t="s">
        <v>2700</v>
      </c>
      <c r="B32" s="424" t="s">
        <v>2701</v>
      </c>
      <c r="C32" s="426" t="s">
        <v>2702</v>
      </c>
      <c r="D32" s="424">
        <v>1</v>
      </c>
      <c r="E32" s="424"/>
      <c r="F32" s="424"/>
      <c r="G32" s="424"/>
      <c r="H32" s="424">
        <v>1</v>
      </c>
      <c r="I32" s="427">
        <v>641</v>
      </c>
      <c r="J32" s="424"/>
      <c r="K32" s="424">
        <v>1</v>
      </c>
      <c r="L32" s="385"/>
      <c r="M32" s="424">
        <v>165</v>
      </c>
      <c r="N32" s="424">
        <v>72</v>
      </c>
      <c r="O32" s="424">
        <v>215</v>
      </c>
      <c r="P32" s="424"/>
      <c r="Q32" s="424">
        <v>1</v>
      </c>
      <c r="R32" s="424"/>
      <c r="S32" s="424">
        <v>1</v>
      </c>
      <c r="T32" s="424"/>
      <c r="U32" s="424">
        <v>1</v>
      </c>
      <c r="V32" s="424" t="s">
        <v>2701</v>
      </c>
      <c r="W32" s="428">
        <v>1</v>
      </c>
      <c r="X32" s="428"/>
      <c r="Y32" s="428">
        <v>1</v>
      </c>
      <c r="Z32" s="428">
        <v>1</v>
      </c>
      <c r="AA32" s="428" t="s">
        <v>2100</v>
      </c>
      <c r="AB32" s="429">
        <v>1</v>
      </c>
      <c r="AC32" s="424"/>
      <c r="AD32" s="424">
        <v>1</v>
      </c>
      <c r="AE32" s="424">
        <v>1</v>
      </c>
      <c r="AF32" s="420" t="s">
        <v>2100</v>
      </c>
      <c r="AG32" s="420" t="s">
        <v>2100</v>
      </c>
      <c r="AH32" s="420" t="s">
        <v>2100</v>
      </c>
      <c r="AI32" s="424" t="s">
        <v>2100</v>
      </c>
      <c r="AJ32" s="429" t="s">
        <v>2100</v>
      </c>
      <c r="AK32" s="429">
        <v>3</v>
      </c>
      <c r="AL32" s="429"/>
      <c r="AM32" s="429"/>
      <c r="AN32" s="429"/>
      <c r="AO32" s="429"/>
      <c r="AP32" s="430"/>
      <c r="AQ32" s="429"/>
      <c r="AR32" s="429"/>
      <c r="AS32" s="429">
        <v>1</v>
      </c>
      <c r="AT32">
        <v>300</v>
      </c>
      <c r="AU32">
        <v>146</v>
      </c>
      <c r="AV32">
        <v>285</v>
      </c>
      <c r="AW32">
        <v>99</v>
      </c>
      <c r="AX32">
        <v>48</v>
      </c>
      <c r="AY32">
        <v>92</v>
      </c>
      <c r="AZ32">
        <v>60</v>
      </c>
      <c r="BA32">
        <v>2969</v>
      </c>
      <c r="BB32" s="113"/>
      <c r="BC32" s="109"/>
      <c r="BD32" s="429" t="s">
        <v>2703</v>
      </c>
      <c r="BE32" s="429"/>
      <c r="BF32" s="424"/>
      <c r="BG32" s="424"/>
      <c r="BH32" s="424"/>
      <c r="BI32" s="420"/>
    </row>
    <row r="33" spans="1:61" ht="29.25" customHeight="1">
      <c r="A33" s="387" t="s">
        <v>2704</v>
      </c>
      <c r="B33" s="424" t="s">
        <v>2705</v>
      </c>
      <c r="C33" s="426" t="s">
        <v>2702</v>
      </c>
      <c r="D33" s="424"/>
      <c r="E33" s="424">
        <v>1</v>
      </c>
      <c r="F33" s="424"/>
      <c r="G33" s="424"/>
      <c r="H33" s="424">
        <v>1</v>
      </c>
      <c r="I33" s="427">
        <v>600</v>
      </c>
      <c r="J33" s="424"/>
      <c r="K33" s="424"/>
      <c r="L33" s="424">
        <v>1</v>
      </c>
      <c r="M33" s="424">
        <v>170</v>
      </c>
      <c r="N33" s="424">
        <v>72</v>
      </c>
      <c r="O33" s="424">
        <v>217</v>
      </c>
      <c r="P33" s="424">
        <v>1</v>
      </c>
      <c r="Q33" s="385"/>
      <c r="R33" s="424"/>
      <c r="S33" s="424">
        <v>1</v>
      </c>
      <c r="T33" s="424"/>
      <c r="U33" s="424">
        <v>1</v>
      </c>
      <c r="V33" s="424" t="s">
        <v>2705</v>
      </c>
      <c r="W33" s="428">
        <v>1</v>
      </c>
      <c r="X33" s="428">
        <v>1</v>
      </c>
      <c r="Y33" s="428"/>
      <c r="Z33" s="428">
        <v>1</v>
      </c>
      <c r="AA33" s="428" t="s">
        <v>2100</v>
      </c>
      <c r="AB33" s="429">
        <v>1</v>
      </c>
      <c r="AC33" s="424">
        <v>1</v>
      </c>
      <c r="AD33" s="424"/>
      <c r="AE33" s="424">
        <v>1</v>
      </c>
      <c r="AF33" s="420" t="s">
        <v>2100</v>
      </c>
      <c r="AG33" s="420" t="s">
        <v>2100</v>
      </c>
      <c r="AH33" s="420" t="s">
        <v>2100</v>
      </c>
      <c r="AI33" s="424" t="s">
        <v>2100</v>
      </c>
      <c r="AJ33" s="429" t="s">
        <v>2100</v>
      </c>
      <c r="AK33" s="429">
        <v>2</v>
      </c>
      <c r="AL33" s="429"/>
      <c r="AM33" s="429"/>
      <c r="AN33" s="429"/>
      <c r="AO33" s="429"/>
      <c r="AP33" s="430"/>
      <c r="AQ33" s="429"/>
      <c r="AR33" s="429"/>
      <c r="AS33" s="429">
        <v>1</v>
      </c>
      <c r="AT33">
        <v>222</v>
      </c>
      <c r="AU33">
        <v>114</v>
      </c>
      <c r="AV33">
        <v>118</v>
      </c>
      <c r="AW33">
        <v>103</v>
      </c>
      <c r="AX33">
        <v>59</v>
      </c>
      <c r="AY33">
        <v>215</v>
      </c>
      <c r="AZ33">
        <v>78</v>
      </c>
      <c r="BA33">
        <v>2412</v>
      </c>
      <c r="BB33" s="113"/>
      <c r="BC33" s="109"/>
      <c r="BD33" s="429" t="s">
        <v>2706</v>
      </c>
      <c r="BE33" s="429"/>
      <c r="BF33" s="424"/>
      <c r="BG33" s="424"/>
      <c r="BH33" s="424"/>
      <c r="BI33" s="420"/>
    </row>
    <row r="34" spans="1:61" ht="29.25" customHeight="1">
      <c r="A34" s="387" t="s">
        <v>2707</v>
      </c>
      <c r="B34" s="424" t="s">
        <v>2708</v>
      </c>
      <c r="C34" s="426" t="s">
        <v>2702</v>
      </c>
      <c r="D34" s="424">
        <v>1</v>
      </c>
      <c r="E34" s="424"/>
      <c r="F34" s="424"/>
      <c r="G34" s="424">
        <v>1</v>
      </c>
      <c r="H34" s="385"/>
      <c r="I34" s="427">
        <v>357</v>
      </c>
      <c r="J34" s="424"/>
      <c r="K34" s="424"/>
      <c r="L34" s="424">
        <v>1</v>
      </c>
      <c r="M34" s="424">
        <v>152</v>
      </c>
      <c r="N34" s="424">
        <v>70</v>
      </c>
      <c r="O34" s="424">
        <v>172</v>
      </c>
      <c r="P34" s="424"/>
      <c r="Q34" s="424">
        <v>1</v>
      </c>
      <c r="R34" s="424"/>
      <c r="S34" s="424">
        <v>1</v>
      </c>
      <c r="T34" s="424"/>
      <c r="U34" s="424">
        <v>1</v>
      </c>
      <c r="V34" s="424" t="s">
        <v>2708</v>
      </c>
      <c r="W34" s="428">
        <v>1</v>
      </c>
      <c r="X34" s="428"/>
      <c r="Y34" s="428">
        <v>1</v>
      </c>
      <c r="Z34" s="428">
        <v>1</v>
      </c>
      <c r="AA34" s="428" t="s">
        <v>2100</v>
      </c>
      <c r="AB34" s="429">
        <v>1</v>
      </c>
      <c r="AC34" s="424"/>
      <c r="AD34" s="424">
        <v>1</v>
      </c>
      <c r="AE34" s="424">
        <v>1</v>
      </c>
      <c r="AF34" s="420" t="s">
        <v>2100</v>
      </c>
      <c r="AG34" s="420" t="s">
        <v>2100</v>
      </c>
      <c r="AH34" s="420" t="s">
        <v>2100</v>
      </c>
      <c r="AI34" s="424" t="s">
        <v>2100</v>
      </c>
      <c r="AJ34" s="429" t="s">
        <v>2100</v>
      </c>
      <c r="AK34" s="429">
        <v>3</v>
      </c>
      <c r="AL34" s="429"/>
      <c r="AM34" s="429"/>
      <c r="AN34" s="429"/>
      <c r="AO34" s="429"/>
      <c r="AP34" s="430"/>
      <c r="AQ34" s="429"/>
      <c r="AR34" s="429"/>
      <c r="AS34" s="429">
        <v>1</v>
      </c>
      <c r="AT34">
        <v>138</v>
      </c>
      <c r="AU34">
        <v>111</v>
      </c>
      <c r="AV34">
        <v>125</v>
      </c>
      <c r="AW34">
        <v>136</v>
      </c>
      <c r="AX34">
        <v>250</v>
      </c>
      <c r="AY34">
        <v>75</v>
      </c>
      <c r="AZ34">
        <v>59</v>
      </c>
      <c r="BA34">
        <v>379</v>
      </c>
      <c r="BB34" s="113"/>
      <c r="BC34" s="108"/>
      <c r="BD34" s="429" t="s">
        <v>2709</v>
      </c>
      <c r="BE34" s="429"/>
      <c r="BF34" s="424"/>
      <c r="BG34" s="424"/>
      <c r="BH34" s="424"/>
      <c r="BI34" s="420"/>
    </row>
    <row r="35" spans="1:61" ht="29.25" customHeight="1">
      <c r="A35" s="387" t="s">
        <v>2710</v>
      </c>
      <c r="B35" s="433" t="s">
        <v>2711</v>
      </c>
      <c r="C35" s="434" t="s">
        <v>2702</v>
      </c>
      <c r="D35" s="433">
        <v>1</v>
      </c>
      <c r="E35" s="433"/>
      <c r="F35" s="433"/>
      <c r="G35" s="433"/>
      <c r="H35" s="433">
        <v>1</v>
      </c>
      <c r="I35" s="435">
        <v>577</v>
      </c>
      <c r="J35" s="433"/>
      <c r="K35" s="433"/>
      <c r="L35" s="433">
        <v>1</v>
      </c>
      <c r="M35" s="433">
        <v>170</v>
      </c>
      <c r="N35" s="433">
        <v>72</v>
      </c>
      <c r="O35" s="433">
        <v>208</v>
      </c>
      <c r="P35" s="433"/>
      <c r="Q35" s="433">
        <v>1</v>
      </c>
      <c r="R35" s="433"/>
      <c r="S35" s="433">
        <v>1</v>
      </c>
      <c r="T35" s="433"/>
      <c r="U35" s="433">
        <v>1</v>
      </c>
      <c r="V35" s="424" t="s">
        <v>2711</v>
      </c>
      <c r="W35" s="433">
        <v>1</v>
      </c>
      <c r="X35" s="433"/>
      <c r="Y35" s="433">
        <v>1</v>
      </c>
      <c r="Z35" s="433">
        <v>1</v>
      </c>
      <c r="AA35" s="433" t="s">
        <v>2100</v>
      </c>
      <c r="AB35" s="436">
        <v>1</v>
      </c>
      <c r="AC35" s="433"/>
      <c r="AD35" s="433">
        <v>1</v>
      </c>
      <c r="AE35" s="433">
        <v>1</v>
      </c>
      <c r="AF35" s="437" t="s">
        <v>2100</v>
      </c>
      <c r="AG35" s="437" t="s">
        <v>2100</v>
      </c>
      <c r="AH35" s="437" t="s">
        <v>2100</v>
      </c>
      <c r="AI35" s="433" t="s">
        <v>2100</v>
      </c>
      <c r="AJ35" s="436" t="s">
        <v>2100</v>
      </c>
      <c r="AK35" s="436">
        <v>3</v>
      </c>
      <c r="AL35" s="436"/>
      <c r="AM35" s="436"/>
      <c r="AN35" s="436"/>
      <c r="AO35" s="436"/>
      <c r="AP35" s="430"/>
      <c r="AQ35" s="436"/>
      <c r="AR35" s="436"/>
      <c r="AS35" s="429">
        <v>1</v>
      </c>
      <c r="AT35">
        <v>710</v>
      </c>
      <c r="AU35">
        <v>131</v>
      </c>
      <c r="AV35">
        <v>341</v>
      </c>
      <c r="AW35">
        <v>100</v>
      </c>
      <c r="AX35">
        <v>91</v>
      </c>
      <c r="AY35">
        <v>312</v>
      </c>
      <c r="AZ35">
        <v>170</v>
      </c>
      <c r="BA35">
        <v>1268</v>
      </c>
      <c r="BB35" s="113"/>
      <c r="BC35" s="109"/>
      <c r="BD35" s="436" t="s">
        <v>2712</v>
      </c>
      <c r="BE35" s="436" t="s">
        <v>2713</v>
      </c>
      <c r="BF35" s="424"/>
      <c r="BG35" s="424"/>
      <c r="BH35" s="424"/>
      <c r="BI35" s="420"/>
    </row>
    <row r="36" spans="1:61" ht="29.25" customHeight="1">
      <c r="A36" s="387" t="s">
        <v>2714</v>
      </c>
      <c r="B36" s="424" t="s">
        <v>2715</v>
      </c>
      <c r="C36" s="426" t="s">
        <v>2702</v>
      </c>
      <c r="D36" s="424"/>
      <c r="E36" s="424">
        <v>1</v>
      </c>
      <c r="F36" s="424"/>
      <c r="G36" s="424">
        <v>1</v>
      </c>
      <c r="H36" s="385"/>
      <c r="I36" s="427">
        <v>386</v>
      </c>
      <c r="J36" s="424"/>
      <c r="K36" s="424"/>
      <c r="L36" s="424">
        <v>1</v>
      </c>
      <c r="M36" s="424">
        <v>160</v>
      </c>
      <c r="N36" s="424">
        <v>68</v>
      </c>
      <c r="O36" s="424">
        <v>170</v>
      </c>
      <c r="P36" s="424"/>
      <c r="Q36" s="424">
        <v>1</v>
      </c>
      <c r="R36" s="424"/>
      <c r="S36" s="424">
        <v>1</v>
      </c>
      <c r="T36" s="424"/>
      <c r="U36" s="424">
        <v>1</v>
      </c>
      <c r="V36" s="424" t="s">
        <v>2715</v>
      </c>
      <c r="W36" s="428">
        <v>1</v>
      </c>
      <c r="X36" s="428">
        <v>1</v>
      </c>
      <c r="Y36" s="428"/>
      <c r="Z36" s="428">
        <v>1</v>
      </c>
      <c r="AA36" s="428" t="s">
        <v>2100</v>
      </c>
      <c r="AB36" s="429">
        <v>1</v>
      </c>
      <c r="AC36" s="424">
        <v>1</v>
      </c>
      <c r="AD36" s="424"/>
      <c r="AE36" s="424">
        <v>1</v>
      </c>
      <c r="AF36" s="420" t="s">
        <v>2100</v>
      </c>
      <c r="AG36" s="420" t="s">
        <v>2100</v>
      </c>
      <c r="AH36" s="420" t="s">
        <v>2100</v>
      </c>
      <c r="AI36" s="424" t="s">
        <v>2100</v>
      </c>
      <c r="AJ36" s="429" t="s">
        <v>2100</v>
      </c>
      <c r="AK36" s="429">
        <v>3</v>
      </c>
      <c r="AL36" s="429"/>
      <c r="AM36" s="429"/>
      <c r="AN36" s="429"/>
      <c r="AO36" s="429"/>
      <c r="AP36" s="430"/>
      <c r="AQ36" s="429"/>
      <c r="AR36" s="429"/>
      <c r="AS36" s="429">
        <v>1</v>
      </c>
      <c r="AT36">
        <v>79</v>
      </c>
      <c r="AU36">
        <v>70</v>
      </c>
      <c r="AV36">
        <v>90</v>
      </c>
      <c r="AW36">
        <v>104</v>
      </c>
      <c r="AX36">
        <v>66</v>
      </c>
      <c r="AY36">
        <v>93</v>
      </c>
      <c r="AZ36">
        <v>48</v>
      </c>
      <c r="BA36">
        <v>281</v>
      </c>
      <c r="BB36" s="113"/>
      <c r="BC36" s="108"/>
      <c r="BD36" s="429" t="s">
        <v>2716</v>
      </c>
      <c r="BE36" s="429"/>
      <c r="BF36" s="424"/>
      <c r="BG36" s="424"/>
      <c r="BH36" s="424"/>
      <c r="BI36" s="420"/>
    </row>
    <row r="37" spans="1:61" ht="29.25" customHeight="1">
      <c r="A37" s="387" t="s">
        <v>2717</v>
      </c>
      <c r="B37" s="424" t="s">
        <v>2718</v>
      </c>
      <c r="C37" s="426" t="s">
        <v>2702</v>
      </c>
      <c r="D37" s="424">
        <v>1</v>
      </c>
      <c r="E37" s="424"/>
      <c r="F37" s="424"/>
      <c r="G37" s="424"/>
      <c r="H37" s="424">
        <v>1</v>
      </c>
      <c r="I37" s="427">
        <v>666</v>
      </c>
      <c r="J37" s="424"/>
      <c r="K37" s="424">
        <v>1</v>
      </c>
      <c r="L37" s="385"/>
      <c r="M37" s="424">
        <v>172</v>
      </c>
      <c r="N37" s="424">
        <v>76</v>
      </c>
      <c r="O37" s="424">
        <v>218</v>
      </c>
      <c r="P37" s="424"/>
      <c r="Q37" s="424">
        <v>1</v>
      </c>
      <c r="R37" s="424"/>
      <c r="S37" s="424">
        <v>1</v>
      </c>
      <c r="T37" s="424"/>
      <c r="U37" s="424">
        <v>1</v>
      </c>
      <c r="V37" s="424" t="s">
        <v>2718</v>
      </c>
      <c r="W37" s="428">
        <v>1</v>
      </c>
      <c r="X37" s="428"/>
      <c r="Y37" s="428">
        <v>1</v>
      </c>
      <c r="Z37" s="428">
        <v>1</v>
      </c>
      <c r="AA37" s="428" t="s">
        <v>2100</v>
      </c>
      <c r="AB37" s="429">
        <v>1</v>
      </c>
      <c r="AC37" s="424"/>
      <c r="AD37" s="424">
        <v>1</v>
      </c>
      <c r="AE37" s="424">
        <v>1</v>
      </c>
      <c r="AF37" s="420" t="s">
        <v>2100</v>
      </c>
      <c r="AG37" s="420" t="s">
        <v>2100</v>
      </c>
      <c r="AH37" s="420" t="s">
        <v>2100</v>
      </c>
      <c r="AI37" s="424" t="s">
        <v>2100</v>
      </c>
      <c r="AJ37" s="429" t="s">
        <v>2100</v>
      </c>
      <c r="AK37" s="429">
        <v>3</v>
      </c>
      <c r="AL37" s="429"/>
      <c r="AM37" s="429"/>
      <c r="AN37" s="429"/>
      <c r="AO37" s="429"/>
      <c r="AP37" s="430"/>
      <c r="AQ37" s="429"/>
      <c r="AR37" s="429"/>
      <c r="AS37" s="429">
        <v>1</v>
      </c>
      <c r="AT37">
        <v>613</v>
      </c>
      <c r="AU37">
        <v>272</v>
      </c>
      <c r="AV37">
        <v>236</v>
      </c>
      <c r="AW37">
        <v>110</v>
      </c>
      <c r="AX37">
        <v>90</v>
      </c>
      <c r="AY37">
        <v>233</v>
      </c>
      <c r="AZ37">
        <v>98</v>
      </c>
      <c r="BA37">
        <v>1713</v>
      </c>
      <c r="BB37" s="113"/>
      <c r="BC37" s="108"/>
      <c r="BD37" s="429" t="s">
        <v>2719</v>
      </c>
      <c r="BE37" s="429"/>
      <c r="BF37" s="424"/>
      <c r="BG37" s="424"/>
      <c r="BH37" s="424"/>
      <c r="BI37" s="420"/>
    </row>
    <row r="38" spans="1:61" ht="29.25" customHeight="1">
      <c r="A38" s="387" t="s">
        <v>2720</v>
      </c>
      <c r="B38" s="424" t="s">
        <v>2721</v>
      </c>
      <c r="C38" s="426" t="s">
        <v>2702</v>
      </c>
      <c r="D38" s="424">
        <v>1</v>
      </c>
      <c r="E38" s="424"/>
      <c r="F38" s="424"/>
      <c r="G38" s="424"/>
      <c r="H38" s="424">
        <v>1</v>
      </c>
      <c r="I38" s="427">
        <v>670</v>
      </c>
      <c r="J38" s="424"/>
      <c r="K38" s="424"/>
      <c r="L38" s="424">
        <v>1</v>
      </c>
      <c r="M38" s="424">
        <v>165</v>
      </c>
      <c r="N38" s="424">
        <v>75</v>
      </c>
      <c r="O38" s="424">
        <v>200</v>
      </c>
      <c r="P38" s="424"/>
      <c r="Q38" s="424">
        <v>1</v>
      </c>
      <c r="R38" s="424"/>
      <c r="S38" s="424">
        <v>1</v>
      </c>
      <c r="T38" s="424"/>
      <c r="U38" s="424">
        <v>1</v>
      </c>
      <c r="V38" s="424" t="s">
        <v>2721</v>
      </c>
      <c r="W38" s="428">
        <v>1</v>
      </c>
      <c r="X38" s="428">
        <v>1</v>
      </c>
      <c r="Y38" s="428"/>
      <c r="Z38" s="428">
        <v>1</v>
      </c>
      <c r="AA38" s="428" t="s">
        <v>2100</v>
      </c>
      <c r="AB38" s="429">
        <v>1</v>
      </c>
      <c r="AC38" s="424">
        <v>1</v>
      </c>
      <c r="AD38" s="424"/>
      <c r="AE38" s="424">
        <v>1</v>
      </c>
      <c r="AF38" s="420" t="s">
        <v>2100</v>
      </c>
      <c r="AG38" s="420" t="s">
        <v>2100</v>
      </c>
      <c r="AH38" s="420" t="s">
        <v>2100</v>
      </c>
      <c r="AI38" s="424" t="s">
        <v>2100</v>
      </c>
      <c r="AJ38" s="429" t="s">
        <v>2100</v>
      </c>
      <c r="AK38" s="429">
        <v>3</v>
      </c>
      <c r="AL38" s="429"/>
      <c r="AM38" s="429"/>
      <c r="AN38" s="429"/>
      <c r="AO38" s="429"/>
      <c r="AP38" s="430"/>
      <c r="AQ38" s="429"/>
      <c r="AR38" s="429"/>
      <c r="AS38" s="429">
        <v>1</v>
      </c>
      <c r="AT38">
        <v>248</v>
      </c>
      <c r="AU38">
        <v>171</v>
      </c>
      <c r="AV38">
        <v>99</v>
      </c>
      <c r="AW38">
        <v>117</v>
      </c>
      <c r="AX38">
        <v>74</v>
      </c>
      <c r="AY38" s="141">
        <v>1071</v>
      </c>
      <c r="AZ38">
        <v>95</v>
      </c>
      <c r="BA38">
        <v>478</v>
      </c>
      <c r="BB38" s="113"/>
      <c r="BC38" s="108"/>
      <c r="BD38" s="429" t="s">
        <v>2722</v>
      </c>
      <c r="BE38" s="429"/>
      <c r="BF38" s="424"/>
      <c r="BG38" s="424"/>
      <c r="BH38" s="424"/>
      <c r="BI38" s="420"/>
    </row>
    <row r="39" spans="1:61" ht="29.25" customHeight="1">
      <c r="A39" s="387" t="s">
        <v>2723</v>
      </c>
      <c r="B39" s="424" t="s">
        <v>2724</v>
      </c>
      <c r="C39" s="426" t="s">
        <v>2702</v>
      </c>
      <c r="D39" s="424">
        <v>1</v>
      </c>
      <c r="E39" s="424"/>
      <c r="F39" s="424"/>
      <c r="G39" s="424"/>
      <c r="H39" s="424">
        <v>1</v>
      </c>
      <c r="I39" s="427">
        <v>690</v>
      </c>
      <c r="J39" s="424"/>
      <c r="K39" s="424"/>
      <c r="L39" s="424">
        <v>1</v>
      </c>
      <c r="M39" s="424">
        <v>175</v>
      </c>
      <c r="N39" s="424">
        <v>80</v>
      </c>
      <c r="O39" s="424">
        <v>205</v>
      </c>
      <c r="P39" s="424"/>
      <c r="Q39" s="424">
        <v>1</v>
      </c>
      <c r="R39" s="424"/>
      <c r="S39" s="424">
        <v>1</v>
      </c>
      <c r="T39" s="424"/>
      <c r="U39" s="424">
        <v>1</v>
      </c>
      <c r="V39" s="424" t="s">
        <v>2724</v>
      </c>
      <c r="W39" s="428">
        <v>1</v>
      </c>
      <c r="X39" s="428">
        <v>1</v>
      </c>
      <c r="Y39" s="428"/>
      <c r="Z39" s="428">
        <v>1</v>
      </c>
      <c r="AA39" s="428" t="s">
        <v>2100</v>
      </c>
      <c r="AB39" s="429">
        <v>1</v>
      </c>
      <c r="AC39" s="424">
        <v>1</v>
      </c>
      <c r="AD39" s="424"/>
      <c r="AE39" s="424">
        <v>1</v>
      </c>
      <c r="AF39" s="420" t="s">
        <v>2100</v>
      </c>
      <c r="AG39" s="420" t="s">
        <v>2100</v>
      </c>
      <c r="AH39" s="420" t="s">
        <v>2100</v>
      </c>
      <c r="AI39" s="424" t="s">
        <v>2100</v>
      </c>
      <c r="AJ39" s="429" t="s">
        <v>2100</v>
      </c>
      <c r="AK39" s="429">
        <v>3</v>
      </c>
      <c r="AL39" s="429"/>
      <c r="AM39" s="429"/>
      <c r="AN39" s="429"/>
      <c r="AO39" s="429"/>
      <c r="AP39" s="430"/>
      <c r="AQ39" s="429"/>
      <c r="AR39" s="429"/>
      <c r="AS39" s="429">
        <v>1</v>
      </c>
      <c r="AT39">
        <v>89</v>
      </c>
      <c r="AU39">
        <v>80</v>
      </c>
      <c r="AV39">
        <v>92</v>
      </c>
      <c r="AW39">
        <v>89</v>
      </c>
      <c r="AX39">
        <v>65</v>
      </c>
      <c r="AY39">
        <v>105</v>
      </c>
      <c r="AZ39">
        <v>65</v>
      </c>
      <c r="BA39">
        <v>2320</v>
      </c>
      <c r="BB39" s="113"/>
      <c r="BC39" s="109"/>
      <c r="BD39" s="429" t="s">
        <v>2725</v>
      </c>
      <c r="BE39" s="429"/>
      <c r="BF39" s="424"/>
      <c r="BG39" s="424"/>
      <c r="BH39" s="424"/>
      <c r="BI39" s="420"/>
    </row>
    <row r="40" spans="1:61" ht="29.25" customHeight="1">
      <c r="A40" s="387" t="s">
        <v>2726</v>
      </c>
      <c r="B40" s="424" t="s">
        <v>2727</v>
      </c>
      <c r="C40" s="426" t="s">
        <v>2728</v>
      </c>
      <c r="D40" s="424">
        <v>1</v>
      </c>
      <c r="E40" s="424"/>
      <c r="F40" s="424"/>
      <c r="G40" s="424">
        <v>1</v>
      </c>
      <c r="H40" s="385"/>
      <c r="I40" s="427">
        <v>239</v>
      </c>
      <c r="J40" s="424"/>
      <c r="K40" s="424">
        <v>1</v>
      </c>
      <c r="L40" s="385"/>
      <c r="M40" s="424">
        <v>142</v>
      </c>
      <c r="N40" s="424">
        <v>56</v>
      </c>
      <c r="O40" s="424">
        <v>175</v>
      </c>
      <c r="P40" s="424"/>
      <c r="Q40" s="424">
        <v>1</v>
      </c>
      <c r="R40" s="424"/>
      <c r="S40" s="424">
        <v>1</v>
      </c>
      <c r="T40" s="424"/>
      <c r="U40" s="424">
        <v>1</v>
      </c>
      <c r="V40" s="424" t="s">
        <v>2727</v>
      </c>
      <c r="W40" s="428">
        <v>1</v>
      </c>
      <c r="X40" s="428">
        <v>1</v>
      </c>
      <c r="Y40" s="428"/>
      <c r="Z40" s="428">
        <v>1</v>
      </c>
      <c r="AA40" s="428" t="s">
        <v>2100</v>
      </c>
      <c r="AB40" s="429">
        <v>1</v>
      </c>
      <c r="AC40" s="424">
        <v>1</v>
      </c>
      <c r="AD40" s="424"/>
      <c r="AE40" s="424">
        <v>1</v>
      </c>
      <c r="AF40" s="420" t="s">
        <v>2100</v>
      </c>
      <c r="AG40" s="420" t="s">
        <v>2100</v>
      </c>
      <c r="AH40" s="420" t="s">
        <v>2100</v>
      </c>
      <c r="AI40" s="424" t="s">
        <v>2100</v>
      </c>
      <c r="AJ40" s="429" t="s">
        <v>2100</v>
      </c>
      <c r="AK40" s="429">
        <v>2.5</v>
      </c>
      <c r="AL40" s="429">
        <v>360</v>
      </c>
      <c r="AM40" s="429">
        <v>360</v>
      </c>
      <c r="AN40" s="429"/>
      <c r="AO40" s="429"/>
      <c r="AP40" s="430"/>
      <c r="AQ40" s="429"/>
      <c r="AR40" s="429"/>
      <c r="AS40" s="429">
        <v>1</v>
      </c>
      <c r="AT40">
        <v>79</v>
      </c>
      <c r="AU40">
        <v>64</v>
      </c>
      <c r="AV40">
        <v>59</v>
      </c>
      <c r="AW40">
        <v>88</v>
      </c>
      <c r="AX40">
        <v>45</v>
      </c>
      <c r="AY40">
        <v>81</v>
      </c>
      <c r="AZ40">
        <v>45</v>
      </c>
      <c r="BA40">
        <v>219</v>
      </c>
      <c r="BB40" s="113"/>
      <c r="BC40" s="108"/>
      <c r="BD40" s="429" t="s">
        <v>2729</v>
      </c>
      <c r="BE40" s="429"/>
      <c r="BF40" s="424"/>
      <c r="BG40" s="424"/>
      <c r="BH40" s="424"/>
      <c r="BI40" s="420"/>
    </row>
    <row r="41" spans="1:61" ht="29.25" customHeight="1">
      <c r="A41" s="387" t="s">
        <v>2730</v>
      </c>
      <c r="B41" s="424" t="s">
        <v>2731</v>
      </c>
      <c r="C41" s="426" t="s">
        <v>2728</v>
      </c>
      <c r="D41" s="424"/>
      <c r="E41" s="424">
        <v>1</v>
      </c>
      <c r="F41" s="424"/>
      <c r="G41" s="424"/>
      <c r="H41" s="424">
        <v>1</v>
      </c>
      <c r="I41" s="427">
        <v>489</v>
      </c>
      <c r="J41" s="424"/>
      <c r="K41" s="424">
        <v>1</v>
      </c>
      <c r="L41" s="385"/>
      <c r="M41" s="424">
        <v>170</v>
      </c>
      <c r="N41" s="424">
        <v>71</v>
      </c>
      <c r="O41" s="424">
        <v>210</v>
      </c>
      <c r="P41" s="424"/>
      <c r="Q41" s="424">
        <v>1</v>
      </c>
      <c r="R41" s="424"/>
      <c r="S41" s="424">
        <v>1</v>
      </c>
      <c r="T41" s="424"/>
      <c r="U41" s="424">
        <v>1</v>
      </c>
      <c r="V41" s="424" t="s">
        <v>2731</v>
      </c>
      <c r="W41" s="428">
        <v>1</v>
      </c>
      <c r="X41" s="428">
        <v>1</v>
      </c>
      <c r="Y41" s="428"/>
      <c r="Z41" s="428">
        <v>1</v>
      </c>
      <c r="AA41" s="428" t="s">
        <v>2100</v>
      </c>
      <c r="AB41" s="429">
        <v>1</v>
      </c>
      <c r="AC41" s="424">
        <v>1</v>
      </c>
      <c r="AD41" s="424"/>
      <c r="AE41" s="424">
        <v>1</v>
      </c>
      <c r="AF41" s="420" t="s">
        <v>2100</v>
      </c>
      <c r="AG41" s="420" t="s">
        <v>2100</v>
      </c>
      <c r="AH41" s="420" t="s">
        <v>2100</v>
      </c>
      <c r="AI41" s="424" t="s">
        <v>2100</v>
      </c>
      <c r="AJ41" s="429" t="s">
        <v>2100</v>
      </c>
      <c r="AK41" s="429">
        <v>3</v>
      </c>
      <c r="AL41" s="429">
        <v>240</v>
      </c>
      <c r="AM41" s="429">
        <v>240</v>
      </c>
      <c r="AN41" s="429"/>
      <c r="AO41" s="429"/>
      <c r="AP41" s="430"/>
      <c r="AQ41" s="429"/>
      <c r="AR41" s="429"/>
      <c r="AS41" s="429">
        <v>1</v>
      </c>
      <c r="AT41">
        <v>95</v>
      </c>
      <c r="AU41">
        <v>106</v>
      </c>
      <c r="AV41">
        <v>102</v>
      </c>
      <c r="AW41">
        <v>101</v>
      </c>
      <c r="AX41">
        <v>92</v>
      </c>
      <c r="AY41">
        <v>199</v>
      </c>
      <c r="AZ41">
        <v>60</v>
      </c>
      <c r="BA41">
        <v>2810</v>
      </c>
      <c r="BB41" s="113"/>
      <c r="BC41" s="109"/>
      <c r="BD41" s="429" t="s">
        <v>2732</v>
      </c>
      <c r="BE41" s="429"/>
      <c r="BF41" s="424"/>
      <c r="BG41" s="424"/>
      <c r="BH41" s="424"/>
      <c r="BI41" s="420"/>
    </row>
    <row r="42" spans="1:61" ht="29.25" customHeight="1">
      <c r="A42" s="387" t="s">
        <v>2733</v>
      </c>
      <c r="B42" s="424" t="s">
        <v>2734</v>
      </c>
      <c r="C42" s="426" t="s">
        <v>2728</v>
      </c>
      <c r="D42" s="424">
        <v>1</v>
      </c>
      <c r="E42" s="424"/>
      <c r="F42" s="424"/>
      <c r="G42" s="424"/>
      <c r="H42" s="424">
        <v>1</v>
      </c>
      <c r="I42" s="427">
        <v>387</v>
      </c>
      <c r="J42" s="424"/>
      <c r="K42" s="424">
        <v>1</v>
      </c>
      <c r="L42" s="385"/>
      <c r="M42" s="424">
        <v>154</v>
      </c>
      <c r="N42" s="424">
        <v>66</v>
      </c>
      <c r="O42" s="424">
        <v>185</v>
      </c>
      <c r="P42" s="424"/>
      <c r="Q42" s="424">
        <v>1</v>
      </c>
      <c r="R42" s="424"/>
      <c r="S42" s="424">
        <v>1</v>
      </c>
      <c r="T42" s="424"/>
      <c r="U42" s="424">
        <v>1</v>
      </c>
      <c r="V42" s="424" t="s">
        <v>2734</v>
      </c>
      <c r="W42" s="428">
        <v>1</v>
      </c>
      <c r="X42" s="428">
        <v>1</v>
      </c>
      <c r="Y42" s="428"/>
      <c r="Z42" s="428">
        <v>1</v>
      </c>
      <c r="AA42" s="428" t="s">
        <v>2100</v>
      </c>
      <c r="AB42" s="429">
        <v>1</v>
      </c>
      <c r="AC42" s="424">
        <v>1</v>
      </c>
      <c r="AD42" s="424"/>
      <c r="AE42" s="424">
        <v>1</v>
      </c>
      <c r="AF42" s="420" t="s">
        <v>2100</v>
      </c>
      <c r="AG42" s="420" t="s">
        <v>2100</v>
      </c>
      <c r="AH42" s="420" t="s">
        <v>2100</v>
      </c>
      <c r="AI42" s="424" t="s">
        <v>2100</v>
      </c>
      <c r="AJ42" s="429" t="s">
        <v>2100</v>
      </c>
      <c r="AK42" s="429">
        <v>3</v>
      </c>
      <c r="AL42" s="429">
        <v>445</v>
      </c>
      <c r="AM42" s="429">
        <v>445</v>
      </c>
      <c r="AN42" s="429"/>
      <c r="AO42" s="429"/>
      <c r="AP42" s="430"/>
      <c r="AQ42" s="429"/>
      <c r="AR42" s="429"/>
      <c r="AS42" s="429">
        <v>1</v>
      </c>
      <c r="AT42">
        <v>454</v>
      </c>
      <c r="AU42">
        <v>296</v>
      </c>
      <c r="AV42">
        <v>112</v>
      </c>
      <c r="AW42">
        <v>250</v>
      </c>
      <c r="AX42">
        <v>82</v>
      </c>
      <c r="AY42">
        <v>459</v>
      </c>
      <c r="AZ42">
        <v>156</v>
      </c>
      <c r="BA42">
        <v>255</v>
      </c>
      <c r="BB42" s="113"/>
      <c r="BC42" s="109"/>
      <c r="BD42" s="429" t="s">
        <v>2735</v>
      </c>
      <c r="BE42" s="429"/>
      <c r="BF42" s="424"/>
      <c r="BG42" s="424"/>
      <c r="BH42" s="424"/>
      <c r="BI42" s="420"/>
    </row>
    <row r="43" spans="1:61" ht="29.25" customHeight="1">
      <c r="A43" s="387" t="s">
        <v>2736</v>
      </c>
      <c r="B43" s="424" t="s">
        <v>2737</v>
      </c>
      <c r="C43" s="426" t="s">
        <v>2728</v>
      </c>
      <c r="D43" s="424">
        <v>1</v>
      </c>
      <c r="E43" s="424"/>
      <c r="F43" s="424"/>
      <c r="G43" s="424"/>
      <c r="H43" s="424">
        <v>1</v>
      </c>
      <c r="I43" s="427">
        <v>705</v>
      </c>
      <c r="J43" s="424"/>
      <c r="K43" s="424"/>
      <c r="L43" s="424">
        <v>1</v>
      </c>
      <c r="M43" s="424">
        <v>173</v>
      </c>
      <c r="N43" s="424">
        <v>72</v>
      </c>
      <c r="O43" s="424">
        <v>220</v>
      </c>
      <c r="P43" s="424"/>
      <c r="Q43" s="424">
        <v>1</v>
      </c>
      <c r="R43" s="424"/>
      <c r="S43" s="424">
        <v>1</v>
      </c>
      <c r="T43" s="424"/>
      <c r="U43" s="424">
        <v>1</v>
      </c>
      <c r="V43" s="424" t="s">
        <v>2737</v>
      </c>
      <c r="W43" s="428">
        <v>1</v>
      </c>
      <c r="X43" s="428">
        <v>1</v>
      </c>
      <c r="Y43" s="428"/>
      <c r="Z43" s="428">
        <v>1</v>
      </c>
      <c r="AA43" s="428" t="s">
        <v>2100</v>
      </c>
      <c r="AB43" s="429">
        <v>1</v>
      </c>
      <c r="AC43" s="424">
        <v>1</v>
      </c>
      <c r="AD43" s="424"/>
      <c r="AE43" s="424">
        <v>1</v>
      </c>
      <c r="AF43" s="420" t="s">
        <v>2100</v>
      </c>
      <c r="AG43" s="420" t="s">
        <v>2100</v>
      </c>
      <c r="AH43" s="420" t="s">
        <v>2100</v>
      </c>
      <c r="AI43" s="424" t="s">
        <v>2100</v>
      </c>
      <c r="AJ43" s="429" t="s">
        <v>2100</v>
      </c>
      <c r="AK43" s="429">
        <v>3</v>
      </c>
      <c r="AL43" s="429">
        <v>360</v>
      </c>
      <c r="AM43" s="429">
        <v>360</v>
      </c>
      <c r="AN43" s="429"/>
      <c r="AO43" s="429"/>
      <c r="AP43" s="430"/>
      <c r="AQ43" s="429">
        <v>1</v>
      </c>
      <c r="AR43" s="429"/>
      <c r="AS43" s="429"/>
      <c r="AT43" s="432">
        <v>13358</v>
      </c>
      <c r="AU43" s="431">
        <v>6130</v>
      </c>
      <c r="AV43">
        <v>2898</v>
      </c>
      <c r="AW43">
        <v>763</v>
      </c>
      <c r="AX43">
        <v>74</v>
      </c>
      <c r="AY43">
        <v>104</v>
      </c>
      <c r="AZ43">
        <v>77</v>
      </c>
      <c r="BA43" s="431">
        <v>4732</v>
      </c>
      <c r="BB43" s="113"/>
      <c r="BC43" s="109"/>
      <c r="BD43" s="429" t="s">
        <v>2738</v>
      </c>
      <c r="BE43" s="429"/>
      <c r="BF43" s="424"/>
      <c r="BG43" s="424"/>
      <c r="BH43" s="424"/>
      <c r="BI43" s="420"/>
    </row>
    <row r="44" spans="1:61" ht="29.25" customHeight="1">
      <c r="A44" s="387" t="s">
        <v>2739</v>
      </c>
      <c r="B44" s="424" t="s">
        <v>2740</v>
      </c>
      <c r="C44" s="426" t="s">
        <v>2728</v>
      </c>
      <c r="D44" s="424"/>
      <c r="E44" s="424">
        <v>1</v>
      </c>
      <c r="F44" s="424"/>
      <c r="G44" s="424"/>
      <c r="H44" s="424">
        <v>1</v>
      </c>
      <c r="I44" s="427">
        <v>580</v>
      </c>
      <c r="J44" s="424"/>
      <c r="K44" s="424">
        <v>1</v>
      </c>
      <c r="L44" s="385"/>
      <c r="M44" s="424">
        <v>165</v>
      </c>
      <c r="N44" s="424">
        <v>73</v>
      </c>
      <c r="O44" s="424">
        <v>215</v>
      </c>
      <c r="P44" s="424">
        <v>1</v>
      </c>
      <c r="Q44" s="385"/>
      <c r="R44" s="424"/>
      <c r="S44" s="424">
        <v>1</v>
      </c>
      <c r="T44" s="424"/>
      <c r="U44" s="424">
        <v>1</v>
      </c>
      <c r="V44" s="424" t="s">
        <v>2740</v>
      </c>
      <c r="W44" s="428">
        <v>1</v>
      </c>
      <c r="X44" s="428">
        <v>1</v>
      </c>
      <c r="Y44" s="428"/>
      <c r="Z44" s="428">
        <v>1</v>
      </c>
      <c r="AA44" s="428" t="s">
        <v>2100</v>
      </c>
      <c r="AB44" s="429">
        <v>1</v>
      </c>
      <c r="AC44" s="424">
        <v>1</v>
      </c>
      <c r="AD44" s="424"/>
      <c r="AE44" s="424">
        <v>1</v>
      </c>
      <c r="AF44" s="420" t="s">
        <v>2100</v>
      </c>
      <c r="AG44" s="420" t="s">
        <v>2100</v>
      </c>
      <c r="AH44" s="420" t="s">
        <v>2100</v>
      </c>
      <c r="AI44" s="424" t="s">
        <v>2100</v>
      </c>
      <c r="AJ44" s="429" t="s">
        <v>2100</v>
      </c>
      <c r="AK44" s="429">
        <v>3</v>
      </c>
      <c r="AL44" s="429">
        <v>250</v>
      </c>
      <c r="AM44" s="429">
        <v>250</v>
      </c>
      <c r="AN44" s="429"/>
      <c r="AO44" s="429"/>
      <c r="AP44" s="430"/>
      <c r="AQ44" s="429"/>
      <c r="AR44" s="429">
        <v>1</v>
      </c>
      <c r="AS44" s="429"/>
      <c r="AT44" s="431">
        <v>5874</v>
      </c>
      <c r="AU44" s="431">
        <v>3554</v>
      </c>
      <c r="AV44">
        <v>89</v>
      </c>
      <c r="AW44">
        <v>94</v>
      </c>
      <c r="AX44">
        <v>328</v>
      </c>
      <c r="AY44" s="141">
        <v>2937</v>
      </c>
      <c r="AZ44">
        <v>1104</v>
      </c>
      <c r="BA44">
        <v>1567</v>
      </c>
      <c r="BB44" s="113"/>
      <c r="BC44" s="108"/>
      <c r="BD44" s="429" t="s">
        <v>2741</v>
      </c>
      <c r="BE44" s="429"/>
      <c r="BF44" s="424"/>
      <c r="BG44" s="424"/>
      <c r="BH44" s="424"/>
      <c r="BI44" s="420"/>
    </row>
    <row r="45" spans="1:61" ht="29.25" customHeight="1">
      <c r="A45" s="387" t="s">
        <v>2742</v>
      </c>
      <c r="B45" s="433" t="s">
        <v>2743</v>
      </c>
      <c r="C45" s="434" t="s">
        <v>2728</v>
      </c>
      <c r="D45" s="433">
        <v>1</v>
      </c>
      <c r="E45" s="433"/>
      <c r="F45" s="433"/>
      <c r="G45" s="433"/>
      <c r="H45" s="433">
        <v>1</v>
      </c>
      <c r="I45" s="435">
        <v>650</v>
      </c>
      <c r="J45" s="433"/>
      <c r="K45" s="433"/>
      <c r="L45" s="433">
        <v>1</v>
      </c>
      <c r="M45" s="433">
        <v>175</v>
      </c>
      <c r="N45" s="433">
        <v>71</v>
      </c>
      <c r="O45" s="433">
        <v>216</v>
      </c>
      <c r="P45" s="433"/>
      <c r="Q45" s="433">
        <v>1</v>
      </c>
      <c r="R45" s="433"/>
      <c r="S45" s="433">
        <v>1</v>
      </c>
      <c r="T45" s="433"/>
      <c r="U45" s="433">
        <v>1</v>
      </c>
      <c r="V45" s="424" t="s">
        <v>2743</v>
      </c>
      <c r="W45" s="433">
        <v>1</v>
      </c>
      <c r="X45" s="433"/>
      <c r="Y45" s="433">
        <v>1</v>
      </c>
      <c r="Z45" s="433">
        <v>1</v>
      </c>
      <c r="AA45" s="433" t="s">
        <v>2100</v>
      </c>
      <c r="AB45" s="436">
        <v>1</v>
      </c>
      <c r="AC45" s="433"/>
      <c r="AD45" s="433">
        <v>1</v>
      </c>
      <c r="AE45" s="433">
        <v>1</v>
      </c>
      <c r="AF45" s="437" t="s">
        <v>2100</v>
      </c>
      <c r="AG45" s="437" t="s">
        <v>2100</v>
      </c>
      <c r="AH45" s="437" t="s">
        <v>2100</v>
      </c>
      <c r="AI45" s="433" t="s">
        <v>2100</v>
      </c>
      <c r="AJ45" s="436" t="s">
        <v>2100</v>
      </c>
      <c r="AK45" s="436">
        <v>2.5</v>
      </c>
      <c r="AL45" s="436">
        <v>250</v>
      </c>
      <c r="AM45" s="436">
        <v>250</v>
      </c>
      <c r="AN45" s="436"/>
      <c r="AO45" s="436"/>
      <c r="AP45" s="430"/>
      <c r="AQ45" s="436"/>
      <c r="AR45" s="436"/>
      <c r="AS45" s="429">
        <v>1</v>
      </c>
      <c r="AT45">
        <v>80</v>
      </c>
      <c r="AU45">
        <v>73</v>
      </c>
      <c r="AV45">
        <v>103</v>
      </c>
      <c r="AW45">
        <v>91</v>
      </c>
      <c r="AX45">
        <v>56</v>
      </c>
      <c r="AY45">
        <v>150</v>
      </c>
      <c r="AZ45">
        <v>55</v>
      </c>
      <c r="BA45">
        <v>1538</v>
      </c>
      <c r="BB45" s="113"/>
      <c r="BC45" s="108"/>
      <c r="BD45" s="436" t="s">
        <v>2744</v>
      </c>
      <c r="BE45" s="436" t="s">
        <v>2745</v>
      </c>
      <c r="BF45" s="424"/>
      <c r="BG45" s="424"/>
      <c r="BH45" s="424"/>
      <c r="BI45" s="420"/>
    </row>
    <row r="46" spans="1:61" ht="29.25" customHeight="1">
      <c r="A46" s="387" t="s">
        <v>2746</v>
      </c>
      <c r="B46" s="424" t="s">
        <v>2747</v>
      </c>
      <c r="C46" s="426" t="s">
        <v>2728</v>
      </c>
      <c r="D46" s="424"/>
      <c r="E46" s="424">
        <v>1</v>
      </c>
      <c r="F46" s="424"/>
      <c r="G46" s="424"/>
      <c r="H46" s="424">
        <v>1</v>
      </c>
      <c r="I46" s="427">
        <v>553</v>
      </c>
      <c r="J46" s="424"/>
      <c r="K46" s="424"/>
      <c r="L46" s="424">
        <v>1</v>
      </c>
      <c r="M46" s="424">
        <v>165</v>
      </c>
      <c r="N46" s="424">
        <v>71</v>
      </c>
      <c r="O46" s="424">
        <v>215</v>
      </c>
      <c r="P46" s="424">
        <v>1</v>
      </c>
      <c r="Q46" s="385"/>
      <c r="R46" s="424"/>
      <c r="S46" s="424">
        <v>1</v>
      </c>
      <c r="T46" s="424"/>
      <c r="U46" s="424">
        <v>1</v>
      </c>
      <c r="V46" s="424" t="s">
        <v>2747</v>
      </c>
      <c r="W46" s="428">
        <v>1</v>
      </c>
      <c r="X46" s="428">
        <v>1</v>
      </c>
      <c r="Y46" s="428"/>
      <c r="Z46" s="428">
        <v>1</v>
      </c>
      <c r="AA46" s="428" t="s">
        <v>2100</v>
      </c>
      <c r="AB46" s="429">
        <v>1</v>
      </c>
      <c r="AC46" s="424">
        <v>1</v>
      </c>
      <c r="AD46" s="424"/>
      <c r="AE46" s="424">
        <v>1</v>
      </c>
      <c r="AF46" s="420" t="s">
        <v>2100</v>
      </c>
      <c r="AG46" s="420" t="s">
        <v>2100</v>
      </c>
      <c r="AH46" s="420" t="s">
        <v>2100</v>
      </c>
      <c r="AI46" s="424" t="s">
        <v>2100</v>
      </c>
      <c r="AJ46" s="429" t="s">
        <v>2100</v>
      </c>
      <c r="AK46" s="429">
        <v>3</v>
      </c>
      <c r="AL46" s="429">
        <v>440</v>
      </c>
      <c r="AM46" s="429">
        <v>440</v>
      </c>
      <c r="AN46" s="429"/>
      <c r="AO46" s="429"/>
      <c r="AP46" s="430"/>
      <c r="AQ46" s="429"/>
      <c r="AR46" s="429">
        <v>1</v>
      </c>
      <c r="AS46" s="429"/>
      <c r="AT46" s="431">
        <v>3803</v>
      </c>
      <c r="AU46">
        <v>972</v>
      </c>
      <c r="AV46">
        <v>609</v>
      </c>
      <c r="AW46">
        <v>150</v>
      </c>
      <c r="AX46">
        <v>212</v>
      </c>
      <c r="AY46">
        <v>704</v>
      </c>
      <c r="AZ46">
        <v>225</v>
      </c>
      <c r="BA46">
        <v>2282</v>
      </c>
      <c r="BB46" s="113"/>
      <c r="BC46" s="108"/>
      <c r="BD46" s="429" t="s">
        <v>2748</v>
      </c>
      <c r="BE46" s="429"/>
      <c r="BF46" s="424"/>
      <c r="BG46" s="424"/>
      <c r="BH46" s="424"/>
      <c r="BI46" s="420"/>
    </row>
    <row r="47" spans="1:61" ht="29.25" customHeight="1">
      <c r="A47" s="387" t="s">
        <v>2749</v>
      </c>
      <c r="B47" s="424" t="s">
        <v>2750</v>
      </c>
      <c r="C47" s="426" t="s">
        <v>2728</v>
      </c>
      <c r="D47" s="424"/>
      <c r="E47" s="424">
        <v>1</v>
      </c>
      <c r="F47" s="424"/>
      <c r="G47" s="424"/>
      <c r="H47" s="424">
        <v>1</v>
      </c>
      <c r="I47" s="427">
        <v>513</v>
      </c>
      <c r="J47" s="424"/>
      <c r="K47" s="424">
        <v>1</v>
      </c>
      <c r="L47" s="385"/>
      <c r="M47" s="424">
        <v>168</v>
      </c>
      <c r="N47" s="424">
        <v>71</v>
      </c>
      <c r="O47" s="424">
        <v>208</v>
      </c>
      <c r="P47" s="424"/>
      <c r="Q47" s="424">
        <v>1</v>
      </c>
      <c r="R47" s="424"/>
      <c r="S47" s="424">
        <v>1</v>
      </c>
      <c r="T47" s="424"/>
      <c r="U47" s="424">
        <v>1</v>
      </c>
      <c r="V47" s="424" t="s">
        <v>2750</v>
      </c>
      <c r="W47" s="428">
        <v>1</v>
      </c>
      <c r="X47" s="428"/>
      <c r="Y47" s="428">
        <v>1</v>
      </c>
      <c r="Z47" s="428">
        <v>1</v>
      </c>
      <c r="AA47" s="428" t="s">
        <v>2100</v>
      </c>
      <c r="AB47" s="429">
        <v>1</v>
      </c>
      <c r="AC47" s="424"/>
      <c r="AD47" s="424">
        <v>1</v>
      </c>
      <c r="AE47" s="424">
        <v>1</v>
      </c>
      <c r="AF47" s="420" t="s">
        <v>2100</v>
      </c>
      <c r="AG47" s="420" t="s">
        <v>2100</v>
      </c>
      <c r="AH47" s="420" t="s">
        <v>2100</v>
      </c>
      <c r="AI47" s="424" t="s">
        <v>2100</v>
      </c>
      <c r="AJ47" s="429" t="s">
        <v>2100</v>
      </c>
      <c r="AK47" s="429">
        <v>2</v>
      </c>
      <c r="AL47" s="429">
        <v>500</v>
      </c>
      <c r="AM47" s="429">
        <v>500</v>
      </c>
      <c r="AN47" s="429"/>
      <c r="AO47" s="429"/>
      <c r="AP47" s="430"/>
      <c r="AQ47" s="429"/>
      <c r="AR47" s="429"/>
      <c r="AS47" s="429">
        <v>1</v>
      </c>
      <c r="AT47">
        <v>94</v>
      </c>
      <c r="AU47">
        <v>74</v>
      </c>
      <c r="AV47">
        <v>89</v>
      </c>
      <c r="AW47">
        <v>86</v>
      </c>
      <c r="AX47">
        <v>59</v>
      </c>
      <c r="AY47">
        <v>202</v>
      </c>
      <c r="AZ47">
        <v>58</v>
      </c>
      <c r="BA47">
        <v>278</v>
      </c>
      <c r="BB47" s="113"/>
      <c r="BC47" s="108"/>
      <c r="BD47" s="429" t="s">
        <v>2751</v>
      </c>
      <c r="BE47" s="429"/>
      <c r="BF47" s="424"/>
      <c r="BG47" s="424"/>
      <c r="BH47" s="424"/>
      <c r="BI47" s="420"/>
    </row>
    <row r="48" spans="1:61" ht="29.25" customHeight="1">
      <c r="A48" s="387" t="s">
        <v>2752</v>
      </c>
      <c r="B48" s="424" t="s">
        <v>2753</v>
      </c>
      <c r="C48" s="426" t="s">
        <v>2728</v>
      </c>
      <c r="D48" s="424">
        <v>1</v>
      </c>
      <c r="E48" s="424"/>
      <c r="F48" s="424"/>
      <c r="G48" s="424">
        <v>1</v>
      </c>
      <c r="H48" s="385"/>
      <c r="I48" s="427">
        <v>426</v>
      </c>
      <c r="J48" s="424"/>
      <c r="K48" s="424">
        <v>1</v>
      </c>
      <c r="L48" s="385"/>
      <c r="M48" s="424">
        <v>163</v>
      </c>
      <c r="N48" s="424">
        <v>72</v>
      </c>
      <c r="O48" s="424">
        <v>175</v>
      </c>
      <c r="P48" s="424"/>
      <c r="Q48" s="424">
        <v>1</v>
      </c>
      <c r="R48" s="424"/>
      <c r="S48" s="424">
        <v>1</v>
      </c>
      <c r="T48" s="424"/>
      <c r="U48" s="424">
        <v>1</v>
      </c>
      <c r="V48" s="424" t="s">
        <v>2753</v>
      </c>
      <c r="W48" s="428">
        <v>1</v>
      </c>
      <c r="X48" s="428"/>
      <c r="Y48" s="428">
        <v>1</v>
      </c>
      <c r="Z48" s="428">
        <v>1</v>
      </c>
      <c r="AA48" s="428" t="s">
        <v>2100</v>
      </c>
      <c r="AB48" s="429">
        <v>1</v>
      </c>
      <c r="AC48" s="424"/>
      <c r="AD48" s="424">
        <v>1</v>
      </c>
      <c r="AE48" s="424">
        <v>1</v>
      </c>
      <c r="AF48" s="420" t="s">
        <v>2100</v>
      </c>
      <c r="AG48" s="420" t="s">
        <v>2100</v>
      </c>
      <c r="AH48" s="420" t="s">
        <v>2100</v>
      </c>
      <c r="AI48" s="424" t="s">
        <v>2100</v>
      </c>
      <c r="AJ48" s="429" t="s">
        <v>2100</v>
      </c>
      <c r="AK48" s="429">
        <v>3</v>
      </c>
      <c r="AL48" s="429">
        <v>440</v>
      </c>
      <c r="AM48" s="429">
        <v>440</v>
      </c>
      <c r="AN48" s="429"/>
      <c r="AO48" s="429"/>
      <c r="AP48" s="430"/>
      <c r="AQ48" s="429"/>
      <c r="AR48" s="429"/>
      <c r="AS48" s="429">
        <v>1</v>
      </c>
      <c r="AT48">
        <v>644</v>
      </c>
      <c r="AU48">
        <v>428</v>
      </c>
      <c r="AV48">
        <v>98</v>
      </c>
      <c r="AW48">
        <v>95</v>
      </c>
      <c r="AX48">
        <v>143</v>
      </c>
      <c r="AY48">
        <v>805</v>
      </c>
      <c r="AZ48">
        <v>297</v>
      </c>
      <c r="BA48">
        <v>2874</v>
      </c>
      <c r="BB48" s="113"/>
      <c r="BC48" s="108"/>
      <c r="BD48" s="429" t="s">
        <v>2754</v>
      </c>
      <c r="BE48" s="429"/>
      <c r="BF48" s="424"/>
      <c r="BG48" s="424"/>
      <c r="BH48" s="424"/>
      <c r="BI48" s="420"/>
    </row>
    <row r="49" spans="1:61" ht="29.25" customHeight="1">
      <c r="A49" s="387" t="s">
        <v>2755</v>
      </c>
      <c r="B49" s="424" t="s">
        <v>2756</v>
      </c>
      <c r="C49" s="426" t="s">
        <v>2728</v>
      </c>
      <c r="D49" s="424">
        <v>1</v>
      </c>
      <c r="E49" s="424"/>
      <c r="F49" s="424"/>
      <c r="G49" s="424"/>
      <c r="H49" s="424">
        <v>1</v>
      </c>
      <c r="I49" s="427">
        <v>541</v>
      </c>
      <c r="J49" s="424"/>
      <c r="K49" s="424"/>
      <c r="L49" s="424">
        <v>1</v>
      </c>
      <c r="M49" s="424">
        <v>172</v>
      </c>
      <c r="N49" s="424">
        <v>76</v>
      </c>
      <c r="O49" s="424">
        <v>212</v>
      </c>
      <c r="P49" s="424"/>
      <c r="Q49" s="424">
        <v>1</v>
      </c>
      <c r="R49" s="424"/>
      <c r="S49" s="424">
        <v>1</v>
      </c>
      <c r="T49" s="424"/>
      <c r="U49" s="424">
        <v>1</v>
      </c>
      <c r="V49" s="424" t="s">
        <v>2756</v>
      </c>
      <c r="W49" s="428">
        <v>1</v>
      </c>
      <c r="X49" s="428"/>
      <c r="Y49" s="428">
        <v>1</v>
      </c>
      <c r="Z49" s="428">
        <v>1</v>
      </c>
      <c r="AA49" s="428" t="s">
        <v>2100</v>
      </c>
      <c r="AB49" s="429">
        <v>1</v>
      </c>
      <c r="AC49" s="424"/>
      <c r="AD49" s="424">
        <v>1</v>
      </c>
      <c r="AE49" s="424">
        <v>1</v>
      </c>
      <c r="AF49" s="420" t="s">
        <v>2100</v>
      </c>
      <c r="AG49" s="420" t="s">
        <v>2100</v>
      </c>
      <c r="AH49" s="420" t="s">
        <v>2100</v>
      </c>
      <c r="AI49" s="424" t="s">
        <v>2100</v>
      </c>
      <c r="AJ49" s="429" t="s">
        <v>2100</v>
      </c>
      <c r="AK49" s="429">
        <v>3</v>
      </c>
      <c r="AL49" s="429">
        <v>300</v>
      </c>
      <c r="AM49" s="429">
        <v>300</v>
      </c>
      <c r="AN49" s="429"/>
      <c r="AO49" s="429"/>
      <c r="AP49" s="430"/>
      <c r="AQ49" s="429"/>
      <c r="AR49" s="429">
        <v>1</v>
      </c>
      <c r="AS49" s="429"/>
      <c r="AT49" s="431">
        <v>4555</v>
      </c>
      <c r="AU49" s="431">
        <v>3547</v>
      </c>
      <c r="AV49">
        <v>884</v>
      </c>
      <c r="AW49">
        <v>99</v>
      </c>
      <c r="AX49">
        <v>66</v>
      </c>
      <c r="AY49">
        <v>151</v>
      </c>
      <c r="AZ49">
        <v>68</v>
      </c>
      <c r="BA49" s="431">
        <v>5660</v>
      </c>
      <c r="BB49" s="113"/>
      <c r="BC49" s="109"/>
      <c r="BD49" s="429" t="s">
        <v>2757</v>
      </c>
      <c r="BE49" s="429"/>
      <c r="BF49" s="424"/>
      <c r="BG49" s="424"/>
      <c r="BH49" s="424"/>
      <c r="BI49" s="420"/>
    </row>
    <row r="50" spans="1:61" ht="29.25" customHeight="1">
      <c r="A50" s="387" t="s">
        <v>2758</v>
      </c>
      <c r="B50" s="424" t="s">
        <v>2759</v>
      </c>
      <c r="C50" s="426" t="s">
        <v>2728</v>
      </c>
      <c r="D50" s="424">
        <v>1</v>
      </c>
      <c r="E50" s="424"/>
      <c r="F50" s="424"/>
      <c r="G50" s="424"/>
      <c r="H50" s="424">
        <v>1</v>
      </c>
      <c r="I50" s="427">
        <v>736</v>
      </c>
      <c r="J50" s="424"/>
      <c r="K50" s="424"/>
      <c r="L50" s="424">
        <v>1</v>
      </c>
      <c r="M50" s="424">
        <v>172</v>
      </c>
      <c r="N50" s="424">
        <v>72</v>
      </c>
      <c r="O50" s="424">
        <v>215</v>
      </c>
      <c r="P50" s="424"/>
      <c r="Q50" s="424">
        <v>1</v>
      </c>
      <c r="R50" s="424"/>
      <c r="S50" s="424">
        <v>1</v>
      </c>
      <c r="T50" s="424"/>
      <c r="U50" s="424">
        <v>1</v>
      </c>
      <c r="V50" s="424" t="s">
        <v>2759</v>
      </c>
      <c r="W50" s="428">
        <v>1</v>
      </c>
      <c r="X50" s="428"/>
      <c r="Y50" s="428">
        <v>1</v>
      </c>
      <c r="Z50" s="428">
        <v>1</v>
      </c>
      <c r="AA50" s="428" t="s">
        <v>2100</v>
      </c>
      <c r="AB50" s="429">
        <v>1</v>
      </c>
      <c r="AC50" s="424"/>
      <c r="AD50" s="424">
        <v>1</v>
      </c>
      <c r="AE50" s="424">
        <v>1</v>
      </c>
      <c r="AF50" s="420" t="s">
        <v>2100</v>
      </c>
      <c r="AG50" s="420" t="s">
        <v>2100</v>
      </c>
      <c r="AH50" s="420" t="s">
        <v>2100</v>
      </c>
      <c r="AI50" s="424" t="s">
        <v>2100</v>
      </c>
      <c r="AJ50" s="429" t="s">
        <v>2100</v>
      </c>
      <c r="AK50" s="429">
        <v>3</v>
      </c>
      <c r="AL50" s="429">
        <v>450</v>
      </c>
      <c r="AM50" s="429">
        <v>450</v>
      </c>
      <c r="AN50" s="429"/>
      <c r="AO50" s="429"/>
      <c r="AP50" s="430"/>
      <c r="AQ50" s="429"/>
      <c r="AR50" s="429"/>
      <c r="AS50" s="429">
        <v>1</v>
      </c>
      <c r="AT50">
        <v>167</v>
      </c>
      <c r="AU50">
        <v>99</v>
      </c>
      <c r="AV50">
        <v>154</v>
      </c>
      <c r="AW50">
        <v>102</v>
      </c>
      <c r="AX50">
        <v>315</v>
      </c>
      <c r="AY50">
        <v>86</v>
      </c>
      <c r="AZ50">
        <v>61</v>
      </c>
      <c r="BA50">
        <v>2394</v>
      </c>
      <c r="BB50" s="113"/>
      <c r="BC50" s="108"/>
      <c r="BD50" s="429" t="s">
        <v>2760</v>
      </c>
      <c r="BE50" s="429"/>
      <c r="BF50" s="424"/>
      <c r="BG50" s="424"/>
      <c r="BH50" s="424"/>
      <c r="BI50" s="420"/>
    </row>
    <row r="51" spans="1:61" ht="29.25" customHeight="1">
      <c r="A51" s="387" t="s">
        <v>2761</v>
      </c>
      <c r="B51" s="424" t="s">
        <v>2762</v>
      </c>
      <c r="C51" s="426" t="s">
        <v>2728</v>
      </c>
      <c r="D51" s="424"/>
      <c r="E51" s="424">
        <v>1</v>
      </c>
      <c r="F51" s="424"/>
      <c r="G51" s="424"/>
      <c r="H51" s="424">
        <v>1</v>
      </c>
      <c r="I51" s="427">
        <v>525</v>
      </c>
      <c r="J51" s="424">
        <v>1</v>
      </c>
      <c r="K51" s="424"/>
      <c r="L51" s="385"/>
      <c r="M51" s="424">
        <v>170</v>
      </c>
      <c r="N51" s="424">
        <v>72</v>
      </c>
      <c r="O51" s="424">
        <v>215</v>
      </c>
      <c r="P51" s="424">
        <v>1</v>
      </c>
      <c r="Q51" s="385"/>
      <c r="R51" s="424"/>
      <c r="S51" s="424">
        <v>1</v>
      </c>
      <c r="T51" s="424"/>
      <c r="U51" s="424">
        <v>1</v>
      </c>
      <c r="V51" s="424" t="s">
        <v>2762</v>
      </c>
      <c r="W51" s="428">
        <v>1</v>
      </c>
      <c r="X51" s="428">
        <v>1</v>
      </c>
      <c r="Y51" s="428"/>
      <c r="Z51" s="428">
        <v>1</v>
      </c>
      <c r="AA51" s="428" t="s">
        <v>2100</v>
      </c>
      <c r="AB51" s="429">
        <v>1</v>
      </c>
      <c r="AC51" s="424">
        <v>1</v>
      </c>
      <c r="AD51" s="424"/>
      <c r="AE51" s="424">
        <v>1</v>
      </c>
      <c r="AF51" s="420" t="s">
        <v>2100</v>
      </c>
      <c r="AG51" s="420" t="s">
        <v>2100</v>
      </c>
      <c r="AH51" s="420" t="s">
        <v>2100</v>
      </c>
      <c r="AI51" s="424" t="s">
        <v>2100</v>
      </c>
      <c r="AJ51" s="429" t="s">
        <v>2100</v>
      </c>
      <c r="AK51" s="429">
        <v>3</v>
      </c>
      <c r="AL51" s="429">
        <v>500</v>
      </c>
      <c r="AM51" s="429">
        <v>500</v>
      </c>
      <c r="AN51" s="429"/>
      <c r="AO51" s="429"/>
      <c r="AP51" s="430"/>
      <c r="AQ51" s="429"/>
      <c r="AR51" s="429">
        <v>1</v>
      </c>
      <c r="AS51" s="429"/>
      <c r="AT51" s="141">
        <v>2717</v>
      </c>
      <c r="AU51">
        <v>934</v>
      </c>
      <c r="AV51">
        <v>1110</v>
      </c>
      <c r="AW51">
        <v>178</v>
      </c>
      <c r="AX51">
        <v>92</v>
      </c>
      <c r="AY51">
        <v>256</v>
      </c>
      <c r="AZ51">
        <v>95</v>
      </c>
      <c r="BA51">
        <v>2983</v>
      </c>
      <c r="BB51" s="113"/>
      <c r="BC51" s="108"/>
      <c r="BD51" s="429" t="s">
        <v>2763</v>
      </c>
      <c r="BE51" s="429"/>
      <c r="BF51" s="424"/>
      <c r="BG51" s="424"/>
      <c r="BH51" s="424"/>
      <c r="BI51" s="420"/>
    </row>
    <row r="52" spans="1:61" ht="29.25" customHeight="1">
      <c r="A52" s="387" t="s">
        <v>2764</v>
      </c>
      <c r="B52" s="424" t="s">
        <v>2765</v>
      </c>
      <c r="C52" s="426" t="s">
        <v>2728</v>
      </c>
      <c r="D52" s="424">
        <v>1</v>
      </c>
      <c r="E52" s="424"/>
      <c r="F52" s="424"/>
      <c r="G52" s="424"/>
      <c r="H52" s="424">
        <v>1</v>
      </c>
      <c r="I52" s="427">
        <v>693</v>
      </c>
      <c r="J52" s="424"/>
      <c r="K52" s="424"/>
      <c r="L52" s="424">
        <v>1</v>
      </c>
      <c r="M52" s="424">
        <v>172</v>
      </c>
      <c r="N52" s="424">
        <v>71</v>
      </c>
      <c r="O52" s="424">
        <v>218</v>
      </c>
      <c r="P52" s="424"/>
      <c r="Q52" s="424">
        <v>1</v>
      </c>
      <c r="R52" s="424"/>
      <c r="S52" s="424">
        <v>1</v>
      </c>
      <c r="T52" s="424"/>
      <c r="U52" s="424">
        <v>1</v>
      </c>
      <c r="V52" s="424" t="s">
        <v>2765</v>
      </c>
      <c r="W52" s="428">
        <v>1</v>
      </c>
      <c r="X52" s="428"/>
      <c r="Y52" s="428">
        <v>1</v>
      </c>
      <c r="Z52" s="428">
        <v>1</v>
      </c>
      <c r="AA52" s="428" t="s">
        <v>2100</v>
      </c>
      <c r="AB52" s="429">
        <v>1</v>
      </c>
      <c r="AC52" s="424"/>
      <c r="AD52" s="424">
        <v>1</v>
      </c>
      <c r="AE52" s="424">
        <v>1</v>
      </c>
      <c r="AF52" s="420" t="s">
        <v>2100</v>
      </c>
      <c r="AG52" s="420" t="s">
        <v>2100</v>
      </c>
      <c r="AH52" s="420" t="s">
        <v>2100</v>
      </c>
      <c r="AI52" s="424" t="s">
        <v>2100</v>
      </c>
      <c r="AJ52" s="429" t="s">
        <v>2100</v>
      </c>
      <c r="AK52" s="429">
        <v>2</v>
      </c>
      <c r="AL52" s="429">
        <v>500</v>
      </c>
      <c r="AM52" s="429">
        <v>500</v>
      </c>
      <c r="AN52" s="429"/>
      <c r="AO52" s="429"/>
      <c r="AP52" s="430"/>
      <c r="AQ52" s="429"/>
      <c r="AR52" s="429"/>
      <c r="AS52" s="429">
        <v>1</v>
      </c>
      <c r="AT52">
        <v>84</v>
      </c>
      <c r="AU52">
        <v>103</v>
      </c>
      <c r="AV52">
        <v>73</v>
      </c>
      <c r="AW52">
        <v>70</v>
      </c>
      <c r="AX52">
        <v>52</v>
      </c>
      <c r="AY52">
        <v>296</v>
      </c>
      <c r="AZ52">
        <v>72</v>
      </c>
      <c r="BA52">
        <v>1398</v>
      </c>
      <c r="BB52" s="113"/>
      <c r="BC52" s="109"/>
      <c r="BD52" s="429" t="s">
        <v>2766</v>
      </c>
      <c r="BE52" s="429"/>
      <c r="BF52" s="424"/>
      <c r="BG52" s="424"/>
      <c r="BH52" s="424"/>
      <c r="BI52" s="420"/>
    </row>
    <row r="53" spans="1:61" ht="29.25" customHeight="1">
      <c r="A53" s="387" t="s">
        <v>2767</v>
      </c>
      <c r="B53" s="424" t="s">
        <v>2768</v>
      </c>
      <c r="C53" s="426" t="s">
        <v>2728</v>
      </c>
      <c r="D53" s="424"/>
      <c r="E53" s="424">
        <v>1</v>
      </c>
      <c r="F53" s="424"/>
      <c r="G53" s="424">
        <v>1</v>
      </c>
      <c r="H53" s="385"/>
      <c r="I53" s="427">
        <v>296</v>
      </c>
      <c r="J53" s="424">
        <v>1</v>
      </c>
      <c r="K53" s="424"/>
      <c r="L53" s="385"/>
      <c r="M53" s="424">
        <v>145</v>
      </c>
      <c r="N53" s="424">
        <v>65</v>
      </c>
      <c r="O53" s="424">
        <v>175</v>
      </c>
      <c r="P53" s="424"/>
      <c r="Q53" s="424">
        <v>1</v>
      </c>
      <c r="R53" s="424"/>
      <c r="S53" s="424">
        <v>1</v>
      </c>
      <c r="T53" s="424"/>
      <c r="U53" s="424">
        <v>1</v>
      </c>
      <c r="V53" s="424" t="s">
        <v>2768</v>
      </c>
      <c r="W53" s="428">
        <v>1</v>
      </c>
      <c r="X53" s="428">
        <v>1</v>
      </c>
      <c r="Y53" s="428"/>
      <c r="Z53" s="428">
        <v>1</v>
      </c>
      <c r="AA53" s="428" t="s">
        <v>2100</v>
      </c>
      <c r="AB53" s="429">
        <v>1</v>
      </c>
      <c r="AC53" s="424">
        <v>1</v>
      </c>
      <c r="AD53" s="424"/>
      <c r="AE53" s="424">
        <v>1</v>
      </c>
      <c r="AF53" s="420" t="s">
        <v>2100</v>
      </c>
      <c r="AG53" s="420" t="s">
        <v>2100</v>
      </c>
      <c r="AH53" s="420" t="s">
        <v>2100</v>
      </c>
      <c r="AI53" s="424" t="s">
        <v>2100</v>
      </c>
      <c r="AJ53" s="429" t="s">
        <v>2100</v>
      </c>
      <c r="AK53" s="429">
        <v>2</v>
      </c>
      <c r="AL53" s="429">
        <v>400</v>
      </c>
      <c r="AM53" s="429">
        <v>400</v>
      </c>
      <c r="AN53" s="429"/>
      <c r="AO53" s="429"/>
      <c r="AP53" s="430"/>
      <c r="AQ53" s="429"/>
      <c r="AR53" s="429"/>
      <c r="AS53" s="429">
        <v>1</v>
      </c>
      <c r="AT53">
        <v>80</v>
      </c>
      <c r="AU53">
        <v>71</v>
      </c>
      <c r="AV53">
        <v>91</v>
      </c>
      <c r="AW53">
        <v>109</v>
      </c>
      <c r="AX53">
        <v>63</v>
      </c>
      <c r="AY53">
        <v>253</v>
      </c>
      <c r="AZ53">
        <v>60</v>
      </c>
      <c r="BA53">
        <v>218</v>
      </c>
      <c r="BB53" s="113"/>
      <c r="BC53" s="108"/>
      <c r="BD53" s="429" t="s">
        <v>2769</v>
      </c>
      <c r="BE53" s="429"/>
      <c r="BF53" s="424"/>
      <c r="BG53" s="424"/>
      <c r="BH53" s="424"/>
      <c r="BI53" s="420"/>
    </row>
    <row r="54" spans="1:61" ht="29.25" customHeight="1">
      <c r="A54" s="387" t="s">
        <v>2770</v>
      </c>
      <c r="B54" s="424" t="s">
        <v>2771</v>
      </c>
      <c r="C54" s="426" t="s">
        <v>2728</v>
      </c>
      <c r="D54" s="424">
        <v>1</v>
      </c>
      <c r="E54" s="424"/>
      <c r="F54" s="424"/>
      <c r="G54" s="424"/>
      <c r="H54" s="424">
        <v>1</v>
      </c>
      <c r="I54" s="427">
        <v>688</v>
      </c>
      <c r="J54" s="424"/>
      <c r="K54" s="424"/>
      <c r="L54" s="424">
        <v>1</v>
      </c>
      <c r="M54" s="424">
        <v>175</v>
      </c>
      <c r="N54" s="424">
        <v>72</v>
      </c>
      <c r="O54" s="424">
        <v>215</v>
      </c>
      <c r="P54" s="424"/>
      <c r="Q54" s="424">
        <v>1</v>
      </c>
      <c r="R54" s="424"/>
      <c r="S54" s="424">
        <v>1</v>
      </c>
      <c r="T54" s="424"/>
      <c r="U54" s="424">
        <v>1</v>
      </c>
      <c r="V54" s="424" t="s">
        <v>2771</v>
      </c>
      <c r="W54" s="428">
        <v>1</v>
      </c>
      <c r="X54" s="428">
        <v>1</v>
      </c>
      <c r="Y54" s="428"/>
      <c r="Z54" s="428">
        <v>1</v>
      </c>
      <c r="AA54" s="428" t="s">
        <v>2100</v>
      </c>
      <c r="AB54" s="429">
        <v>1</v>
      </c>
      <c r="AC54" s="424">
        <v>1</v>
      </c>
      <c r="AD54" s="424"/>
      <c r="AE54" s="424">
        <v>1</v>
      </c>
      <c r="AF54" s="420" t="s">
        <v>2100</v>
      </c>
      <c r="AG54" s="420" t="s">
        <v>2100</v>
      </c>
      <c r="AH54" s="420" t="s">
        <v>2100</v>
      </c>
      <c r="AI54" s="424" t="s">
        <v>2100</v>
      </c>
      <c r="AJ54" s="429" t="s">
        <v>2100</v>
      </c>
      <c r="AK54" s="429">
        <v>3</v>
      </c>
      <c r="AL54" s="429">
        <v>440</v>
      </c>
      <c r="AM54" s="429">
        <v>440</v>
      </c>
      <c r="AN54" s="429"/>
      <c r="AO54" s="429"/>
      <c r="AP54" s="430"/>
      <c r="AQ54" s="429"/>
      <c r="AR54" s="429"/>
      <c r="AS54" s="429">
        <v>1</v>
      </c>
      <c r="AT54">
        <v>921</v>
      </c>
      <c r="AU54">
        <v>319</v>
      </c>
      <c r="AV54">
        <v>334</v>
      </c>
      <c r="AW54">
        <v>99</v>
      </c>
      <c r="AX54">
        <v>63</v>
      </c>
      <c r="AY54">
        <v>126</v>
      </c>
      <c r="AZ54">
        <v>57</v>
      </c>
      <c r="BA54">
        <v>826</v>
      </c>
      <c r="BB54" s="113"/>
      <c r="BC54" s="109"/>
      <c r="BD54" s="429" t="s">
        <v>2772</v>
      </c>
      <c r="BE54" s="429"/>
      <c r="BF54" s="424"/>
      <c r="BG54" s="424"/>
      <c r="BH54" s="424"/>
      <c r="BI54" s="420"/>
    </row>
    <row r="55" spans="1:61" ht="29.25" customHeight="1">
      <c r="A55" s="387" t="s">
        <v>2773</v>
      </c>
      <c r="B55" s="424" t="s">
        <v>2774</v>
      </c>
      <c r="C55" s="426" t="s">
        <v>2728</v>
      </c>
      <c r="D55" s="424"/>
      <c r="E55" s="424">
        <v>1</v>
      </c>
      <c r="F55" s="424"/>
      <c r="G55" s="424"/>
      <c r="H55" s="424">
        <v>1</v>
      </c>
      <c r="I55" s="427">
        <v>613</v>
      </c>
      <c r="J55" s="424"/>
      <c r="K55" s="424"/>
      <c r="L55" s="424">
        <v>1</v>
      </c>
      <c r="M55" s="424">
        <v>165</v>
      </c>
      <c r="N55" s="424">
        <v>80</v>
      </c>
      <c r="O55" s="424">
        <v>200</v>
      </c>
      <c r="P55" s="424">
        <v>1</v>
      </c>
      <c r="Q55" s="385"/>
      <c r="R55" s="424"/>
      <c r="S55" s="424">
        <v>1</v>
      </c>
      <c r="T55" s="424"/>
      <c r="U55" s="424">
        <v>1</v>
      </c>
      <c r="V55" s="424" t="s">
        <v>2774</v>
      </c>
      <c r="W55" s="428">
        <v>1</v>
      </c>
      <c r="X55" s="428">
        <v>1</v>
      </c>
      <c r="Y55" s="428"/>
      <c r="Z55" s="428">
        <v>1</v>
      </c>
      <c r="AA55" s="428" t="s">
        <v>2100</v>
      </c>
      <c r="AB55" s="429">
        <v>1</v>
      </c>
      <c r="AC55" s="424">
        <v>1</v>
      </c>
      <c r="AD55" s="424"/>
      <c r="AE55" s="424">
        <v>1</v>
      </c>
      <c r="AF55" s="420" t="s">
        <v>2100</v>
      </c>
      <c r="AG55" s="420" t="s">
        <v>2100</v>
      </c>
      <c r="AH55" s="420" t="s">
        <v>2100</v>
      </c>
      <c r="AI55" s="424" t="s">
        <v>2100</v>
      </c>
      <c r="AJ55" s="429" t="s">
        <v>2100</v>
      </c>
      <c r="AK55" s="429">
        <v>3</v>
      </c>
      <c r="AL55" s="429">
        <v>450</v>
      </c>
      <c r="AM55" s="429">
        <v>450</v>
      </c>
      <c r="AN55" s="429"/>
      <c r="AO55" s="429"/>
      <c r="AP55" s="430"/>
      <c r="AQ55" s="429"/>
      <c r="AR55" s="429">
        <v>1</v>
      </c>
      <c r="AS55" s="429"/>
      <c r="AT55" s="141">
        <v>1284</v>
      </c>
      <c r="AU55">
        <v>434</v>
      </c>
      <c r="AV55">
        <v>465</v>
      </c>
      <c r="AW55">
        <v>91</v>
      </c>
      <c r="AX55">
        <v>78</v>
      </c>
      <c r="AY55">
        <v>80</v>
      </c>
      <c r="AZ55">
        <v>58</v>
      </c>
      <c r="BA55" s="431">
        <v>4204</v>
      </c>
      <c r="BB55" s="113"/>
      <c r="BC55" s="109"/>
      <c r="BD55" s="429" t="s">
        <v>2775</v>
      </c>
      <c r="BE55" s="429"/>
      <c r="BF55" s="424"/>
      <c r="BG55" s="424"/>
      <c r="BH55" s="424"/>
      <c r="BI55" s="420"/>
    </row>
    <row r="56" spans="1:61" ht="29.25" customHeight="1">
      <c r="A56" s="387" t="s">
        <v>2776</v>
      </c>
      <c r="B56" s="424" t="s">
        <v>2777</v>
      </c>
      <c r="C56" s="426" t="s">
        <v>2728</v>
      </c>
      <c r="D56" s="424">
        <v>1</v>
      </c>
      <c r="E56" s="424"/>
      <c r="F56" s="424"/>
      <c r="G56" s="424">
        <v>1</v>
      </c>
      <c r="H56" s="385"/>
      <c r="I56" s="427">
        <v>405</v>
      </c>
      <c r="J56" s="424"/>
      <c r="K56" s="424">
        <v>1</v>
      </c>
      <c r="L56" s="385"/>
      <c r="M56" s="424">
        <v>147</v>
      </c>
      <c r="N56" s="424">
        <v>70</v>
      </c>
      <c r="O56" s="424">
        <v>175</v>
      </c>
      <c r="P56" s="424">
        <v>1</v>
      </c>
      <c r="Q56" s="385"/>
      <c r="R56" s="424"/>
      <c r="S56" s="424">
        <v>1</v>
      </c>
      <c r="T56" s="424"/>
      <c r="U56" s="424">
        <v>1</v>
      </c>
      <c r="V56" s="424" t="s">
        <v>2777</v>
      </c>
      <c r="W56" s="428">
        <v>1</v>
      </c>
      <c r="X56" s="428"/>
      <c r="Y56" s="428">
        <v>1</v>
      </c>
      <c r="Z56" s="428">
        <v>1</v>
      </c>
      <c r="AA56" s="428" t="s">
        <v>2100</v>
      </c>
      <c r="AB56" s="429">
        <v>1</v>
      </c>
      <c r="AC56" s="424"/>
      <c r="AD56" s="424">
        <v>1</v>
      </c>
      <c r="AE56" s="424">
        <v>1</v>
      </c>
      <c r="AF56" s="420" t="s">
        <v>2100</v>
      </c>
      <c r="AG56" s="420" t="s">
        <v>2100</v>
      </c>
      <c r="AH56" s="420" t="s">
        <v>2100</v>
      </c>
      <c r="AI56" s="424" t="s">
        <v>2100</v>
      </c>
      <c r="AJ56" s="429" t="s">
        <v>2100</v>
      </c>
      <c r="AK56" s="429">
        <v>2.5</v>
      </c>
      <c r="AL56" s="429">
        <v>250</v>
      </c>
      <c r="AM56" s="429">
        <v>250</v>
      </c>
      <c r="AN56" s="429"/>
      <c r="AO56" s="429"/>
      <c r="AP56" s="430"/>
      <c r="AQ56" s="429"/>
      <c r="AR56" s="429"/>
      <c r="AS56" s="429">
        <v>1</v>
      </c>
      <c r="AT56">
        <v>99</v>
      </c>
      <c r="AU56">
        <v>59</v>
      </c>
      <c r="AV56">
        <v>89</v>
      </c>
      <c r="AW56">
        <v>91</v>
      </c>
      <c r="AX56">
        <v>60</v>
      </c>
      <c r="AY56">
        <v>112</v>
      </c>
      <c r="AZ56">
        <v>55</v>
      </c>
      <c r="BA56">
        <v>206</v>
      </c>
      <c r="BB56" s="113"/>
      <c r="BC56" s="108"/>
      <c r="BD56" s="429" t="s">
        <v>2778</v>
      </c>
      <c r="BE56" s="429"/>
      <c r="BF56" s="319"/>
      <c r="BG56" s="319"/>
      <c r="BH56" s="319"/>
      <c r="BI56" s="414"/>
    </row>
    <row r="57" spans="1:61" ht="29.25" customHeight="1">
      <c r="A57" s="387" t="s">
        <v>2779</v>
      </c>
      <c r="B57" s="424" t="s">
        <v>2780</v>
      </c>
      <c r="C57" s="426" t="s">
        <v>2781</v>
      </c>
      <c r="D57" s="424">
        <v>1</v>
      </c>
      <c r="E57" s="424"/>
      <c r="F57" s="424"/>
      <c r="G57" s="424">
        <v>1</v>
      </c>
      <c r="H57" s="385"/>
      <c r="I57" s="427">
        <v>382</v>
      </c>
      <c r="J57" s="424"/>
      <c r="K57" s="424"/>
      <c r="L57" s="424">
        <v>1</v>
      </c>
      <c r="M57" s="424">
        <v>145</v>
      </c>
      <c r="N57" s="424">
        <v>65</v>
      </c>
      <c r="O57" s="424">
        <v>167</v>
      </c>
      <c r="P57" s="424"/>
      <c r="Q57" s="424">
        <v>1</v>
      </c>
      <c r="R57" s="424"/>
      <c r="S57" s="424">
        <v>1</v>
      </c>
      <c r="T57" s="424"/>
      <c r="U57" s="424">
        <v>1</v>
      </c>
      <c r="V57" s="424" t="s">
        <v>2780</v>
      </c>
      <c r="W57" s="428">
        <v>1</v>
      </c>
      <c r="X57" s="428"/>
      <c r="Y57" s="428">
        <v>1</v>
      </c>
      <c r="Z57" s="428">
        <v>1</v>
      </c>
      <c r="AA57" s="428" t="s">
        <v>2100</v>
      </c>
      <c r="AB57" s="429">
        <v>1</v>
      </c>
      <c r="AC57" s="424"/>
      <c r="AD57" s="424">
        <v>1</v>
      </c>
      <c r="AE57" s="424">
        <v>1</v>
      </c>
      <c r="AF57" s="420" t="s">
        <v>2100</v>
      </c>
      <c r="AG57" s="420" t="s">
        <v>2100</v>
      </c>
      <c r="AH57" s="420" t="s">
        <v>2100</v>
      </c>
      <c r="AI57" s="424" t="s">
        <v>2100</v>
      </c>
      <c r="AJ57" s="429" t="s">
        <v>2100</v>
      </c>
      <c r="AK57" s="429">
        <v>2</v>
      </c>
      <c r="AL57" s="429">
        <v>220</v>
      </c>
      <c r="AM57" s="429">
        <v>220</v>
      </c>
      <c r="AN57" s="429"/>
      <c r="AO57" s="429"/>
      <c r="AP57" s="430"/>
      <c r="AQ57" s="429"/>
      <c r="AR57" s="429"/>
      <c r="AS57" s="429">
        <v>1</v>
      </c>
      <c r="AT57">
        <v>102</v>
      </c>
      <c r="AU57">
        <v>92</v>
      </c>
      <c r="AV57">
        <v>96</v>
      </c>
      <c r="AW57">
        <v>77</v>
      </c>
      <c r="AX57">
        <v>55</v>
      </c>
      <c r="AY57">
        <v>92</v>
      </c>
      <c r="AZ57">
        <v>59</v>
      </c>
      <c r="BA57">
        <v>276</v>
      </c>
      <c r="BB57" s="113"/>
      <c r="BC57" s="109"/>
      <c r="BD57" s="429" t="s">
        <v>2782</v>
      </c>
      <c r="BE57" s="429"/>
      <c r="BF57" s="319"/>
      <c r="BG57" s="319"/>
      <c r="BH57" s="319"/>
      <c r="BI57" s="414"/>
    </row>
    <row r="58" spans="1:61" ht="29.25" customHeight="1">
      <c r="A58" s="387" t="s">
        <v>2783</v>
      </c>
      <c r="B58" s="424" t="s">
        <v>2784</v>
      </c>
      <c r="C58" s="426" t="s">
        <v>2781</v>
      </c>
      <c r="D58" s="424">
        <v>1</v>
      </c>
      <c r="E58" s="424"/>
      <c r="F58" s="424"/>
      <c r="G58" s="424">
        <v>1</v>
      </c>
      <c r="H58" s="385"/>
      <c r="I58" s="427">
        <v>440</v>
      </c>
      <c r="J58" s="424"/>
      <c r="K58" s="424"/>
      <c r="L58" s="424">
        <v>1</v>
      </c>
      <c r="M58" s="424">
        <v>145</v>
      </c>
      <c r="N58" s="424">
        <v>67</v>
      </c>
      <c r="O58" s="424">
        <v>170</v>
      </c>
      <c r="P58" s="424"/>
      <c r="Q58" s="424">
        <v>1</v>
      </c>
      <c r="R58" s="424"/>
      <c r="S58" s="424">
        <v>1</v>
      </c>
      <c r="T58" s="424"/>
      <c r="U58" s="424">
        <v>1</v>
      </c>
      <c r="V58" s="424" t="s">
        <v>2784</v>
      </c>
      <c r="W58" s="428">
        <v>1</v>
      </c>
      <c r="X58" s="428">
        <v>1</v>
      </c>
      <c r="Y58" s="428"/>
      <c r="Z58" s="428">
        <v>1</v>
      </c>
      <c r="AA58" s="428" t="s">
        <v>2100</v>
      </c>
      <c r="AB58" s="429">
        <v>1</v>
      </c>
      <c r="AC58" s="424">
        <v>1</v>
      </c>
      <c r="AD58" s="424"/>
      <c r="AE58" s="424">
        <v>1</v>
      </c>
      <c r="AF58" s="420" t="s">
        <v>2100</v>
      </c>
      <c r="AG58" s="420" t="s">
        <v>2100</v>
      </c>
      <c r="AH58" s="420" t="s">
        <v>2100</v>
      </c>
      <c r="AI58" s="424" t="s">
        <v>2100</v>
      </c>
      <c r="AJ58" s="429" t="s">
        <v>2100</v>
      </c>
      <c r="AK58" s="429">
        <v>2</v>
      </c>
      <c r="AL58" s="429">
        <v>450</v>
      </c>
      <c r="AM58" s="429">
        <v>450</v>
      </c>
      <c r="AN58" s="429"/>
      <c r="AO58" s="429"/>
      <c r="AP58" s="430"/>
      <c r="AQ58" s="429"/>
      <c r="AR58" s="429"/>
      <c r="AS58" s="429">
        <v>1</v>
      </c>
      <c r="AT58">
        <v>286</v>
      </c>
      <c r="AU58">
        <v>92</v>
      </c>
      <c r="AV58">
        <v>190</v>
      </c>
      <c r="AW58">
        <v>89</v>
      </c>
      <c r="AX58">
        <v>52</v>
      </c>
      <c r="AY58">
        <v>80</v>
      </c>
      <c r="AZ58">
        <v>58</v>
      </c>
      <c r="BA58">
        <v>273</v>
      </c>
      <c r="BB58" s="113"/>
      <c r="BC58" s="109"/>
      <c r="BD58" s="429" t="s">
        <v>2785</v>
      </c>
      <c r="BE58" s="429"/>
      <c r="BF58" s="319"/>
      <c r="BG58" s="319"/>
      <c r="BH58" s="319"/>
      <c r="BI58" s="414"/>
    </row>
    <row r="59" spans="1:61" ht="29.25" customHeight="1">
      <c r="A59" s="387" t="s">
        <v>2786</v>
      </c>
      <c r="B59" s="424" t="s">
        <v>2787</v>
      </c>
      <c r="C59" s="426" t="s">
        <v>2781</v>
      </c>
      <c r="D59" s="424"/>
      <c r="E59" s="424">
        <v>1</v>
      </c>
      <c r="F59" s="424"/>
      <c r="G59" s="424"/>
      <c r="H59" s="424">
        <v>1</v>
      </c>
      <c r="I59" s="427">
        <v>529</v>
      </c>
      <c r="J59" s="424"/>
      <c r="K59" s="424"/>
      <c r="L59" s="424">
        <v>1</v>
      </c>
      <c r="M59" s="424">
        <v>170</v>
      </c>
      <c r="N59" s="424">
        <v>75</v>
      </c>
      <c r="O59" s="424">
        <v>190</v>
      </c>
      <c r="P59" s="424">
        <v>1</v>
      </c>
      <c r="Q59" s="385"/>
      <c r="R59" s="424"/>
      <c r="S59" s="424">
        <v>1</v>
      </c>
      <c r="T59" s="424"/>
      <c r="U59" s="424">
        <v>1</v>
      </c>
      <c r="V59" s="424" t="s">
        <v>2787</v>
      </c>
      <c r="W59" s="428">
        <v>1</v>
      </c>
      <c r="X59" s="428"/>
      <c r="Y59" s="428">
        <v>1</v>
      </c>
      <c r="Z59" s="428">
        <v>1</v>
      </c>
      <c r="AA59" s="428" t="s">
        <v>2100</v>
      </c>
      <c r="AB59" s="429">
        <v>1</v>
      </c>
      <c r="AC59" s="424"/>
      <c r="AD59" s="424">
        <v>1</v>
      </c>
      <c r="AE59" s="424">
        <v>1</v>
      </c>
      <c r="AF59" s="420" t="s">
        <v>2100</v>
      </c>
      <c r="AG59" s="420" t="s">
        <v>2100</v>
      </c>
      <c r="AH59" s="420" t="s">
        <v>2100</v>
      </c>
      <c r="AI59" s="424" t="s">
        <v>2100</v>
      </c>
      <c r="AJ59" s="429" t="s">
        <v>2100</v>
      </c>
      <c r="AK59" s="429">
        <v>3</v>
      </c>
      <c r="AL59" s="429">
        <v>360</v>
      </c>
      <c r="AM59" s="429">
        <v>360</v>
      </c>
      <c r="AN59" s="429"/>
      <c r="AO59" s="429"/>
      <c r="AP59" s="430"/>
      <c r="AQ59" s="429"/>
      <c r="AR59" s="429"/>
      <c r="AS59" s="429">
        <v>1</v>
      </c>
      <c r="AT59">
        <v>82</v>
      </c>
      <c r="AU59">
        <v>74</v>
      </c>
      <c r="AV59">
        <v>88</v>
      </c>
      <c r="AW59">
        <v>125</v>
      </c>
      <c r="AX59">
        <v>66</v>
      </c>
      <c r="AY59">
        <v>92</v>
      </c>
      <c r="AZ59">
        <v>68</v>
      </c>
      <c r="BA59">
        <v>655</v>
      </c>
      <c r="BB59" s="113"/>
      <c r="BC59" s="109"/>
      <c r="BD59" s="429" t="s">
        <v>2788</v>
      </c>
      <c r="BE59" s="429"/>
      <c r="BF59" s="319"/>
      <c r="BG59" s="319"/>
      <c r="BH59" s="319"/>
      <c r="BI59" s="414"/>
    </row>
    <row r="60" spans="1:61" ht="29.25" customHeight="1">
      <c r="A60" s="387" t="s">
        <v>2789</v>
      </c>
      <c r="B60" s="424" t="s">
        <v>2790</v>
      </c>
      <c r="C60" s="426" t="s">
        <v>2781</v>
      </c>
      <c r="D60" s="319"/>
      <c r="E60" s="319">
        <v>1</v>
      </c>
      <c r="F60" s="319"/>
      <c r="G60" s="319"/>
      <c r="H60" s="424">
        <v>1</v>
      </c>
      <c r="I60" s="410">
        <v>500</v>
      </c>
      <c r="J60" s="319"/>
      <c r="K60" s="424"/>
      <c r="L60" s="424">
        <v>1</v>
      </c>
      <c r="M60" s="319">
        <v>165</v>
      </c>
      <c r="N60" s="319">
        <v>65</v>
      </c>
      <c r="O60" s="319">
        <v>180</v>
      </c>
      <c r="P60" s="424">
        <v>1</v>
      </c>
      <c r="Q60" s="385"/>
      <c r="R60" s="319"/>
      <c r="S60" s="424">
        <v>1</v>
      </c>
      <c r="T60" s="319"/>
      <c r="U60" s="424">
        <v>1</v>
      </c>
      <c r="V60" s="424" t="s">
        <v>2790</v>
      </c>
      <c r="W60" s="428">
        <v>1</v>
      </c>
      <c r="X60" s="428">
        <v>1</v>
      </c>
      <c r="Y60" s="428"/>
      <c r="Z60" s="428">
        <v>1</v>
      </c>
      <c r="AA60" s="428" t="s">
        <v>2100</v>
      </c>
      <c r="AB60" s="429">
        <v>1</v>
      </c>
      <c r="AC60" s="424">
        <v>1</v>
      </c>
      <c r="AD60" s="424"/>
      <c r="AE60" s="424">
        <v>1</v>
      </c>
      <c r="AF60" s="420" t="s">
        <v>2100</v>
      </c>
      <c r="AG60" s="420" t="s">
        <v>2100</v>
      </c>
      <c r="AH60" s="420" t="s">
        <v>2100</v>
      </c>
      <c r="AI60" s="424" t="s">
        <v>2100</v>
      </c>
      <c r="AJ60" s="429" t="s">
        <v>2100</v>
      </c>
      <c r="AK60" s="438">
        <v>3</v>
      </c>
      <c r="AL60" s="438">
        <v>900</v>
      </c>
      <c r="AM60" s="438">
        <v>900</v>
      </c>
      <c r="AN60" s="429"/>
      <c r="AO60" s="429"/>
      <c r="AP60" s="430"/>
      <c r="AQ60" s="429"/>
      <c r="AR60" s="429"/>
      <c r="AS60" s="429">
        <v>1</v>
      </c>
      <c r="AT60">
        <v>360</v>
      </c>
      <c r="AU60">
        <v>207</v>
      </c>
      <c r="AV60">
        <v>102</v>
      </c>
      <c r="AW60">
        <v>102</v>
      </c>
      <c r="AX60">
        <v>82</v>
      </c>
      <c r="AY60">
        <v>576</v>
      </c>
      <c r="AZ60">
        <v>87</v>
      </c>
      <c r="BA60" s="431">
        <v>3157</v>
      </c>
      <c r="BB60" s="113"/>
      <c r="BC60" s="109"/>
      <c r="BD60" s="438" t="s">
        <v>2791</v>
      </c>
      <c r="BE60" s="438"/>
      <c r="BF60" s="319"/>
      <c r="BG60" s="319"/>
      <c r="BH60" s="319"/>
      <c r="BI60" s="414"/>
    </row>
    <row r="61" spans="1:61" ht="29.25" customHeight="1">
      <c r="A61" s="387" t="s">
        <v>2792</v>
      </c>
      <c r="B61" s="424" t="s">
        <v>2793</v>
      </c>
      <c r="C61" s="426" t="s">
        <v>2781</v>
      </c>
      <c r="D61" s="319"/>
      <c r="E61" s="319">
        <v>1</v>
      </c>
      <c r="F61" s="319"/>
      <c r="G61" s="319"/>
      <c r="H61" s="424">
        <v>1</v>
      </c>
      <c r="I61" s="410">
        <v>559</v>
      </c>
      <c r="J61" s="385"/>
      <c r="K61" s="424">
        <v>1</v>
      </c>
      <c r="L61" s="385"/>
      <c r="M61" s="319">
        <v>170</v>
      </c>
      <c r="N61" s="319">
        <v>72</v>
      </c>
      <c r="O61" s="319">
        <v>210</v>
      </c>
      <c r="P61" s="424">
        <v>1</v>
      </c>
      <c r="Q61" s="385"/>
      <c r="R61" s="319"/>
      <c r="S61" s="424">
        <v>1</v>
      </c>
      <c r="T61" s="319"/>
      <c r="U61" s="424">
        <v>1</v>
      </c>
      <c r="V61" s="424" t="s">
        <v>2793</v>
      </c>
      <c r="W61" s="428">
        <v>1</v>
      </c>
      <c r="X61" s="428"/>
      <c r="Y61" s="428">
        <v>1</v>
      </c>
      <c r="Z61" s="428">
        <v>1</v>
      </c>
      <c r="AA61" s="428" t="s">
        <v>2100</v>
      </c>
      <c r="AB61" s="429">
        <v>1</v>
      </c>
      <c r="AC61" s="424"/>
      <c r="AD61" s="424">
        <v>1</v>
      </c>
      <c r="AE61" s="424">
        <v>1</v>
      </c>
      <c r="AF61" s="420" t="s">
        <v>2100</v>
      </c>
      <c r="AG61" s="420" t="s">
        <v>2100</v>
      </c>
      <c r="AH61" s="420" t="s">
        <v>2100</v>
      </c>
      <c r="AI61" s="424" t="s">
        <v>2100</v>
      </c>
      <c r="AJ61" s="429" t="s">
        <v>2100</v>
      </c>
      <c r="AK61" s="438">
        <v>3</v>
      </c>
      <c r="AL61" s="438">
        <v>400</v>
      </c>
      <c r="AM61" s="438">
        <v>400</v>
      </c>
      <c r="AN61" s="429"/>
      <c r="AO61" s="429"/>
      <c r="AP61" s="430"/>
      <c r="AQ61" s="429"/>
      <c r="AR61" s="429"/>
      <c r="AS61" s="429">
        <v>1</v>
      </c>
      <c r="AT61">
        <v>868</v>
      </c>
      <c r="AU61">
        <v>294</v>
      </c>
      <c r="AV61">
        <v>307</v>
      </c>
      <c r="AW61">
        <v>126</v>
      </c>
      <c r="AX61">
        <v>66</v>
      </c>
      <c r="AY61">
        <v>936</v>
      </c>
      <c r="AZ61">
        <v>161</v>
      </c>
      <c r="BA61">
        <v>1949</v>
      </c>
      <c r="BB61" s="113"/>
      <c r="BC61" s="108"/>
      <c r="BD61" s="438" t="s">
        <v>2794</v>
      </c>
      <c r="BE61" s="438"/>
      <c r="BF61" s="319"/>
      <c r="BG61" s="319"/>
      <c r="BH61" s="319"/>
      <c r="BI61" s="414"/>
    </row>
    <row r="62" spans="1:61" ht="29.25" customHeight="1">
      <c r="A62" s="387" t="s">
        <v>2795</v>
      </c>
      <c r="B62" s="424" t="s">
        <v>2796</v>
      </c>
      <c r="C62" s="426" t="s">
        <v>2781</v>
      </c>
      <c r="D62" s="319"/>
      <c r="E62" s="319">
        <v>1</v>
      </c>
      <c r="F62" s="319"/>
      <c r="G62" s="424">
        <v>1</v>
      </c>
      <c r="H62" s="385"/>
      <c r="I62" s="410">
        <v>393</v>
      </c>
      <c r="J62" s="385"/>
      <c r="K62" s="424">
        <v>1</v>
      </c>
      <c r="L62" s="385"/>
      <c r="M62" s="319">
        <v>154</v>
      </c>
      <c r="N62" s="319">
        <v>67</v>
      </c>
      <c r="O62" s="319">
        <v>195</v>
      </c>
      <c r="P62" s="319"/>
      <c r="Q62" s="424">
        <v>1</v>
      </c>
      <c r="R62" s="319"/>
      <c r="S62" s="424">
        <v>1</v>
      </c>
      <c r="T62" s="319"/>
      <c r="U62" s="424">
        <v>1</v>
      </c>
      <c r="V62" s="424" t="s">
        <v>2796</v>
      </c>
      <c r="W62" s="428">
        <v>1</v>
      </c>
      <c r="X62" s="428"/>
      <c r="Y62" s="428">
        <v>1</v>
      </c>
      <c r="Z62" s="428">
        <v>1</v>
      </c>
      <c r="AA62" s="428" t="s">
        <v>2100</v>
      </c>
      <c r="AB62" s="429">
        <v>1</v>
      </c>
      <c r="AC62" s="424"/>
      <c r="AD62" s="424">
        <v>1</v>
      </c>
      <c r="AE62" s="424">
        <v>1</v>
      </c>
      <c r="AF62" s="420" t="s">
        <v>2100</v>
      </c>
      <c r="AG62" s="420" t="s">
        <v>2100</v>
      </c>
      <c r="AH62" s="420" t="s">
        <v>2100</v>
      </c>
      <c r="AI62" s="424" t="s">
        <v>2100</v>
      </c>
      <c r="AJ62" s="429" t="s">
        <v>2100</v>
      </c>
      <c r="AK62" s="438">
        <v>2.5</v>
      </c>
      <c r="AL62" s="438">
        <v>600</v>
      </c>
      <c r="AM62" s="438">
        <v>600</v>
      </c>
      <c r="AN62" s="429"/>
      <c r="AO62" s="429"/>
      <c r="AP62" s="430"/>
      <c r="AQ62" s="429"/>
      <c r="AR62" s="429"/>
      <c r="AS62" s="429">
        <v>1</v>
      </c>
      <c r="AT62">
        <v>87</v>
      </c>
      <c r="AU62">
        <v>72</v>
      </c>
      <c r="AV62">
        <v>87</v>
      </c>
      <c r="AW62">
        <v>86</v>
      </c>
      <c r="AX62">
        <v>55</v>
      </c>
      <c r="AY62">
        <v>60</v>
      </c>
      <c r="AZ62">
        <v>51</v>
      </c>
      <c r="BA62">
        <v>233</v>
      </c>
      <c r="BB62" s="113"/>
      <c r="BC62" s="109"/>
      <c r="BD62" s="438" t="s">
        <v>2797</v>
      </c>
      <c r="BE62" s="438"/>
      <c r="BF62" s="319"/>
      <c r="BG62" s="319"/>
      <c r="BH62" s="319"/>
      <c r="BI62" s="414"/>
    </row>
    <row r="63" spans="1:61" ht="29.25" customHeight="1">
      <c r="A63" s="387" t="s">
        <v>2798</v>
      </c>
      <c r="B63" s="424" t="s">
        <v>2799</v>
      </c>
      <c r="C63" s="426" t="s">
        <v>2781</v>
      </c>
      <c r="D63" s="319"/>
      <c r="E63" s="319">
        <v>1</v>
      </c>
      <c r="F63" s="319"/>
      <c r="G63" s="319"/>
      <c r="H63" s="424">
        <v>1</v>
      </c>
      <c r="I63" s="410">
        <v>499</v>
      </c>
      <c r="J63" s="385"/>
      <c r="K63" s="424">
        <v>1</v>
      </c>
      <c r="L63" s="385"/>
      <c r="M63" s="319">
        <v>170</v>
      </c>
      <c r="N63" s="319">
        <v>69</v>
      </c>
      <c r="O63" s="319">
        <v>208</v>
      </c>
      <c r="P63" s="424">
        <v>1</v>
      </c>
      <c r="Q63" s="385"/>
      <c r="R63" s="319"/>
      <c r="S63" s="424">
        <v>1</v>
      </c>
      <c r="T63" s="319"/>
      <c r="U63" s="424">
        <v>1</v>
      </c>
      <c r="V63" s="424" t="s">
        <v>2799</v>
      </c>
      <c r="W63" s="428">
        <v>1</v>
      </c>
      <c r="X63" s="428">
        <v>1</v>
      </c>
      <c r="Y63" s="428"/>
      <c r="Z63" s="428">
        <v>1</v>
      </c>
      <c r="AA63" s="428" t="s">
        <v>2100</v>
      </c>
      <c r="AB63" s="429">
        <v>1</v>
      </c>
      <c r="AC63" s="424">
        <v>1</v>
      </c>
      <c r="AD63" s="424"/>
      <c r="AE63" s="424">
        <v>1</v>
      </c>
      <c r="AF63" s="420" t="s">
        <v>2100</v>
      </c>
      <c r="AG63" s="420" t="s">
        <v>2100</v>
      </c>
      <c r="AH63" s="420" t="s">
        <v>2100</v>
      </c>
      <c r="AI63" s="424" t="s">
        <v>2100</v>
      </c>
      <c r="AJ63" s="429" t="s">
        <v>2100</v>
      </c>
      <c r="AK63" s="438">
        <v>3</v>
      </c>
      <c r="AL63" s="438">
        <v>500</v>
      </c>
      <c r="AM63" s="438">
        <v>500</v>
      </c>
      <c r="AN63" s="429"/>
      <c r="AO63" s="429"/>
      <c r="AP63" s="430"/>
      <c r="AQ63" s="429"/>
      <c r="AR63" s="429"/>
      <c r="AS63" s="429">
        <v>1</v>
      </c>
      <c r="AT63">
        <v>87</v>
      </c>
      <c r="AU63">
        <v>124</v>
      </c>
      <c r="AV63">
        <v>119</v>
      </c>
      <c r="AW63">
        <v>128</v>
      </c>
      <c r="AX63">
        <v>75</v>
      </c>
      <c r="AY63">
        <v>132</v>
      </c>
      <c r="AZ63">
        <v>56</v>
      </c>
      <c r="BA63" s="431">
        <v>3584</v>
      </c>
      <c r="BB63" s="113"/>
      <c r="BC63" s="108"/>
      <c r="BD63" s="438" t="s">
        <v>2800</v>
      </c>
      <c r="BE63" s="438"/>
      <c r="BF63" s="319"/>
      <c r="BG63" s="319"/>
      <c r="BH63" s="319"/>
      <c r="BI63" s="414"/>
    </row>
    <row r="64" spans="1:61" ht="29.25" customHeight="1">
      <c r="A64" s="387" t="s">
        <v>2801</v>
      </c>
      <c r="B64" s="424" t="s">
        <v>2802</v>
      </c>
      <c r="C64" s="426" t="s">
        <v>2781</v>
      </c>
      <c r="D64" s="319">
        <v>1</v>
      </c>
      <c r="E64" s="319"/>
      <c r="F64" s="319"/>
      <c r="G64" s="319"/>
      <c r="H64" s="424">
        <v>1</v>
      </c>
      <c r="I64" s="410">
        <v>596</v>
      </c>
      <c r="J64" s="319"/>
      <c r="K64" s="424"/>
      <c r="L64" s="424">
        <v>1</v>
      </c>
      <c r="M64" s="319">
        <v>170</v>
      </c>
      <c r="N64" s="319">
        <v>72</v>
      </c>
      <c r="O64" s="319">
        <v>212</v>
      </c>
      <c r="P64" s="319"/>
      <c r="Q64" s="424">
        <v>1</v>
      </c>
      <c r="R64" s="319"/>
      <c r="S64" s="424">
        <v>1</v>
      </c>
      <c r="T64" s="319"/>
      <c r="U64" s="424">
        <v>1</v>
      </c>
      <c r="V64" s="424" t="s">
        <v>2802</v>
      </c>
      <c r="W64" s="428">
        <v>1</v>
      </c>
      <c r="X64" s="428"/>
      <c r="Y64" s="428">
        <v>1</v>
      </c>
      <c r="Z64" s="428">
        <v>1</v>
      </c>
      <c r="AA64" s="428" t="s">
        <v>2100</v>
      </c>
      <c r="AB64" s="429">
        <v>1</v>
      </c>
      <c r="AC64" s="424"/>
      <c r="AD64" s="424">
        <v>1</v>
      </c>
      <c r="AE64" s="424">
        <v>1</v>
      </c>
      <c r="AF64" s="420" t="s">
        <v>2100</v>
      </c>
      <c r="AG64" s="420" t="s">
        <v>2100</v>
      </c>
      <c r="AH64" s="420" t="s">
        <v>2100</v>
      </c>
      <c r="AI64" s="424" t="s">
        <v>2100</v>
      </c>
      <c r="AJ64" s="429" t="s">
        <v>2100</v>
      </c>
      <c r="AK64" s="438">
        <v>3</v>
      </c>
      <c r="AL64" s="438">
        <v>450</v>
      </c>
      <c r="AM64" s="438">
        <v>450</v>
      </c>
      <c r="AN64" s="429"/>
      <c r="AO64" s="429"/>
      <c r="AP64" s="430"/>
      <c r="AQ64" s="429"/>
      <c r="AR64" s="429"/>
      <c r="AS64" s="429">
        <v>1</v>
      </c>
      <c r="AT64">
        <v>974</v>
      </c>
      <c r="AU64">
        <v>581</v>
      </c>
      <c r="AV64">
        <v>83</v>
      </c>
      <c r="AW64">
        <v>82</v>
      </c>
      <c r="AX64">
        <v>80</v>
      </c>
      <c r="AY64">
        <v>562</v>
      </c>
      <c r="AZ64">
        <v>169</v>
      </c>
      <c r="BA64">
        <v>599</v>
      </c>
      <c r="BB64" s="113"/>
      <c r="BC64" s="109"/>
      <c r="BD64" s="438" t="s">
        <v>2803</v>
      </c>
      <c r="BE64" s="438"/>
      <c r="BF64" s="319"/>
      <c r="BG64" s="319"/>
      <c r="BH64" s="319"/>
      <c r="BI64" s="414"/>
    </row>
    <row r="65" spans="1:61" ht="29.25" customHeight="1">
      <c r="A65" s="387" t="s">
        <v>2804</v>
      </c>
      <c r="B65" s="424" t="s">
        <v>2805</v>
      </c>
      <c r="C65" s="426" t="s">
        <v>2781</v>
      </c>
      <c r="D65" s="319"/>
      <c r="E65" s="319">
        <v>1</v>
      </c>
      <c r="F65" s="319"/>
      <c r="G65" s="424">
        <v>1</v>
      </c>
      <c r="H65" s="385"/>
      <c r="I65" s="410">
        <v>368</v>
      </c>
      <c r="J65" s="319"/>
      <c r="K65" s="424">
        <v>1</v>
      </c>
      <c r="L65" s="385"/>
      <c r="M65" s="319">
        <v>150</v>
      </c>
      <c r="N65" s="319">
        <v>70</v>
      </c>
      <c r="O65" s="319">
        <v>185</v>
      </c>
      <c r="P65" s="319"/>
      <c r="Q65" s="424">
        <v>1</v>
      </c>
      <c r="R65" s="319"/>
      <c r="S65" s="424">
        <v>1</v>
      </c>
      <c r="T65" s="319"/>
      <c r="U65" s="424">
        <v>1</v>
      </c>
      <c r="V65" s="424" t="s">
        <v>2805</v>
      </c>
      <c r="W65" s="428">
        <v>1</v>
      </c>
      <c r="X65" s="428"/>
      <c r="Y65" s="428">
        <v>1</v>
      </c>
      <c r="Z65" s="428">
        <v>1</v>
      </c>
      <c r="AA65" s="428" t="s">
        <v>2100</v>
      </c>
      <c r="AB65" s="429">
        <v>1</v>
      </c>
      <c r="AC65" s="424"/>
      <c r="AD65" s="424">
        <v>1</v>
      </c>
      <c r="AE65" s="424">
        <v>1</v>
      </c>
      <c r="AF65" s="420" t="s">
        <v>2100</v>
      </c>
      <c r="AG65" s="420" t="s">
        <v>2100</v>
      </c>
      <c r="AH65" s="420" t="s">
        <v>2100</v>
      </c>
      <c r="AI65" s="424" t="s">
        <v>2100</v>
      </c>
      <c r="AJ65" s="429" t="s">
        <v>2100</v>
      </c>
      <c r="AK65" s="438">
        <v>2.5</v>
      </c>
      <c r="AL65" s="438">
        <v>500</v>
      </c>
      <c r="AM65" s="438">
        <v>500</v>
      </c>
      <c r="AN65" s="429"/>
      <c r="AO65" s="429"/>
      <c r="AP65" s="430"/>
      <c r="AQ65" s="429"/>
      <c r="AR65" s="429"/>
      <c r="AS65" s="429">
        <v>1</v>
      </c>
      <c r="AT65">
        <v>76</v>
      </c>
      <c r="AU65">
        <v>68</v>
      </c>
      <c r="AV65">
        <v>87</v>
      </c>
      <c r="AW65">
        <v>86</v>
      </c>
      <c r="AX65">
        <v>54</v>
      </c>
      <c r="AY65">
        <v>73</v>
      </c>
      <c r="AZ65">
        <v>49</v>
      </c>
      <c r="BA65">
        <v>282</v>
      </c>
      <c r="BB65" s="113"/>
      <c r="BC65" s="108"/>
      <c r="BD65" s="438" t="s">
        <v>2806</v>
      </c>
      <c r="BE65" s="438"/>
      <c r="BF65" s="319"/>
      <c r="BG65" s="319"/>
      <c r="BH65" s="319"/>
      <c r="BI65" s="414"/>
    </row>
    <row r="66" spans="1:61" ht="29.25" customHeight="1">
      <c r="A66" s="387" t="s">
        <v>2807</v>
      </c>
      <c r="B66" s="424" t="s">
        <v>2808</v>
      </c>
      <c r="C66" s="426" t="s">
        <v>2781</v>
      </c>
      <c r="D66" s="319"/>
      <c r="E66" s="319">
        <v>1</v>
      </c>
      <c r="F66" s="319"/>
      <c r="G66" s="424">
        <v>1</v>
      </c>
      <c r="H66" s="385"/>
      <c r="I66" s="410">
        <v>382</v>
      </c>
      <c r="J66" s="319"/>
      <c r="K66" s="424">
        <v>1</v>
      </c>
      <c r="L66" s="385"/>
      <c r="M66" s="319">
        <v>150</v>
      </c>
      <c r="N66" s="319">
        <v>70</v>
      </c>
      <c r="O66" s="319">
        <v>195</v>
      </c>
      <c r="P66" s="319"/>
      <c r="Q66" s="424">
        <v>1</v>
      </c>
      <c r="R66" s="319"/>
      <c r="S66" s="424">
        <v>1</v>
      </c>
      <c r="T66" s="319"/>
      <c r="U66" s="424">
        <v>1</v>
      </c>
      <c r="V66" s="424" t="s">
        <v>2808</v>
      </c>
      <c r="W66" s="428">
        <v>1</v>
      </c>
      <c r="X66" s="428">
        <v>1</v>
      </c>
      <c r="Y66" s="428"/>
      <c r="Z66" s="428">
        <v>1</v>
      </c>
      <c r="AA66" s="428" t="s">
        <v>2100</v>
      </c>
      <c r="AB66" s="429">
        <v>1</v>
      </c>
      <c r="AC66" s="424">
        <v>1</v>
      </c>
      <c r="AD66" s="424"/>
      <c r="AE66" s="424">
        <v>1</v>
      </c>
      <c r="AF66" s="420" t="s">
        <v>2100</v>
      </c>
      <c r="AG66" s="420" t="s">
        <v>2100</v>
      </c>
      <c r="AH66" s="420" t="s">
        <v>2100</v>
      </c>
      <c r="AI66" s="424" t="s">
        <v>2100</v>
      </c>
      <c r="AJ66" s="429" t="s">
        <v>2100</v>
      </c>
      <c r="AK66" s="438">
        <v>3</v>
      </c>
      <c r="AL66" s="438">
        <v>500</v>
      </c>
      <c r="AM66" s="438">
        <v>500</v>
      </c>
      <c r="AN66" s="429"/>
      <c r="AO66" s="429"/>
      <c r="AP66" s="430"/>
      <c r="AQ66" s="429"/>
      <c r="AR66" s="429"/>
      <c r="AS66" s="429">
        <v>1</v>
      </c>
      <c r="AT66">
        <v>384</v>
      </c>
      <c r="AU66">
        <v>458</v>
      </c>
      <c r="AV66">
        <v>218</v>
      </c>
      <c r="AW66">
        <v>109</v>
      </c>
      <c r="AX66">
        <v>64</v>
      </c>
      <c r="AY66">
        <v>82</v>
      </c>
      <c r="AZ66">
        <v>56</v>
      </c>
      <c r="BA66">
        <v>243</v>
      </c>
      <c r="BB66" s="113"/>
      <c r="BC66" s="109"/>
      <c r="BD66" s="438" t="s">
        <v>2809</v>
      </c>
      <c r="BE66" s="438"/>
      <c r="BF66" s="319"/>
      <c r="BG66" s="319"/>
      <c r="BH66" s="319"/>
      <c r="BI66" s="414"/>
    </row>
    <row r="67" spans="1:61" ht="29.25" customHeight="1">
      <c r="A67" s="387" t="s">
        <v>2810</v>
      </c>
      <c r="B67" s="424" t="s">
        <v>2811</v>
      </c>
      <c r="C67" s="426" t="s">
        <v>2781</v>
      </c>
      <c r="D67" s="319"/>
      <c r="E67" s="319">
        <v>1</v>
      </c>
      <c r="F67" s="319"/>
      <c r="G67" s="319"/>
      <c r="H67" s="424">
        <v>1</v>
      </c>
      <c r="I67" s="410">
        <v>471</v>
      </c>
      <c r="J67" s="319"/>
      <c r="K67" s="424">
        <v>1</v>
      </c>
      <c r="L67" s="385"/>
      <c r="M67" s="319">
        <v>160</v>
      </c>
      <c r="N67" s="319">
        <v>71</v>
      </c>
      <c r="O67" s="319">
        <v>195</v>
      </c>
      <c r="P67" s="424">
        <v>1</v>
      </c>
      <c r="Q67" s="385"/>
      <c r="R67" s="319"/>
      <c r="S67" s="424">
        <v>1</v>
      </c>
      <c r="T67" s="319"/>
      <c r="U67" s="424">
        <v>1</v>
      </c>
      <c r="V67" s="424" t="s">
        <v>2811</v>
      </c>
      <c r="W67" s="428">
        <v>1</v>
      </c>
      <c r="X67" s="428">
        <v>1</v>
      </c>
      <c r="Y67" s="428"/>
      <c r="Z67" s="428">
        <v>1</v>
      </c>
      <c r="AA67" s="428" t="s">
        <v>2100</v>
      </c>
      <c r="AB67" s="429">
        <v>1</v>
      </c>
      <c r="AC67" s="424">
        <v>1</v>
      </c>
      <c r="AD67" s="424"/>
      <c r="AE67" s="424">
        <v>1</v>
      </c>
      <c r="AF67" s="420" t="s">
        <v>2100</v>
      </c>
      <c r="AG67" s="420" t="s">
        <v>2100</v>
      </c>
      <c r="AH67" s="420" t="s">
        <v>2100</v>
      </c>
      <c r="AI67" s="424" t="s">
        <v>2100</v>
      </c>
      <c r="AJ67" s="429" t="s">
        <v>2100</v>
      </c>
      <c r="AK67" s="438">
        <v>3</v>
      </c>
      <c r="AL67" s="438">
        <v>450</v>
      </c>
      <c r="AM67" s="438">
        <v>300</v>
      </c>
      <c r="AN67" s="429"/>
      <c r="AO67" s="429"/>
      <c r="AP67" s="430"/>
      <c r="AQ67" s="429"/>
      <c r="AR67" s="429"/>
      <c r="AS67" s="429">
        <v>1</v>
      </c>
      <c r="AT67">
        <v>71</v>
      </c>
      <c r="AU67">
        <v>81</v>
      </c>
      <c r="AV67">
        <v>83</v>
      </c>
      <c r="AW67">
        <v>98</v>
      </c>
      <c r="AX67">
        <v>56</v>
      </c>
      <c r="AY67">
        <v>110</v>
      </c>
      <c r="AZ67">
        <v>54</v>
      </c>
      <c r="BA67">
        <v>575</v>
      </c>
      <c r="BB67" s="113"/>
      <c r="BC67" s="108"/>
      <c r="BD67" s="438" t="s">
        <v>2812</v>
      </c>
      <c r="BE67" s="438"/>
      <c r="BF67" s="319"/>
      <c r="BG67" s="319"/>
      <c r="BH67" s="319"/>
      <c r="BI67" s="414"/>
    </row>
    <row r="68" spans="1:61" ht="29.25" customHeight="1">
      <c r="A68" s="387" t="s">
        <v>2813</v>
      </c>
      <c r="B68" s="424" t="s">
        <v>2814</v>
      </c>
      <c r="C68" s="426" t="s">
        <v>2781</v>
      </c>
      <c r="D68" s="319"/>
      <c r="E68" s="319">
        <v>1</v>
      </c>
      <c r="F68" s="319"/>
      <c r="G68" s="319"/>
      <c r="H68" s="424">
        <v>1</v>
      </c>
      <c r="I68" s="410">
        <v>437</v>
      </c>
      <c r="J68" s="319"/>
      <c r="K68" s="424">
        <v>1</v>
      </c>
      <c r="L68" s="385"/>
      <c r="M68" s="319">
        <v>165</v>
      </c>
      <c r="N68" s="319">
        <v>72</v>
      </c>
      <c r="O68" s="319">
        <v>212</v>
      </c>
      <c r="P68" s="319"/>
      <c r="Q68" s="424">
        <v>1</v>
      </c>
      <c r="R68" s="319"/>
      <c r="S68" s="424">
        <v>1</v>
      </c>
      <c r="T68" s="319"/>
      <c r="U68" s="424">
        <v>1</v>
      </c>
      <c r="V68" s="424" t="s">
        <v>2814</v>
      </c>
      <c r="W68" s="428">
        <v>1</v>
      </c>
      <c r="X68" s="428"/>
      <c r="Y68" s="428">
        <v>1</v>
      </c>
      <c r="Z68" s="428">
        <v>1</v>
      </c>
      <c r="AA68" s="428" t="s">
        <v>2100</v>
      </c>
      <c r="AB68" s="429">
        <v>1</v>
      </c>
      <c r="AC68" s="424"/>
      <c r="AD68" s="424">
        <v>1</v>
      </c>
      <c r="AE68" s="424">
        <v>1</v>
      </c>
      <c r="AF68" s="420" t="s">
        <v>2100</v>
      </c>
      <c r="AG68" s="420" t="s">
        <v>2100</v>
      </c>
      <c r="AH68" s="420" t="s">
        <v>2100</v>
      </c>
      <c r="AI68" s="424" t="s">
        <v>2100</v>
      </c>
      <c r="AJ68" s="429" t="s">
        <v>2100</v>
      </c>
      <c r="AK68" s="438">
        <v>3</v>
      </c>
      <c r="AL68" s="438">
        <v>900</v>
      </c>
      <c r="AM68" s="438">
        <v>900</v>
      </c>
      <c r="AN68" s="429"/>
      <c r="AO68" s="429"/>
      <c r="AP68" s="430"/>
      <c r="AQ68" s="429"/>
      <c r="AR68" s="429">
        <v>1</v>
      </c>
      <c r="AS68" s="429"/>
      <c r="AT68" s="141">
        <v>2125</v>
      </c>
      <c r="AU68">
        <v>754</v>
      </c>
      <c r="AV68">
        <v>879</v>
      </c>
      <c r="AW68">
        <v>109</v>
      </c>
      <c r="AX68">
        <v>193</v>
      </c>
      <c r="AY68">
        <v>164</v>
      </c>
      <c r="AZ68">
        <v>59</v>
      </c>
      <c r="BA68">
        <v>1510</v>
      </c>
      <c r="BB68" s="113"/>
      <c r="BC68" s="108"/>
      <c r="BD68" s="438" t="s">
        <v>2815</v>
      </c>
      <c r="BE68" s="438"/>
      <c r="BF68" s="319"/>
      <c r="BG68" s="319"/>
      <c r="BH68" s="319"/>
      <c r="BI68" s="414"/>
    </row>
    <row r="69" spans="1:61" ht="29.25" customHeight="1">
      <c r="A69" s="387" t="s">
        <v>2816</v>
      </c>
      <c r="B69" s="424" t="s">
        <v>2817</v>
      </c>
      <c r="C69" s="426" t="s">
        <v>2781</v>
      </c>
      <c r="D69" s="319"/>
      <c r="E69" s="319">
        <v>1</v>
      </c>
      <c r="F69" s="319"/>
      <c r="G69" s="424">
        <v>1</v>
      </c>
      <c r="H69" s="385"/>
      <c r="I69" s="410">
        <v>391</v>
      </c>
      <c r="J69" s="319"/>
      <c r="K69" s="424">
        <v>1</v>
      </c>
      <c r="L69" s="385"/>
      <c r="M69" s="319">
        <v>150</v>
      </c>
      <c r="N69" s="319">
        <v>69</v>
      </c>
      <c r="O69" s="319">
        <v>190</v>
      </c>
      <c r="P69" s="319"/>
      <c r="Q69" s="424">
        <v>1</v>
      </c>
      <c r="R69" s="319"/>
      <c r="S69" s="424">
        <v>1</v>
      </c>
      <c r="T69" s="319"/>
      <c r="U69" s="424">
        <v>1</v>
      </c>
      <c r="V69" s="424" t="s">
        <v>2817</v>
      </c>
      <c r="W69" s="428">
        <v>1</v>
      </c>
      <c r="X69" s="428">
        <v>1</v>
      </c>
      <c r="Y69" s="428"/>
      <c r="Z69" s="428">
        <v>1</v>
      </c>
      <c r="AA69" s="428" t="s">
        <v>2100</v>
      </c>
      <c r="AB69" s="429">
        <v>1</v>
      </c>
      <c r="AC69" s="424">
        <v>1</v>
      </c>
      <c r="AD69" s="424"/>
      <c r="AE69" s="424">
        <v>1</v>
      </c>
      <c r="AF69" s="420" t="s">
        <v>2100</v>
      </c>
      <c r="AG69" s="420" t="s">
        <v>2100</v>
      </c>
      <c r="AH69" s="420" t="s">
        <v>2100</v>
      </c>
      <c r="AI69" s="424" t="s">
        <v>2100</v>
      </c>
      <c r="AJ69" s="429" t="s">
        <v>2100</v>
      </c>
      <c r="AK69" s="438">
        <v>3</v>
      </c>
      <c r="AL69" s="438">
        <v>500</v>
      </c>
      <c r="AM69" s="438">
        <v>500</v>
      </c>
      <c r="AN69" s="438"/>
      <c r="AO69" s="438"/>
      <c r="AP69" s="430"/>
      <c r="AQ69" s="438"/>
      <c r="AR69" s="438"/>
      <c r="AS69" s="429">
        <v>1</v>
      </c>
      <c r="AT69">
        <v>74</v>
      </c>
      <c r="AU69">
        <v>75</v>
      </c>
      <c r="AV69">
        <v>106</v>
      </c>
      <c r="AW69">
        <v>91</v>
      </c>
      <c r="AX69">
        <v>72</v>
      </c>
      <c r="AY69">
        <v>76</v>
      </c>
      <c r="AZ69">
        <v>52</v>
      </c>
      <c r="BA69">
        <v>268</v>
      </c>
      <c r="BB69" s="113"/>
      <c r="BD69" s="439"/>
      <c r="BE69" s="439"/>
      <c r="BF69" s="440"/>
      <c r="BG69" s="440"/>
      <c r="BH69" s="440"/>
      <c r="BI69" s="441"/>
    </row>
    <row r="70" spans="1:61" ht="29.25" customHeight="1">
      <c r="A70" s="387" t="s">
        <v>2818</v>
      </c>
      <c r="B70" s="424" t="s">
        <v>2819</v>
      </c>
      <c r="C70" s="426" t="s">
        <v>2781</v>
      </c>
      <c r="D70" s="319">
        <v>1</v>
      </c>
      <c r="E70" s="319"/>
      <c r="F70" s="319"/>
      <c r="G70" s="319"/>
      <c r="H70" s="424">
        <v>1</v>
      </c>
      <c r="I70" s="410">
        <v>551</v>
      </c>
      <c r="J70" s="319"/>
      <c r="K70" s="319"/>
      <c r="L70" s="424">
        <v>1</v>
      </c>
      <c r="M70" s="319">
        <v>166</v>
      </c>
      <c r="N70" s="319">
        <v>72</v>
      </c>
      <c r="O70" s="319">
        <v>212</v>
      </c>
      <c r="P70" s="319"/>
      <c r="Q70" s="424">
        <v>1</v>
      </c>
      <c r="R70" s="319"/>
      <c r="S70" s="424">
        <v>1</v>
      </c>
      <c r="T70" s="319"/>
      <c r="U70" s="424">
        <v>1</v>
      </c>
      <c r="V70" s="424" t="s">
        <v>2819</v>
      </c>
      <c r="W70" s="428">
        <v>1</v>
      </c>
      <c r="X70" s="428"/>
      <c r="Y70" s="428">
        <v>1</v>
      </c>
      <c r="Z70" s="428">
        <v>1</v>
      </c>
      <c r="AA70" s="428" t="s">
        <v>2100</v>
      </c>
      <c r="AB70" s="429">
        <v>1</v>
      </c>
      <c r="AC70" s="424"/>
      <c r="AD70" s="424">
        <v>1</v>
      </c>
      <c r="AE70" s="424">
        <v>1</v>
      </c>
      <c r="AF70" s="420" t="s">
        <v>2100</v>
      </c>
      <c r="AG70" s="420" t="s">
        <v>2100</v>
      </c>
      <c r="AH70" s="420" t="s">
        <v>2100</v>
      </c>
      <c r="AI70" s="424" t="s">
        <v>2100</v>
      </c>
      <c r="AJ70" s="429" t="s">
        <v>2100</v>
      </c>
      <c r="AK70" s="438">
        <v>3</v>
      </c>
      <c r="AL70" s="438">
        <v>900</v>
      </c>
      <c r="AM70" s="438">
        <v>900</v>
      </c>
      <c r="AN70" s="438"/>
      <c r="AO70" s="438"/>
      <c r="AP70" s="430"/>
      <c r="AQ70" s="438"/>
      <c r="AR70" s="438"/>
      <c r="AS70" s="429">
        <v>1</v>
      </c>
      <c r="AT70">
        <v>98</v>
      </c>
      <c r="AU70">
        <v>99</v>
      </c>
      <c r="AV70">
        <v>85</v>
      </c>
      <c r="AW70">
        <v>92</v>
      </c>
      <c r="AX70">
        <v>64</v>
      </c>
      <c r="AY70">
        <v>497</v>
      </c>
      <c r="AZ70">
        <v>67</v>
      </c>
      <c r="BA70">
        <v>1451</v>
      </c>
      <c r="BB70" s="113"/>
      <c r="BC70" s="109"/>
      <c r="BD70" s="438" t="s">
        <v>2820</v>
      </c>
      <c r="BE70" s="438"/>
      <c r="BF70" s="319"/>
      <c r="BG70" s="319"/>
      <c r="BH70" s="319"/>
      <c r="BI70" s="414"/>
    </row>
    <row r="71" spans="1:61" ht="29.25" customHeight="1">
      <c r="A71" s="387" t="s">
        <v>2821</v>
      </c>
      <c r="B71" s="424" t="s">
        <v>2822</v>
      </c>
      <c r="C71" s="426" t="s">
        <v>2781</v>
      </c>
      <c r="D71" s="319"/>
      <c r="E71" s="319">
        <v>1</v>
      </c>
      <c r="F71" s="319"/>
      <c r="G71" s="319"/>
      <c r="H71" s="424">
        <v>1</v>
      </c>
      <c r="I71" s="410">
        <v>549</v>
      </c>
      <c r="J71" s="319"/>
      <c r="K71" s="424">
        <v>1</v>
      </c>
      <c r="L71" s="385"/>
      <c r="M71" s="319">
        <v>165</v>
      </c>
      <c r="N71" s="319">
        <v>72</v>
      </c>
      <c r="O71" s="319">
        <v>212</v>
      </c>
      <c r="P71" s="424">
        <v>1</v>
      </c>
      <c r="Q71" s="385"/>
      <c r="R71" s="319"/>
      <c r="S71" s="424">
        <v>1</v>
      </c>
      <c r="T71" s="319"/>
      <c r="U71" s="424">
        <v>1</v>
      </c>
      <c r="V71" s="424" t="s">
        <v>2822</v>
      </c>
      <c r="W71" s="428">
        <v>1</v>
      </c>
      <c r="X71" s="428"/>
      <c r="Y71" s="428">
        <v>1</v>
      </c>
      <c r="Z71" s="428">
        <v>1</v>
      </c>
      <c r="AA71" s="428" t="s">
        <v>2100</v>
      </c>
      <c r="AB71" s="429">
        <v>1</v>
      </c>
      <c r="AC71" s="424"/>
      <c r="AD71" s="424">
        <v>1</v>
      </c>
      <c r="AE71" s="424">
        <v>1</v>
      </c>
      <c r="AF71" s="420" t="s">
        <v>2100</v>
      </c>
      <c r="AG71" s="420" t="s">
        <v>2100</v>
      </c>
      <c r="AH71" s="420" t="s">
        <v>2100</v>
      </c>
      <c r="AI71" s="424" t="s">
        <v>2100</v>
      </c>
      <c r="AJ71" s="429" t="s">
        <v>2100</v>
      </c>
      <c r="AK71" s="438">
        <v>3</v>
      </c>
      <c r="AL71" s="438">
        <v>450</v>
      </c>
      <c r="AM71" s="438">
        <v>200</v>
      </c>
      <c r="AN71" s="438"/>
      <c r="AO71" s="438"/>
      <c r="AP71" s="430"/>
      <c r="AQ71" s="438"/>
      <c r="AR71" s="438"/>
      <c r="AS71" s="429">
        <v>1</v>
      </c>
      <c r="AT71">
        <v>73</v>
      </c>
      <c r="AU71">
        <v>85</v>
      </c>
      <c r="AV71">
        <v>96</v>
      </c>
      <c r="AW71">
        <v>96</v>
      </c>
      <c r="AX71">
        <v>58</v>
      </c>
      <c r="AY71">
        <v>80</v>
      </c>
      <c r="AZ71">
        <v>47</v>
      </c>
      <c r="BA71">
        <v>2478</v>
      </c>
      <c r="BB71" s="113"/>
      <c r="BC71" s="109"/>
      <c r="BD71" s="438" t="s">
        <v>2823</v>
      </c>
      <c r="BE71" s="438"/>
      <c r="BF71" s="319"/>
      <c r="BG71" s="319"/>
      <c r="BH71" s="319"/>
      <c r="BI71" s="414"/>
    </row>
    <row r="72" spans="1:61" ht="29.25" customHeight="1">
      <c r="A72" s="387" t="s">
        <v>2824</v>
      </c>
      <c r="B72" s="424" t="s">
        <v>2825</v>
      </c>
      <c r="C72" s="426" t="s">
        <v>2781</v>
      </c>
      <c r="D72" s="319"/>
      <c r="E72" s="319">
        <v>1</v>
      </c>
      <c r="F72" s="319"/>
      <c r="G72" s="319"/>
      <c r="H72" s="424">
        <v>1</v>
      </c>
      <c r="I72" s="410">
        <v>567</v>
      </c>
      <c r="J72" s="319"/>
      <c r="K72" s="319"/>
      <c r="L72" s="424">
        <v>1</v>
      </c>
      <c r="M72" s="319">
        <v>165</v>
      </c>
      <c r="N72" s="319">
        <v>72</v>
      </c>
      <c r="O72" s="319">
        <v>205</v>
      </c>
      <c r="P72" s="424">
        <v>1</v>
      </c>
      <c r="Q72" s="385"/>
      <c r="R72" s="319"/>
      <c r="S72" s="424">
        <v>1</v>
      </c>
      <c r="T72" s="319"/>
      <c r="U72" s="424">
        <v>1</v>
      </c>
      <c r="V72" s="424" t="s">
        <v>2825</v>
      </c>
      <c r="W72" s="428">
        <v>1</v>
      </c>
      <c r="X72" s="428">
        <v>1</v>
      </c>
      <c r="Y72" s="428"/>
      <c r="Z72" s="428">
        <v>1</v>
      </c>
      <c r="AA72" s="428" t="s">
        <v>2100</v>
      </c>
      <c r="AB72" s="429">
        <v>1</v>
      </c>
      <c r="AC72" s="424">
        <v>1</v>
      </c>
      <c r="AD72" s="424"/>
      <c r="AE72" s="424">
        <v>1</v>
      </c>
      <c r="AF72" s="420" t="s">
        <v>2100</v>
      </c>
      <c r="AG72" s="420" t="s">
        <v>2100</v>
      </c>
      <c r="AH72" s="420" t="s">
        <v>2100</v>
      </c>
      <c r="AI72" s="424" t="s">
        <v>2100</v>
      </c>
      <c r="AJ72" s="429" t="s">
        <v>2100</v>
      </c>
      <c r="AK72" s="438">
        <v>2.5</v>
      </c>
      <c r="AL72" s="438">
        <v>900</v>
      </c>
      <c r="AM72" s="438">
        <v>900</v>
      </c>
      <c r="AN72" s="438"/>
      <c r="AO72" s="438"/>
      <c r="AP72" s="430"/>
      <c r="AQ72" s="438"/>
      <c r="AR72" s="429">
        <v>1</v>
      </c>
      <c r="AS72" s="438"/>
      <c r="AT72" s="431">
        <v>9082</v>
      </c>
      <c r="AU72" s="431">
        <v>4579</v>
      </c>
      <c r="AV72">
        <v>1437</v>
      </c>
      <c r="AW72">
        <v>116</v>
      </c>
      <c r="AX72">
        <v>65</v>
      </c>
      <c r="AY72">
        <v>394</v>
      </c>
      <c r="AZ72">
        <v>43</v>
      </c>
      <c r="BA72">
        <v>810</v>
      </c>
      <c r="BB72" s="113"/>
      <c r="BC72" s="109"/>
      <c r="BD72" s="438" t="s">
        <v>2826</v>
      </c>
      <c r="BE72" s="438"/>
      <c r="BF72" s="319"/>
      <c r="BG72" s="319"/>
      <c r="BH72" s="319"/>
      <c r="BI72" s="414"/>
    </row>
    <row r="73" spans="1:61" ht="29.25" customHeight="1">
      <c r="A73" s="387" t="s">
        <v>2827</v>
      </c>
      <c r="B73" s="424" t="s">
        <v>2828</v>
      </c>
      <c r="C73" s="426" t="s">
        <v>2781</v>
      </c>
      <c r="D73" s="319"/>
      <c r="E73" s="319">
        <v>1</v>
      </c>
      <c r="F73" s="319"/>
      <c r="G73" s="319"/>
      <c r="H73" s="424">
        <v>1</v>
      </c>
      <c r="I73" s="410">
        <v>664</v>
      </c>
      <c r="J73" s="319"/>
      <c r="K73" s="319"/>
      <c r="L73" s="424">
        <v>1</v>
      </c>
      <c r="M73" s="319">
        <v>170</v>
      </c>
      <c r="N73" s="319">
        <v>73</v>
      </c>
      <c r="O73" s="319">
        <v>216</v>
      </c>
      <c r="P73" s="424">
        <v>1</v>
      </c>
      <c r="Q73" s="385"/>
      <c r="R73" s="319"/>
      <c r="S73" s="424">
        <v>1</v>
      </c>
      <c r="T73" s="319"/>
      <c r="U73" s="424">
        <v>1</v>
      </c>
      <c r="V73" s="424" t="s">
        <v>2828</v>
      </c>
      <c r="W73" s="428">
        <v>1</v>
      </c>
      <c r="X73" s="428">
        <v>1</v>
      </c>
      <c r="Y73" s="428"/>
      <c r="Z73" s="428">
        <v>1</v>
      </c>
      <c r="AA73" s="428" t="s">
        <v>2100</v>
      </c>
      <c r="AB73" s="429">
        <v>1</v>
      </c>
      <c r="AC73" s="424">
        <v>1</v>
      </c>
      <c r="AD73" s="424"/>
      <c r="AE73" s="424">
        <v>1</v>
      </c>
      <c r="AF73" s="420" t="s">
        <v>2100</v>
      </c>
      <c r="AG73" s="420" t="s">
        <v>2100</v>
      </c>
      <c r="AH73" s="420" t="s">
        <v>2100</v>
      </c>
      <c r="AI73" s="424" t="s">
        <v>2100</v>
      </c>
      <c r="AJ73" s="429" t="s">
        <v>2100</v>
      </c>
      <c r="AK73" s="438">
        <v>3</v>
      </c>
      <c r="AL73" s="438">
        <v>900</v>
      </c>
      <c r="AM73" s="438">
        <v>900</v>
      </c>
      <c r="AN73" s="438"/>
      <c r="AO73" s="438"/>
      <c r="AP73" s="430"/>
      <c r="AQ73" s="438"/>
      <c r="AR73" s="438"/>
      <c r="AS73" s="429">
        <v>1</v>
      </c>
      <c r="AT73">
        <v>326</v>
      </c>
      <c r="AU73">
        <v>246</v>
      </c>
      <c r="AV73">
        <v>93</v>
      </c>
      <c r="AW73">
        <v>94</v>
      </c>
      <c r="AX73">
        <v>120</v>
      </c>
      <c r="AY73">
        <v>334</v>
      </c>
      <c r="AZ73">
        <v>109</v>
      </c>
      <c r="BA73">
        <v>1823</v>
      </c>
      <c r="BB73" s="113"/>
      <c r="BC73" s="108"/>
      <c r="BD73" s="438" t="s">
        <v>2829</v>
      </c>
      <c r="BE73" s="438"/>
      <c r="BF73" s="319"/>
      <c r="BG73" s="319"/>
      <c r="BH73" s="319"/>
      <c r="BI73" s="414"/>
    </row>
    <row r="74" spans="1:61" ht="29.25" customHeight="1">
      <c r="A74" s="387" t="s">
        <v>2830</v>
      </c>
      <c r="B74" s="424" t="s">
        <v>2831</v>
      </c>
      <c r="C74" s="426" t="s">
        <v>2781</v>
      </c>
      <c r="D74" s="319"/>
      <c r="E74" s="319">
        <v>1</v>
      </c>
      <c r="F74" s="319"/>
      <c r="G74" s="319"/>
      <c r="H74" s="424">
        <v>1</v>
      </c>
      <c r="I74" s="410">
        <v>652</v>
      </c>
      <c r="J74" s="319"/>
      <c r="K74" s="319"/>
      <c r="L74" s="424">
        <v>1</v>
      </c>
      <c r="M74" s="319">
        <v>173</v>
      </c>
      <c r="N74" s="319">
        <v>70</v>
      </c>
      <c r="O74" s="319">
        <v>205</v>
      </c>
      <c r="P74" s="424">
        <v>1</v>
      </c>
      <c r="Q74" s="385"/>
      <c r="R74" s="319"/>
      <c r="S74" s="424">
        <v>1</v>
      </c>
      <c r="T74" s="319"/>
      <c r="U74" s="424">
        <v>1</v>
      </c>
      <c r="V74" s="424" t="s">
        <v>2831</v>
      </c>
      <c r="W74" s="428">
        <v>1</v>
      </c>
      <c r="X74" s="428"/>
      <c r="Y74" s="428">
        <v>1</v>
      </c>
      <c r="Z74" s="428">
        <v>1</v>
      </c>
      <c r="AA74" s="428" t="s">
        <v>2100</v>
      </c>
      <c r="AB74" s="429">
        <v>1</v>
      </c>
      <c r="AC74" s="424"/>
      <c r="AD74" s="424">
        <v>1</v>
      </c>
      <c r="AE74" s="424">
        <v>1</v>
      </c>
      <c r="AF74" s="420" t="s">
        <v>2100</v>
      </c>
      <c r="AG74" s="420" t="s">
        <v>2100</v>
      </c>
      <c r="AH74" s="420" t="s">
        <v>2100</v>
      </c>
      <c r="AI74" s="424" t="s">
        <v>2100</v>
      </c>
      <c r="AJ74" s="429" t="s">
        <v>2100</v>
      </c>
      <c r="AK74" s="438">
        <v>2</v>
      </c>
      <c r="AL74" s="438">
        <v>220</v>
      </c>
      <c r="AM74" s="438">
        <v>220</v>
      </c>
      <c r="AN74" s="438"/>
      <c r="AO74" s="438"/>
      <c r="AP74" s="430"/>
      <c r="AQ74" s="438"/>
      <c r="AR74" s="438"/>
      <c r="AS74" s="429">
        <v>1</v>
      </c>
      <c r="AT74">
        <v>244</v>
      </c>
      <c r="AU74">
        <v>166</v>
      </c>
      <c r="AV74">
        <v>79</v>
      </c>
      <c r="AW74">
        <v>96</v>
      </c>
      <c r="AX74">
        <v>63</v>
      </c>
      <c r="AY74">
        <v>204</v>
      </c>
      <c r="AZ74">
        <v>73</v>
      </c>
      <c r="BA74">
        <v>620</v>
      </c>
      <c r="BB74" s="113"/>
      <c r="BC74" s="109"/>
      <c r="BD74" s="438" t="s">
        <v>2832</v>
      </c>
      <c r="BE74" s="438"/>
      <c r="BF74" s="319"/>
      <c r="BG74" s="319"/>
      <c r="BH74" s="319"/>
      <c r="BI74" s="414"/>
    </row>
    <row r="75" spans="1:61" ht="29.25" customHeight="1">
      <c r="A75" s="387" t="s">
        <v>2833</v>
      </c>
      <c r="B75" s="424" t="s">
        <v>2834</v>
      </c>
      <c r="C75" s="426" t="s">
        <v>2781</v>
      </c>
      <c r="D75" s="319"/>
      <c r="E75" s="319">
        <v>1</v>
      </c>
      <c r="F75" s="319"/>
      <c r="G75" s="319"/>
      <c r="H75" s="424">
        <v>1</v>
      </c>
      <c r="I75" s="410">
        <v>542</v>
      </c>
      <c r="J75" s="319"/>
      <c r="K75" s="424">
        <v>1</v>
      </c>
      <c r="L75" s="385"/>
      <c r="M75" s="319">
        <v>165</v>
      </c>
      <c r="N75" s="319">
        <v>72</v>
      </c>
      <c r="O75" s="319">
        <v>205</v>
      </c>
      <c r="P75" s="424">
        <v>1</v>
      </c>
      <c r="Q75" s="385"/>
      <c r="R75" s="319"/>
      <c r="S75" s="424">
        <v>1</v>
      </c>
      <c r="T75" s="319"/>
      <c r="U75" s="424">
        <v>1</v>
      </c>
      <c r="V75" s="424" t="s">
        <v>2834</v>
      </c>
      <c r="W75" s="428">
        <v>1</v>
      </c>
      <c r="X75" s="428"/>
      <c r="Y75" s="428">
        <v>1</v>
      </c>
      <c r="Z75" s="428">
        <v>1</v>
      </c>
      <c r="AA75" s="428" t="s">
        <v>2100</v>
      </c>
      <c r="AB75" s="429">
        <v>1</v>
      </c>
      <c r="AC75" s="424"/>
      <c r="AD75" s="424">
        <v>1</v>
      </c>
      <c r="AE75" s="424">
        <v>1</v>
      </c>
      <c r="AF75" s="420" t="s">
        <v>2100</v>
      </c>
      <c r="AG75" s="420" t="s">
        <v>2100</v>
      </c>
      <c r="AH75" s="420" t="s">
        <v>2100</v>
      </c>
      <c r="AI75" s="424" t="s">
        <v>2100</v>
      </c>
      <c r="AJ75" s="429" t="s">
        <v>2100</v>
      </c>
      <c r="AK75" s="438">
        <v>3</v>
      </c>
      <c r="AL75" s="438">
        <v>500</v>
      </c>
      <c r="AM75" s="438">
        <v>500</v>
      </c>
      <c r="AN75" s="438"/>
      <c r="AO75" s="438"/>
      <c r="AP75" s="430"/>
      <c r="AQ75" s="438"/>
      <c r="AR75" s="429">
        <v>1</v>
      </c>
      <c r="AS75" s="438"/>
      <c r="AT75" s="431">
        <v>3436</v>
      </c>
      <c r="AU75" s="141">
        <v>2232</v>
      </c>
      <c r="AV75">
        <v>1874</v>
      </c>
      <c r="AW75">
        <v>85</v>
      </c>
      <c r="AX75">
        <v>53</v>
      </c>
      <c r="AY75">
        <v>119</v>
      </c>
      <c r="AZ75">
        <v>57</v>
      </c>
      <c r="BA75">
        <v>2170</v>
      </c>
      <c r="BB75" s="113"/>
      <c r="BC75" s="109"/>
      <c r="BD75" s="438" t="s">
        <v>2835</v>
      </c>
      <c r="BE75" s="438"/>
      <c r="BF75" s="319"/>
      <c r="BG75" s="319"/>
      <c r="BH75" s="319"/>
      <c r="BI75" s="414"/>
    </row>
    <row r="76" spans="1:61" ht="29.25" customHeight="1">
      <c r="A76" s="387" t="s">
        <v>2836</v>
      </c>
      <c r="B76" s="424" t="s">
        <v>2837</v>
      </c>
      <c r="C76" s="426" t="s">
        <v>2781</v>
      </c>
      <c r="D76" s="319">
        <v>1</v>
      </c>
      <c r="E76" s="319"/>
      <c r="F76" s="319"/>
      <c r="G76" s="319"/>
      <c r="H76" s="424">
        <v>1</v>
      </c>
      <c r="I76" s="410">
        <v>695</v>
      </c>
      <c r="J76" s="319"/>
      <c r="K76" s="424">
        <v>1</v>
      </c>
      <c r="L76" s="385"/>
      <c r="M76" s="319">
        <v>165</v>
      </c>
      <c r="N76" s="319">
        <v>80</v>
      </c>
      <c r="O76" s="319">
        <v>220</v>
      </c>
      <c r="P76" s="319"/>
      <c r="Q76" s="424">
        <v>1</v>
      </c>
      <c r="R76" s="319"/>
      <c r="S76" s="424">
        <v>1</v>
      </c>
      <c r="T76" s="319"/>
      <c r="U76" s="424">
        <v>1</v>
      </c>
      <c r="V76" s="424" t="s">
        <v>2837</v>
      </c>
      <c r="W76" s="428">
        <v>1</v>
      </c>
      <c r="X76" s="428">
        <v>1</v>
      </c>
      <c r="Y76" s="428"/>
      <c r="Z76" s="428">
        <v>1</v>
      </c>
      <c r="AA76" s="428" t="s">
        <v>2100</v>
      </c>
      <c r="AB76" s="429">
        <v>1</v>
      </c>
      <c r="AC76" s="424">
        <v>1</v>
      </c>
      <c r="AD76" s="424"/>
      <c r="AE76" s="424">
        <v>1</v>
      </c>
      <c r="AF76" s="420" t="s">
        <v>2100</v>
      </c>
      <c r="AG76" s="420" t="s">
        <v>2100</v>
      </c>
      <c r="AH76" s="420" t="s">
        <v>2100</v>
      </c>
      <c r="AI76" s="424" t="s">
        <v>2100</v>
      </c>
      <c r="AJ76" s="429" t="s">
        <v>2100</v>
      </c>
      <c r="AK76" s="438">
        <v>3</v>
      </c>
      <c r="AL76" s="438">
        <v>500</v>
      </c>
      <c r="AM76" s="438">
        <v>500</v>
      </c>
      <c r="AN76" s="438"/>
      <c r="AO76" s="438"/>
      <c r="AP76" s="430"/>
      <c r="AQ76" s="438"/>
      <c r="AR76" s="438"/>
      <c r="AS76" s="429">
        <v>1</v>
      </c>
      <c r="AT76">
        <v>508</v>
      </c>
      <c r="AU76">
        <v>103</v>
      </c>
      <c r="AV76">
        <v>393</v>
      </c>
      <c r="AW76">
        <v>76</v>
      </c>
      <c r="AX76">
        <v>58</v>
      </c>
      <c r="AY76">
        <v>71</v>
      </c>
      <c r="AZ76">
        <v>64</v>
      </c>
      <c r="BA76">
        <v>2255</v>
      </c>
      <c r="BB76" s="113"/>
      <c r="BC76" s="109"/>
      <c r="BD76" s="438" t="s">
        <v>2838</v>
      </c>
      <c r="BE76" s="438"/>
      <c r="BF76" s="319"/>
      <c r="BG76" s="319"/>
      <c r="BH76" s="319"/>
      <c r="BI76" s="414"/>
    </row>
    <row r="77" spans="1:61" ht="29.25" customHeight="1">
      <c r="A77" s="387" t="s">
        <v>2839</v>
      </c>
      <c r="B77" s="424" t="s">
        <v>2840</v>
      </c>
      <c r="C77" s="426" t="s">
        <v>2781</v>
      </c>
      <c r="D77" s="319">
        <v>1</v>
      </c>
      <c r="E77" s="319"/>
      <c r="F77" s="319"/>
      <c r="G77" s="424">
        <v>1</v>
      </c>
      <c r="H77" s="385"/>
      <c r="I77" s="410">
        <v>402</v>
      </c>
      <c r="J77" s="319"/>
      <c r="K77" s="319"/>
      <c r="L77" s="424">
        <v>1</v>
      </c>
      <c r="M77" s="319">
        <v>145</v>
      </c>
      <c r="N77" s="319">
        <v>70</v>
      </c>
      <c r="O77" s="319">
        <v>175</v>
      </c>
      <c r="P77" s="319"/>
      <c r="Q77" s="424">
        <v>1</v>
      </c>
      <c r="R77" s="319"/>
      <c r="S77" s="424">
        <v>1</v>
      </c>
      <c r="T77" s="319"/>
      <c r="U77" s="424">
        <v>1</v>
      </c>
      <c r="V77" s="424" t="s">
        <v>2840</v>
      </c>
      <c r="W77" s="428">
        <v>1</v>
      </c>
      <c r="X77" s="428">
        <v>1</v>
      </c>
      <c r="Y77" s="428"/>
      <c r="Z77" s="428">
        <v>1</v>
      </c>
      <c r="AA77" s="428" t="s">
        <v>2100</v>
      </c>
      <c r="AB77" s="429">
        <v>1</v>
      </c>
      <c r="AC77" s="424">
        <v>1</v>
      </c>
      <c r="AD77" s="424"/>
      <c r="AE77" s="424">
        <v>1</v>
      </c>
      <c r="AF77" s="420" t="s">
        <v>2100</v>
      </c>
      <c r="AG77" s="420" t="s">
        <v>2100</v>
      </c>
      <c r="AH77" s="420" t="s">
        <v>2100</v>
      </c>
      <c r="AI77" s="424" t="s">
        <v>2100</v>
      </c>
      <c r="AJ77" s="429" t="s">
        <v>2100</v>
      </c>
      <c r="AK77" s="438">
        <v>3</v>
      </c>
      <c r="AL77" s="438">
        <v>600</v>
      </c>
      <c r="AM77" s="438">
        <v>600</v>
      </c>
      <c r="AN77" s="438"/>
      <c r="AO77" s="438"/>
      <c r="AP77" s="430"/>
      <c r="AQ77" s="438"/>
      <c r="AR77" s="438"/>
      <c r="AS77" s="429">
        <v>1</v>
      </c>
      <c r="AT77">
        <v>133</v>
      </c>
      <c r="AU77">
        <v>83</v>
      </c>
      <c r="AV77">
        <v>109</v>
      </c>
      <c r="AW77">
        <v>78</v>
      </c>
      <c r="AX77">
        <v>56</v>
      </c>
      <c r="AY77">
        <v>517</v>
      </c>
      <c r="AZ77">
        <v>54</v>
      </c>
      <c r="BA77">
        <v>193</v>
      </c>
      <c r="BB77" s="113"/>
      <c r="BC77" s="109"/>
      <c r="BD77" s="438" t="s">
        <v>2841</v>
      </c>
      <c r="BE77" s="438"/>
      <c r="BF77" s="319"/>
      <c r="BG77" s="319"/>
      <c r="BH77" s="319"/>
      <c r="BI77" s="414"/>
    </row>
    <row r="78" spans="1:61" ht="29.25" customHeight="1">
      <c r="A78" s="387" t="s">
        <v>2842</v>
      </c>
      <c r="B78" s="424" t="s">
        <v>2843</v>
      </c>
      <c r="C78" s="426" t="s">
        <v>2844</v>
      </c>
      <c r="D78" s="319">
        <v>1</v>
      </c>
      <c r="E78" s="319"/>
      <c r="F78" s="319"/>
      <c r="G78" s="424">
        <v>1</v>
      </c>
      <c r="H78" s="385"/>
      <c r="I78" s="410">
        <v>394</v>
      </c>
      <c r="J78" s="319"/>
      <c r="K78" s="319"/>
      <c r="L78" s="424">
        <v>1</v>
      </c>
      <c r="M78" s="319">
        <v>155</v>
      </c>
      <c r="N78" s="319">
        <v>75</v>
      </c>
      <c r="O78" s="319">
        <v>190</v>
      </c>
      <c r="P78" s="319"/>
      <c r="Q78" s="424">
        <v>1</v>
      </c>
      <c r="R78" s="319"/>
      <c r="S78" s="424">
        <v>1</v>
      </c>
      <c r="T78" s="319"/>
      <c r="U78" s="424">
        <v>1</v>
      </c>
      <c r="V78" s="424" t="s">
        <v>2843</v>
      </c>
      <c r="W78" s="428">
        <v>1</v>
      </c>
      <c r="X78" s="428">
        <v>1</v>
      </c>
      <c r="Y78" s="428"/>
      <c r="Z78" s="428">
        <v>1</v>
      </c>
      <c r="AA78" s="428" t="s">
        <v>2100</v>
      </c>
      <c r="AB78" s="429">
        <v>1</v>
      </c>
      <c r="AC78" s="424">
        <v>1</v>
      </c>
      <c r="AD78" s="424"/>
      <c r="AE78" s="424">
        <v>1</v>
      </c>
      <c r="AF78" s="420" t="s">
        <v>2100</v>
      </c>
      <c r="AG78" s="420" t="s">
        <v>2100</v>
      </c>
      <c r="AH78" s="420" t="s">
        <v>2100</v>
      </c>
      <c r="AI78" s="424" t="s">
        <v>2100</v>
      </c>
      <c r="AJ78" s="429" t="s">
        <v>2100</v>
      </c>
      <c r="AK78" s="438">
        <v>3</v>
      </c>
      <c r="AL78" s="438">
        <v>1000</v>
      </c>
      <c r="AM78" s="438">
        <v>1000</v>
      </c>
      <c r="AN78" s="438"/>
      <c r="AO78" s="438"/>
      <c r="AP78" s="430"/>
      <c r="AQ78" s="438"/>
      <c r="AR78" s="438"/>
      <c r="AS78" s="429">
        <v>1</v>
      </c>
      <c r="AT78">
        <v>314</v>
      </c>
      <c r="AU78">
        <v>101</v>
      </c>
      <c r="AV78">
        <v>124</v>
      </c>
      <c r="AW78">
        <v>86</v>
      </c>
      <c r="AX78">
        <v>52</v>
      </c>
      <c r="AY78">
        <v>190</v>
      </c>
      <c r="AZ78">
        <v>65</v>
      </c>
      <c r="BA78">
        <v>262</v>
      </c>
      <c r="BB78" s="113"/>
      <c r="BC78" s="109"/>
      <c r="BD78" s="438" t="s">
        <v>2845</v>
      </c>
      <c r="BE78" s="438"/>
      <c r="BF78" s="319"/>
      <c r="BG78" s="319"/>
      <c r="BH78" s="319"/>
      <c r="BI78" s="414"/>
    </row>
    <row r="79" spans="1:61" ht="29.25" customHeight="1">
      <c r="A79" s="387" t="s">
        <v>2846</v>
      </c>
      <c r="B79" s="424" t="s">
        <v>2847</v>
      </c>
      <c r="C79" s="426" t="s">
        <v>2844</v>
      </c>
      <c r="D79" s="319"/>
      <c r="E79" s="319">
        <v>1</v>
      </c>
      <c r="F79" s="319"/>
      <c r="G79" s="319"/>
      <c r="H79" s="424">
        <v>1</v>
      </c>
      <c r="I79" s="410">
        <v>547</v>
      </c>
      <c r="J79" s="319"/>
      <c r="K79" s="319"/>
      <c r="L79" s="424">
        <v>1</v>
      </c>
      <c r="M79" s="319">
        <v>175</v>
      </c>
      <c r="N79" s="319">
        <v>90</v>
      </c>
      <c r="O79" s="319">
        <v>200</v>
      </c>
      <c r="P79" s="424">
        <v>1</v>
      </c>
      <c r="Q79" s="385"/>
      <c r="R79" s="319"/>
      <c r="S79" s="424">
        <v>1</v>
      </c>
      <c r="T79" s="319"/>
      <c r="U79" s="424">
        <v>1</v>
      </c>
      <c r="V79" s="424" t="s">
        <v>2847</v>
      </c>
      <c r="W79" s="428">
        <v>1</v>
      </c>
      <c r="X79" s="428"/>
      <c r="Y79" s="428">
        <v>1</v>
      </c>
      <c r="Z79" s="428">
        <v>1</v>
      </c>
      <c r="AA79" s="428" t="s">
        <v>2100</v>
      </c>
      <c r="AB79" s="429">
        <v>1</v>
      </c>
      <c r="AC79" s="424"/>
      <c r="AD79" s="424">
        <v>1</v>
      </c>
      <c r="AE79" s="424">
        <v>1</v>
      </c>
      <c r="AF79" s="420" t="s">
        <v>2100</v>
      </c>
      <c r="AG79" s="420" t="s">
        <v>2100</v>
      </c>
      <c r="AH79" s="420" t="s">
        <v>2100</v>
      </c>
      <c r="AI79" s="424" t="s">
        <v>2100</v>
      </c>
      <c r="AJ79" s="429" t="s">
        <v>2100</v>
      </c>
      <c r="AK79" s="438">
        <v>3</v>
      </c>
      <c r="AL79" s="438">
        <v>600</v>
      </c>
      <c r="AM79" s="438">
        <v>500</v>
      </c>
      <c r="AN79" s="438"/>
      <c r="AO79" s="438"/>
      <c r="AP79" s="430"/>
      <c r="AQ79" s="438"/>
      <c r="AR79" s="438"/>
      <c r="AS79" s="429">
        <v>1</v>
      </c>
      <c r="AT79">
        <v>81</v>
      </c>
      <c r="AU79">
        <v>79</v>
      </c>
      <c r="AV79">
        <v>86</v>
      </c>
      <c r="AW79">
        <v>107</v>
      </c>
      <c r="AX79">
        <v>55</v>
      </c>
      <c r="AY79">
        <v>390</v>
      </c>
      <c r="AZ79">
        <v>65</v>
      </c>
      <c r="BA79">
        <v>2915</v>
      </c>
      <c r="BB79" s="113"/>
      <c r="BC79" s="109"/>
      <c r="BD79" s="438" t="s">
        <v>2848</v>
      </c>
      <c r="BE79" s="438"/>
      <c r="BF79" s="319"/>
      <c r="BG79" s="319"/>
      <c r="BH79" s="319"/>
      <c r="BI79" s="414"/>
    </row>
    <row r="80" spans="1:61" ht="29.25" customHeight="1">
      <c r="A80" s="387" t="s">
        <v>2849</v>
      </c>
      <c r="B80" s="424" t="s">
        <v>2850</v>
      </c>
      <c r="C80" s="426" t="s">
        <v>2844</v>
      </c>
      <c r="D80" s="319">
        <v>1</v>
      </c>
      <c r="E80" s="319"/>
      <c r="F80" s="319"/>
      <c r="G80" s="319"/>
      <c r="H80" s="424">
        <v>1</v>
      </c>
      <c r="I80" s="410">
        <v>681</v>
      </c>
      <c r="J80" s="319"/>
      <c r="K80" s="319"/>
      <c r="L80" s="424">
        <v>1</v>
      </c>
      <c r="M80" s="319">
        <v>175</v>
      </c>
      <c r="N80" s="319">
        <v>80</v>
      </c>
      <c r="O80" s="319">
        <v>220</v>
      </c>
      <c r="P80" s="319"/>
      <c r="Q80" s="424">
        <v>1</v>
      </c>
      <c r="R80" s="319"/>
      <c r="S80" s="424">
        <v>1</v>
      </c>
      <c r="T80" s="319"/>
      <c r="U80" s="424">
        <v>1</v>
      </c>
      <c r="V80" s="424" t="s">
        <v>2850</v>
      </c>
      <c r="W80" s="428">
        <v>1</v>
      </c>
      <c r="X80" s="428"/>
      <c r="Y80" s="428">
        <v>1</v>
      </c>
      <c r="Z80" s="428">
        <v>1</v>
      </c>
      <c r="AA80" s="428" t="s">
        <v>2100</v>
      </c>
      <c r="AB80" s="429">
        <v>1</v>
      </c>
      <c r="AC80" s="424"/>
      <c r="AD80" s="424">
        <v>1</v>
      </c>
      <c r="AE80" s="424">
        <v>1</v>
      </c>
      <c r="AF80" s="420" t="s">
        <v>2100</v>
      </c>
      <c r="AG80" s="420" t="s">
        <v>2100</v>
      </c>
      <c r="AH80" s="420" t="s">
        <v>2100</v>
      </c>
      <c r="AI80" s="424" t="s">
        <v>2100</v>
      </c>
      <c r="AJ80" s="429" t="s">
        <v>2100</v>
      </c>
      <c r="AK80" s="438">
        <v>3</v>
      </c>
      <c r="AL80" s="438">
        <v>700</v>
      </c>
      <c r="AM80" s="438">
        <v>700</v>
      </c>
      <c r="AN80" s="438"/>
      <c r="AO80" s="438"/>
      <c r="AP80" s="430"/>
      <c r="AQ80" s="438"/>
      <c r="AR80" s="438"/>
      <c r="AS80" s="429">
        <v>1</v>
      </c>
      <c r="AT80">
        <v>126</v>
      </c>
      <c r="AU80">
        <v>81</v>
      </c>
      <c r="AV80">
        <v>116</v>
      </c>
      <c r="AW80">
        <v>70</v>
      </c>
      <c r="AX80">
        <v>64</v>
      </c>
      <c r="AY80">
        <v>96</v>
      </c>
      <c r="AZ80">
        <v>62</v>
      </c>
      <c r="BA80">
        <v>1778</v>
      </c>
      <c r="BB80" s="113"/>
      <c r="BC80" s="109"/>
      <c r="BD80" s="438" t="s">
        <v>2851</v>
      </c>
      <c r="BE80" s="438"/>
      <c r="BF80" s="319"/>
      <c r="BG80" s="319"/>
      <c r="BH80" s="319"/>
      <c r="BI80" s="414"/>
    </row>
    <row r="81" spans="1:61" ht="29.25" customHeight="1">
      <c r="A81" s="387" t="s">
        <v>2852</v>
      </c>
      <c r="B81" s="424" t="s">
        <v>2853</v>
      </c>
      <c r="C81" s="426" t="s">
        <v>2844</v>
      </c>
      <c r="D81" s="319">
        <v>1</v>
      </c>
      <c r="E81" s="319"/>
      <c r="F81" s="319"/>
      <c r="G81" s="424">
        <v>1</v>
      </c>
      <c r="H81" s="385"/>
      <c r="I81" s="410">
        <v>417</v>
      </c>
      <c r="J81" s="319"/>
      <c r="K81" s="424">
        <v>1</v>
      </c>
      <c r="L81" s="385"/>
      <c r="M81" s="319">
        <v>160</v>
      </c>
      <c r="N81" s="319">
        <v>80</v>
      </c>
      <c r="O81" s="319">
        <v>190</v>
      </c>
      <c r="P81" s="319"/>
      <c r="Q81" s="424">
        <v>1</v>
      </c>
      <c r="R81" s="319"/>
      <c r="S81" s="424">
        <v>1</v>
      </c>
      <c r="T81" s="319"/>
      <c r="U81" s="424">
        <v>1</v>
      </c>
      <c r="V81" s="424" t="s">
        <v>2853</v>
      </c>
      <c r="W81" s="428">
        <v>1</v>
      </c>
      <c r="X81" s="428"/>
      <c r="Y81" s="428">
        <v>1</v>
      </c>
      <c r="Z81" s="428">
        <v>1</v>
      </c>
      <c r="AA81" s="428" t="s">
        <v>2100</v>
      </c>
      <c r="AB81" s="429">
        <v>1</v>
      </c>
      <c r="AC81" s="424"/>
      <c r="AD81" s="424">
        <v>1</v>
      </c>
      <c r="AE81" s="424">
        <v>1</v>
      </c>
      <c r="AF81" s="420" t="s">
        <v>2100</v>
      </c>
      <c r="AG81" s="420" t="s">
        <v>2100</v>
      </c>
      <c r="AH81" s="420" t="s">
        <v>2100</v>
      </c>
      <c r="AI81" s="424" t="s">
        <v>2100</v>
      </c>
      <c r="AJ81" s="429" t="s">
        <v>2100</v>
      </c>
      <c r="AK81" s="438">
        <v>3</v>
      </c>
      <c r="AL81" s="438">
        <v>400</v>
      </c>
      <c r="AM81" s="438">
        <v>400</v>
      </c>
      <c r="AN81" s="438"/>
      <c r="AO81" s="438"/>
      <c r="AP81" s="430"/>
      <c r="AQ81" s="438"/>
      <c r="AR81" s="438"/>
      <c r="AS81" s="429">
        <v>1</v>
      </c>
      <c r="AT81">
        <v>86</v>
      </c>
      <c r="AU81">
        <v>66</v>
      </c>
      <c r="AV81">
        <v>96</v>
      </c>
      <c r="AW81">
        <v>96</v>
      </c>
      <c r="AX81">
        <v>53</v>
      </c>
      <c r="AY81">
        <v>71</v>
      </c>
      <c r="AZ81">
        <v>64</v>
      </c>
      <c r="BA81">
        <v>315</v>
      </c>
      <c r="BB81" s="113"/>
      <c r="BC81" s="108"/>
      <c r="BD81" s="438" t="s">
        <v>2854</v>
      </c>
      <c r="BE81" s="438"/>
      <c r="BF81" s="319"/>
      <c r="BG81" s="319"/>
      <c r="BH81" s="319"/>
      <c r="BI81" s="414"/>
    </row>
    <row r="82" spans="1:61" ht="29.25" customHeight="1">
      <c r="A82" s="387" t="s">
        <v>2855</v>
      </c>
      <c r="B82" s="424" t="s">
        <v>2856</v>
      </c>
      <c r="C82" s="426" t="s">
        <v>2844</v>
      </c>
      <c r="D82" s="319"/>
      <c r="E82" s="319">
        <v>1</v>
      </c>
      <c r="F82" s="319"/>
      <c r="G82" s="319"/>
      <c r="H82" s="424">
        <v>1</v>
      </c>
      <c r="I82" s="410">
        <v>507</v>
      </c>
      <c r="J82" s="319"/>
      <c r="K82" s="424">
        <v>1</v>
      </c>
      <c r="L82" s="385"/>
      <c r="M82" s="319">
        <v>160</v>
      </c>
      <c r="N82" s="319">
        <v>70</v>
      </c>
      <c r="O82" s="319">
        <v>200</v>
      </c>
      <c r="P82" s="424">
        <v>1</v>
      </c>
      <c r="Q82" s="385"/>
      <c r="R82" s="319"/>
      <c r="S82" s="424">
        <v>1</v>
      </c>
      <c r="T82" s="319"/>
      <c r="U82" s="424">
        <v>1</v>
      </c>
      <c r="V82" s="424" t="s">
        <v>2856</v>
      </c>
      <c r="W82" s="428">
        <v>1</v>
      </c>
      <c r="X82" s="428">
        <v>1</v>
      </c>
      <c r="Y82" s="428"/>
      <c r="Z82" s="428">
        <v>1</v>
      </c>
      <c r="AA82" s="428" t="s">
        <v>2100</v>
      </c>
      <c r="AB82" s="429">
        <v>1</v>
      </c>
      <c r="AC82" s="424">
        <v>1</v>
      </c>
      <c r="AD82" s="424"/>
      <c r="AE82" s="424">
        <v>1</v>
      </c>
      <c r="AF82" s="420" t="s">
        <v>2100</v>
      </c>
      <c r="AG82" s="420" t="s">
        <v>2100</v>
      </c>
      <c r="AH82" s="420" t="s">
        <v>2100</v>
      </c>
      <c r="AI82" s="424" t="s">
        <v>2100</v>
      </c>
      <c r="AJ82" s="429" t="s">
        <v>2100</v>
      </c>
      <c r="AK82" s="438">
        <v>3</v>
      </c>
      <c r="AL82" s="438">
        <v>700</v>
      </c>
      <c r="AM82" s="438">
        <v>700</v>
      </c>
      <c r="AN82" s="438"/>
      <c r="AO82" s="438"/>
      <c r="AP82" s="430"/>
      <c r="AQ82" s="438"/>
      <c r="AR82" s="438"/>
      <c r="AS82" s="429">
        <v>1</v>
      </c>
      <c r="AT82">
        <v>86</v>
      </c>
      <c r="AU82">
        <v>133</v>
      </c>
      <c r="AV82">
        <v>96</v>
      </c>
      <c r="AW82">
        <v>101</v>
      </c>
      <c r="AX82">
        <v>69</v>
      </c>
      <c r="AY82">
        <v>303</v>
      </c>
      <c r="AZ82">
        <v>61</v>
      </c>
      <c r="BA82">
        <v>1570</v>
      </c>
      <c r="BB82" s="113"/>
      <c r="BC82" s="108"/>
      <c r="BD82" s="438" t="s">
        <v>2857</v>
      </c>
      <c r="BE82" s="438"/>
      <c r="BF82" s="319"/>
      <c r="BG82" s="319"/>
      <c r="BH82" s="319"/>
      <c r="BI82" s="414"/>
    </row>
    <row r="83" spans="1:61" ht="29.25" customHeight="1">
      <c r="A83" s="387" t="s">
        <v>2858</v>
      </c>
      <c r="B83" s="424" t="s">
        <v>2859</v>
      </c>
      <c r="C83" s="426" t="s">
        <v>2844</v>
      </c>
      <c r="D83" s="319"/>
      <c r="E83" s="319">
        <v>1</v>
      </c>
      <c r="F83" s="319"/>
      <c r="G83" s="319"/>
      <c r="H83" s="424">
        <v>1</v>
      </c>
      <c r="I83" s="410">
        <v>538</v>
      </c>
      <c r="J83" s="319"/>
      <c r="K83" s="424">
        <v>1</v>
      </c>
      <c r="L83" s="385"/>
      <c r="M83" s="319">
        <v>170</v>
      </c>
      <c r="N83" s="319">
        <v>80</v>
      </c>
      <c r="O83" s="319">
        <v>200</v>
      </c>
      <c r="P83" s="424">
        <v>1</v>
      </c>
      <c r="Q83" s="385"/>
      <c r="R83" s="319"/>
      <c r="S83" s="424">
        <v>1</v>
      </c>
      <c r="T83" s="319"/>
      <c r="U83" s="424">
        <v>1</v>
      </c>
      <c r="V83" s="424" t="s">
        <v>2859</v>
      </c>
      <c r="W83" s="428">
        <v>1</v>
      </c>
      <c r="X83" s="428">
        <v>1</v>
      </c>
      <c r="Y83" s="428"/>
      <c r="Z83" s="428">
        <v>1</v>
      </c>
      <c r="AA83" s="428" t="s">
        <v>2100</v>
      </c>
      <c r="AB83" s="429">
        <v>1</v>
      </c>
      <c r="AC83" s="424">
        <v>1</v>
      </c>
      <c r="AD83" s="424"/>
      <c r="AE83" s="424">
        <v>1</v>
      </c>
      <c r="AF83" s="420" t="s">
        <v>2100</v>
      </c>
      <c r="AG83" s="420" t="s">
        <v>2100</v>
      </c>
      <c r="AH83" s="420" t="s">
        <v>2100</v>
      </c>
      <c r="AI83" s="424" t="s">
        <v>2100</v>
      </c>
      <c r="AJ83" s="429" t="s">
        <v>2100</v>
      </c>
      <c r="AK83" s="438">
        <v>3</v>
      </c>
      <c r="AL83" s="438">
        <v>700</v>
      </c>
      <c r="AM83" s="438">
        <v>700</v>
      </c>
      <c r="AN83" s="438"/>
      <c r="AO83" s="438"/>
      <c r="AP83" s="430"/>
      <c r="AQ83" s="438"/>
      <c r="AR83" s="429">
        <v>1</v>
      </c>
      <c r="AS83" s="438"/>
      <c r="AT83" s="431">
        <v>5778</v>
      </c>
      <c r="AU83" s="141">
        <v>2933</v>
      </c>
      <c r="AV83">
        <v>1710</v>
      </c>
      <c r="AW83">
        <v>385</v>
      </c>
      <c r="AX83">
        <v>66</v>
      </c>
      <c r="AY83">
        <v>584</v>
      </c>
      <c r="AZ83">
        <v>62</v>
      </c>
      <c r="BA83" s="431">
        <v>4243</v>
      </c>
      <c r="BB83" s="113"/>
      <c r="BC83" s="108"/>
      <c r="BD83" s="438" t="s">
        <v>2860</v>
      </c>
      <c r="BE83" s="438"/>
      <c r="BF83" s="319"/>
      <c r="BG83" s="319"/>
      <c r="BH83" s="319"/>
      <c r="BI83" s="414"/>
    </row>
    <row r="84" spans="1:61" ht="29.25" customHeight="1">
      <c r="A84" s="387" t="s">
        <v>2861</v>
      </c>
      <c r="B84" s="424" t="s">
        <v>2862</v>
      </c>
      <c r="C84" s="426" t="s">
        <v>2844</v>
      </c>
      <c r="D84" s="319">
        <v>1</v>
      </c>
      <c r="E84" s="319"/>
      <c r="F84" s="319"/>
      <c r="G84" s="319"/>
      <c r="H84" s="424">
        <v>1</v>
      </c>
      <c r="I84" s="410">
        <v>565</v>
      </c>
      <c r="J84" s="319"/>
      <c r="K84" s="319"/>
      <c r="L84" s="424">
        <v>1</v>
      </c>
      <c r="M84" s="319">
        <v>160</v>
      </c>
      <c r="N84" s="319">
        <v>80</v>
      </c>
      <c r="O84" s="319">
        <v>190</v>
      </c>
      <c r="P84" s="319"/>
      <c r="Q84" s="424">
        <v>1</v>
      </c>
      <c r="R84" s="319"/>
      <c r="S84" s="424">
        <v>1</v>
      </c>
      <c r="T84" s="319"/>
      <c r="U84" s="424">
        <v>1</v>
      </c>
      <c r="V84" s="424" t="s">
        <v>2862</v>
      </c>
      <c r="W84" s="428">
        <v>1</v>
      </c>
      <c r="X84" s="428"/>
      <c r="Y84" s="428">
        <v>1</v>
      </c>
      <c r="Z84" s="428">
        <v>1</v>
      </c>
      <c r="AA84" s="428" t="s">
        <v>2100</v>
      </c>
      <c r="AB84" s="429">
        <v>1</v>
      </c>
      <c r="AC84" s="424"/>
      <c r="AD84" s="424">
        <v>1</v>
      </c>
      <c r="AE84" s="424">
        <v>1</v>
      </c>
      <c r="AF84" s="420" t="s">
        <v>2100</v>
      </c>
      <c r="AG84" s="420" t="s">
        <v>2100</v>
      </c>
      <c r="AH84" s="420" t="s">
        <v>2100</v>
      </c>
      <c r="AI84" s="424" t="s">
        <v>2100</v>
      </c>
      <c r="AJ84" s="429" t="s">
        <v>2100</v>
      </c>
      <c r="AK84" s="438">
        <v>3</v>
      </c>
      <c r="AL84" s="438">
        <v>600</v>
      </c>
      <c r="AM84" s="438">
        <v>600</v>
      </c>
      <c r="AN84" s="438"/>
      <c r="AO84" s="438"/>
      <c r="AP84" s="430"/>
      <c r="AQ84" s="438"/>
      <c r="AR84" s="438"/>
      <c r="AS84" s="429">
        <v>1</v>
      </c>
      <c r="AT84">
        <v>202</v>
      </c>
      <c r="AU84">
        <v>183</v>
      </c>
      <c r="AV84">
        <v>99</v>
      </c>
      <c r="AW84">
        <v>86</v>
      </c>
      <c r="AX84">
        <v>90</v>
      </c>
      <c r="AY84" s="141">
        <v>2840</v>
      </c>
      <c r="AZ84">
        <v>96</v>
      </c>
      <c r="BA84" s="431">
        <v>5716</v>
      </c>
      <c r="BB84" s="113"/>
      <c r="BC84" s="109"/>
      <c r="BD84" s="438" t="s">
        <v>2863</v>
      </c>
      <c r="BE84" s="438"/>
      <c r="BF84" s="319"/>
      <c r="BG84" s="319"/>
      <c r="BH84" s="319"/>
      <c r="BI84" s="414"/>
    </row>
    <row r="85" spans="1:61" ht="29.25" customHeight="1">
      <c r="A85" s="387" t="s">
        <v>2864</v>
      </c>
      <c r="B85" s="424" t="s">
        <v>2865</v>
      </c>
      <c r="C85" s="426" t="s">
        <v>2844</v>
      </c>
      <c r="D85" s="319"/>
      <c r="E85" s="319">
        <v>1</v>
      </c>
      <c r="F85" s="319"/>
      <c r="G85" s="319"/>
      <c r="H85" s="424">
        <v>1</v>
      </c>
      <c r="I85" s="410">
        <v>563</v>
      </c>
      <c r="J85" s="319"/>
      <c r="K85" s="319"/>
      <c r="L85" s="424">
        <v>1</v>
      </c>
      <c r="M85" s="319">
        <v>160</v>
      </c>
      <c r="N85" s="319">
        <v>80</v>
      </c>
      <c r="O85" s="319">
        <v>205</v>
      </c>
      <c r="P85" s="424">
        <v>1</v>
      </c>
      <c r="Q85" s="385"/>
      <c r="R85" s="319"/>
      <c r="S85" s="424">
        <v>1</v>
      </c>
      <c r="T85" s="319"/>
      <c r="U85" s="424">
        <v>1</v>
      </c>
      <c r="V85" s="424" t="s">
        <v>2865</v>
      </c>
      <c r="W85" s="428">
        <v>1</v>
      </c>
      <c r="X85" s="428"/>
      <c r="Y85" s="428">
        <v>1</v>
      </c>
      <c r="Z85" s="428">
        <v>1</v>
      </c>
      <c r="AA85" s="428" t="s">
        <v>2100</v>
      </c>
      <c r="AB85" s="429">
        <v>1</v>
      </c>
      <c r="AC85" s="424"/>
      <c r="AD85" s="424">
        <v>1</v>
      </c>
      <c r="AE85" s="424">
        <v>1</v>
      </c>
      <c r="AF85" s="420" t="s">
        <v>2100</v>
      </c>
      <c r="AG85" s="420" t="s">
        <v>2100</v>
      </c>
      <c r="AH85" s="420" t="s">
        <v>2100</v>
      </c>
      <c r="AI85" s="424" t="s">
        <v>2100</v>
      </c>
      <c r="AJ85" s="429" t="s">
        <v>2100</v>
      </c>
      <c r="AK85" s="438">
        <v>3</v>
      </c>
      <c r="AL85" s="438">
        <v>700</v>
      </c>
      <c r="AM85" s="438">
        <v>700</v>
      </c>
      <c r="AN85" s="438"/>
      <c r="AO85" s="438"/>
      <c r="AP85" s="430"/>
      <c r="AQ85" s="438"/>
      <c r="AR85" s="429">
        <v>1</v>
      </c>
      <c r="AS85" s="438"/>
      <c r="AT85" s="431">
        <v>3879</v>
      </c>
      <c r="AU85" s="141">
        <v>1044</v>
      </c>
      <c r="AV85">
        <v>804</v>
      </c>
      <c r="AW85">
        <v>94</v>
      </c>
      <c r="AX85">
        <v>101</v>
      </c>
      <c r="AY85">
        <v>205</v>
      </c>
      <c r="AZ85">
        <v>76</v>
      </c>
      <c r="BA85">
        <v>1552</v>
      </c>
      <c r="BB85" s="113"/>
      <c r="BC85" s="108"/>
      <c r="BD85" s="438" t="s">
        <v>2866</v>
      </c>
      <c r="BE85" s="438"/>
      <c r="BF85" s="319"/>
      <c r="BG85" s="319"/>
      <c r="BH85" s="319"/>
      <c r="BI85" s="414"/>
    </row>
    <row r="86" spans="1:61" ht="29.25" customHeight="1">
      <c r="A86" s="387" t="s">
        <v>2867</v>
      </c>
      <c r="B86" s="433" t="s">
        <v>2868</v>
      </c>
      <c r="C86" s="434" t="s">
        <v>2869</v>
      </c>
      <c r="D86" s="433">
        <v>1</v>
      </c>
      <c r="E86" s="433"/>
      <c r="F86" s="433"/>
      <c r="G86" s="433"/>
      <c r="H86" s="433">
        <v>1</v>
      </c>
      <c r="I86" s="435">
        <v>659</v>
      </c>
      <c r="J86" s="433"/>
      <c r="K86" s="433"/>
      <c r="L86" s="433">
        <v>1</v>
      </c>
      <c r="M86" s="433">
        <v>172</v>
      </c>
      <c r="N86" s="433">
        <v>74</v>
      </c>
      <c r="O86" s="433">
        <v>220</v>
      </c>
      <c r="P86" s="433"/>
      <c r="Q86" s="433">
        <v>1</v>
      </c>
      <c r="R86" s="433"/>
      <c r="S86" s="433">
        <v>1</v>
      </c>
      <c r="T86" s="433"/>
      <c r="U86" s="433">
        <v>1</v>
      </c>
      <c r="V86" s="424" t="s">
        <v>2868</v>
      </c>
      <c r="W86" s="433">
        <v>1</v>
      </c>
      <c r="X86" s="433"/>
      <c r="Y86" s="433">
        <v>1</v>
      </c>
      <c r="Z86" s="433">
        <v>1</v>
      </c>
      <c r="AA86" s="433" t="s">
        <v>2100</v>
      </c>
      <c r="AB86" s="436">
        <v>1</v>
      </c>
      <c r="AC86" s="433"/>
      <c r="AD86" s="433">
        <v>1</v>
      </c>
      <c r="AE86" s="433">
        <v>1</v>
      </c>
      <c r="AF86" s="437" t="s">
        <v>2100</v>
      </c>
      <c r="AG86" s="437" t="s">
        <v>2100</v>
      </c>
      <c r="AH86" s="437" t="s">
        <v>2100</v>
      </c>
      <c r="AI86" s="433" t="s">
        <v>2100</v>
      </c>
      <c r="AJ86" s="436" t="s">
        <v>2100</v>
      </c>
      <c r="AK86" s="436">
        <v>2.8</v>
      </c>
      <c r="AL86" s="436">
        <v>800</v>
      </c>
      <c r="AM86" s="436">
        <v>800</v>
      </c>
      <c r="AN86" s="436"/>
      <c r="AO86" s="436"/>
      <c r="AP86" s="430"/>
      <c r="AQ86" s="436"/>
      <c r="AR86" s="429">
        <v>1</v>
      </c>
      <c r="AS86" s="436"/>
      <c r="AT86" s="141">
        <v>1035</v>
      </c>
      <c r="AU86">
        <v>254</v>
      </c>
      <c r="AV86">
        <v>1308</v>
      </c>
      <c r="AW86">
        <v>94</v>
      </c>
      <c r="AX86">
        <v>83</v>
      </c>
      <c r="AY86">
        <v>162</v>
      </c>
      <c r="AZ86">
        <v>64</v>
      </c>
      <c r="BA86">
        <v>2218</v>
      </c>
      <c r="BB86" s="113"/>
      <c r="BC86" s="109"/>
      <c r="BD86" s="436" t="s">
        <v>2870</v>
      </c>
      <c r="BE86" s="436" t="s">
        <v>2871</v>
      </c>
      <c r="BF86" s="319"/>
      <c r="BG86" s="319"/>
      <c r="BH86" s="319"/>
      <c r="BI86" s="414"/>
    </row>
    <row r="87" spans="1:61" ht="29.25" customHeight="1">
      <c r="A87" s="387" t="s">
        <v>2872</v>
      </c>
      <c r="B87" s="424" t="s">
        <v>2873</v>
      </c>
      <c r="C87" s="426" t="s">
        <v>2869</v>
      </c>
      <c r="D87" s="319"/>
      <c r="E87" s="319">
        <v>1</v>
      </c>
      <c r="F87" s="319"/>
      <c r="G87" s="319"/>
      <c r="H87" s="424">
        <v>1</v>
      </c>
      <c r="I87" s="410">
        <v>525</v>
      </c>
      <c r="J87" s="319"/>
      <c r="K87" s="319"/>
      <c r="L87" s="424">
        <v>1</v>
      </c>
      <c r="M87" s="319">
        <v>165</v>
      </c>
      <c r="N87" s="319">
        <v>72</v>
      </c>
      <c r="O87" s="319">
        <v>210</v>
      </c>
      <c r="P87" s="424">
        <v>1</v>
      </c>
      <c r="Q87" s="385"/>
      <c r="R87" s="319"/>
      <c r="S87" s="424">
        <v>1</v>
      </c>
      <c r="T87" s="319"/>
      <c r="U87" s="424">
        <v>1</v>
      </c>
      <c r="V87" s="424" t="s">
        <v>2873</v>
      </c>
      <c r="W87" s="428">
        <v>1</v>
      </c>
      <c r="X87" s="428">
        <v>1</v>
      </c>
      <c r="Y87" s="428"/>
      <c r="Z87" s="428">
        <v>1</v>
      </c>
      <c r="AA87" s="428" t="s">
        <v>2100</v>
      </c>
      <c r="AB87" s="429">
        <v>1</v>
      </c>
      <c r="AC87" s="424">
        <v>1</v>
      </c>
      <c r="AD87" s="424"/>
      <c r="AE87" s="424">
        <v>1</v>
      </c>
      <c r="AF87" s="420" t="s">
        <v>2100</v>
      </c>
      <c r="AG87" s="420" t="s">
        <v>2100</v>
      </c>
      <c r="AH87" s="420" t="s">
        <v>2100</v>
      </c>
      <c r="AI87" s="424" t="s">
        <v>2100</v>
      </c>
      <c r="AJ87" s="429" t="s">
        <v>2100</v>
      </c>
      <c r="AK87" s="438">
        <v>3</v>
      </c>
      <c r="AL87" s="438">
        <v>800</v>
      </c>
      <c r="AM87" s="438">
        <v>800</v>
      </c>
      <c r="AN87" s="438"/>
      <c r="AO87" s="438"/>
      <c r="AP87" s="430"/>
      <c r="AQ87" s="438"/>
      <c r="AR87" s="438"/>
      <c r="AS87" s="429">
        <v>1</v>
      </c>
      <c r="AT87">
        <v>351</v>
      </c>
      <c r="AU87">
        <v>394</v>
      </c>
      <c r="AV87">
        <v>351</v>
      </c>
      <c r="AW87">
        <v>410</v>
      </c>
      <c r="AX87">
        <v>280</v>
      </c>
      <c r="AY87">
        <v>287</v>
      </c>
      <c r="AZ87">
        <v>116</v>
      </c>
      <c r="BA87" s="431">
        <v>4222</v>
      </c>
      <c r="BB87" s="113"/>
      <c r="BC87" s="108"/>
      <c r="BD87" s="438" t="s">
        <v>2874</v>
      </c>
      <c r="BE87" s="438"/>
      <c r="BF87" s="319"/>
      <c r="BG87" s="319"/>
      <c r="BH87" s="319"/>
      <c r="BI87" s="414"/>
    </row>
    <row r="88" spans="1:61" ht="29.25" customHeight="1">
      <c r="A88" s="387" t="s">
        <v>2875</v>
      </c>
      <c r="B88" s="424" t="s">
        <v>2876</v>
      </c>
      <c r="C88" s="426" t="s">
        <v>2869</v>
      </c>
      <c r="D88" s="319">
        <v>1</v>
      </c>
      <c r="E88" s="319"/>
      <c r="F88" s="319"/>
      <c r="G88" s="319"/>
      <c r="H88" s="424">
        <v>1</v>
      </c>
      <c r="I88" s="410">
        <v>520</v>
      </c>
      <c r="J88" s="319"/>
      <c r="K88" s="319"/>
      <c r="L88" s="424">
        <v>1</v>
      </c>
      <c r="M88" s="319">
        <v>164</v>
      </c>
      <c r="N88" s="319">
        <v>70</v>
      </c>
      <c r="O88" s="319">
        <v>201</v>
      </c>
      <c r="P88" s="319"/>
      <c r="Q88" s="424">
        <v>1</v>
      </c>
      <c r="R88" s="319"/>
      <c r="S88" s="424">
        <v>1</v>
      </c>
      <c r="T88" s="319"/>
      <c r="U88" s="424">
        <v>1</v>
      </c>
      <c r="V88" s="424" t="s">
        <v>2876</v>
      </c>
      <c r="W88" s="428">
        <v>1</v>
      </c>
      <c r="X88" s="428">
        <v>1</v>
      </c>
      <c r="Y88" s="428"/>
      <c r="Z88" s="428">
        <v>1</v>
      </c>
      <c r="AA88" s="428" t="s">
        <v>2100</v>
      </c>
      <c r="AB88" s="429">
        <v>1</v>
      </c>
      <c r="AC88" s="424">
        <v>1</v>
      </c>
      <c r="AD88" s="424"/>
      <c r="AE88" s="424">
        <v>1</v>
      </c>
      <c r="AF88" s="420" t="s">
        <v>2100</v>
      </c>
      <c r="AG88" s="420" t="s">
        <v>2100</v>
      </c>
      <c r="AH88" s="420" t="s">
        <v>2100</v>
      </c>
      <c r="AI88" s="424" t="s">
        <v>2100</v>
      </c>
      <c r="AJ88" s="429" t="s">
        <v>2100</v>
      </c>
      <c r="AK88" s="438">
        <v>2.5</v>
      </c>
      <c r="AL88" s="438">
        <v>800</v>
      </c>
      <c r="AM88" s="438">
        <v>800</v>
      </c>
      <c r="AN88" s="438"/>
      <c r="AO88" s="438"/>
      <c r="AP88" s="430"/>
      <c r="AQ88" s="438"/>
      <c r="AR88" s="438"/>
      <c r="AS88" s="429">
        <v>1</v>
      </c>
      <c r="AT88">
        <v>100</v>
      </c>
      <c r="AU88">
        <v>122</v>
      </c>
      <c r="AV88">
        <v>121</v>
      </c>
      <c r="AW88">
        <v>153</v>
      </c>
      <c r="AX88">
        <v>99</v>
      </c>
      <c r="AY88">
        <v>101</v>
      </c>
      <c r="AZ88">
        <v>64</v>
      </c>
      <c r="BA88">
        <v>665</v>
      </c>
      <c r="BB88" s="113"/>
      <c r="BC88" s="109"/>
      <c r="BD88" s="438" t="s">
        <v>2877</v>
      </c>
      <c r="BE88" s="438"/>
      <c r="BF88" s="319"/>
      <c r="BG88" s="319"/>
      <c r="BH88" s="319"/>
      <c r="BI88" s="414"/>
    </row>
    <row r="89" spans="1:61" ht="29.25" customHeight="1">
      <c r="A89" s="387" t="s">
        <v>2878</v>
      </c>
      <c r="B89" s="424" t="s">
        <v>2879</v>
      </c>
      <c r="C89" s="426" t="s">
        <v>2869</v>
      </c>
      <c r="D89" s="319">
        <v>1</v>
      </c>
      <c r="E89" s="319"/>
      <c r="F89" s="319"/>
      <c r="G89" s="424">
        <v>1</v>
      </c>
      <c r="H89" s="385"/>
      <c r="I89" s="410">
        <v>352</v>
      </c>
      <c r="J89" s="319"/>
      <c r="K89" s="319"/>
      <c r="L89" s="424">
        <v>1</v>
      </c>
      <c r="M89" s="319">
        <v>152</v>
      </c>
      <c r="N89" s="319">
        <v>68</v>
      </c>
      <c r="O89" s="319">
        <v>190</v>
      </c>
      <c r="P89" s="319"/>
      <c r="Q89" s="424">
        <v>1</v>
      </c>
      <c r="R89" s="319"/>
      <c r="S89" s="424">
        <v>1</v>
      </c>
      <c r="T89" s="319"/>
      <c r="U89" s="424">
        <v>1</v>
      </c>
      <c r="V89" s="424" t="s">
        <v>2879</v>
      </c>
      <c r="W89" s="428">
        <v>1</v>
      </c>
      <c r="X89" s="428"/>
      <c r="Y89" s="428">
        <v>1</v>
      </c>
      <c r="Z89" s="428"/>
      <c r="AA89" s="428" t="s">
        <v>2100</v>
      </c>
      <c r="AB89" s="429">
        <v>1</v>
      </c>
      <c r="AC89" s="424"/>
      <c r="AD89" s="424">
        <v>1</v>
      </c>
      <c r="AE89" s="424"/>
      <c r="AF89" s="420" t="s">
        <v>2100</v>
      </c>
      <c r="AG89" s="420" t="s">
        <v>2100</v>
      </c>
      <c r="AH89" s="420" t="s">
        <v>2100</v>
      </c>
      <c r="AI89" s="424" t="s">
        <v>2100</v>
      </c>
      <c r="AJ89" s="429" t="s">
        <v>2100</v>
      </c>
      <c r="AK89" s="438">
        <v>3</v>
      </c>
      <c r="AL89" s="438">
        <v>900</v>
      </c>
      <c r="AM89" s="438">
        <v>900</v>
      </c>
      <c r="AN89" s="438"/>
      <c r="AO89" s="438"/>
      <c r="AP89" s="430"/>
      <c r="AQ89" s="438"/>
      <c r="AR89" s="438"/>
      <c r="AS89" s="429">
        <v>1</v>
      </c>
      <c r="AT89">
        <v>101</v>
      </c>
      <c r="AU89">
        <v>76</v>
      </c>
      <c r="AV89">
        <v>90</v>
      </c>
      <c r="AW89">
        <v>81</v>
      </c>
      <c r="AX89">
        <v>42</v>
      </c>
      <c r="AY89">
        <v>97</v>
      </c>
      <c r="AZ89">
        <v>52</v>
      </c>
      <c r="BA89">
        <v>221</v>
      </c>
      <c r="BB89" s="113"/>
      <c r="BC89" s="109"/>
      <c r="BD89" s="438" t="s">
        <v>2880</v>
      </c>
      <c r="BE89" s="438"/>
      <c r="BF89" s="319"/>
      <c r="BG89" s="319"/>
      <c r="BH89" s="319"/>
      <c r="BI89" s="414"/>
    </row>
    <row r="90" spans="1:61" ht="29.25" customHeight="1">
      <c r="A90" s="387" t="s">
        <v>2881</v>
      </c>
      <c r="B90" s="424" t="s">
        <v>2882</v>
      </c>
      <c r="C90" s="426" t="s">
        <v>2869</v>
      </c>
      <c r="D90" s="319">
        <v>1</v>
      </c>
      <c r="E90" s="319"/>
      <c r="F90" s="319"/>
      <c r="G90" s="319"/>
      <c r="H90" s="424">
        <v>1</v>
      </c>
      <c r="I90" s="410">
        <v>686</v>
      </c>
      <c r="J90" s="319"/>
      <c r="K90" s="319"/>
      <c r="L90" s="424">
        <v>1</v>
      </c>
      <c r="M90" s="319">
        <v>172</v>
      </c>
      <c r="N90" s="319">
        <v>72</v>
      </c>
      <c r="O90" s="319">
        <v>195</v>
      </c>
      <c r="P90" s="319"/>
      <c r="Q90" s="424">
        <v>1</v>
      </c>
      <c r="R90" s="319"/>
      <c r="S90" s="424">
        <v>1</v>
      </c>
      <c r="T90" s="319"/>
      <c r="U90" s="424">
        <v>1</v>
      </c>
      <c r="V90" s="424" t="s">
        <v>2882</v>
      </c>
      <c r="W90" s="428">
        <v>1</v>
      </c>
      <c r="X90" s="428">
        <v>1</v>
      </c>
      <c r="Y90" s="428"/>
      <c r="Z90" s="428">
        <v>1</v>
      </c>
      <c r="AA90" s="428" t="s">
        <v>2100</v>
      </c>
      <c r="AB90" s="429">
        <v>1</v>
      </c>
      <c r="AC90" s="424">
        <v>1</v>
      </c>
      <c r="AD90" s="424"/>
      <c r="AE90" s="424">
        <v>1</v>
      </c>
      <c r="AF90" s="420" t="s">
        <v>2100</v>
      </c>
      <c r="AG90" s="420" t="s">
        <v>2100</v>
      </c>
      <c r="AH90" s="420" t="s">
        <v>2100</v>
      </c>
      <c r="AI90" s="424" t="s">
        <v>2100</v>
      </c>
      <c r="AJ90" s="429" t="s">
        <v>2100</v>
      </c>
      <c r="AK90" s="438">
        <v>3</v>
      </c>
      <c r="AL90" s="438">
        <v>800</v>
      </c>
      <c r="AM90" s="438">
        <v>800</v>
      </c>
      <c r="AN90" s="438"/>
      <c r="AO90" s="438"/>
      <c r="AP90" s="430"/>
      <c r="AQ90" s="438"/>
      <c r="AR90" s="438"/>
      <c r="AS90" s="429">
        <v>1</v>
      </c>
      <c r="AT90">
        <v>73</v>
      </c>
      <c r="AU90">
        <v>60</v>
      </c>
      <c r="AV90">
        <v>78</v>
      </c>
      <c r="AW90">
        <v>119</v>
      </c>
      <c r="AX90">
        <v>63</v>
      </c>
      <c r="AY90">
        <v>111</v>
      </c>
      <c r="AZ90">
        <v>64</v>
      </c>
      <c r="BA90" s="431">
        <v>7333</v>
      </c>
      <c r="BB90" s="113"/>
      <c r="BC90" s="109"/>
      <c r="BD90" s="438" t="s">
        <v>2883</v>
      </c>
      <c r="BE90" s="438"/>
      <c r="BF90" s="319"/>
      <c r="BG90" s="319"/>
      <c r="BH90" s="319"/>
      <c r="BI90" s="414"/>
    </row>
    <row r="91" spans="1:61" ht="29.25" customHeight="1">
      <c r="A91" s="387" t="s">
        <v>2884</v>
      </c>
      <c r="B91" s="433" t="s">
        <v>2885</v>
      </c>
      <c r="C91" s="434" t="s">
        <v>2869</v>
      </c>
      <c r="D91" s="433">
        <v>1</v>
      </c>
      <c r="E91" s="433"/>
      <c r="F91" s="433"/>
      <c r="G91" s="433"/>
      <c r="H91" s="433">
        <v>1</v>
      </c>
      <c r="I91" s="435">
        <v>609</v>
      </c>
      <c r="J91" s="433"/>
      <c r="K91" s="433"/>
      <c r="L91" s="433">
        <v>1</v>
      </c>
      <c r="M91" s="433">
        <v>170</v>
      </c>
      <c r="N91" s="433">
        <v>71</v>
      </c>
      <c r="O91" s="433">
        <v>210</v>
      </c>
      <c r="P91" s="433"/>
      <c r="Q91" s="433">
        <v>1</v>
      </c>
      <c r="R91" s="433"/>
      <c r="S91" s="433">
        <v>1</v>
      </c>
      <c r="T91" s="433"/>
      <c r="U91" s="433">
        <v>1</v>
      </c>
      <c r="V91" s="424" t="s">
        <v>2885</v>
      </c>
      <c r="W91" s="433">
        <v>1</v>
      </c>
      <c r="X91" s="433">
        <v>1</v>
      </c>
      <c r="Y91" s="433"/>
      <c r="Z91" s="433">
        <v>1</v>
      </c>
      <c r="AA91" s="433" t="s">
        <v>2100</v>
      </c>
      <c r="AB91" s="436">
        <v>1</v>
      </c>
      <c r="AC91" s="433">
        <v>1</v>
      </c>
      <c r="AD91" s="433"/>
      <c r="AE91" s="433">
        <v>1</v>
      </c>
      <c r="AF91" s="437" t="s">
        <v>2100</v>
      </c>
      <c r="AG91" s="437" t="s">
        <v>2100</v>
      </c>
      <c r="AH91" s="437" t="s">
        <v>2100</v>
      </c>
      <c r="AI91" s="433" t="s">
        <v>2100</v>
      </c>
      <c r="AJ91" s="436" t="s">
        <v>2100</v>
      </c>
      <c r="AK91" s="436">
        <v>3</v>
      </c>
      <c r="AL91" s="436">
        <v>1000</v>
      </c>
      <c r="AM91" s="436">
        <v>1000</v>
      </c>
      <c r="AN91" s="436"/>
      <c r="AO91" s="436"/>
      <c r="AP91" s="430"/>
      <c r="AQ91" s="436"/>
      <c r="AR91" s="436"/>
      <c r="AS91" s="429">
        <v>1</v>
      </c>
      <c r="AT91">
        <v>172</v>
      </c>
      <c r="AU91">
        <v>104</v>
      </c>
      <c r="AV91">
        <v>106</v>
      </c>
      <c r="AW91">
        <v>86</v>
      </c>
      <c r="AX91">
        <v>43</v>
      </c>
      <c r="AY91">
        <v>73</v>
      </c>
      <c r="AZ91">
        <v>53</v>
      </c>
      <c r="BA91">
        <v>1466</v>
      </c>
      <c r="BB91" s="113"/>
      <c r="BC91" s="109"/>
      <c r="BD91" s="436" t="s">
        <v>2886</v>
      </c>
      <c r="BE91" s="436" t="s">
        <v>2887</v>
      </c>
      <c r="BF91" s="319"/>
      <c r="BG91" s="319"/>
      <c r="BH91" s="319"/>
      <c r="BI91" s="414"/>
    </row>
    <row r="92" spans="1:61" ht="29.25" customHeight="1">
      <c r="A92" s="387" t="s">
        <v>2888</v>
      </c>
      <c r="B92" s="424" t="s">
        <v>2889</v>
      </c>
      <c r="C92" s="426" t="s">
        <v>2869</v>
      </c>
      <c r="D92" s="319">
        <v>1</v>
      </c>
      <c r="E92" s="319"/>
      <c r="F92" s="319"/>
      <c r="G92" s="319"/>
      <c r="H92" s="424">
        <v>1</v>
      </c>
      <c r="I92" s="410">
        <v>609</v>
      </c>
      <c r="J92" s="319"/>
      <c r="K92" s="319"/>
      <c r="L92" s="424">
        <v>1</v>
      </c>
      <c r="M92" s="319">
        <v>172</v>
      </c>
      <c r="N92" s="319">
        <v>72</v>
      </c>
      <c r="O92" s="319">
        <v>205</v>
      </c>
      <c r="P92" s="319"/>
      <c r="Q92" s="424">
        <v>1</v>
      </c>
      <c r="R92" s="319"/>
      <c r="S92" s="424">
        <v>1</v>
      </c>
      <c r="T92" s="319"/>
      <c r="U92" s="424">
        <v>1</v>
      </c>
      <c r="V92" s="424" t="s">
        <v>2889</v>
      </c>
      <c r="W92" s="428">
        <v>1</v>
      </c>
      <c r="X92" s="428">
        <v>1</v>
      </c>
      <c r="Y92" s="428"/>
      <c r="Z92" s="428">
        <v>1</v>
      </c>
      <c r="AA92" s="428" t="s">
        <v>2100</v>
      </c>
      <c r="AB92" s="429">
        <v>1</v>
      </c>
      <c r="AC92" s="424">
        <v>1</v>
      </c>
      <c r="AD92" s="424"/>
      <c r="AE92" s="424">
        <v>1</v>
      </c>
      <c r="AF92" s="420" t="s">
        <v>2100</v>
      </c>
      <c r="AG92" s="420" t="s">
        <v>2100</v>
      </c>
      <c r="AH92" s="420" t="s">
        <v>2100</v>
      </c>
      <c r="AI92" s="424" t="s">
        <v>2100</v>
      </c>
      <c r="AJ92" s="429" t="s">
        <v>2100</v>
      </c>
      <c r="AK92" s="438">
        <v>3</v>
      </c>
      <c r="AL92" s="438">
        <v>1000</v>
      </c>
      <c r="AM92" s="438">
        <v>1000</v>
      </c>
      <c r="AN92" s="438"/>
      <c r="AO92" s="438"/>
      <c r="AP92" s="430"/>
      <c r="AQ92" s="438"/>
      <c r="AR92" s="438"/>
      <c r="AS92" s="429">
        <v>1</v>
      </c>
      <c r="AT92">
        <v>585</v>
      </c>
      <c r="AU92">
        <v>334</v>
      </c>
      <c r="AV92">
        <v>1091</v>
      </c>
      <c r="AW92">
        <v>123</v>
      </c>
      <c r="AX92">
        <v>64</v>
      </c>
      <c r="AY92">
        <v>129</v>
      </c>
      <c r="AZ92">
        <v>51</v>
      </c>
      <c r="BA92">
        <v>648</v>
      </c>
      <c r="BB92" s="113"/>
      <c r="BC92" s="109"/>
      <c r="BD92" s="438" t="s">
        <v>2890</v>
      </c>
      <c r="BE92" s="438"/>
      <c r="BF92" s="319"/>
      <c r="BG92" s="319"/>
      <c r="BH92" s="319"/>
      <c r="BI92" s="414"/>
    </row>
    <row r="93" spans="1:61" ht="29.25" customHeight="1">
      <c r="A93" s="387" t="s">
        <v>2891</v>
      </c>
      <c r="B93" s="424" t="s">
        <v>2892</v>
      </c>
      <c r="C93" s="426" t="s">
        <v>2869</v>
      </c>
      <c r="D93" s="319">
        <v>1</v>
      </c>
      <c r="E93" s="319"/>
      <c r="F93" s="319"/>
      <c r="G93" s="319"/>
      <c r="H93" s="424">
        <v>1</v>
      </c>
      <c r="I93" s="410">
        <v>630</v>
      </c>
      <c r="J93" s="319"/>
      <c r="K93" s="319"/>
      <c r="L93" s="424">
        <v>1</v>
      </c>
      <c r="M93" s="319">
        <v>162</v>
      </c>
      <c r="N93" s="319">
        <v>71</v>
      </c>
      <c r="O93" s="319">
        <v>250</v>
      </c>
      <c r="P93" s="319"/>
      <c r="Q93" s="424">
        <v>1</v>
      </c>
      <c r="R93" s="319"/>
      <c r="S93" s="424">
        <v>1</v>
      </c>
      <c r="T93" s="319"/>
      <c r="U93" s="424">
        <v>1</v>
      </c>
      <c r="V93" s="424" t="s">
        <v>2892</v>
      </c>
      <c r="W93" s="428">
        <v>1</v>
      </c>
      <c r="X93" s="428">
        <v>1</v>
      </c>
      <c r="Y93" s="428"/>
      <c r="Z93" s="428">
        <v>1</v>
      </c>
      <c r="AA93" s="428" t="s">
        <v>2100</v>
      </c>
      <c r="AB93" s="429">
        <v>1</v>
      </c>
      <c r="AC93" s="424">
        <v>1</v>
      </c>
      <c r="AD93" s="424"/>
      <c r="AE93" s="424">
        <v>1</v>
      </c>
      <c r="AF93" s="420" t="s">
        <v>2100</v>
      </c>
      <c r="AG93" s="420" t="s">
        <v>2100</v>
      </c>
      <c r="AH93" s="420" t="s">
        <v>2100</v>
      </c>
      <c r="AI93" s="424" t="s">
        <v>2100</v>
      </c>
      <c r="AJ93" s="429" t="s">
        <v>2100</v>
      </c>
      <c r="AK93" s="438">
        <v>3</v>
      </c>
      <c r="AL93" s="438">
        <v>900</v>
      </c>
      <c r="AM93" s="438">
        <v>900</v>
      </c>
      <c r="AN93" s="438"/>
      <c r="AO93" s="438"/>
      <c r="AP93" s="430"/>
      <c r="AQ93" s="438"/>
      <c r="AR93" s="429">
        <v>1</v>
      </c>
      <c r="AS93" s="438"/>
      <c r="AT93" s="141">
        <v>1042</v>
      </c>
      <c r="AU93">
        <v>654</v>
      </c>
      <c r="AV93">
        <v>728</v>
      </c>
      <c r="AW93">
        <v>229</v>
      </c>
      <c r="AX93">
        <v>66</v>
      </c>
      <c r="AY93">
        <v>357</v>
      </c>
      <c r="AZ93">
        <v>67</v>
      </c>
      <c r="BA93" s="431">
        <v>4997</v>
      </c>
      <c r="BB93" s="113"/>
      <c r="BC93" s="109"/>
      <c r="BD93" s="438" t="s">
        <v>2893</v>
      </c>
      <c r="BE93" s="438"/>
      <c r="BF93" s="319"/>
      <c r="BG93" s="319"/>
      <c r="BH93" s="319"/>
      <c r="BI93" s="414"/>
    </row>
    <row r="94" spans="1:61" ht="29.25" customHeight="1">
      <c r="A94" s="387" t="s">
        <v>2894</v>
      </c>
      <c r="B94" s="424" t="s">
        <v>2895</v>
      </c>
      <c r="C94" s="426" t="s">
        <v>2869</v>
      </c>
      <c r="D94" s="319"/>
      <c r="E94" s="319">
        <v>1</v>
      </c>
      <c r="F94" s="319"/>
      <c r="G94" s="319"/>
      <c r="H94" s="424">
        <v>1</v>
      </c>
      <c r="I94" s="410">
        <v>590</v>
      </c>
      <c r="J94" s="319"/>
      <c r="K94" s="319"/>
      <c r="L94" s="424">
        <v>1</v>
      </c>
      <c r="M94" s="319">
        <v>162</v>
      </c>
      <c r="N94" s="319">
        <v>70</v>
      </c>
      <c r="O94" s="319">
        <v>203</v>
      </c>
      <c r="P94" s="424">
        <v>1</v>
      </c>
      <c r="Q94" s="385"/>
      <c r="R94" s="319"/>
      <c r="S94" s="424">
        <v>1</v>
      </c>
      <c r="T94" s="319"/>
      <c r="U94" s="424">
        <v>1</v>
      </c>
      <c r="V94" s="424" t="s">
        <v>2895</v>
      </c>
      <c r="W94" s="428">
        <v>1</v>
      </c>
      <c r="X94" s="428"/>
      <c r="Y94" s="428">
        <v>1</v>
      </c>
      <c r="Z94" s="428">
        <v>1</v>
      </c>
      <c r="AA94" s="428" t="s">
        <v>2100</v>
      </c>
      <c r="AB94" s="429">
        <v>1</v>
      </c>
      <c r="AC94" s="424"/>
      <c r="AD94" s="424">
        <v>1</v>
      </c>
      <c r="AE94" s="424">
        <v>1</v>
      </c>
      <c r="AF94" s="420" t="s">
        <v>2100</v>
      </c>
      <c r="AG94" s="420" t="s">
        <v>2100</v>
      </c>
      <c r="AH94" s="420" t="s">
        <v>2100</v>
      </c>
      <c r="AI94" s="424" t="s">
        <v>2100</v>
      </c>
      <c r="AJ94" s="429" t="s">
        <v>2100</v>
      </c>
      <c r="AK94" s="438">
        <v>3</v>
      </c>
      <c r="AL94" s="438">
        <v>800</v>
      </c>
      <c r="AM94" s="438">
        <v>800</v>
      </c>
      <c r="AN94" s="438"/>
      <c r="AO94" s="438"/>
      <c r="AP94" s="430"/>
      <c r="AQ94" s="438"/>
      <c r="AR94" s="438"/>
      <c r="AS94" s="429">
        <v>1</v>
      </c>
      <c r="AT94">
        <v>554</v>
      </c>
      <c r="AU94">
        <v>648</v>
      </c>
      <c r="AV94">
        <v>677</v>
      </c>
      <c r="AW94">
        <v>559</v>
      </c>
      <c r="AX94">
        <v>179</v>
      </c>
      <c r="AY94">
        <v>610</v>
      </c>
      <c r="AZ94">
        <v>318</v>
      </c>
      <c r="BA94">
        <v>2827</v>
      </c>
      <c r="BB94" s="113"/>
      <c r="BC94" s="108"/>
      <c r="BD94" s="438" t="s">
        <v>2896</v>
      </c>
      <c r="BE94" s="438"/>
      <c r="BF94" s="319"/>
      <c r="BG94" s="319"/>
      <c r="BH94" s="319"/>
      <c r="BI94" s="414"/>
    </row>
    <row r="95" spans="1:61" ht="29.25" customHeight="1">
      <c r="A95" s="387" t="s">
        <v>2897</v>
      </c>
      <c r="B95" s="424" t="s">
        <v>2898</v>
      </c>
      <c r="C95" s="426" t="s">
        <v>2869</v>
      </c>
      <c r="D95" s="319">
        <v>1</v>
      </c>
      <c r="E95" s="319"/>
      <c r="F95" s="319"/>
      <c r="G95" s="319"/>
      <c r="H95" s="424">
        <v>1</v>
      </c>
      <c r="I95" s="410">
        <v>695</v>
      </c>
      <c r="J95" s="319"/>
      <c r="K95" s="319"/>
      <c r="L95" s="424">
        <v>1</v>
      </c>
      <c r="M95" s="319">
        <v>171</v>
      </c>
      <c r="N95" s="319">
        <v>71</v>
      </c>
      <c r="O95" s="319">
        <v>202</v>
      </c>
      <c r="P95" s="319"/>
      <c r="Q95" s="424">
        <v>1</v>
      </c>
      <c r="R95" s="319"/>
      <c r="S95" s="424">
        <v>1</v>
      </c>
      <c r="T95" s="319"/>
      <c r="U95" s="424">
        <v>1</v>
      </c>
      <c r="V95" s="424" t="s">
        <v>2898</v>
      </c>
      <c r="W95" s="428">
        <v>1</v>
      </c>
      <c r="X95" s="428">
        <v>1</v>
      </c>
      <c r="Y95" s="428"/>
      <c r="Z95" s="428">
        <v>1</v>
      </c>
      <c r="AA95" s="428" t="s">
        <v>2100</v>
      </c>
      <c r="AB95" s="429">
        <v>1</v>
      </c>
      <c r="AC95" s="424">
        <v>1</v>
      </c>
      <c r="AD95" s="424"/>
      <c r="AE95" s="424">
        <v>1</v>
      </c>
      <c r="AF95" s="420" t="s">
        <v>2100</v>
      </c>
      <c r="AG95" s="420" t="s">
        <v>2100</v>
      </c>
      <c r="AH95" s="420" t="s">
        <v>2100</v>
      </c>
      <c r="AI95" s="424" t="s">
        <v>2100</v>
      </c>
      <c r="AJ95" s="429" t="s">
        <v>2100</v>
      </c>
      <c r="AK95" s="438">
        <v>3</v>
      </c>
      <c r="AL95" s="438">
        <v>800</v>
      </c>
      <c r="AM95" s="438">
        <v>800</v>
      </c>
      <c r="AN95" s="438"/>
      <c r="AO95" s="438"/>
      <c r="AP95" s="430"/>
      <c r="AQ95" s="438"/>
      <c r="AR95" s="438"/>
      <c r="AS95" s="429">
        <v>1</v>
      </c>
      <c r="AT95">
        <v>87</v>
      </c>
      <c r="AU95">
        <v>73</v>
      </c>
      <c r="AV95">
        <v>81</v>
      </c>
      <c r="AW95">
        <v>84</v>
      </c>
      <c r="AX95">
        <v>55</v>
      </c>
      <c r="AY95">
        <v>166</v>
      </c>
      <c r="AZ95">
        <v>67</v>
      </c>
      <c r="BA95" s="431">
        <v>8767</v>
      </c>
      <c r="BB95" s="113"/>
      <c r="BC95" s="108"/>
      <c r="BD95" s="438" t="s">
        <v>2899</v>
      </c>
      <c r="BE95" s="438"/>
      <c r="BF95" s="319"/>
      <c r="BG95" s="319"/>
      <c r="BH95" s="319"/>
      <c r="BI95" s="414"/>
    </row>
    <row r="96" spans="1:61" ht="29.25" customHeight="1">
      <c r="A96" s="387" t="s">
        <v>2900</v>
      </c>
      <c r="B96" s="424" t="s">
        <v>2901</v>
      </c>
      <c r="C96" s="426" t="s">
        <v>2869</v>
      </c>
      <c r="D96" s="319">
        <v>1</v>
      </c>
      <c r="E96" s="319"/>
      <c r="F96" s="319"/>
      <c r="G96" s="319"/>
      <c r="H96" s="424">
        <v>1</v>
      </c>
      <c r="I96" s="410">
        <v>551</v>
      </c>
      <c r="J96" s="319"/>
      <c r="K96" s="424">
        <v>1</v>
      </c>
      <c r="L96" s="385"/>
      <c r="M96" s="319">
        <v>165</v>
      </c>
      <c r="N96" s="319">
        <v>71</v>
      </c>
      <c r="O96" s="319">
        <v>204</v>
      </c>
      <c r="P96" s="319"/>
      <c r="Q96" s="424">
        <v>1</v>
      </c>
      <c r="R96" s="319"/>
      <c r="S96" s="424">
        <v>1</v>
      </c>
      <c r="T96" s="319"/>
      <c r="U96" s="424">
        <v>1</v>
      </c>
      <c r="V96" s="424" t="s">
        <v>2901</v>
      </c>
      <c r="W96" s="428">
        <v>1</v>
      </c>
      <c r="X96" s="428"/>
      <c r="Y96" s="428">
        <v>1</v>
      </c>
      <c r="Z96" s="428">
        <v>1</v>
      </c>
      <c r="AA96" s="428" t="s">
        <v>2100</v>
      </c>
      <c r="AB96" s="429">
        <v>1</v>
      </c>
      <c r="AC96" s="424"/>
      <c r="AD96" s="424">
        <v>1</v>
      </c>
      <c r="AE96" s="424">
        <v>1</v>
      </c>
      <c r="AF96" s="420" t="s">
        <v>2100</v>
      </c>
      <c r="AG96" s="420" t="s">
        <v>2100</v>
      </c>
      <c r="AH96" s="420" t="s">
        <v>2100</v>
      </c>
      <c r="AI96" s="424" t="s">
        <v>2100</v>
      </c>
      <c r="AJ96" s="429" t="s">
        <v>2100</v>
      </c>
      <c r="AK96" s="438">
        <v>3</v>
      </c>
      <c r="AL96" s="438">
        <v>50</v>
      </c>
      <c r="AM96" s="438">
        <v>100</v>
      </c>
      <c r="AN96" s="438"/>
      <c r="AO96" s="438"/>
      <c r="AP96" s="430"/>
      <c r="AQ96" s="438"/>
      <c r="AR96" s="438"/>
      <c r="AS96" s="429">
        <v>1</v>
      </c>
      <c r="AT96">
        <v>608</v>
      </c>
      <c r="AU96">
        <v>298</v>
      </c>
      <c r="AV96">
        <v>137</v>
      </c>
      <c r="AW96">
        <v>89</v>
      </c>
      <c r="AX96">
        <v>426</v>
      </c>
      <c r="AY96">
        <v>156</v>
      </c>
      <c r="AZ96">
        <v>79</v>
      </c>
      <c r="BA96" s="431">
        <v>4095</v>
      </c>
      <c r="BB96" s="113"/>
      <c r="BC96" s="109"/>
      <c r="BD96" s="438" t="s">
        <v>2902</v>
      </c>
      <c r="BE96" s="438"/>
      <c r="BF96" s="319"/>
      <c r="BG96" s="319"/>
      <c r="BH96" s="319"/>
      <c r="BI96" s="414"/>
    </row>
    <row r="97" spans="1:61" ht="29.25" customHeight="1">
      <c r="A97" s="387" t="s">
        <v>2903</v>
      </c>
      <c r="B97" s="424" t="s">
        <v>2904</v>
      </c>
      <c r="C97" s="426" t="s">
        <v>2869</v>
      </c>
      <c r="D97" s="319">
        <v>1</v>
      </c>
      <c r="E97" s="319"/>
      <c r="F97" s="319"/>
      <c r="G97" s="319"/>
      <c r="H97" s="424">
        <v>1</v>
      </c>
      <c r="I97" s="410">
        <v>721</v>
      </c>
      <c r="J97" s="319"/>
      <c r="K97" s="319"/>
      <c r="L97" s="424">
        <v>1</v>
      </c>
      <c r="M97" s="319">
        <v>172</v>
      </c>
      <c r="N97" s="319">
        <v>72</v>
      </c>
      <c r="O97" s="319">
        <v>205</v>
      </c>
      <c r="P97" s="319"/>
      <c r="Q97" s="424">
        <v>1</v>
      </c>
      <c r="R97" s="319"/>
      <c r="S97" s="424">
        <v>1</v>
      </c>
      <c r="T97" s="319"/>
      <c r="U97" s="424">
        <v>1</v>
      </c>
      <c r="V97" s="424" t="s">
        <v>2904</v>
      </c>
      <c r="W97" s="428">
        <v>1</v>
      </c>
      <c r="X97" s="428">
        <v>1</v>
      </c>
      <c r="Y97" s="428"/>
      <c r="Z97" s="428">
        <v>1</v>
      </c>
      <c r="AA97" s="428" t="s">
        <v>2100</v>
      </c>
      <c r="AB97" s="429">
        <v>1</v>
      </c>
      <c r="AC97" s="424">
        <v>1</v>
      </c>
      <c r="AD97" s="424"/>
      <c r="AE97" s="424">
        <v>1</v>
      </c>
      <c r="AF97" s="420" t="s">
        <v>2100</v>
      </c>
      <c r="AG97" s="420" t="s">
        <v>2100</v>
      </c>
      <c r="AH97" s="420" t="s">
        <v>2100</v>
      </c>
      <c r="AI97" s="424" t="s">
        <v>2100</v>
      </c>
      <c r="AJ97" s="429" t="s">
        <v>2100</v>
      </c>
      <c r="AK97" s="438">
        <v>3</v>
      </c>
      <c r="AL97" s="438">
        <v>300</v>
      </c>
      <c r="AM97" s="438">
        <v>300</v>
      </c>
      <c r="AN97" s="438"/>
      <c r="AO97" s="438"/>
      <c r="AP97" s="430"/>
      <c r="AQ97" s="438"/>
      <c r="AR97" s="438"/>
      <c r="AS97" s="429">
        <v>1</v>
      </c>
      <c r="AT97">
        <v>57</v>
      </c>
      <c r="AU97">
        <v>79</v>
      </c>
      <c r="AV97">
        <v>79</v>
      </c>
      <c r="AW97">
        <v>76</v>
      </c>
      <c r="AX97">
        <v>48</v>
      </c>
      <c r="AY97">
        <v>81</v>
      </c>
      <c r="AZ97">
        <v>55</v>
      </c>
      <c r="BA97" s="431">
        <v>7551</v>
      </c>
      <c r="BB97" s="113"/>
      <c r="BC97" s="108"/>
      <c r="BD97" s="438" t="s">
        <v>2905</v>
      </c>
      <c r="BE97" s="438"/>
      <c r="BF97" s="319"/>
      <c r="BG97" s="319"/>
      <c r="BH97" s="319"/>
      <c r="BI97" s="414"/>
    </row>
    <row r="98" spans="1:61" ht="29.25" customHeight="1">
      <c r="A98" s="387" t="s">
        <v>2906</v>
      </c>
      <c r="B98" s="433" t="s">
        <v>2907</v>
      </c>
      <c r="C98" s="434" t="s">
        <v>2869</v>
      </c>
      <c r="D98" s="433">
        <v>1</v>
      </c>
      <c r="E98" s="433"/>
      <c r="F98" s="433"/>
      <c r="G98" s="433"/>
      <c r="H98" s="433">
        <v>1</v>
      </c>
      <c r="I98" s="435">
        <v>671</v>
      </c>
      <c r="J98" s="433"/>
      <c r="K98" s="433"/>
      <c r="L98" s="433">
        <v>1</v>
      </c>
      <c r="M98" s="433">
        <v>170</v>
      </c>
      <c r="N98" s="433">
        <v>71</v>
      </c>
      <c r="O98" s="433">
        <v>206</v>
      </c>
      <c r="P98" s="433"/>
      <c r="Q98" s="433">
        <v>1</v>
      </c>
      <c r="R98" s="433"/>
      <c r="S98" s="433">
        <v>1</v>
      </c>
      <c r="T98" s="433"/>
      <c r="U98" s="433">
        <v>1</v>
      </c>
      <c r="V98" s="424" t="s">
        <v>2907</v>
      </c>
      <c r="W98" s="433">
        <v>1</v>
      </c>
      <c r="X98" s="433">
        <v>1</v>
      </c>
      <c r="Y98" s="433"/>
      <c r="Z98" s="433">
        <v>1</v>
      </c>
      <c r="AA98" s="433" t="s">
        <v>2100</v>
      </c>
      <c r="AB98" s="436">
        <v>1</v>
      </c>
      <c r="AC98" s="433">
        <v>1</v>
      </c>
      <c r="AD98" s="433"/>
      <c r="AE98" s="433">
        <v>1</v>
      </c>
      <c r="AF98" s="437" t="s">
        <v>2100</v>
      </c>
      <c r="AG98" s="437" t="s">
        <v>2100</v>
      </c>
      <c r="AH98" s="437" t="s">
        <v>2100</v>
      </c>
      <c r="AI98" s="433" t="s">
        <v>2100</v>
      </c>
      <c r="AJ98" s="436" t="s">
        <v>2100</v>
      </c>
      <c r="AK98" s="436">
        <v>3</v>
      </c>
      <c r="AL98" s="436">
        <v>500</v>
      </c>
      <c r="AM98" s="436">
        <v>500</v>
      </c>
      <c r="AN98" s="436"/>
      <c r="AO98" s="436"/>
      <c r="AP98" s="430"/>
      <c r="AQ98" s="436"/>
      <c r="AR98" s="436"/>
      <c r="AS98" s="429">
        <v>1</v>
      </c>
      <c r="AT98">
        <v>720</v>
      </c>
      <c r="AU98">
        <v>573</v>
      </c>
      <c r="AV98">
        <v>1282</v>
      </c>
      <c r="AW98">
        <v>72</v>
      </c>
      <c r="AX98">
        <v>28</v>
      </c>
      <c r="AY98">
        <v>64</v>
      </c>
      <c r="AZ98">
        <v>39</v>
      </c>
      <c r="BA98" s="431">
        <v>3547</v>
      </c>
      <c r="BB98" s="113"/>
      <c r="BC98" s="109"/>
      <c r="BD98" s="436" t="s">
        <v>1415</v>
      </c>
      <c r="BE98" s="436" t="s">
        <v>348</v>
      </c>
      <c r="BF98" s="319"/>
      <c r="BG98" s="319"/>
      <c r="BH98" s="319"/>
      <c r="BI98" s="414"/>
    </row>
    <row r="99" spans="1:61" ht="29.25" customHeight="1">
      <c r="A99" s="387" t="s">
        <v>2908</v>
      </c>
      <c r="B99" s="424" t="s">
        <v>2909</v>
      </c>
      <c r="C99" s="426" t="s">
        <v>2869</v>
      </c>
      <c r="D99" s="319">
        <v>1</v>
      </c>
      <c r="E99" s="319"/>
      <c r="F99" s="319"/>
      <c r="G99" s="319"/>
      <c r="H99" s="424">
        <v>1</v>
      </c>
      <c r="I99" s="410">
        <v>614</v>
      </c>
      <c r="J99" s="319"/>
      <c r="K99" s="319"/>
      <c r="L99" s="424">
        <v>1</v>
      </c>
      <c r="M99" s="319">
        <v>170</v>
      </c>
      <c r="N99" s="319">
        <v>69</v>
      </c>
      <c r="O99" s="319">
        <v>204</v>
      </c>
      <c r="P99" s="319"/>
      <c r="Q99" s="424">
        <v>1</v>
      </c>
      <c r="R99" s="319"/>
      <c r="S99" s="424">
        <v>1</v>
      </c>
      <c r="T99" s="319"/>
      <c r="U99" s="424">
        <v>1</v>
      </c>
      <c r="V99" s="424" t="s">
        <v>2909</v>
      </c>
      <c r="W99" s="428">
        <v>1</v>
      </c>
      <c r="X99" s="428">
        <v>1</v>
      </c>
      <c r="Y99" s="428"/>
      <c r="Z99" s="428">
        <v>1</v>
      </c>
      <c r="AA99" s="428" t="s">
        <v>2100</v>
      </c>
      <c r="AB99" s="429">
        <v>1</v>
      </c>
      <c r="AC99" s="424">
        <v>1</v>
      </c>
      <c r="AD99" s="424"/>
      <c r="AE99" s="424">
        <v>1</v>
      </c>
      <c r="AF99" s="420" t="s">
        <v>2100</v>
      </c>
      <c r="AG99" s="420" t="s">
        <v>2100</v>
      </c>
      <c r="AH99" s="420" t="s">
        <v>2100</v>
      </c>
      <c r="AI99" s="424" t="s">
        <v>2100</v>
      </c>
      <c r="AJ99" s="429" t="s">
        <v>2100</v>
      </c>
      <c r="AK99" s="438">
        <v>3</v>
      </c>
      <c r="AL99" s="438">
        <v>500</v>
      </c>
      <c r="AM99" s="438">
        <v>500</v>
      </c>
      <c r="AN99" s="438"/>
      <c r="AO99" s="438"/>
      <c r="AP99" s="430"/>
      <c r="AQ99" s="438"/>
      <c r="AR99" s="438"/>
      <c r="AS99" s="429">
        <v>1</v>
      </c>
      <c r="AT99">
        <v>120</v>
      </c>
      <c r="AU99">
        <v>206</v>
      </c>
      <c r="AV99">
        <v>83</v>
      </c>
      <c r="AW99">
        <v>79</v>
      </c>
      <c r="AX99">
        <v>123</v>
      </c>
      <c r="AY99">
        <v>134</v>
      </c>
      <c r="AZ99">
        <v>80</v>
      </c>
      <c r="BA99" s="431">
        <v>6184</v>
      </c>
      <c r="BB99" s="113"/>
      <c r="BC99" s="109"/>
      <c r="BD99" s="438" t="s">
        <v>2910</v>
      </c>
      <c r="BE99" s="438"/>
      <c r="BF99" s="319"/>
      <c r="BG99" s="319"/>
      <c r="BH99" s="319"/>
      <c r="BI99" s="414"/>
    </row>
    <row r="100" spans="1:61" ht="29.25" customHeight="1">
      <c r="A100" s="387" t="s">
        <v>2911</v>
      </c>
      <c r="B100" s="424" t="s">
        <v>2912</v>
      </c>
      <c r="C100" s="426" t="s">
        <v>2869</v>
      </c>
      <c r="D100" s="319">
        <v>1</v>
      </c>
      <c r="E100" s="319"/>
      <c r="F100" s="319"/>
      <c r="G100" s="319"/>
      <c r="H100" s="424">
        <v>1</v>
      </c>
      <c r="I100" s="410">
        <v>636</v>
      </c>
      <c r="J100" s="319"/>
      <c r="K100" s="319"/>
      <c r="L100" s="424">
        <v>1</v>
      </c>
      <c r="M100" s="319">
        <v>171</v>
      </c>
      <c r="N100" s="319">
        <v>72</v>
      </c>
      <c r="O100" s="319">
        <v>210</v>
      </c>
      <c r="P100" s="319"/>
      <c r="Q100" s="424">
        <v>1</v>
      </c>
      <c r="R100" s="319"/>
      <c r="S100" s="424">
        <v>1</v>
      </c>
      <c r="T100" s="319"/>
      <c r="U100" s="424">
        <v>1</v>
      </c>
      <c r="V100" s="424" t="s">
        <v>2912</v>
      </c>
      <c r="W100" s="428">
        <v>1</v>
      </c>
      <c r="X100" s="428"/>
      <c r="Y100" s="428">
        <v>1</v>
      </c>
      <c r="Z100" s="428"/>
      <c r="AA100" s="428" t="s">
        <v>2100</v>
      </c>
      <c r="AB100" s="429">
        <v>1</v>
      </c>
      <c r="AC100" s="424"/>
      <c r="AD100" s="424">
        <v>1</v>
      </c>
      <c r="AE100" s="424"/>
      <c r="AF100" s="420" t="s">
        <v>2100</v>
      </c>
      <c r="AG100" s="420" t="s">
        <v>2100</v>
      </c>
      <c r="AH100" s="420" t="s">
        <v>2100</v>
      </c>
      <c r="AI100" s="424" t="s">
        <v>2100</v>
      </c>
      <c r="AJ100" s="429" t="s">
        <v>2100</v>
      </c>
      <c r="AK100" s="438">
        <v>3</v>
      </c>
      <c r="AL100" s="438">
        <v>600</v>
      </c>
      <c r="AM100" s="438">
        <v>600</v>
      </c>
      <c r="AN100" s="438"/>
      <c r="AO100" s="438"/>
      <c r="AP100" s="430"/>
      <c r="AQ100" s="438"/>
      <c r="AR100" s="429">
        <v>1</v>
      </c>
      <c r="AS100" s="438"/>
      <c r="AT100" s="431">
        <v>5892</v>
      </c>
      <c r="AU100" s="141">
        <v>2964</v>
      </c>
      <c r="AV100">
        <v>1442</v>
      </c>
      <c r="AW100">
        <v>70</v>
      </c>
      <c r="AX100">
        <v>35</v>
      </c>
      <c r="AY100">
        <v>66</v>
      </c>
      <c r="AZ100">
        <v>32</v>
      </c>
      <c r="BA100">
        <v>2081</v>
      </c>
      <c r="BB100" s="113"/>
      <c r="BC100" s="109"/>
      <c r="BD100" s="438" t="s">
        <v>2913</v>
      </c>
      <c r="BE100" s="438"/>
      <c r="BF100" s="319"/>
      <c r="BG100" s="319"/>
      <c r="BH100" s="319"/>
      <c r="BI100" s="414"/>
    </row>
    <row r="101" spans="1:61" ht="29.25" customHeight="1">
      <c r="A101" s="387" t="s">
        <v>2914</v>
      </c>
      <c r="B101" s="424" t="s">
        <v>2915</v>
      </c>
      <c r="C101" s="426" t="s">
        <v>2869</v>
      </c>
      <c r="D101" s="319">
        <v>1</v>
      </c>
      <c r="E101" s="319"/>
      <c r="F101" s="319"/>
      <c r="G101" s="319"/>
      <c r="H101" s="424">
        <v>1</v>
      </c>
      <c r="I101" s="410">
        <v>609</v>
      </c>
      <c r="J101" s="319"/>
      <c r="K101" s="319"/>
      <c r="L101" s="424">
        <v>1</v>
      </c>
      <c r="M101" s="319">
        <v>170</v>
      </c>
      <c r="N101" s="319">
        <v>71</v>
      </c>
      <c r="O101" s="319">
        <v>203</v>
      </c>
      <c r="P101" s="319"/>
      <c r="Q101" s="424">
        <v>1</v>
      </c>
      <c r="R101" s="319"/>
      <c r="S101" s="424">
        <v>1</v>
      </c>
      <c r="T101" s="319"/>
      <c r="U101" s="424">
        <v>1</v>
      </c>
      <c r="V101" s="424" t="s">
        <v>2915</v>
      </c>
      <c r="W101" s="428">
        <v>1</v>
      </c>
      <c r="X101" s="428"/>
      <c r="Y101" s="428">
        <v>1</v>
      </c>
      <c r="Z101" s="428">
        <v>1</v>
      </c>
      <c r="AA101" s="428" t="s">
        <v>2100</v>
      </c>
      <c r="AB101" s="429">
        <v>1</v>
      </c>
      <c r="AC101" s="424"/>
      <c r="AD101" s="424">
        <v>1</v>
      </c>
      <c r="AE101" s="424">
        <v>1</v>
      </c>
      <c r="AF101" s="420" t="s">
        <v>2100</v>
      </c>
      <c r="AG101" s="420" t="s">
        <v>2100</v>
      </c>
      <c r="AH101" s="420" t="s">
        <v>2100</v>
      </c>
      <c r="AI101" s="424" t="s">
        <v>2100</v>
      </c>
      <c r="AJ101" s="429" t="s">
        <v>2100</v>
      </c>
      <c r="AK101" s="438">
        <v>3</v>
      </c>
      <c r="AL101" s="438">
        <v>700</v>
      </c>
      <c r="AM101" s="438">
        <v>700</v>
      </c>
      <c r="AN101" s="438"/>
      <c r="AO101" s="438"/>
      <c r="AP101" s="430"/>
      <c r="AQ101" s="438"/>
      <c r="AR101" s="438"/>
      <c r="AS101" s="429">
        <v>1</v>
      </c>
      <c r="AT101">
        <v>70</v>
      </c>
      <c r="AU101">
        <v>103</v>
      </c>
      <c r="AV101">
        <v>65</v>
      </c>
      <c r="AW101">
        <v>114</v>
      </c>
      <c r="AX101">
        <v>53</v>
      </c>
      <c r="AY101">
        <v>88</v>
      </c>
      <c r="AZ101">
        <v>50</v>
      </c>
      <c r="BA101">
        <v>1558</v>
      </c>
      <c r="BB101" s="113"/>
      <c r="BC101" s="108"/>
      <c r="BD101" s="438" t="s">
        <v>2916</v>
      </c>
      <c r="BE101" s="438"/>
      <c r="BF101" s="319"/>
      <c r="BG101" s="319"/>
      <c r="BH101" s="319"/>
      <c r="BI101" s="414"/>
    </row>
    <row r="102" spans="1:61" ht="29.25" customHeight="1">
      <c r="A102" s="387" t="s">
        <v>2917</v>
      </c>
      <c r="B102" s="424" t="s">
        <v>2918</v>
      </c>
      <c r="C102" s="426" t="s">
        <v>2869</v>
      </c>
      <c r="D102" s="319"/>
      <c r="E102" s="319">
        <v>1</v>
      </c>
      <c r="F102" s="319"/>
      <c r="G102" s="319"/>
      <c r="H102" s="424">
        <v>1</v>
      </c>
      <c r="I102" s="410">
        <v>544</v>
      </c>
      <c r="J102" s="319"/>
      <c r="K102" s="424">
        <v>1</v>
      </c>
      <c r="L102" s="385"/>
      <c r="M102" s="319">
        <v>164</v>
      </c>
      <c r="N102" s="319">
        <v>71</v>
      </c>
      <c r="O102" s="319">
        <v>205</v>
      </c>
      <c r="P102" s="424">
        <v>1</v>
      </c>
      <c r="Q102" s="385"/>
      <c r="R102" s="319"/>
      <c r="S102" s="424">
        <v>1</v>
      </c>
      <c r="T102" s="319"/>
      <c r="U102" s="424">
        <v>1</v>
      </c>
      <c r="V102" s="424" t="s">
        <v>2918</v>
      </c>
      <c r="W102" s="428">
        <v>1</v>
      </c>
      <c r="X102" s="428"/>
      <c r="Y102" s="428">
        <v>1</v>
      </c>
      <c r="AA102" s="428" t="s">
        <v>2100</v>
      </c>
      <c r="AB102" s="429">
        <v>1</v>
      </c>
      <c r="AC102" s="424"/>
      <c r="AD102" s="424">
        <v>1</v>
      </c>
      <c r="AE102" s="424"/>
      <c r="AF102" s="420" t="s">
        <v>2100</v>
      </c>
      <c r="AG102" s="420" t="s">
        <v>2100</v>
      </c>
      <c r="AH102" s="420" t="s">
        <v>2100</v>
      </c>
      <c r="AI102" s="424" t="s">
        <v>2100</v>
      </c>
      <c r="AJ102" s="429" t="s">
        <v>2100</v>
      </c>
      <c r="AK102" s="438">
        <v>3</v>
      </c>
      <c r="AL102" s="438">
        <v>800</v>
      </c>
      <c r="AM102" s="438">
        <v>800</v>
      </c>
      <c r="AN102" s="438"/>
      <c r="AO102" s="438"/>
      <c r="AP102" s="430"/>
      <c r="AQ102" s="438"/>
      <c r="AR102" s="429">
        <v>1</v>
      </c>
      <c r="AS102" s="438"/>
      <c r="AT102" s="141">
        <v>2865</v>
      </c>
      <c r="AU102" s="141">
        <v>2122</v>
      </c>
      <c r="AV102">
        <v>674</v>
      </c>
      <c r="AW102">
        <v>82</v>
      </c>
      <c r="AX102">
        <v>153</v>
      </c>
      <c r="AY102">
        <v>488</v>
      </c>
      <c r="AZ102">
        <v>123</v>
      </c>
      <c r="BA102" s="431">
        <v>3731</v>
      </c>
      <c r="BB102" s="113"/>
      <c r="BC102" s="108"/>
      <c r="BD102" s="438" t="s">
        <v>2919</v>
      </c>
      <c r="BE102" s="438"/>
      <c r="BF102" s="319"/>
      <c r="BG102" s="319"/>
      <c r="BH102" s="319"/>
      <c r="BI102" s="414"/>
    </row>
    <row r="103" spans="1:61" ht="29.25" customHeight="1">
      <c r="A103" s="387" t="s">
        <v>2920</v>
      </c>
      <c r="B103" s="433" t="s">
        <v>2921</v>
      </c>
      <c r="C103" s="434" t="s">
        <v>2869</v>
      </c>
      <c r="D103" s="433">
        <v>1</v>
      </c>
      <c r="E103" s="433"/>
      <c r="F103" s="433"/>
      <c r="G103" s="433">
        <v>1</v>
      </c>
      <c r="H103" s="443"/>
      <c r="I103" s="435">
        <v>344</v>
      </c>
      <c r="J103" s="433"/>
      <c r="K103" s="433">
        <v>1</v>
      </c>
      <c r="L103" s="443"/>
      <c r="M103" s="433">
        <v>145</v>
      </c>
      <c r="N103" s="433">
        <v>60</v>
      </c>
      <c r="O103" s="433">
        <v>172</v>
      </c>
      <c r="P103" s="433"/>
      <c r="Q103" s="433">
        <v>1</v>
      </c>
      <c r="R103" s="433"/>
      <c r="S103" s="433">
        <v>1</v>
      </c>
      <c r="T103" s="433"/>
      <c r="U103" s="433">
        <v>1</v>
      </c>
      <c r="V103" s="424" t="s">
        <v>2921</v>
      </c>
      <c r="W103" s="433">
        <v>1</v>
      </c>
      <c r="X103" s="433">
        <v>1</v>
      </c>
      <c r="Y103" s="433"/>
      <c r="Z103" s="444"/>
      <c r="AA103" s="433" t="s">
        <v>2100</v>
      </c>
      <c r="AB103" s="436">
        <v>1</v>
      </c>
      <c r="AC103" s="433">
        <v>1</v>
      </c>
      <c r="AD103" s="433"/>
      <c r="AE103" s="433"/>
      <c r="AF103" s="437" t="s">
        <v>2100</v>
      </c>
      <c r="AG103" s="437" t="s">
        <v>2100</v>
      </c>
      <c r="AH103" s="437" t="s">
        <v>2100</v>
      </c>
      <c r="AI103" s="433" t="s">
        <v>2100</v>
      </c>
      <c r="AJ103" s="436" t="s">
        <v>2100</v>
      </c>
      <c r="AK103" s="436">
        <v>2</v>
      </c>
      <c r="AL103" s="436">
        <v>700</v>
      </c>
      <c r="AM103" s="436">
        <v>700</v>
      </c>
      <c r="AN103" s="436"/>
      <c r="AO103" s="436"/>
      <c r="AP103" s="430"/>
      <c r="AQ103" s="436"/>
      <c r="AR103" s="436"/>
      <c r="AS103" s="429">
        <v>1</v>
      </c>
      <c r="AT103">
        <v>56</v>
      </c>
      <c r="AU103">
        <v>72</v>
      </c>
      <c r="AV103">
        <v>79</v>
      </c>
      <c r="AW103">
        <v>60</v>
      </c>
      <c r="AX103">
        <v>49</v>
      </c>
      <c r="AY103">
        <v>57</v>
      </c>
      <c r="AZ103">
        <v>47</v>
      </c>
      <c r="BA103">
        <v>222</v>
      </c>
      <c r="BB103" s="113"/>
      <c r="BC103" s="108"/>
      <c r="BD103" s="436" t="s">
        <v>2597</v>
      </c>
      <c r="BE103" s="436" t="s">
        <v>2922</v>
      </c>
      <c r="BF103" s="424"/>
      <c r="BG103" s="424"/>
      <c r="BH103" s="424"/>
      <c r="BI103" s="420"/>
    </row>
    <row r="104" spans="1:61" ht="29.25" customHeight="1">
      <c r="A104" s="387" t="s">
        <v>2923</v>
      </c>
      <c r="B104" s="424" t="s">
        <v>2924</v>
      </c>
      <c r="C104" s="426" t="s">
        <v>2869</v>
      </c>
      <c r="D104" s="319"/>
      <c r="E104" s="319">
        <v>1</v>
      </c>
      <c r="F104" s="319"/>
      <c r="G104" s="319"/>
      <c r="H104" s="424">
        <v>1</v>
      </c>
      <c r="I104" s="410">
        <v>700</v>
      </c>
      <c r="J104" s="319"/>
      <c r="K104" s="319"/>
      <c r="L104" s="424">
        <v>1</v>
      </c>
      <c r="M104" s="319">
        <v>170</v>
      </c>
      <c r="N104" s="319">
        <v>70</v>
      </c>
      <c r="O104" s="319">
        <v>206</v>
      </c>
      <c r="P104" s="319"/>
      <c r="Q104" s="424">
        <v>1</v>
      </c>
      <c r="R104" s="319"/>
      <c r="S104" s="424">
        <v>1</v>
      </c>
      <c r="T104" s="319"/>
      <c r="U104" s="424">
        <v>1</v>
      </c>
      <c r="V104" s="424" t="s">
        <v>2924</v>
      </c>
      <c r="W104" s="428">
        <v>1</v>
      </c>
      <c r="X104" s="428"/>
      <c r="Y104" s="428">
        <v>1</v>
      </c>
      <c r="Z104" s="428">
        <v>1</v>
      </c>
      <c r="AA104" s="428" t="s">
        <v>2100</v>
      </c>
      <c r="AB104" s="429">
        <v>1</v>
      </c>
      <c r="AC104" s="424"/>
      <c r="AD104" s="424">
        <v>1</v>
      </c>
      <c r="AE104" s="424">
        <v>1</v>
      </c>
      <c r="AF104" s="420" t="s">
        <v>2100</v>
      </c>
      <c r="AG104" s="420" t="s">
        <v>2100</v>
      </c>
      <c r="AH104" s="420" t="s">
        <v>2100</v>
      </c>
      <c r="AI104" s="424" t="s">
        <v>2100</v>
      </c>
      <c r="AJ104" s="429" t="s">
        <v>2100</v>
      </c>
      <c r="AK104" s="438">
        <v>3</v>
      </c>
      <c r="AL104" s="438">
        <v>800</v>
      </c>
      <c r="AM104" s="438">
        <v>800</v>
      </c>
      <c r="AN104" s="438"/>
      <c r="AO104" s="438"/>
      <c r="AP104" s="430"/>
      <c r="AQ104" s="438"/>
      <c r="AR104" s="429">
        <v>1</v>
      </c>
      <c r="AS104" s="438"/>
      <c r="AT104" s="431">
        <v>9091</v>
      </c>
      <c r="AU104">
        <v>613</v>
      </c>
      <c r="AV104">
        <v>2805</v>
      </c>
      <c r="AW104">
        <v>225</v>
      </c>
      <c r="AX104">
        <v>103</v>
      </c>
      <c r="AY104">
        <v>102</v>
      </c>
      <c r="AZ104">
        <v>42</v>
      </c>
      <c r="BA104" s="431">
        <v>3568</v>
      </c>
      <c r="BB104" s="113"/>
      <c r="BC104" s="109"/>
      <c r="BD104" s="438" t="s">
        <v>2925</v>
      </c>
      <c r="BE104" s="438"/>
      <c r="BF104" s="424"/>
      <c r="BG104" s="424"/>
      <c r="BH104" s="424"/>
      <c r="BI104" s="420"/>
    </row>
    <row r="105" spans="1:61" ht="29.25" customHeight="1">
      <c r="A105" s="387" t="s">
        <v>2926</v>
      </c>
      <c r="B105" s="424" t="s">
        <v>2927</v>
      </c>
      <c r="C105" s="426" t="s">
        <v>2869</v>
      </c>
      <c r="D105" s="319"/>
      <c r="E105" s="319">
        <v>1</v>
      </c>
      <c r="F105" s="319"/>
      <c r="G105" s="319"/>
      <c r="H105" s="424">
        <v>1</v>
      </c>
      <c r="I105" s="410">
        <v>643</v>
      </c>
      <c r="J105" s="319"/>
      <c r="K105" s="319"/>
      <c r="L105" s="424">
        <v>1</v>
      </c>
      <c r="M105" s="319">
        <v>170</v>
      </c>
      <c r="N105" s="319">
        <v>70</v>
      </c>
      <c r="O105" s="319">
        <v>210</v>
      </c>
      <c r="P105" s="424">
        <v>1</v>
      </c>
      <c r="Q105" s="385"/>
      <c r="R105" s="319"/>
      <c r="S105" s="424">
        <v>1</v>
      </c>
      <c r="T105" s="319"/>
      <c r="U105" s="424">
        <v>1</v>
      </c>
      <c r="V105" s="424" t="s">
        <v>2927</v>
      </c>
      <c r="W105" s="428">
        <v>1</v>
      </c>
      <c r="X105" s="428"/>
      <c r="Y105" s="428">
        <v>1</v>
      </c>
      <c r="Z105" s="428">
        <v>1</v>
      </c>
      <c r="AA105" s="428" t="s">
        <v>2100</v>
      </c>
      <c r="AB105" s="429">
        <v>1</v>
      </c>
      <c r="AC105" s="424"/>
      <c r="AD105" s="424">
        <v>1</v>
      </c>
      <c r="AE105" s="424">
        <v>1</v>
      </c>
      <c r="AF105" s="420" t="s">
        <v>2100</v>
      </c>
      <c r="AG105" s="420" t="s">
        <v>2100</v>
      </c>
      <c r="AH105" s="420" t="s">
        <v>2100</v>
      </c>
      <c r="AI105" s="424" t="s">
        <v>2100</v>
      </c>
      <c r="AJ105" s="429" t="s">
        <v>2100</v>
      </c>
      <c r="AK105" s="438">
        <v>2</v>
      </c>
      <c r="AL105" s="438">
        <v>800</v>
      </c>
      <c r="AM105" s="438">
        <v>800</v>
      </c>
      <c r="AN105" s="438"/>
      <c r="AO105" s="438"/>
      <c r="AP105" s="430"/>
      <c r="AQ105" s="438"/>
      <c r="AR105" s="429">
        <v>1</v>
      </c>
      <c r="AS105" s="438"/>
      <c r="AT105" s="431">
        <v>7226</v>
      </c>
      <c r="AU105" s="431">
        <v>3391</v>
      </c>
      <c r="AV105">
        <v>2994</v>
      </c>
      <c r="AW105">
        <v>141</v>
      </c>
      <c r="AX105">
        <v>87</v>
      </c>
      <c r="AY105" s="141">
        <v>2546</v>
      </c>
      <c r="AZ105">
        <v>253</v>
      </c>
      <c r="BA105">
        <v>1241</v>
      </c>
      <c r="BB105" s="113"/>
      <c r="BC105" s="109"/>
      <c r="BD105" s="438" t="s">
        <v>2928</v>
      </c>
      <c r="BE105" s="438"/>
      <c r="BF105" s="424"/>
      <c r="BG105" s="424"/>
      <c r="BH105" s="424"/>
      <c r="BI105" s="420"/>
    </row>
    <row r="106" spans="1:61" ht="29.25" customHeight="1">
      <c r="A106" s="387" t="s">
        <v>2929</v>
      </c>
      <c r="B106" s="433" t="s">
        <v>2930</v>
      </c>
      <c r="C106" s="434" t="s">
        <v>2869</v>
      </c>
      <c r="D106" s="433">
        <v>1</v>
      </c>
      <c r="E106" s="433"/>
      <c r="F106" s="433"/>
      <c r="G106" s="433"/>
      <c r="H106" s="433">
        <v>1</v>
      </c>
      <c r="I106" s="435">
        <v>767</v>
      </c>
      <c r="J106" s="433"/>
      <c r="K106" s="433"/>
      <c r="L106" s="433">
        <v>1</v>
      </c>
      <c r="M106" s="433">
        <v>175</v>
      </c>
      <c r="N106" s="433">
        <v>82</v>
      </c>
      <c r="O106" s="433">
        <v>200</v>
      </c>
      <c r="P106" s="433"/>
      <c r="Q106" s="433">
        <v>1</v>
      </c>
      <c r="R106" s="433"/>
      <c r="S106" s="433">
        <v>1</v>
      </c>
      <c r="T106" s="433"/>
      <c r="U106" s="433">
        <v>1</v>
      </c>
      <c r="V106" s="433" t="s">
        <v>2930</v>
      </c>
      <c r="W106" s="433">
        <v>1</v>
      </c>
      <c r="X106" s="433">
        <v>1</v>
      </c>
      <c r="Y106" s="433"/>
      <c r="Z106" s="433">
        <v>1</v>
      </c>
      <c r="AA106" s="433" t="s">
        <v>2100</v>
      </c>
      <c r="AB106" s="436">
        <v>1</v>
      </c>
      <c r="AC106" s="433">
        <v>1</v>
      </c>
      <c r="AD106" s="433"/>
      <c r="AE106" s="433">
        <v>1</v>
      </c>
      <c r="AF106" s="437" t="s">
        <v>2100</v>
      </c>
      <c r="AG106" s="437" t="s">
        <v>2100</v>
      </c>
      <c r="AH106" s="437" t="s">
        <v>2100</v>
      </c>
      <c r="AI106" s="433" t="s">
        <v>2100</v>
      </c>
      <c r="AJ106" s="436" t="s">
        <v>2100</v>
      </c>
      <c r="AK106" s="436">
        <v>2</v>
      </c>
      <c r="AL106" s="436">
        <v>600</v>
      </c>
      <c r="AM106" s="436">
        <v>600</v>
      </c>
      <c r="AN106" s="436"/>
      <c r="AO106" s="436"/>
      <c r="AP106" s="430"/>
      <c r="AQ106" s="436"/>
      <c r="AR106" s="436"/>
      <c r="AS106" s="429">
        <v>1</v>
      </c>
      <c r="AT106">
        <v>132</v>
      </c>
      <c r="AU106">
        <v>137</v>
      </c>
      <c r="AV106">
        <v>201</v>
      </c>
      <c r="AW106">
        <v>68</v>
      </c>
      <c r="AX106">
        <v>56</v>
      </c>
      <c r="AY106">
        <v>700</v>
      </c>
      <c r="AZ106">
        <v>38</v>
      </c>
      <c r="BA106">
        <v>1896</v>
      </c>
      <c r="BB106" s="113"/>
      <c r="BC106" s="108"/>
      <c r="BD106" s="436" t="s">
        <v>2931</v>
      </c>
      <c r="BE106" s="436" t="s">
        <v>2932</v>
      </c>
      <c r="BF106" s="424"/>
      <c r="BG106" s="424"/>
      <c r="BH106" s="424"/>
      <c r="BI106" s="420"/>
    </row>
    <row r="107" spans="1:61" ht="29.25" customHeight="1">
      <c r="A107" s="387" t="s">
        <v>2933</v>
      </c>
      <c r="B107" s="424" t="s">
        <v>2934</v>
      </c>
      <c r="C107" s="426" t="s">
        <v>2869</v>
      </c>
      <c r="D107" s="319">
        <v>1</v>
      </c>
      <c r="E107" s="319"/>
      <c r="F107" s="319"/>
      <c r="G107" s="424">
        <v>1</v>
      </c>
      <c r="H107" s="385"/>
      <c r="I107" s="410">
        <v>446</v>
      </c>
      <c r="J107" s="319"/>
      <c r="K107" s="319"/>
      <c r="L107" s="424">
        <v>1</v>
      </c>
      <c r="M107" s="319">
        <v>150</v>
      </c>
      <c r="N107" s="319">
        <v>70</v>
      </c>
      <c r="O107" s="319">
        <v>170</v>
      </c>
      <c r="P107" s="319"/>
      <c r="Q107" s="424">
        <v>1</v>
      </c>
      <c r="R107" s="319"/>
      <c r="S107" s="424">
        <v>1</v>
      </c>
      <c r="T107" s="319"/>
      <c r="U107" s="424">
        <v>1</v>
      </c>
      <c r="V107" s="424" t="s">
        <v>2934</v>
      </c>
      <c r="W107" s="428">
        <v>1</v>
      </c>
      <c r="X107" s="428">
        <v>1</v>
      </c>
      <c r="Y107" s="428"/>
      <c r="Z107" s="428">
        <v>1</v>
      </c>
      <c r="AA107" s="428" t="s">
        <v>2100</v>
      </c>
      <c r="AB107" s="429">
        <v>1</v>
      </c>
      <c r="AC107" s="424">
        <v>1</v>
      </c>
      <c r="AD107" s="424"/>
      <c r="AE107" s="424">
        <v>1</v>
      </c>
      <c r="AF107" s="420" t="s">
        <v>2100</v>
      </c>
      <c r="AG107" s="420" t="s">
        <v>2100</v>
      </c>
      <c r="AH107" s="420" t="s">
        <v>2100</v>
      </c>
      <c r="AI107" s="424" t="s">
        <v>2100</v>
      </c>
      <c r="AJ107" s="429" t="s">
        <v>2100</v>
      </c>
      <c r="AK107" s="438">
        <v>2</v>
      </c>
      <c r="AL107" s="438">
        <v>500</v>
      </c>
      <c r="AM107" s="438">
        <v>500</v>
      </c>
      <c r="AN107" s="438"/>
      <c r="AO107" s="438"/>
      <c r="AP107" s="430"/>
      <c r="AQ107" s="438"/>
      <c r="AR107" s="438"/>
      <c r="AS107" s="429">
        <v>1</v>
      </c>
      <c r="AT107">
        <v>134</v>
      </c>
      <c r="AU107">
        <v>79</v>
      </c>
      <c r="AV107">
        <v>102</v>
      </c>
      <c r="AW107">
        <v>73</v>
      </c>
      <c r="AX107">
        <v>35</v>
      </c>
      <c r="AY107">
        <v>116</v>
      </c>
      <c r="AZ107">
        <v>46</v>
      </c>
      <c r="BA107">
        <v>215</v>
      </c>
      <c r="BB107" s="113"/>
      <c r="BC107" s="108"/>
      <c r="BD107" s="438" t="s">
        <v>2935</v>
      </c>
      <c r="BE107" s="438"/>
      <c r="BF107" s="319"/>
      <c r="BG107" s="319"/>
      <c r="BH107" s="319"/>
      <c r="BI107" s="414"/>
    </row>
    <row r="108" spans="1:61" ht="29.25" customHeight="1">
      <c r="A108" s="387" t="s">
        <v>2936</v>
      </c>
      <c r="B108" s="424" t="s">
        <v>2937</v>
      </c>
      <c r="C108" s="426" t="s">
        <v>2869</v>
      </c>
      <c r="D108" s="319">
        <v>1</v>
      </c>
      <c r="E108" s="319"/>
      <c r="F108" s="319"/>
      <c r="G108" s="319"/>
      <c r="H108" s="424">
        <v>1</v>
      </c>
      <c r="I108" s="410">
        <v>747</v>
      </c>
      <c r="J108" s="319"/>
      <c r="K108" s="319"/>
      <c r="L108" s="424">
        <v>1</v>
      </c>
      <c r="M108" s="319">
        <v>175</v>
      </c>
      <c r="N108" s="319">
        <v>80</v>
      </c>
      <c r="O108" s="319">
        <v>225</v>
      </c>
      <c r="P108" s="319"/>
      <c r="Q108" s="424">
        <v>1</v>
      </c>
      <c r="R108" s="319"/>
      <c r="S108" s="424">
        <v>1</v>
      </c>
      <c r="T108" s="319"/>
      <c r="U108" s="424">
        <v>1</v>
      </c>
      <c r="V108" s="424" t="s">
        <v>2937</v>
      </c>
      <c r="W108" s="428">
        <v>1</v>
      </c>
      <c r="X108" s="428">
        <v>1</v>
      </c>
      <c r="Y108" s="428"/>
      <c r="Z108" s="428">
        <v>1</v>
      </c>
      <c r="AA108" s="428" t="s">
        <v>2100</v>
      </c>
      <c r="AB108" s="429">
        <v>1</v>
      </c>
      <c r="AC108" s="424">
        <v>1</v>
      </c>
      <c r="AD108" s="424"/>
      <c r="AE108" s="424">
        <v>1</v>
      </c>
      <c r="AF108" s="420" t="s">
        <v>2100</v>
      </c>
      <c r="AG108" s="420" t="s">
        <v>2100</v>
      </c>
      <c r="AH108" s="420" t="s">
        <v>2100</v>
      </c>
      <c r="AI108" s="424" t="s">
        <v>2100</v>
      </c>
      <c r="AJ108" s="429" t="s">
        <v>2100</v>
      </c>
      <c r="AK108" s="438">
        <v>3</v>
      </c>
      <c r="AL108" s="438">
        <v>700</v>
      </c>
      <c r="AM108" s="438">
        <v>700</v>
      </c>
      <c r="AN108" s="438"/>
      <c r="AO108" s="438"/>
      <c r="AP108" s="430"/>
      <c r="AQ108" s="438"/>
      <c r="AR108" s="429">
        <v>1</v>
      </c>
      <c r="AS108" s="438"/>
      <c r="AT108" s="141">
        <v>1837</v>
      </c>
      <c r="AU108">
        <v>773</v>
      </c>
      <c r="AV108">
        <v>552</v>
      </c>
      <c r="AW108">
        <v>80</v>
      </c>
      <c r="AX108">
        <v>66</v>
      </c>
      <c r="AY108">
        <v>174</v>
      </c>
      <c r="AZ108">
        <v>68</v>
      </c>
      <c r="BA108" s="432">
        <v>22548</v>
      </c>
      <c r="BB108" s="113"/>
      <c r="BC108" s="109"/>
      <c r="BD108" s="318" t="s">
        <v>2938</v>
      </c>
      <c r="BE108" s="318"/>
      <c r="BF108" s="318"/>
      <c r="BG108" s="318"/>
      <c r="BH108" s="318"/>
      <c r="BI108" s="318"/>
    </row>
    <row r="109" spans="1:61" ht="29.25" customHeight="1">
      <c r="B109" s="319"/>
      <c r="C109" s="426"/>
      <c r="D109" s="319"/>
      <c r="E109" s="319"/>
      <c r="F109" s="319"/>
      <c r="G109" s="319"/>
      <c r="H109" s="319"/>
      <c r="I109" s="410"/>
      <c r="J109" s="319"/>
      <c r="K109" s="319"/>
      <c r="L109" s="319"/>
      <c r="P109" s="319"/>
      <c r="Q109" s="319"/>
      <c r="R109" s="319"/>
      <c r="S109" s="319"/>
      <c r="T109" s="319"/>
      <c r="U109" s="319"/>
      <c r="V109" s="424"/>
      <c r="W109" s="428"/>
      <c r="X109" s="428"/>
      <c r="Y109" s="428"/>
      <c r="Z109" s="428"/>
      <c r="AA109" s="428"/>
      <c r="AB109" s="438"/>
      <c r="AC109" s="319"/>
      <c r="AD109" s="319"/>
      <c r="AE109" s="319"/>
      <c r="AF109" s="414"/>
      <c r="AG109" s="414"/>
      <c r="AH109" s="414"/>
      <c r="AI109" s="319"/>
      <c r="AJ109" s="438"/>
      <c r="AK109" s="438"/>
      <c r="AL109" s="438"/>
      <c r="AM109" s="438"/>
      <c r="AN109" s="438"/>
      <c r="AO109" s="438"/>
      <c r="AP109" s="430"/>
      <c r="AQ109" s="438"/>
      <c r="AR109" s="438"/>
      <c r="AS109" s="438"/>
    </row>
    <row r="110" spans="1:61" ht="29.25" customHeight="1">
      <c r="B110" s="332" t="s">
        <v>48</v>
      </c>
      <c r="C110" s="445"/>
      <c r="D110" s="332">
        <f>SUM(D9:D109)</f>
        <v>53</v>
      </c>
      <c r="E110" s="332">
        <f t="shared" ref="E110:J110" si="0">SUM(E9:E109)</f>
        <v>47</v>
      </c>
      <c r="F110" s="332">
        <f t="shared" si="0"/>
        <v>0</v>
      </c>
      <c r="G110" s="332">
        <f t="shared" si="0"/>
        <v>23</v>
      </c>
      <c r="H110" s="332">
        <f t="shared" si="0"/>
        <v>77</v>
      </c>
      <c r="I110" s="446"/>
      <c r="J110" s="332">
        <f t="shared" si="0"/>
        <v>2</v>
      </c>
      <c r="K110" s="332">
        <f>SUM(K9:K109)</f>
        <v>32</v>
      </c>
      <c r="L110" s="332">
        <f>SUM(L9:L109)</f>
        <v>66</v>
      </c>
      <c r="M110" s="332"/>
      <c r="N110" s="332"/>
      <c r="O110" s="332"/>
      <c r="P110" s="332">
        <f t="shared" ref="P110:U110" si="1">SUM(P9:P109)</f>
        <v>32</v>
      </c>
      <c r="Q110" s="332">
        <f t="shared" si="1"/>
        <v>68</v>
      </c>
      <c r="R110" s="332">
        <f t="shared" si="1"/>
        <v>0</v>
      </c>
      <c r="S110" s="332">
        <f t="shared" si="1"/>
        <v>100</v>
      </c>
      <c r="T110" s="332">
        <f t="shared" si="1"/>
        <v>0</v>
      </c>
      <c r="U110" s="332">
        <f t="shared" si="1"/>
        <v>100</v>
      </c>
      <c r="V110" s="414"/>
      <c r="W110" s="428"/>
      <c r="X110" s="428"/>
      <c r="Y110" s="428"/>
      <c r="Z110" s="428"/>
      <c r="AA110" s="428"/>
      <c r="AB110" s="438"/>
      <c r="AC110" s="319"/>
      <c r="AD110" s="319"/>
      <c r="AE110" s="319"/>
      <c r="AF110" s="414"/>
      <c r="AG110" s="414"/>
      <c r="AH110" s="414"/>
      <c r="AI110" s="319"/>
      <c r="AJ110" s="438"/>
      <c r="AK110" s="438"/>
      <c r="AL110" s="438"/>
      <c r="AM110" s="438"/>
      <c r="AN110" s="438"/>
      <c r="AO110" s="438"/>
      <c r="AP110" s="430"/>
      <c r="AQ110" s="438">
        <f>SUM(AQ9:AQ109)</f>
        <v>1</v>
      </c>
      <c r="AR110" s="438">
        <f>SUM(AR9:AR109)</f>
        <v>27</v>
      </c>
      <c r="AS110" s="438">
        <f>SUM(AS9:AS109)</f>
        <v>72</v>
      </c>
    </row>
    <row r="111" spans="1:61" ht="15">
      <c r="B111" s="319"/>
      <c r="C111" s="319"/>
      <c r="D111" s="319"/>
      <c r="E111" s="319"/>
      <c r="F111" s="319"/>
      <c r="G111" s="319"/>
      <c r="H111" s="319"/>
      <c r="I111" s="410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414"/>
      <c r="W111" s="428"/>
      <c r="X111" s="428"/>
      <c r="Y111" s="428"/>
      <c r="Z111" s="428"/>
      <c r="AA111" s="428"/>
      <c r="AB111" s="438"/>
      <c r="AC111" s="319"/>
      <c r="AD111" s="319"/>
      <c r="AE111" s="319"/>
      <c r="AF111" s="414"/>
      <c r="AG111" s="414"/>
      <c r="AH111" s="414"/>
      <c r="AI111" s="319"/>
      <c r="AJ111" s="318"/>
      <c r="AK111" s="318"/>
      <c r="AL111" s="318"/>
      <c r="AM111" s="318"/>
      <c r="AN111" s="318"/>
      <c r="AO111" s="318"/>
      <c r="AP111" s="318"/>
      <c r="AQ111" s="318"/>
      <c r="AR111" s="318"/>
      <c r="AS111" s="318"/>
    </row>
    <row r="112" spans="1:61" ht="15">
      <c r="B112" s="319"/>
      <c r="C112" s="319"/>
      <c r="D112" s="319"/>
      <c r="E112" s="319"/>
      <c r="F112" s="319"/>
      <c r="G112" s="319"/>
      <c r="H112" s="319"/>
      <c r="I112" s="410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414"/>
      <c r="W112" s="428"/>
      <c r="X112" s="428"/>
      <c r="Y112" s="428"/>
      <c r="Z112" s="428"/>
      <c r="AA112" s="428"/>
      <c r="AB112" s="438"/>
      <c r="AC112" s="319"/>
      <c r="AD112" s="319"/>
      <c r="AE112" s="319"/>
      <c r="AF112" s="414"/>
      <c r="AG112" s="414"/>
      <c r="AH112" s="414"/>
      <c r="AI112" s="319"/>
      <c r="AJ112" s="318"/>
      <c r="AK112" s="318"/>
      <c r="AL112" s="318"/>
      <c r="AM112" s="318"/>
      <c r="AN112" s="318"/>
      <c r="AO112" s="318"/>
      <c r="AP112" s="318"/>
      <c r="AQ112" s="318"/>
      <c r="AR112" s="318"/>
      <c r="AS112" s="318"/>
    </row>
    <row r="113" spans="2:45" ht="15">
      <c r="B113" s="319"/>
      <c r="C113" s="319"/>
      <c r="D113" s="319"/>
      <c r="E113" s="410"/>
      <c r="F113" s="319"/>
      <c r="G113" s="319"/>
      <c r="H113" s="319"/>
      <c r="I113" s="319"/>
      <c r="J113" s="319"/>
      <c r="K113" s="319"/>
      <c r="L113" s="319"/>
      <c r="M113" s="319"/>
      <c r="N113" s="319"/>
      <c r="O113" s="319"/>
      <c r="P113" s="319"/>
      <c r="Q113" s="319"/>
      <c r="R113" s="414"/>
      <c r="S113" s="428"/>
      <c r="T113" s="428"/>
      <c r="U113" s="428"/>
      <c r="V113" s="428"/>
      <c r="W113" s="428"/>
      <c r="X113" s="438"/>
      <c r="Y113" s="319"/>
      <c r="Z113" s="319"/>
      <c r="AA113" s="319"/>
      <c r="AB113" s="414"/>
      <c r="AC113" s="414"/>
      <c r="AD113" s="414"/>
      <c r="AE113" s="319"/>
      <c r="AF113" s="318"/>
      <c r="AG113" s="318"/>
      <c r="AH113" s="318"/>
      <c r="AI113" s="318"/>
      <c r="AJ113" s="318"/>
      <c r="AK113" s="318"/>
      <c r="AL113" s="318"/>
      <c r="AM113" s="318"/>
      <c r="AN113" s="319"/>
      <c r="AO113" s="319"/>
      <c r="AP113" s="414"/>
      <c r="AQ113" s="414"/>
      <c r="AR113" s="414"/>
      <c r="AS113" s="414"/>
    </row>
    <row r="114" spans="2:45" ht="15">
      <c r="B114" s="319"/>
      <c r="C114" s="319"/>
      <c r="D114" s="319"/>
      <c r="E114" s="410"/>
      <c r="F114" s="319"/>
      <c r="G114" s="319"/>
      <c r="H114" s="319"/>
      <c r="I114" s="319"/>
      <c r="J114" s="319"/>
      <c r="K114" s="319"/>
      <c r="L114" s="319"/>
      <c r="M114" s="319"/>
      <c r="N114" s="319"/>
      <c r="O114" s="319"/>
      <c r="P114" s="319"/>
      <c r="Q114" s="319"/>
      <c r="R114" s="414"/>
      <c r="S114" s="428"/>
      <c r="T114" s="428"/>
      <c r="U114" s="428"/>
      <c r="V114" s="428"/>
      <c r="W114" s="428"/>
      <c r="X114" s="438"/>
      <c r="Y114" s="319"/>
      <c r="Z114" s="319"/>
      <c r="AA114" s="319"/>
      <c r="AB114" s="414"/>
      <c r="AC114" s="414"/>
      <c r="AD114" s="414"/>
      <c r="AE114" s="319"/>
      <c r="AF114" s="318"/>
      <c r="AG114" s="318"/>
      <c r="AH114" s="318"/>
      <c r="AI114" s="318"/>
      <c r="AJ114" s="318"/>
      <c r="AK114" s="318"/>
      <c r="AL114" s="318"/>
      <c r="AM114" s="318"/>
      <c r="AN114" s="319"/>
      <c r="AO114" s="319"/>
      <c r="AP114" s="414"/>
      <c r="AQ114" s="414"/>
      <c r="AR114" s="414"/>
      <c r="AS114" s="414"/>
    </row>
    <row r="115" spans="2:45" ht="15">
      <c r="B115" s="319"/>
      <c r="C115" s="319"/>
      <c r="D115" s="319"/>
      <c r="E115" s="410"/>
      <c r="F115" s="319"/>
      <c r="G115" s="319"/>
      <c r="H115" s="319"/>
      <c r="I115" s="319"/>
      <c r="J115" s="319"/>
      <c r="K115" s="319"/>
      <c r="L115" s="319"/>
      <c r="M115" s="319"/>
      <c r="N115" s="319"/>
      <c r="O115" s="319"/>
      <c r="P115" s="319"/>
      <c r="Q115" s="319"/>
      <c r="R115" s="414"/>
      <c r="S115" s="428"/>
      <c r="T115" s="428"/>
      <c r="U115" s="428"/>
      <c r="V115" s="428"/>
      <c r="W115" s="428"/>
      <c r="X115" s="438"/>
      <c r="Y115" s="319"/>
      <c r="Z115" s="319"/>
      <c r="AA115" s="319"/>
      <c r="AB115" s="414"/>
      <c r="AC115" s="414"/>
      <c r="AD115" s="414"/>
      <c r="AE115" s="319"/>
      <c r="AF115" s="318"/>
      <c r="AG115" s="318"/>
      <c r="AH115" s="318"/>
      <c r="AI115" s="318"/>
      <c r="AJ115" s="318"/>
      <c r="AK115" s="318"/>
      <c r="AL115" s="318"/>
      <c r="AM115" s="318"/>
      <c r="AN115" s="319"/>
      <c r="AO115" s="319"/>
      <c r="AP115" s="414"/>
      <c r="AQ115" s="414"/>
      <c r="AR115" s="414"/>
      <c r="AS115" s="414"/>
    </row>
    <row r="116" spans="2:45" ht="15">
      <c r="B116" s="319"/>
      <c r="C116" s="319"/>
      <c r="D116" s="319"/>
      <c r="E116" s="410"/>
      <c r="F116" s="319"/>
      <c r="G116" s="319"/>
      <c r="H116" s="319"/>
      <c r="I116" s="319"/>
      <c r="J116" s="319"/>
      <c r="K116" s="319"/>
      <c r="L116" s="319"/>
      <c r="M116" s="319"/>
      <c r="N116" s="319"/>
      <c r="O116" s="319"/>
      <c r="P116" s="319"/>
      <c r="Q116" s="319"/>
      <c r="R116" s="414"/>
      <c r="S116" s="428"/>
      <c r="T116" s="428"/>
      <c r="U116" s="428"/>
      <c r="V116" s="428"/>
      <c r="W116" s="428"/>
      <c r="X116" s="438"/>
      <c r="Y116" s="319"/>
      <c r="Z116" s="319"/>
      <c r="AA116" s="319"/>
      <c r="AB116" s="414"/>
      <c r="AC116" s="414"/>
      <c r="AD116" s="414"/>
      <c r="AE116" s="319"/>
      <c r="AF116" s="318"/>
      <c r="AG116" s="318"/>
      <c r="AH116" s="318"/>
      <c r="AI116" s="318"/>
      <c r="AJ116" s="318"/>
      <c r="AK116" s="318"/>
      <c r="AL116" s="318"/>
      <c r="AM116" s="318"/>
      <c r="AN116" s="319"/>
      <c r="AO116" s="319"/>
      <c r="AP116" s="414"/>
      <c r="AQ116" s="414"/>
      <c r="AR116" s="414"/>
      <c r="AS116" s="414"/>
    </row>
    <row r="117" spans="2:45" ht="15">
      <c r="B117" s="319"/>
      <c r="C117" s="319"/>
      <c r="D117" s="319"/>
      <c r="E117" s="410"/>
      <c r="F117" s="319"/>
      <c r="G117" s="319"/>
      <c r="H117" s="319"/>
      <c r="I117" s="319"/>
      <c r="J117" s="319"/>
      <c r="K117" s="319"/>
      <c r="L117" s="319"/>
      <c r="M117" s="319"/>
      <c r="N117" s="319"/>
      <c r="O117" s="319"/>
      <c r="P117" s="319"/>
      <c r="Q117" s="319"/>
      <c r="R117" s="414"/>
      <c r="S117" s="428"/>
      <c r="T117" s="428"/>
      <c r="U117" s="428"/>
      <c r="V117" s="428"/>
      <c r="W117" s="428"/>
      <c r="X117" s="438"/>
      <c r="Y117" s="319"/>
      <c r="Z117" s="319"/>
      <c r="AA117" s="319"/>
      <c r="AB117" s="414"/>
      <c r="AC117" s="414"/>
      <c r="AD117" s="414"/>
      <c r="AE117" s="319"/>
      <c r="AF117" s="318"/>
      <c r="AG117" s="318"/>
      <c r="AH117" s="318"/>
      <c r="AI117" s="318"/>
      <c r="AJ117" s="318"/>
      <c r="AK117" s="318"/>
      <c r="AL117" s="318"/>
      <c r="AM117" s="318"/>
      <c r="AN117" s="319"/>
      <c r="AO117" s="319"/>
      <c r="AP117" s="414"/>
      <c r="AQ117" s="414"/>
      <c r="AR117" s="414"/>
      <c r="AS117" s="414"/>
    </row>
    <row r="118" spans="2:45" ht="15">
      <c r="B118" s="319"/>
      <c r="C118" s="319"/>
      <c r="D118" s="319"/>
      <c r="E118" s="410"/>
      <c r="F118" s="319"/>
      <c r="G118" s="319"/>
      <c r="H118" s="319"/>
      <c r="I118" s="319"/>
      <c r="J118" s="319"/>
      <c r="K118" s="319"/>
      <c r="L118" s="319"/>
      <c r="M118" s="319"/>
      <c r="N118" s="319"/>
      <c r="O118" s="319"/>
      <c r="P118" s="319"/>
      <c r="Q118" s="319"/>
      <c r="R118" s="414"/>
      <c r="S118" s="428"/>
      <c r="T118" s="428"/>
      <c r="U118" s="428"/>
      <c r="V118" s="428"/>
      <c r="W118" s="428"/>
      <c r="X118" s="438"/>
      <c r="Y118" s="319"/>
      <c r="Z118" s="319"/>
      <c r="AA118" s="319"/>
      <c r="AB118" s="414"/>
      <c r="AC118" s="414"/>
      <c r="AD118" s="414"/>
      <c r="AE118" s="319"/>
      <c r="AF118" s="318"/>
      <c r="AG118" s="318"/>
      <c r="AH118" s="318"/>
      <c r="AI118" s="318"/>
      <c r="AJ118" s="318"/>
      <c r="AK118" s="318"/>
      <c r="AL118" s="318"/>
      <c r="AM118" s="318"/>
      <c r="AN118" s="319"/>
      <c r="AO118" s="319"/>
      <c r="AP118" s="414"/>
      <c r="AQ118" s="414"/>
      <c r="AR118" s="414"/>
      <c r="AS118" s="414"/>
    </row>
    <row r="119" spans="2:45" ht="15">
      <c r="B119" s="319"/>
      <c r="C119" s="319"/>
      <c r="D119" s="319"/>
      <c r="E119" s="410"/>
      <c r="F119" s="319"/>
      <c r="G119" s="319"/>
      <c r="H119" s="319"/>
      <c r="I119" s="319"/>
      <c r="J119" s="319"/>
      <c r="K119" s="319"/>
      <c r="L119" s="319"/>
      <c r="M119" s="319"/>
      <c r="N119" s="319"/>
      <c r="O119" s="319"/>
      <c r="P119" s="319"/>
      <c r="Q119" s="319"/>
      <c r="R119" s="414"/>
      <c r="S119" s="428"/>
      <c r="T119" s="428"/>
      <c r="U119" s="428"/>
      <c r="V119" s="428"/>
      <c r="W119" s="428"/>
      <c r="X119" s="438"/>
      <c r="Y119" s="319"/>
      <c r="Z119" s="319"/>
      <c r="AA119" s="319"/>
      <c r="AB119" s="414"/>
      <c r="AC119" s="414"/>
      <c r="AD119" s="414"/>
      <c r="AE119" s="319"/>
      <c r="AF119" s="318"/>
      <c r="AG119" s="318"/>
      <c r="AH119" s="318"/>
      <c r="AI119" s="318"/>
      <c r="AJ119" s="318"/>
      <c r="AK119" s="318"/>
      <c r="AL119" s="318"/>
      <c r="AM119" s="318"/>
      <c r="AN119" s="319"/>
      <c r="AO119" s="319"/>
      <c r="AP119" s="414"/>
      <c r="AQ119" s="414"/>
      <c r="AR119" s="414"/>
      <c r="AS119" s="414"/>
    </row>
    <row r="120" spans="2:45" ht="15">
      <c r="B120" s="319"/>
      <c r="C120" s="319"/>
      <c r="D120" s="319"/>
      <c r="E120" s="410"/>
      <c r="F120" s="319"/>
      <c r="G120" s="319"/>
      <c r="H120" s="319"/>
      <c r="I120" s="319"/>
      <c r="J120" s="319"/>
      <c r="K120" s="319"/>
      <c r="L120" s="319"/>
      <c r="M120" s="319"/>
      <c r="N120" s="319"/>
      <c r="O120" s="319"/>
      <c r="P120" s="319"/>
      <c r="Q120" s="319"/>
      <c r="R120" s="414"/>
      <c r="S120" s="428"/>
      <c r="T120" s="428"/>
      <c r="U120" s="428"/>
      <c r="V120" s="428"/>
      <c r="W120" s="428"/>
      <c r="X120" s="438"/>
      <c r="Y120" s="319"/>
      <c r="Z120" s="319"/>
      <c r="AA120" s="319"/>
      <c r="AB120" s="414"/>
      <c r="AC120" s="414"/>
      <c r="AD120" s="414"/>
      <c r="AE120" s="319"/>
      <c r="AF120" s="318"/>
      <c r="AG120" s="318"/>
      <c r="AH120" s="318"/>
      <c r="AI120" s="318"/>
      <c r="AJ120" s="318"/>
      <c r="AK120" s="318"/>
      <c r="AL120" s="318"/>
      <c r="AM120" s="318"/>
      <c r="AN120" s="319"/>
      <c r="AO120" s="319"/>
      <c r="AP120" s="414"/>
      <c r="AQ120" s="414"/>
      <c r="AR120" s="414"/>
      <c r="AS120" s="414"/>
    </row>
    <row r="121" spans="2:45" ht="15">
      <c r="B121" s="319"/>
      <c r="C121" s="319"/>
      <c r="D121" s="319"/>
      <c r="E121" s="410"/>
      <c r="F121" s="319"/>
      <c r="G121" s="319"/>
      <c r="H121" s="319"/>
      <c r="I121" s="319"/>
      <c r="J121" s="319"/>
      <c r="K121" s="319"/>
      <c r="L121" s="319"/>
      <c r="M121" s="319"/>
      <c r="N121" s="319"/>
      <c r="O121" s="319"/>
      <c r="P121" s="319"/>
      <c r="Q121" s="319"/>
      <c r="R121" s="414"/>
      <c r="S121" s="428"/>
      <c r="T121" s="428"/>
      <c r="U121" s="428"/>
      <c r="V121" s="428"/>
      <c r="W121" s="428"/>
      <c r="X121" s="438"/>
      <c r="Y121" s="319"/>
      <c r="Z121" s="319"/>
      <c r="AA121" s="319"/>
      <c r="AB121" s="414"/>
      <c r="AC121" s="414"/>
      <c r="AD121" s="414"/>
      <c r="AE121" s="319"/>
      <c r="AF121" s="318"/>
      <c r="AG121" s="318"/>
      <c r="AH121" s="318"/>
      <c r="AI121" s="318"/>
      <c r="AJ121" s="318"/>
      <c r="AK121" s="318"/>
      <c r="AL121" s="318"/>
      <c r="AM121" s="318"/>
      <c r="AN121" s="319"/>
      <c r="AO121" s="319"/>
      <c r="AP121" s="414"/>
      <c r="AQ121" s="414"/>
      <c r="AR121" s="414"/>
      <c r="AS121" s="414"/>
    </row>
    <row r="122" spans="2:45" ht="15">
      <c r="B122" s="319"/>
      <c r="C122" s="319"/>
      <c r="D122" s="319"/>
      <c r="E122" s="410"/>
      <c r="F122" s="319"/>
      <c r="G122" s="319"/>
      <c r="H122" s="319"/>
      <c r="I122" s="319"/>
      <c r="J122" s="319"/>
      <c r="K122" s="319"/>
      <c r="L122" s="319"/>
      <c r="M122" s="319"/>
      <c r="N122" s="319"/>
      <c r="O122" s="319"/>
      <c r="P122" s="319"/>
      <c r="Q122" s="319"/>
      <c r="R122" s="414"/>
      <c r="S122" s="428"/>
      <c r="T122" s="428"/>
      <c r="U122" s="428"/>
      <c r="V122" s="428"/>
      <c r="W122" s="428"/>
      <c r="X122" s="438"/>
      <c r="Y122" s="319"/>
      <c r="Z122" s="319"/>
      <c r="AA122" s="319"/>
      <c r="AB122" s="414"/>
      <c r="AC122" s="414"/>
      <c r="AD122" s="414"/>
      <c r="AE122" s="319"/>
      <c r="AF122" s="318"/>
      <c r="AG122" s="318"/>
      <c r="AH122" s="318"/>
      <c r="AI122" s="318"/>
      <c r="AJ122" s="318"/>
      <c r="AK122" s="318"/>
      <c r="AL122" s="318"/>
      <c r="AM122" s="318"/>
      <c r="AN122" s="319"/>
      <c r="AO122" s="319"/>
      <c r="AP122" s="414"/>
      <c r="AQ122" s="414"/>
      <c r="AR122" s="414"/>
      <c r="AS122" s="414"/>
    </row>
    <row r="123" spans="2:45" ht="15">
      <c r="B123" s="319"/>
      <c r="C123" s="319"/>
      <c r="D123" s="319"/>
      <c r="E123" s="410"/>
      <c r="F123" s="319"/>
      <c r="G123" s="319"/>
      <c r="H123" s="319"/>
      <c r="I123" s="319"/>
      <c r="J123" s="319"/>
      <c r="K123" s="319"/>
      <c r="L123" s="319"/>
      <c r="M123" s="319"/>
      <c r="N123" s="319"/>
      <c r="O123" s="319"/>
      <c r="P123" s="319"/>
      <c r="Q123" s="319"/>
      <c r="R123" s="414"/>
      <c r="S123" s="428"/>
      <c r="T123" s="428"/>
      <c r="U123" s="428"/>
      <c r="V123" s="428"/>
      <c r="W123" s="428"/>
      <c r="X123" s="438"/>
      <c r="Y123" s="319"/>
      <c r="Z123" s="319"/>
      <c r="AA123" s="319"/>
      <c r="AB123" s="414"/>
      <c r="AC123" s="414"/>
      <c r="AD123" s="414"/>
      <c r="AE123" s="319"/>
      <c r="AF123" s="318"/>
      <c r="AG123" s="318"/>
      <c r="AH123" s="318"/>
      <c r="AI123" s="318"/>
      <c r="AJ123" s="318"/>
      <c r="AK123" s="318"/>
      <c r="AL123" s="318"/>
      <c r="AM123" s="318"/>
      <c r="AN123" s="319"/>
      <c r="AO123" s="319"/>
      <c r="AP123" s="414"/>
      <c r="AQ123" s="414"/>
      <c r="AR123" s="414"/>
      <c r="AS123" s="414"/>
    </row>
    <row r="124" spans="2:45" ht="15">
      <c r="B124" s="319"/>
      <c r="C124" s="319"/>
      <c r="D124" s="319"/>
      <c r="E124" s="410"/>
      <c r="F124" s="319"/>
      <c r="G124" s="319"/>
      <c r="H124" s="319"/>
      <c r="I124" s="319"/>
      <c r="J124" s="319"/>
      <c r="K124" s="319"/>
      <c r="L124" s="319"/>
      <c r="M124" s="319"/>
      <c r="N124" s="319"/>
      <c r="O124" s="319"/>
      <c r="P124" s="319"/>
      <c r="Q124" s="319"/>
      <c r="R124" s="414"/>
      <c r="S124" s="428"/>
      <c r="T124" s="428"/>
      <c r="U124" s="428"/>
      <c r="V124" s="428"/>
      <c r="W124" s="428"/>
      <c r="X124" s="438"/>
      <c r="Y124" s="319"/>
      <c r="Z124" s="319"/>
      <c r="AA124" s="319"/>
      <c r="AB124" s="414"/>
      <c r="AC124" s="414"/>
      <c r="AD124" s="414"/>
      <c r="AE124" s="319"/>
      <c r="AF124" s="318"/>
      <c r="AG124" s="318"/>
      <c r="AH124" s="318"/>
      <c r="AI124" s="318"/>
      <c r="AJ124" s="318"/>
      <c r="AK124" s="318"/>
      <c r="AL124" s="318"/>
      <c r="AM124" s="318"/>
      <c r="AN124" s="319"/>
      <c r="AO124" s="319"/>
      <c r="AP124" s="414"/>
      <c r="AQ124" s="414"/>
      <c r="AR124" s="414"/>
      <c r="AS124" s="414"/>
    </row>
    <row r="125" spans="2:45" ht="15">
      <c r="B125" s="319"/>
      <c r="C125" s="319"/>
      <c r="D125" s="319"/>
      <c r="E125" s="319"/>
      <c r="F125" s="319"/>
      <c r="G125" s="319"/>
      <c r="H125" s="319"/>
      <c r="I125" s="410"/>
      <c r="J125" s="319"/>
      <c r="K125" s="319"/>
      <c r="L125" s="319"/>
      <c r="M125" s="319"/>
      <c r="N125" s="319"/>
      <c r="O125" s="319"/>
      <c r="P125" s="319"/>
      <c r="Q125" s="319"/>
      <c r="R125" s="319"/>
      <c r="S125" s="319"/>
      <c r="T125" s="319"/>
      <c r="U125" s="319"/>
      <c r="V125" s="414"/>
      <c r="W125" s="428"/>
      <c r="X125" s="428"/>
      <c r="Y125" s="428"/>
      <c r="Z125" s="428"/>
      <c r="AA125" s="428"/>
      <c r="AB125" s="438"/>
      <c r="AC125" s="319"/>
      <c r="AD125" s="319"/>
      <c r="AE125" s="319"/>
      <c r="AF125" s="414"/>
      <c r="AG125" s="414"/>
      <c r="AH125" s="414"/>
      <c r="AI125" s="319"/>
      <c r="AJ125" s="318"/>
      <c r="AK125" s="318"/>
      <c r="AL125" s="318"/>
      <c r="AM125" s="318"/>
      <c r="AN125" s="318"/>
      <c r="AO125" s="318"/>
      <c r="AP125" s="318"/>
      <c r="AQ125" s="318"/>
      <c r="AR125" s="318"/>
      <c r="AS125" s="318"/>
    </row>
    <row r="126" spans="2:45" ht="15">
      <c r="B126" s="319"/>
      <c r="C126" s="319"/>
      <c r="D126" s="319"/>
      <c r="E126" s="319"/>
      <c r="F126" s="319"/>
      <c r="G126" s="319"/>
      <c r="H126" s="319"/>
      <c r="I126" s="410"/>
      <c r="J126" s="319"/>
      <c r="K126" s="319"/>
      <c r="L126" s="319"/>
      <c r="M126" s="319"/>
      <c r="N126" s="319"/>
      <c r="O126" s="319"/>
      <c r="P126" s="319"/>
      <c r="Q126" s="319"/>
      <c r="R126" s="319"/>
      <c r="S126" s="319"/>
      <c r="T126" s="319"/>
      <c r="U126" s="319"/>
      <c r="V126" s="414"/>
      <c r="W126" s="428"/>
      <c r="X126" s="428"/>
      <c r="Y126" s="428"/>
      <c r="Z126" s="428"/>
      <c r="AA126" s="428"/>
      <c r="AB126" s="438"/>
      <c r="AC126" s="319"/>
      <c r="AD126" s="319"/>
      <c r="AE126" s="319"/>
      <c r="AF126" s="414"/>
      <c r="AG126" s="414"/>
      <c r="AH126" s="414"/>
      <c r="AI126" s="319"/>
      <c r="AJ126" s="318"/>
      <c r="AK126" s="318"/>
      <c r="AL126" s="318"/>
      <c r="AM126" s="318"/>
      <c r="AN126" s="318"/>
      <c r="AO126" s="318"/>
      <c r="AP126" s="318"/>
      <c r="AQ126" s="318"/>
      <c r="AR126" s="318"/>
      <c r="AS126" s="318"/>
    </row>
    <row r="127" spans="2:45" ht="15">
      <c r="B127" s="319"/>
      <c r="C127" s="319"/>
      <c r="D127" s="319"/>
      <c r="E127" s="319"/>
      <c r="F127" s="319"/>
      <c r="G127" s="319"/>
      <c r="H127" s="319"/>
      <c r="I127" s="410"/>
      <c r="J127" s="319"/>
      <c r="K127" s="319"/>
      <c r="L127" s="319"/>
      <c r="M127" s="319"/>
      <c r="N127" s="319"/>
      <c r="O127" s="319"/>
      <c r="P127" s="319"/>
      <c r="Q127" s="319"/>
      <c r="R127" s="319"/>
      <c r="S127" s="319"/>
      <c r="T127" s="319"/>
      <c r="U127" s="319"/>
      <c r="V127" s="414"/>
      <c r="W127" s="428"/>
      <c r="X127" s="428"/>
      <c r="Y127" s="428"/>
      <c r="Z127" s="428"/>
      <c r="AA127" s="428"/>
      <c r="AB127" s="438"/>
      <c r="AC127" s="319"/>
      <c r="AD127" s="319"/>
      <c r="AE127" s="319"/>
      <c r="AF127" s="414"/>
      <c r="AG127" s="414"/>
      <c r="AH127" s="414"/>
      <c r="AI127" s="319"/>
      <c r="AJ127" s="318"/>
      <c r="AK127" s="318"/>
      <c r="AL127" s="318"/>
      <c r="AM127" s="318"/>
      <c r="AN127" s="318"/>
      <c r="AO127" s="318"/>
      <c r="AP127" s="318"/>
      <c r="AQ127" s="318"/>
      <c r="AR127" s="318"/>
      <c r="AS127" s="318"/>
    </row>
    <row r="128" spans="2:45" ht="15">
      <c r="B128" s="319"/>
      <c r="C128" s="319"/>
      <c r="D128" s="319"/>
      <c r="E128" s="319"/>
      <c r="F128" s="319"/>
      <c r="G128" s="319"/>
      <c r="H128" s="319"/>
      <c r="I128" s="410"/>
      <c r="J128" s="319"/>
      <c r="K128" s="319"/>
      <c r="L128" s="319"/>
      <c r="M128" s="319"/>
      <c r="N128" s="319"/>
      <c r="O128" s="319"/>
      <c r="P128" s="319"/>
      <c r="Q128" s="319"/>
      <c r="R128" s="319"/>
      <c r="S128" s="319"/>
      <c r="T128" s="319"/>
      <c r="U128" s="319"/>
      <c r="V128" s="414"/>
      <c r="W128" s="428"/>
      <c r="X128" s="428"/>
      <c r="Y128" s="428"/>
      <c r="Z128" s="428"/>
      <c r="AA128" s="428"/>
      <c r="AB128" s="438"/>
      <c r="AC128" s="319"/>
      <c r="AD128" s="319"/>
      <c r="AE128" s="319"/>
      <c r="AF128" s="414"/>
      <c r="AG128" s="414"/>
      <c r="AH128" s="414"/>
      <c r="AI128" s="319"/>
      <c r="AJ128" s="318"/>
      <c r="AK128" s="318"/>
      <c r="AL128" s="318"/>
      <c r="AM128" s="318"/>
      <c r="AN128" s="318"/>
      <c r="AO128" s="318"/>
      <c r="AP128" s="318"/>
      <c r="AQ128" s="318"/>
      <c r="AR128" s="318"/>
      <c r="AS128" s="318"/>
    </row>
    <row r="129" spans="2:45" ht="15">
      <c r="B129" s="319"/>
      <c r="C129" s="319"/>
      <c r="D129" s="319"/>
      <c r="E129" s="319"/>
      <c r="F129" s="319"/>
      <c r="G129" s="319"/>
      <c r="H129" s="319"/>
      <c r="I129" s="410"/>
      <c r="J129" s="319"/>
      <c r="K129" s="319"/>
      <c r="L129" s="319"/>
      <c r="M129" s="319"/>
      <c r="N129" s="319"/>
      <c r="O129" s="319"/>
      <c r="P129" s="319"/>
      <c r="Q129" s="319"/>
      <c r="R129" s="319"/>
      <c r="S129" s="319"/>
      <c r="T129" s="319"/>
      <c r="U129" s="319"/>
      <c r="V129" s="414"/>
      <c r="W129" s="428"/>
      <c r="X129" s="428"/>
      <c r="Y129" s="428"/>
      <c r="Z129" s="428"/>
      <c r="AA129" s="428"/>
      <c r="AB129" s="438"/>
      <c r="AC129" s="319"/>
      <c r="AD129" s="319"/>
      <c r="AE129" s="319"/>
      <c r="AF129" s="414"/>
      <c r="AG129" s="414"/>
      <c r="AH129" s="414"/>
      <c r="AI129" s="319"/>
      <c r="AJ129" s="318"/>
      <c r="AK129" s="318"/>
      <c r="AL129" s="318"/>
      <c r="AM129" s="318"/>
      <c r="AN129" s="318"/>
      <c r="AO129" s="318"/>
      <c r="AP129" s="318"/>
      <c r="AQ129" s="318"/>
      <c r="AR129" s="318"/>
      <c r="AS129" s="318"/>
    </row>
    <row r="130" spans="2:45" ht="15">
      <c r="B130" s="319"/>
      <c r="C130" s="319"/>
      <c r="D130" s="319"/>
      <c r="E130" s="319"/>
      <c r="F130" s="319"/>
      <c r="G130" s="319"/>
      <c r="H130" s="319"/>
      <c r="I130" s="410"/>
      <c r="J130" s="319"/>
      <c r="K130" s="319"/>
      <c r="L130" s="319"/>
      <c r="M130" s="319"/>
      <c r="N130" s="319"/>
      <c r="O130" s="319"/>
      <c r="P130" s="319"/>
      <c r="Q130" s="319"/>
      <c r="R130" s="319"/>
      <c r="S130" s="319"/>
      <c r="T130" s="319"/>
      <c r="U130" s="319"/>
      <c r="V130" s="414"/>
      <c r="W130" s="428"/>
      <c r="X130" s="428"/>
      <c r="Y130" s="428"/>
      <c r="Z130" s="428"/>
      <c r="AA130" s="428"/>
      <c r="AB130" s="438"/>
      <c r="AC130" s="319"/>
      <c r="AD130" s="319"/>
      <c r="AE130" s="319"/>
      <c r="AF130" s="414"/>
      <c r="AG130" s="414"/>
      <c r="AH130" s="414"/>
      <c r="AI130" s="319"/>
      <c r="AJ130" s="318"/>
      <c r="AK130" s="318"/>
      <c r="AL130" s="318"/>
      <c r="AM130" s="318"/>
      <c r="AN130" s="318"/>
      <c r="AO130" s="318"/>
      <c r="AP130" s="318"/>
      <c r="AQ130" s="318"/>
      <c r="AR130" s="318"/>
      <c r="AS130" s="318"/>
    </row>
    <row r="131" spans="2:45" ht="15">
      <c r="B131" s="319"/>
      <c r="C131" s="319"/>
      <c r="D131" s="319"/>
      <c r="E131" s="319"/>
      <c r="F131" s="319"/>
      <c r="G131" s="319"/>
      <c r="H131" s="319"/>
      <c r="I131" s="410"/>
      <c r="J131" s="319"/>
      <c r="K131" s="319"/>
      <c r="L131" s="319"/>
      <c r="M131" s="319"/>
      <c r="N131" s="319"/>
      <c r="O131" s="319"/>
      <c r="P131" s="319"/>
      <c r="Q131" s="319"/>
      <c r="R131" s="319"/>
      <c r="S131" s="319"/>
      <c r="T131" s="319"/>
      <c r="U131" s="319"/>
      <c r="V131" s="414"/>
      <c r="W131" s="428"/>
      <c r="X131" s="428"/>
      <c r="Y131" s="428"/>
      <c r="Z131" s="428"/>
      <c r="AA131" s="428"/>
      <c r="AB131" s="438"/>
      <c r="AC131" s="319"/>
      <c r="AD131" s="319"/>
      <c r="AE131" s="319"/>
      <c r="AF131" s="414"/>
      <c r="AG131" s="414"/>
      <c r="AH131" s="414"/>
      <c r="AI131" s="319"/>
      <c r="AJ131" s="318"/>
      <c r="AK131" s="318"/>
      <c r="AL131" s="318"/>
      <c r="AM131" s="318"/>
      <c r="AN131" s="318"/>
      <c r="AO131" s="318"/>
      <c r="AP131" s="318"/>
      <c r="AQ131" s="318"/>
      <c r="AR131" s="318"/>
      <c r="AS131" s="318"/>
    </row>
    <row r="132" spans="2:45" ht="15">
      <c r="B132" s="319"/>
      <c r="C132" s="319"/>
      <c r="D132" s="319"/>
      <c r="E132" s="319"/>
      <c r="F132" s="319"/>
      <c r="G132" s="319"/>
      <c r="H132" s="319"/>
      <c r="I132" s="410"/>
      <c r="J132" s="319"/>
      <c r="K132" s="319"/>
      <c r="L132" s="319"/>
      <c r="M132" s="319"/>
      <c r="N132" s="319"/>
      <c r="O132" s="319"/>
      <c r="P132" s="319"/>
      <c r="Q132" s="319"/>
      <c r="R132" s="319"/>
      <c r="S132" s="319"/>
      <c r="T132" s="319"/>
      <c r="U132" s="319"/>
      <c r="V132" s="414"/>
      <c r="W132" s="428"/>
      <c r="X132" s="428"/>
      <c r="Y132" s="428"/>
      <c r="Z132" s="428"/>
      <c r="AA132" s="428"/>
      <c r="AB132" s="438"/>
      <c r="AC132" s="319"/>
      <c r="AD132" s="319"/>
      <c r="AE132" s="319"/>
      <c r="AF132" s="414"/>
      <c r="AG132" s="414"/>
      <c r="AH132" s="414"/>
      <c r="AI132" s="319"/>
      <c r="AJ132" s="318"/>
      <c r="AK132" s="318"/>
      <c r="AL132" s="318"/>
      <c r="AM132" s="318"/>
      <c r="AN132" s="318"/>
      <c r="AO132" s="318"/>
      <c r="AP132" s="318"/>
      <c r="AQ132" s="318"/>
      <c r="AR132" s="318"/>
      <c r="AS132" s="318"/>
    </row>
    <row r="133" spans="2:45" ht="15">
      <c r="B133" s="319"/>
      <c r="C133" s="319"/>
      <c r="D133" s="319"/>
      <c r="E133" s="319"/>
      <c r="F133" s="319"/>
      <c r="G133" s="319"/>
      <c r="H133" s="319"/>
      <c r="I133" s="410"/>
      <c r="J133" s="319"/>
      <c r="K133" s="319"/>
      <c r="L133" s="319"/>
      <c r="M133" s="319"/>
      <c r="N133" s="319"/>
      <c r="O133" s="319"/>
      <c r="P133" s="319"/>
      <c r="Q133" s="319"/>
      <c r="R133" s="319"/>
      <c r="S133" s="319"/>
      <c r="T133" s="319"/>
      <c r="U133" s="319"/>
      <c r="V133" s="414"/>
      <c r="W133" s="428"/>
      <c r="X133" s="428"/>
      <c r="Y133" s="428"/>
      <c r="Z133" s="428"/>
      <c r="AA133" s="428"/>
      <c r="AB133" s="438"/>
      <c r="AC133" s="319"/>
      <c r="AD133" s="319"/>
      <c r="AE133" s="319"/>
      <c r="AF133" s="414"/>
      <c r="AG133" s="414"/>
      <c r="AH133" s="414"/>
      <c r="AI133" s="319"/>
      <c r="AJ133" s="318"/>
      <c r="AK133" s="318"/>
      <c r="AL133" s="318"/>
      <c r="AM133" s="318"/>
      <c r="AN133" s="318"/>
      <c r="AO133" s="318"/>
      <c r="AP133" s="318"/>
      <c r="AQ133" s="318"/>
      <c r="AR133" s="318"/>
      <c r="AS133" s="318"/>
    </row>
    <row r="134" spans="2:45" ht="15">
      <c r="B134" s="319"/>
      <c r="C134" s="319"/>
      <c r="D134" s="319"/>
      <c r="E134" s="319"/>
      <c r="F134" s="319"/>
      <c r="G134" s="319"/>
      <c r="H134" s="319"/>
      <c r="I134" s="410"/>
      <c r="J134" s="319"/>
      <c r="K134" s="319"/>
      <c r="L134" s="319"/>
      <c r="M134" s="319"/>
      <c r="N134" s="319"/>
      <c r="O134" s="319"/>
      <c r="P134" s="319"/>
      <c r="Q134" s="319"/>
      <c r="R134" s="319"/>
      <c r="S134" s="319"/>
      <c r="T134" s="319"/>
      <c r="U134" s="319"/>
      <c r="V134" s="414"/>
      <c r="W134" s="428"/>
      <c r="X134" s="428"/>
      <c r="Y134" s="428"/>
      <c r="Z134" s="428"/>
      <c r="AA134" s="428"/>
      <c r="AB134" s="438"/>
      <c r="AC134" s="319"/>
      <c r="AD134" s="319"/>
      <c r="AE134" s="319"/>
      <c r="AF134" s="414"/>
      <c r="AG134" s="414"/>
      <c r="AH134" s="414"/>
      <c r="AI134" s="319"/>
      <c r="AJ134" s="318"/>
      <c r="AK134" s="318"/>
      <c r="AL134" s="318"/>
      <c r="AM134" s="318"/>
      <c r="AN134" s="318"/>
      <c r="AO134" s="318"/>
      <c r="AP134" s="318"/>
      <c r="AQ134" s="318"/>
      <c r="AR134" s="318"/>
      <c r="AS134" s="318"/>
    </row>
    <row r="135" spans="2:45" ht="15">
      <c r="B135" s="319"/>
      <c r="C135" s="319"/>
      <c r="D135" s="319"/>
      <c r="E135" s="319"/>
      <c r="F135" s="319"/>
      <c r="G135" s="319"/>
      <c r="H135" s="319"/>
      <c r="I135" s="410"/>
      <c r="J135" s="319"/>
      <c r="K135" s="319"/>
      <c r="L135" s="319"/>
      <c r="M135" s="319"/>
      <c r="N135" s="319"/>
      <c r="O135" s="319"/>
      <c r="P135" s="319"/>
      <c r="Q135" s="319"/>
      <c r="R135" s="319"/>
      <c r="S135" s="319"/>
      <c r="T135" s="319"/>
      <c r="U135" s="319"/>
      <c r="V135" s="414"/>
      <c r="W135" s="428"/>
      <c r="X135" s="428"/>
      <c r="Y135" s="428"/>
      <c r="Z135" s="428"/>
      <c r="AA135" s="428"/>
      <c r="AB135" s="438"/>
      <c r="AC135" s="319"/>
      <c r="AD135" s="319"/>
      <c r="AE135" s="319"/>
      <c r="AF135" s="414"/>
      <c r="AG135" s="414"/>
      <c r="AH135" s="414"/>
      <c r="AI135" s="319"/>
      <c r="AJ135" s="318"/>
      <c r="AK135" s="318"/>
      <c r="AL135" s="318"/>
      <c r="AM135" s="318"/>
      <c r="AN135" s="318"/>
      <c r="AO135" s="318"/>
      <c r="AP135" s="318"/>
      <c r="AQ135" s="318"/>
      <c r="AR135" s="318"/>
      <c r="AS135" s="318"/>
    </row>
    <row r="136" spans="2:45" ht="15">
      <c r="B136" s="319"/>
      <c r="C136" s="319"/>
      <c r="D136" s="319"/>
      <c r="E136" s="319"/>
      <c r="F136" s="319"/>
      <c r="G136" s="319"/>
      <c r="H136" s="319"/>
      <c r="I136" s="410"/>
      <c r="J136" s="319"/>
      <c r="K136" s="319"/>
      <c r="L136" s="319"/>
      <c r="M136" s="319"/>
      <c r="N136" s="319"/>
      <c r="O136" s="319"/>
      <c r="P136" s="319"/>
      <c r="Q136" s="319"/>
      <c r="R136" s="319"/>
      <c r="S136" s="319"/>
      <c r="T136" s="319"/>
      <c r="U136" s="319"/>
      <c r="V136" s="414"/>
      <c r="W136" s="428"/>
      <c r="X136" s="428"/>
      <c r="Y136" s="428"/>
      <c r="Z136" s="428"/>
      <c r="AA136" s="428"/>
      <c r="AB136" s="438"/>
      <c r="AC136" s="319"/>
      <c r="AD136" s="319"/>
      <c r="AE136" s="319"/>
      <c r="AF136" s="414"/>
      <c r="AG136" s="414"/>
      <c r="AH136" s="414"/>
      <c r="AI136" s="319"/>
      <c r="AJ136" s="318"/>
      <c r="AK136" s="318"/>
      <c r="AL136" s="318"/>
      <c r="AM136" s="318"/>
      <c r="AN136" s="318"/>
      <c r="AO136" s="318"/>
      <c r="AP136" s="318"/>
      <c r="AQ136" s="318"/>
      <c r="AR136" s="318"/>
      <c r="AS136" s="318"/>
    </row>
    <row r="137" spans="2:45" ht="15">
      <c r="B137" s="319"/>
      <c r="C137" s="319"/>
      <c r="D137" s="319"/>
      <c r="E137" s="319"/>
      <c r="F137" s="319"/>
      <c r="G137" s="319"/>
      <c r="H137" s="319"/>
      <c r="I137" s="410"/>
      <c r="J137" s="319"/>
      <c r="K137" s="319"/>
      <c r="L137" s="319"/>
      <c r="M137" s="319"/>
      <c r="N137" s="319"/>
      <c r="O137" s="319"/>
      <c r="P137" s="319"/>
      <c r="Q137" s="319"/>
      <c r="R137" s="319"/>
      <c r="S137" s="319"/>
      <c r="T137" s="319"/>
      <c r="U137" s="319"/>
      <c r="V137" s="414"/>
      <c r="W137" s="428"/>
      <c r="X137" s="428"/>
      <c r="Y137" s="428"/>
      <c r="Z137" s="428"/>
      <c r="AA137" s="428"/>
      <c r="AB137" s="438"/>
      <c r="AC137" s="319"/>
      <c r="AD137" s="319"/>
      <c r="AE137" s="319"/>
      <c r="AF137" s="414"/>
      <c r="AG137" s="414"/>
      <c r="AH137" s="414"/>
      <c r="AI137" s="319"/>
      <c r="AJ137" s="318"/>
      <c r="AK137" s="318"/>
      <c r="AL137" s="318"/>
      <c r="AM137" s="318"/>
      <c r="AN137" s="318"/>
      <c r="AO137" s="318"/>
      <c r="AP137" s="318"/>
      <c r="AQ137" s="318"/>
      <c r="AR137" s="318"/>
      <c r="AS137" s="318"/>
    </row>
    <row r="138" spans="2:45" ht="15">
      <c r="B138" s="319"/>
      <c r="C138" s="319"/>
      <c r="D138" s="319"/>
      <c r="E138" s="319"/>
      <c r="F138" s="319"/>
      <c r="G138" s="319"/>
      <c r="H138" s="319"/>
      <c r="I138" s="410"/>
      <c r="J138" s="319"/>
      <c r="K138" s="319"/>
      <c r="L138" s="319"/>
      <c r="M138" s="319"/>
      <c r="N138" s="319"/>
      <c r="O138" s="319"/>
      <c r="P138" s="319"/>
      <c r="Q138" s="319"/>
      <c r="R138" s="319"/>
      <c r="S138" s="319"/>
      <c r="T138" s="319"/>
      <c r="U138" s="319"/>
      <c r="V138" s="414"/>
      <c r="W138" s="428"/>
      <c r="X138" s="428"/>
      <c r="Y138" s="428"/>
      <c r="Z138" s="428"/>
      <c r="AA138" s="428"/>
      <c r="AB138" s="438"/>
      <c r="AC138" s="319"/>
      <c r="AD138" s="319"/>
      <c r="AE138" s="319"/>
      <c r="AF138" s="414"/>
      <c r="AG138" s="414"/>
      <c r="AH138" s="414"/>
      <c r="AI138" s="319"/>
      <c r="AJ138" s="318"/>
      <c r="AK138" s="318"/>
      <c r="AL138" s="318"/>
      <c r="AM138" s="318"/>
      <c r="AN138" s="318"/>
      <c r="AO138" s="318"/>
      <c r="AP138" s="318"/>
      <c r="AQ138" s="318"/>
      <c r="AR138" s="318"/>
      <c r="AS138" s="318"/>
    </row>
    <row r="139" spans="2:45" ht="15">
      <c r="B139" s="319"/>
      <c r="C139" s="319"/>
      <c r="D139" s="319"/>
      <c r="E139" s="319"/>
      <c r="F139" s="319"/>
      <c r="G139" s="319"/>
      <c r="H139" s="319"/>
      <c r="I139" s="410"/>
      <c r="J139" s="319"/>
      <c r="K139" s="319"/>
      <c r="L139" s="319"/>
      <c r="M139" s="319"/>
      <c r="N139" s="319"/>
      <c r="O139" s="319"/>
      <c r="P139" s="319"/>
      <c r="Q139" s="319"/>
      <c r="R139" s="319"/>
      <c r="S139" s="319"/>
      <c r="T139" s="319"/>
      <c r="U139" s="319"/>
      <c r="V139" s="414"/>
      <c r="W139" s="428"/>
      <c r="X139" s="428"/>
      <c r="Y139" s="428"/>
      <c r="Z139" s="428"/>
      <c r="AA139" s="428"/>
      <c r="AB139" s="438"/>
      <c r="AC139" s="319"/>
      <c r="AD139" s="319"/>
      <c r="AE139" s="319"/>
      <c r="AF139" s="414"/>
      <c r="AG139" s="414"/>
      <c r="AH139" s="414"/>
      <c r="AI139" s="319"/>
      <c r="AJ139" s="318"/>
      <c r="AK139" s="318"/>
      <c r="AL139" s="318"/>
      <c r="AM139" s="318"/>
      <c r="AN139" s="318"/>
      <c r="AO139" s="318"/>
      <c r="AP139" s="318"/>
      <c r="AQ139" s="318"/>
      <c r="AR139" s="318"/>
      <c r="AS139" s="318"/>
    </row>
    <row r="140" spans="2:45" ht="15">
      <c r="B140" s="319"/>
      <c r="C140" s="319"/>
      <c r="D140" s="319"/>
      <c r="E140" s="319"/>
      <c r="F140" s="319"/>
      <c r="G140" s="319"/>
      <c r="H140" s="319"/>
      <c r="I140" s="410"/>
      <c r="J140" s="319"/>
      <c r="K140" s="319"/>
      <c r="L140" s="319"/>
      <c r="M140" s="319"/>
      <c r="N140" s="319"/>
      <c r="O140" s="319"/>
      <c r="P140" s="319"/>
      <c r="Q140" s="319"/>
      <c r="R140" s="319"/>
      <c r="S140" s="319"/>
      <c r="T140" s="319"/>
      <c r="U140" s="319"/>
      <c r="V140" s="414"/>
      <c r="W140" s="428"/>
      <c r="X140" s="428"/>
      <c r="Y140" s="428"/>
      <c r="Z140" s="428"/>
      <c r="AA140" s="428"/>
      <c r="AB140" s="438"/>
      <c r="AC140" s="319"/>
      <c r="AD140" s="319"/>
      <c r="AE140" s="319"/>
      <c r="AF140" s="414"/>
      <c r="AG140" s="414"/>
      <c r="AH140" s="414"/>
      <c r="AI140" s="319"/>
      <c r="AJ140" s="318"/>
      <c r="AK140" s="318"/>
      <c r="AL140" s="318"/>
      <c r="AM140" s="318"/>
      <c r="AN140" s="318"/>
      <c r="AO140" s="318"/>
      <c r="AP140" s="318"/>
      <c r="AQ140" s="318"/>
      <c r="AR140" s="318"/>
      <c r="AS140" s="318"/>
    </row>
    <row r="141" spans="2:45" ht="15">
      <c r="B141" s="319"/>
      <c r="C141" s="319"/>
      <c r="D141" s="319"/>
      <c r="E141" s="319"/>
      <c r="F141" s="319"/>
      <c r="G141" s="319"/>
      <c r="H141" s="319"/>
      <c r="I141" s="410"/>
      <c r="J141" s="319"/>
      <c r="K141" s="319"/>
      <c r="L141" s="319"/>
      <c r="M141" s="319"/>
      <c r="N141" s="319"/>
      <c r="O141" s="319"/>
      <c r="P141" s="319"/>
      <c r="Q141" s="319"/>
      <c r="R141" s="319"/>
      <c r="S141" s="319"/>
      <c r="T141" s="319"/>
      <c r="U141" s="319"/>
      <c r="V141" s="414"/>
      <c r="W141" s="428"/>
      <c r="X141" s="428"/>
      <c r="Y141" s="428"/>
      <c r="Z141" s="428"/>
      <c r="AA141" s="428"/>
      <c r="AB141" s="438"/>
      <c r="AC141" s="319"/>
      <c r="AD141" s="319"/>
      <c r="AE141" s="319"/>
      <c r="AF141" s="414"/>
      <c r="AG141" s="414"/>
      <c r="AH141" s="414"/>
      <c r="AI141" s="319"/>
      <c r="AJ141" s="318"/>
      <c r="AK141" s="318"/>
      <c r="AL141" s="318"/>
      <c r="AM141" s="318"/>
      <c r="AN141" s="318"/>
      <c r="AO141" s="318"/>
      <c r="AP141" s="318"/>
      <c r="AQ141" s="318"/>
      <c r="AR141" s="318"/>
      <c r="AS141" s="318"/>
    </row>
    <row r="142" spans="2:45" ht="15">
      <c r="B142" s="319"/>
      <c r="C142" s="319"/>
      <c r="D142" s="319"/>
      <c r="E142" s="319"/>
      <c r="F142" s="319"/>
      <c r="G142" s="319"/>
      <c r="H142" s="319"/>
      <c r="I142" s="410"/>
      <c r="J142" s="319"/>
      <c r="K142" s="319"/>
      <c r="L142" s="319"/>
      <c r="M142" s="319"/>
      <c r="N142" s="319"/>
      <c r="O142" s="319"/>
      <c r="P142" s="319"/>
      <c r="Q142" s="319"/>
      <c r="R142" s="319"/>
      <c r="S142" s="319"/>
      <c r="T142" s="319"/>
      <c r="U142" s="319"/>
      <c r="V142" s="414"/>
      <c r="W142" s="428"/>
      <c r="X142" s="428"/>
      <c r="Y142" s="428"/>
      <c r="Z142" s="428"/>
      <c r="AA142" s="428"/>
      <c r="AB142" s="438"/>
      <c r="AC142" s="319"/>
      <c r="AD142" s="319"/>
      <c r="AE142" s="319"/>
      <c r="AF142" s="414"/>
      <c r="AG142" s="414"/>
      <c r="AH142" s="414"/>
      <c r="AI142" s="319"/>
      <c r="AJ142" s="318"/>
      <c r="AK142" s="318"/>
      <c r="AL142" s="318"/>
      <c r="AM142" s="318"/>
      <c r="AN142" s="318"/>
      <c r="AO142" s="318"/>
      <c r="AP142" s="318"/>
      <c r="AQ142" s="318"/>
      <c r="AR142" s="318"/>
      <c r="AS142" s="318"/>
    </row>
    <row r="143" spans="2:45" ht="15">
      <c r="B143" s="319"/>
      <c r="C143" s="319"/>
      <c r="D143" s="319"/>
      <c r="E143" s="319"/>
      <c r="F143" s="319"/>
      <c r="G143" s="319"/>
      <c r="H143" s="319"/>
      <c r="I143" s="410"/>
      <c r="J143" s="319"/>
      <c r="K143" s="319"/>
      <c r="L143" s="319"/>
      <c r="M143" s="319"/>
      <c r="N143" s="319"/>
      <c r="O143" s="319"/>
      <c r="P143" s="319"/>
      <c r="Q143" s="319"/>
      <c r="R143" s="319"/>
      <c r="S143" s="319"/>
      <c r="T143" s="319"/>
      <c r="U143" s="319"/>
      <c r="V143" s="414"/>
      <c r="W143" s="428"/>
      <c r="X143" s="428"/>
      <c r="Y143" s="428"/>
      <c r="Z143" s="428"/>
      <c r="AA143" s="428"/>
      <c r="AB143" s="438"/>
      <c r="AC143" s="319"/>
      <c r="AD143" s="319"/>
      <c r="AE143" s="319"/>
      <c r="AF143" s="414"/>
      <c r="AG143" s="414"/>
      <c r="AH143" s="414"/>
      <c r="AI143" s="319"/>
      <c r="AJ143" s="318"/>
      <c r="AK143" s="318"/>
      <c r="AL143" s="318"/>
      <c r="AM143" s="318"/>
      <c r="AN143" s="318"/>
      <c r="AO143" s="318"/>
      <c r="AP143" s="318"/>
      <c r="AQ143" s="318"/>
      <c r="AR143" s="318"/>
      <c r="AS143" s="318"/>
    </row>
    <row r="144" spans="2:45" ht="15">
      <c r="B144" s="319"/>
      <c r="C144" s="319"/>
      <c r="D144" s="319"/>
      <c r="E144" s="319"/>
      <c r="F144" s="319"/>
      <c r="G144" s="319"/>
      <c r="H144" s="319"/>
      <c r="I144" s="410"/>
      <c r="J144" s="319"/>
      <c r="K144" s="319"/>
      <c r="L144" s="319"/>
      <c r="M144" s="319"/>
      <c r="N144" s="319"/>
      <c r="O144" s="319"/>
      <c r="P144" s="319"/>
      <c r="Q144" s="319"/>
      <c r="R144" s="319"/>
      <c r="S144" s="319"/>
      <c r="T144" s="319"/>
      <c r="U144" s="319"/>
      <c r="V144" s="414"/>
      <c r="W144" s="428"/>
      <c r="X144" s="428"/>
      <c r="Y144" s="428"/>
      <c r="Z144" s="428"/>
      <c r="AA144" s="428"/>
      <c r="AB144" s="438"/>
      <c r="AC144" s="319"/>
      <c r="AD144" s="319"/>
      <c r="AE144" s="319"/>
      <c r="AF144" s="414"/>
      <c r="AG144" s="414"/>
      <c r="AH144" s="414"/>
      <c r="AI144" s="319"/>
      <c r="AJ144" s="318"/>
      <c r="AK144" s="318"/>
      <c r="AL144" s="318"/>
      <c r="AM144" s="318"/>
      <c r="AN144" s="318"/>
      <c r="AO144" s="318"/>
      <c r="AP144" s="318"/>
      <c r="AQ144" s="318"/>
      <c r="AR144" s="318"/>
      <c r="AS144" s="318"/>
    </row>
    <row r="145" spans="2:45" ht="15">
      <c r="B145" s="319"/>
      <c r="C145" s="319"/>
      <c r="D145" s="319"/>
      <c r="E145" s="319"/>
      <c r="F145" s="319"/>
      <c r="G145" s="319"/>
      <c r="H145" s="319"/>
      <c r="I145" s="410"/>
      <c r="J145" s="319"/>
      <c r="K145" s="319"/>
      <c r="L145" s="319"/>
      <c r="M145" s="319"/>
      <c r="N145" s="319"/>
      <c r="O145" s="319"/>
      <c r="P145" s="319"/>
      <c r="Q145" s="319"/>
      <c r="R145" s="319"/>
      <c r="S145" s="319"/>
      <c r="T145" s="319"/>
      <c r="U145" s="319"/>
      <c r="V145" s="414"/>
      <c r="W145" s="428"/>
      <c r="X145" s="428"/>
      <c r="Y145" s="428"/>
      <c r="Z145" s="428"/>
      <c r="AA145" s="428"/>
      <c r="AB145" s="438"/>
      <c r="AC145" s="319"/>
      <c r="AD145" s="319"/>
      <c r="AE145" s="319"/>
      <c r="AF145" s="414"/>
      <c r="AG145" s="414"/>
      <c r="AH145" s="414"/>
      <c r="AI145" s="319"/>
      <c r="AJ145" s="318"/>
      <c r="AK145" s="318"/>
      <c r="AL145" s="318"/>
      <c r="AM145" s="318"/>
      <c r="AN145" s="318"/>
      <c r="AO145" s="318"/>
      <c r="AP145" s="318"/>
      <c r="AQ145" s="318"/>
      <c r="AR145" s="318"/>
      <c r="AS145" s="318"/>
    </row>
    <row r="146" spans="2:45" ht="15">
      <c r="B146" s="319"/>
      <c r="C146" s="319"/>
      <c r="D146" s="319"/>
      <c r="E146" s="319"/>
      <c r="F146" s="319"/>
      <c r="G146" s="319"/>
      <c r="H146" s="319"/>
      <c r="I146" s="410"/>
      <c r="J146" s="319"/>
      <c r="K146" s="319"/>
      <c r="L146" s="319"/>
      <c r="M146" s="319"/>
      <c r="N146" s="319"/>
      <c r="O146" s="319"/>
      <c r="P146" s="319"/>
      <c r="Q146" s="319"/>
      <c r="R146" s="319"/>
      <c r="S146" s="319"/>
      <c r="T146" s="319"/>
      <c r="U146" s="319"/>
      <c r="V146" s="414"/>
      <c r="W146" s="428"/>
      <c r="X146" s="428"/>
      <c r="Y146" s="428"/>
      <c r="Z146" s="428"/>
      <c r="AA146" s="428"/>
      <c r="AB146" s="438"/>
      <c r="AC146" s="319"/>
      <c r="AD146" s="319"/>
      <c r="AE146" s="319"/>
      <c r="AF146" s="414"/>
      <c r="AG146" s="414"/>
      <c r="AH146" s="414"/>
      <c r="AI146" s="319"/>
      <c r="AJ146" s="318"/>
      <c r="AK146" s="318"/>
      <c r="AL146" s="318"/>
      <c r="AM146" s="318"/>
      <c r="AN146" s="318"/>
      <c r="AO146" s="318"/>
      <c r="AP146" s="318"/>
      <c r="AQ146" s="318"/>
      <c r="AR146" s="318"/>
      <c r="AS146" s="318"/>
    </row>
    <row r="147" spans="2:45" ht="15">
      <c r="B147" s="319"/>
      <c r="C147" s="319"/>
      <c r="D147" s="319"/>
      <c r="E147" s="319"/>
      <c r="F147" s="319"/>
      <c r="G147" s="319"/>
      <c r="H147" s="319"/>
      <c r="I147" s="410"/>
      <c r="J147" s="319"/>
      <c r="K147" s="319"/>
      <c r="L147" s="319"/>
      <c r="M147" s="319"/>
      <c r="N147" s="319"/>
      <c r="O147" s="319"/>
      <c r="P147" s="319"/>
      <c r="Q147" s="319"/>
      <c r="R147" s="319"/>
      <c r="S147" s="319"/>
      <c r="T147" s="319"/>
      <c r="U147" s="319"/>
      <c r="V147" s="414"/>
      <c r="W147" s="428"/>
      <c r="X147" s="428"/>
      <c r="Y147" s="428"/>
      <c r="Z147" s="428"/>
      <c r="AA147" s="428"/>
      <c r="AB147" s="438"/>
      <c r="AC147" s="319"/>
      <c r="AD147" s="319"/>
      <c r="AE147" s="319"/>
      <c r="AF147" s="414"/>
      <c r="AG147" s="414"/>
      <c r="AH147" s="414"/>
      <c r="AI147" s="319"/>
      <c r="AJ147" s="318"/>
      <c r="AK147" s="318"/>
      <c r="AL147" s="318"/>
      <c r="AM147" s="318"/>
      <c r="AN147" s="318"/>
      <c r="AO147" s="318"/>
      <c r="AP147" s="318"/>
      <c r="AQ147" s="318"/>
      <c r="AR147" s="318"/>
      <c r="AS147" s="318"/>
    </row>
    <row r="148" spans="2:45" ht="15">
      <c r="B148" s="319"/>
      <c r="C148" s="319"/>
      <c r="D148" s="319"/>
      <c r="E148" s="319"/>
      <c r="F148" s="319"/>
      <c r="G148" s="319"/>
      <c r="H148" s="319"/>
      <c r="I148" s="410"/>
      <c r="J148" s="319"/>
      <c r="K148" s="319"/>
      <c r="L148" s="319"/>
      <c r="M148" s="319"/>
      <c r="N148" s="319"/>
      <c r="O148" s="319"/>
      <c r="P148" s="319"/>
      <c r="Q148" s="319"/>
      <c r="R148" s="319"/>
      <c r="S148" s="319"/>
      <c r="T148" s="319"/>
      <c r="U148" s="319"/>
      <c r="V148" s="414"/>
      <c r="W148" s="428"/>
      <c r="X148" s="428"/>
      <c r="Y148" s="428"/>
      <c r="Z148" s="428"/>
      <c r="AA148" s="428"/>
      <c r="AB148" s="438"/>
      <c r="AC148" s="319"/>
      <c r="AD148" s="319"/>
      <c r="AE148" s="319"/>
      <c r="AF148" s="414"/>
      <c r="AG148" s="414"/>
      <c r="AH148" s="414"/>
      <c r="AI148" s="319"/>
      <c r="AJ148" s="318"/>
      <c r="AK148" s="318"/>
      <c r="AL148" s="318"/>
      <c r="AM148" s="318"/>
      <c r="AN148" s="318"/>
      <c r="AO148" s="318"/>
      <c r="AP148" s="318"/>
      <c r="AQ148" s="318"/>
      <c r="AR148" s="318"/>
      <c r="AS148" s="318"/>
    </row>
    <row r="149" spans="2:45" ht="15">
      <c r="B149" s="319"/>
      <c r="C149" s="319"/>
      <c r="D149" s="319"/>
      <c r="E149" s="319"/>
      <c r="F149" s="319"/>
      <c r="G149" s="319"/>
      <c r="H149" s="319"/>
      <c r="I149" s="410"/>
      <c r="J149" s="319"/>
      <c r="K149" s="319"/>
      <c r="L149" s="319"/>
      <c r="M149" s="319"/>
      <c r="N149" s="319"/>
      <c r="O149" s="319"/>
      <c r="P149" s="319"/>
      <c r="Q149" s="319"/>
      <c r="R149" s="319"/>
      <c r="S149" s="319"/>
      <c r="T149" s="319"/>
      <c r="U149" s="319"/>
      <c r="V149" s="414"/>
      <c r="W149" s="428"/>
      <c r="X149" s="428"/>
      <c r="Y149" s="428"/>
      <c r="Z149" s="428"/>
      <c r="AA149" s="428"/>
      <c r="AB149" s="438"/>
      <c r="AC149" s="319"/>
      <c r="AD149" s="319"/>
      <c r="AE149" s="319"/>
      <c r="AF149" s="414"/>
      <c r="AG149" s="414"/>
      <c r="AH149" s="414"/>
      <c r="AI149" s="319"/>
      <c r="AJ149" s="318"/>
      <c r="AK149" s="318"/>
      <c r="AL149" s="318"/>
      <c r="AM149" s="318"/>
      <c r="AN149" s="318"/>
      <c r="AO149" s="318"/>
      <c r="AP149" s="318"/>
      <c r="AQ149" s="318"/>
      <c r="AR149" s="318"/>
      <c r="AS149" s="318"/>
    </row>
    <row r="150" spans="2:45" ht="15">
      <c r="B150" s="83" t="s">
        <v>56</v>
      </c>
      <c r="C150" s="84"/>
      <c r="D150" s="40">
        <f>D110</f>
        <v>53</v>
      </c>
      <c r="E150" s="40">
        <f>SUM(H9:H46)</f>
        <v>30</v>
      </c>
      <c r="F150" s="40">
        <f>SUM(G47:G61)</f>
        <v>5</v>
      </c>
      <c r="G150" s="319"/>
      <c r="H150" s="319"/>
      <c r="I150" s="410"/>
      <c r="J150" s="319"/>
      <c r="K150" s="319"/>
      <c r="L150" s="319"/>
      <c r="M150" s="319"/>
      <c r="N150" s="319"/>
      <c r="O150" s="319"/>
      <c r="P150" s="319"/>
      <c r="Q150" s="319"/>
      <c r="R150" s="319"/>
      <c r="S150" s="319"/>
      <c r="T150" s="319"/>
      <c r="U150" s="319"/>
      <c r="V150" s="414"/>
      <c r="W150" s="428"/>
      <c r="X150" s="428"/>
      <c r="Y150" s="428"/>
      <c r="Z150" s="428"/>
      <c r="AA150" s="428"/>
      <c r="AB150" s="438"/>
      <c r="AC150" s="319"/>
      <c r="AD150" s="319"/>
      <c r="AE150" s="319"/>
      <c r="AF150" s="414"/>
      <c r="AG150" s="414"/>
      <c r="AH150" s="414"/>
      <c r="AI150" s="319"/>
      <c r="AJ150" s="318"/>
      <c r="AK150" s="318"/>
      <c r="AL150" s="318"/>
      <c r="AM150" s="318"/>
      <c r="AN150" s="318"/>
      <c r="AO150" s="318"/>
      <c r="AP150" s="318"/>
      <c r="AQ150" s="318"/>
      <c r="AR150" s="318"/>
      <c r="AS150" s="318"/>
    </row>
    <row r="151" spans="2:45" ht="15">
      <c r="B151" s="85" t="s">
        <v>58</v>
      </c>
      <c r="C151" s="86"/>
      <c r="D151" s="37">
        <f>AVERAGE(I9:I46)</f>
        <v>550.34210526315792</v>
      </c>
      <c r="E151" s="38"/>
      <c r="F151" s="38"/>
      <c r="G151" s="319"/>
      <c r="H151" s="447"/>
      <c r="I151" s="410"/>
      <c r="J151" s="319"/>
      <c r="K151" s="319"/>
      <c r="L151" s="319"/>
      <c r="M151" s="319"/>
      <c r="N151" s="319"/>
      <c r="O151" s="319"/>
      <c r="P151" s="319"/>
      <c r="Q151" s="319"/>
      <c r="R151" s="319"/>
      <c r="S151" s="319"/>
      <c r="T151" s="319"/>
      <c r="U151" s="319"/>
      <c r="V151" s="414"/>
      <c r="W151" s="428"/>
      <c r="X151" s="428"/>
      <c r="Y151" s="428"/>
      <c r="Z151" s="428"/>
      <c r="AA151" s="428"/>
      <c r="AB151" s="438"/>
      <c r="AC151" s="319"/>
      <c r="AD151" s="319"/>
      <c r="AE151" s="319"/>
      <c r="AF151" s="414"/>
      <c r="AG151" s="414"/>
      <c r="AH151" s="414"/>
      <c r="AI151" s="319"/>
      <c r="AJ151" s="318"/>
      <c r="AK151" s="318"/>
      <c r="AL151" s="318"/>
      <c r="AM151" s="318"/>
      <c r="AN151" s="318"/>
      <c r="AO151" s="318"/>
      <c r="AP151" s="318"/>
      <c r="AQ151" s="318"/>
      <c r="AR151" s="318"/>
      <c r="AS151" s="318"/>
    </row>
    <row r="152" spans="2:45" ht="15">
      <c r="B152" s="83" t="s">
        <v>59</v>
      </c>
      <c r="C152" s="87"/>
      <c r="D152" s="40">
        <f>AVERAGE(M9:M46)</f>
        <v>165.70736842105262</v>
      </c>
      <c r="E152" s="40"/>
      <c r="F152" s="40"/>
      <c r="G152" s="319"/>
      <c r="H152" s="447"/>
      <c r="I152" s="410"/>
      <c r="J152" s="319"/>
      <c r="K152" s="319"/>
      <c r="L152" s="319"/>
      <c r="M152" s="319"/>
      <c r="N152" s="319"/>
      <c r="O152" s="319"/>
      <c r="P152" s="319"/>
      <c r="Q152" s="319"/>
      <c r="R152" s="319"/>
      <c r="S152" s="319"/>
      <c r="T152" s="319"/>
      <c r="U152" s="319"/>
      <c r="V152" s="414"/>
      <c r="W152" s="428"/>
      <c r="X152" s="428"/>
      <c r="Y152" s="428"/>
      <c r="Z152" s="428"/>
      <c r="AA152" s="428"/>
      <c r="AB152" s="438"/>
      <c r="AC152" s="319"/>
      <c r="AD152" s="319"/>
      <c r="AE152" s="319"/>
      <c r="AF152" s="414"/>
      <c r="AG152" s="414"/>
      <c r="AH152" s="414"/>
      <c r="AI152" s="319"/>
      <c r="AJ152" s="318"/>
      <c r="AK152" s="318"/>
      <c r="AL152" s="318"/>
      <c r="AM152" s="318"/>
      <c r="AN152" s="318"/>
      <c r="AO152" s="318"/>
      <c r="AP152" s="318"/>
      <c r="AQ152" s="318"/>
      <c r="AR152" s="318"/>
      <c r="AS152" s="318"/>
    </row>
    <row r="153" spans="2:45" ht="15">
      <c r="B153" s="85" t="s">
        <v>61</v>
      </c>
      <c r="C153" s="88"/>
      <c r="D153" s="37">
        <f>AVERAGE(I47:I61)</f>
        <v>523.06666666666672</v>
      </c>
      <c r="E153" s="38"/>
      <c r="F153" s="38"/>
      <c r="G153" s="319"/>
      <c r="H153" s="319"/>
      <c r="I153" s="410"/>
      <c r="J153" s="319"/>
      <c r="K153" s="319"/>
      <c r="L153" s="319"/>
      <c r="M153" s="319"/>
      <c r="N153" s="319"/>
      <c r="O153" s="319"/>
      <c r="P153" s="319"/>
      <c r="Q153" s="319"/>
      <c r="R153" s="319"/>
      <c r="S153" s="319"/>
      <c r="T153" s="319"/>
      <c r="U153" s="319"/>
      <c r="V153" s="414"/>
      <c r="W153" s="428"/>
      <c r="X153" s="428"/>
      <c r="Y153" s="428"/>
      <c r="Z153" s="428"/>
      <c r="AA153" s="428"/>
      <c r="AB153" s="438"/>
      <c r="AC153" s="319"/>
      <c r="AD153" s="319"/>
      <c r="AE153" s="319"/>
      <c r="AF153" s="414"/>
      <c r="AG153" s="414"/>
      <c r="AH153" s="414"/>
      <c r="AI153" s="319"/>
      <c r="AJ153" s="318"/>
      <c r="AK153" s="318"/>
      <c r="AL153" s="318"/>
      <c r="AM153" s="318"/>
      <c r="AN153" s="318"/>
      <c r="AO153" s="318"/>
      <c r="AP153" s="318"/>
      <c r="AQ153" s="318"/>
      <c r="AR153" s="318"/>
      <c r="AS153" s="318"/>
    </row>
    <row r="154" spans="2:45" ht="15">
      <c r="B154" s="83" t="s">
        <v>62</v>
      </c>
      <c r="C154" s="87"/>
      <c r="D154" s="40">
        <f>AVERAGE(M47:M61)</f>
        <v>162.93333333333334</v>
      </c>
      <c r="E154" s="40"/>
      <c r="F154" s="40"/>
      <c r="G154" s="319"/>
      <c r="H154" s="319"/>
      <c r="I154" s="410"/>
      <c r="J154" s="319"/>
      <c r="K154" s="319"/>
      <c r="L154" s="319"/>
      <c r="M154" s="319"/>
      <c r="N154" s="319"/>
      <c r="O154" s="319"/>
      <c r="P154" s="319"/>
      <c r="Q154" s="319"/>
      <c r="R154" s="319"/>
      <c r="S154" s="319"/>
      <c r="T154" s="319"/>
      <c r="U154" s="319"/>
      <c r="V154" s="414"/>
      <c r="W154" s="428"/>
      <c r="X154" s="428"/>
      <c r="Y154" s="428"/>
      <c r="Z154" s="428"/>
      <c r="AA154" s="428"/>
      <c r="AB154" s="438"/>
      <c r="AC154" s="319"/>
      <c r="AD154" s="319"/>
      <c r="AE154" s="319"/>
      <c r="AF154" s="414"/>
      <c r="AG154" s="414"/>
      <c r="AH154" s="414"/>
      <c r="AI154" s="319"/>
      <c r="AJ154" s="318"/>
      <c r="AK154" s="318"/>
      <c r="AL154" s="318"/>
      <c r="AM154" s="318"/>
      <c r="AN154" s="318"/>
      <c r="AO154" s="318"/>
      <c r="AP154" s="318"/>
      <c r="AQ154" s="318"/>
      <c r="AR154" s="318"/>
      <c r="AS154" s="318"/>
    </row>
    <row r="155" spans="2:45" ht="15">
      <c r="B155" s="89"/>
      <c r="C155" s="88"/>
      <c r="D155" s="38"/>
      <c r="E155" s="38"/>
      <c r="F155" s="38"/>
      <c r="G155" s="319"/>
      <c r="H155" s="319"/>
      <c r="I155" s="410"/>
      <c r="J155" s="319"/>
      <c r="K155" s="319"/>
      <c r="L155" s="319"/>
      <c r="M155" s="319"/>
      <c r="N155" s="319"/>
      <c r="O155" s="319"/>
      <c r="P155" s="319"/>
      <c r="Q155" s="319"/>
      <c r="R155" s="319"/>
      <c r="S155" s="319"/>
      <c r="T155" s="319"/>
      <c r="U155" s="319"/>
      <c r="V155" s="414"/>
      <c r="W155" s="428"/>
      <c r="X155" s="428"/>
      <c r="Y155" s="428"/>
      <c r="Z155" s="428"/>
      <c r="AA155" s="428"/>
      <c r="AB155" s="438"/>
      <c r="AC155" s="319"/>
      <c r="AD155" s="319"/>
      <c r="AE155" s="319"/>
      <c r="AF155" s="414"/>
      <c r="AG155" s="414"/>
      <c r="AH155" s="414"/>
      <c r="AI155" s="319"/>
      <c r="AJ155" s="318"/>
      <c r="AK155" s="318"/>
      <c r="AL155" s="318"/>
      <c r="AM155" s="318"/>
      <c r="AN155" s="318"/>
      <c r="AO155" s="318"/>
      <c r="AP155" s="318"/>
      <c r="AQ155" s="318"/>
      <c r="AR155" s="318"/>
      <c r="AS155" s="318"/>
    </row>
    <row r="156" spans="2:45" ht="15">
      <c r="B156" s="89"/>
      <c r="C156" s="88"/>
      <c r="D156" s="38"/>
      <c r="E156" s="38"/>
      <c r="F156" s="38"/>
      <c r="G156" s="319"/>
      <c r="H156" s="319"/>
      <c r="I156" s="410"/>
      <c r="J156" s="319"/>
      <c r="K156" s="319"/>
      <c r="L156" s="319"/>
      <c r="M156" s="319"/>
      <c r="N156" s="319"/>
      <c r="O156" s="319"/>
      <c r="P156" s="319"/>
      <c r="Q156" s="319"/>
      <c r="R156" s="319"/>
      <c r="S156" s="319"/>
      <c r="T156" s="319"/>
      <c r="U156" s="319"/>
      <c r="V156" s="414"/>
      <c r="W156" s="428"/>
      <c r="X156" s="428"/>
      <c r="Y156" s="428"/>
      <c r="Z156" s="428"/>
      <c r="AA156" s="428"/>
      <c r="AB156" s="438"/>
      <c r="AC156" s="319"/>
      <c r="AD156" s="319"/>
      <c r="AE156" s="319"/>
      <c r="AF156" s="414"/>
      <c r="AG156" s="414"/>
      <c r="AH156" s="414"/>
      <c r="AI156" s="319"/>
      <c r="AJ156" s="318"/>
      <c r="AK156" s="318"/>
      <c r="AL156" s="318"/>
      <c r="AM156" s="318"/>
      <c r="AN156" s="318"/>
      <c r="AO156" s="318"/>
      <c r="AP156" s="318"/>
      <c r="AQ156" s="318"/>
      <c r="AR156" s="318"/>
      <c r="AS156" s="318"/>
    </row>
    <row r="157" spans="2:45" ht="15">
      <c r="B157" s="83" t="s">
        <v>63</v>
      </c>
      <c r="C157" s="87"/>
      <c r="D157" s="40">
        <f>E110</f>
        <v>47</v>
      </c>
      <c r="E157" s="40">
        <f>SUM(H62:H100)</f>
        <v>31</v>
      </c>
      <c r="F157" s="40">
        <f>SUM(G101:G108)</f>
        <v>2</v>
      </c>
      <c r="G157" s="319"/>
      <c r="H157" s="319"/>
      <c r="I157" s="410"/>
      <c r="J157" s="319"/>
      <c r="K157" s="319"/>
      <c r="L157" s="319"/>
      <c r="M157" s="319"/>
      <c r="N157" s="319"/>
      <c r="O157" s="319"/>
      <c r="P157" s="319"/>
      <c r="Q157" s="319"/>
      <c r="R157" s="319"/>
      <c r="S157" s="319"/>
      <c r="T157" s="319"/>
      <c r="U157" s="319"/>
      <c r="V157" s="414"/>
      <c r="W157" s="428"/>
      <c r="X157" s="428"/>
      <c r="Y157" s="428"/>
      <c r="Z157" s="428"/>
      <c r="AA157" s="428"/>
      <c r="AB157" s="438"/>
      <c r="AC157" s="319"/>
      <c r="AD157" s="319"/>
      <c r="AE157" s="319"/>
      <c r="AF157" s="414"/>
      <c r="AG157" s="414"/>
      <c r="AH157" s="414"/>
      <c r="AI157" s="319"/>
      <c r="AJ157" s="318"/>
      <c r="AK157" s="318"/>
      <c r="AL157" s="318"/>
      <c r="AM157" s="318"/>
      <c r="AN157" s="318"/>
      <c r="AO157" s="318"/>
      <c r="AP157" s="318"/>
      <c r="AQ157" s="318"/>
      <c r="AR157" s="318"/>
      <c r="AS157" s="318"/>
    </row>
    <row r="158" spans="2:45" ht="15">
      <c r="B158" s="85" t="s">
        <v>64</v>
      </c>
      <c r="C158" s="88"/>
      <c r="D158" s="37">
        <f>AVERAGE(I62:I100)</f>
        <v>549.71794871794873</v>
      </c>
      <c r="E158" s="38"/>
      <c r="F158" s="38"/>
      <c r="G158" s="319"/>
      <c r="H158" s="319"/>
      <c r="I158" s="410"/>
      <c r="J158" s="319"/>
      <c r="K158" s="319"/>
      <c r="L158" s="319"/>
      <c r="M158" s="319"/>
      <c r="N158" s="319"/>
      <c r="O158" s="319"/>
      <c r="P158" s="319"/>
      <c r="Q158" s="319"/>
      <c r="R158" s="319"/>
      <c r="S158" s="319"/>
      <c r="T158" s="319"/>
      <c r="U158" s="319"/>
      <c r="V158" s="414"/>
      <c r="W158" s="428"/>
      <c r="X158" s="428"/>
      <c r="Y158" s="428"/>
      <c r="Z158" s="428"/>
      <c r="AA158" s="428"/>
      <c r="AB158" s="438"/>
      <c r="AC158" s="319"/>
      <c r="AD158" s="319"/>
      <c r="AE158" s="319"/>
      <c r="AF158" s="414"/>
      <c r="AG158" s="414"/>
      <c r="AH158" s="414"/>
      <c r="AI158" s="319"/>
      <c r="AJ158" s="318"/>
      <c r="AK158" s="318"/>
      <c r="AL158" s="318"/>
      <c r="AM158" s="318"/>
      <c r="AN158" s="318"/>
      <c r="AO158" s="318"/>
      <c r="AP158" s="318"/>
      <c r="AQ158" s="318"/>
      <c r="AR158" s="318"/>
      <c r="AS158" s="318"/>
    </row>
    <row r="159" spans="2:45" ht="15">
      <c r="B159" s="83" t="s">
        <v>65</v>
      </c>
      <c r="C159" s="87"/>
      <c r="D159" s="40">
        <f>AVERAGE(I101:I108)</f>
        <v>600</v>
      </c>
      <c r="E159" s="40"/>
      <c r="F159" s="40"/>
      <c r="G159" s="319"/>
      <c r="H159" s="319"/>
      <c r="I159" s="410"/>
      <c r="J159" s="319"/>
      <c r="K159" s="319"/>
      <c r="L159" s="319"/>
      <c r="M159" s="319"/>
      <c r="N159" s="319"/>
      <c r="O159" s="319"/>
      <c r="P159" s="319"/>
      <c r="Q159" s="319"/>
      <c r="R159" s="319"/>
      <c r="S159" s="319"/>
      <c r="T159" s="319"/>
      <c r="U159" s="319"/>
      <c r="V159" s="414"/>
      <c r="W159" s="428"/>
      <c r="X159" s="428"/>
      <c r="Y159" s="428"/>
      <c r="Z159" s="428"/>
      <c r="AA159" s="428"/>
      <c r="AB159" s="438"/>
      <c r="AC159" s="319"/>
      <c r="AD159" s="319"/>
      <c r="AE159" s="319"/>
      <c r="AF159" s="414"/>
      <c r="AG159" s="414"/>
      <c r="AH159" s="414"/>
      <c r="AI159" s="319"/>
      <c r="AJ159" s="318"/>
      <c r="AK159" s="318"/>
      <c r="AL159" s="318"/>
      <c r="AM159" s="318"/>
      <c r="AN159" s="318"/>
      <c r="AO159" s="318"/>
      <c r="AP159" s="318"/>
      <c r="AQ159" s="318"/>
      <c r="AR159" s="318"/>
      <c r="AS159" s="318"/>
    </row>
    <row r="160" spans="2:45" ht="15">
      <c r="B160" s="85" t="s">
        <v>66</v>
      </c>
      <c r="C160" s="88"/>
      <c r="D160" s="37">
        <f>AVERAGE(M62:M100)</f>
        <v>164.30769230769232</v>
      </c>
      <c r="E160" s="38"/>
      <c r="F160" s="38"/>
      <c r="G160" s="319"/>
      <c r="H160" s="319"/>
      <c r="I160" s="410"/>
      <c r="J160" s="319"/>
      <c r="K160" s="319"/>
      <c r="L160" s="319"/>
      <c r="M160" s="319"/>
      <c r="N160" s="319"/>
      <c r="O160" s="319"/>
      <c r="P160" s="319"/>
      <c r="Q160" s="319"/>
      <c r="R160" s="319"/>
      <c r="S160" s="319"/>
      <c r="T160" s="319"/>
      <c r="U160" s="319"/>
      <c r="V160" s="414"/>
      <c r="W160" s="428"/>
      <c r="X160" s="428"/>
      <c r="Y160" s="428"/>
      <c r="Z160" s="428"/>
      <c r="AA160" s="428"/>
      <c r="AB160" s="438"/>
      <c r="AC160" s="319"/>
      <c r="AD160" s="319"/>
      <c r="AE160" s="319"/>
      <c r="AF160" s="414"/>
      <c r="AG160" s="414"/>
      <c r="AH160" s="414"/>
      <c r="AI160" s="319"/>
      <c r="AJ160" s="318"/>
      <c r="AK160" s="318"/>
      <c r="AL160" s="318"/>
      <c r="AM160" s="318"/>
      <c r="AN160" s="318"/>
      <c r="AO160" s="318"/>
      <c r="AP160" s="318"/>
      <c r="AQ160" s="318"/>
      <c r="AR160" s="318"/>
      <c r="AS160" s="318"/>
    </row>
    <row r="161" spans="2:45" ht="15">
      <c r="B161" s="83" t="s">
        <v>67</v>
      </c>
      <c r="C161" s="87"/>
      <c r="D161" s="40">
        <f>AVERAGE(M101:M108)</f>
        <v>164.875</v>
      </c>
      <c r="E161" s="40"/>
      <c r="F161" s="40"/>
      <c r="G161" s="319"/>
      <c r="H161" s="319"/>
      <c r="I161" s="410"/>
      <c r="J161" s="319"/>
      <c r="K161" s="319"/>
      <c r="L161" s="319"/>
      <c r="M161" s="319"/>
      <c r="N161" s="319"/>
      <c r="O161" s="319"/>
      <c r="P161" s="319"/>
      <c r="Q161" s="319"/>
      <c r="R161" s="319"/>
      <c r="S161" s="319"/>
      <c r="T161" s="319"/>
      <c r="U161" s="319"/>
      <c r="V161" s="414"/>
      <c r="W161" s="428"/>
      <c r="X161" s="428"/>
      <c r="Y161" s="428"/>
      <c r="Z161" s="428"/>
      <c r="AA161" s="428"/>
      <c r="AB161" s="438"/>
      <c r="AC161" s="319"/>
      <c r="AD161" s="319"/>
      <c r="AE161" s="319"/>
      <c r="AF161" s="414"/>
      <c r="AG161" s="414"/>
      <c r="AH161" s="414"/>
      <c r="AI161" s="319"/>
      <c r="AJ161" s="318"/>
      <c r="AK161" s="318"/>
      <c r="AL161" s="318"/>
      <c r="AM161" s="318"/>
      <c r="AN161" s="318"/>
      <c r="AO161" s="318"/>
      <c r="AP161" s="318"/>
      <c r="AQ161" s="318"/>
      <c r="AR161" s="318"/>
      <c r="AS161" s="318"/>
    </row>
    <row r="162" spans="2:45" ht="15">
      <c r="B162" s="319"/>
      <c r="C162" s="319"/>
      <c r="D162" s="319"/>
      <c r="E162" s="319"/>
      <c r="F162" s="319"/>
      <c r="G162" s="319"/>
      <c r="H162" s="319"/>
      <c r="I162" s="410"/>
      <c r="J162" s="319"/>
      <c r="K162" s="319"/>
      <c r="L162" s="319"/>
      <c r="M162" s="319"/>
      <c r="N162" s="319"/>
      <c r="O162" s="319"/>
      <c r="P162" s="319"/>
      <c r="Q162" s="319"/>
      <c r="R162" s="319"/>
      <c r="S162" s="319"/>
      <c r="T162" s="319"/>
      <c r="U162" s="319"/>
      <c r="V162" s="414"/>
      <c r="W162" s="428"/>
      <c r="X162" s="428"/>
      <c r="Y162" s="428"/>
      <c r="Z162" s="428"/>
      <c r="AA162" s="428"/>
      <c r="AB162" s="438"/>
      <c r="AC162" s="319"/>
      <c r="AD162" s="319"/>
      <c r="AE162" s="319"/>
      <c r="AF162" s="414"/>
      <c r="AG162" s="414"/>
      <c r="AH162" s="414"/>
      <c r="AI162" s="319"/>
      <c r="AJ162" s="318"/>
      <c r="AK162" s="318"/>
      <c r="AL162" s="318"/>
      <c r="AM162" s="318"/>
      <c r="AN162" s="318"/>
      <c r="AO162" s="318"/>
      <c r="AP162" s="318"/>
      <c r="AQ162" s="318"/>
      <c r="AR162" s="318"/>
      <c r="AS162" s="318"/>
    </row>
    <row r="163" spans="2:45" ht="15">
      <c r="B163" s="319"/>
      <c r="C163" s="319"/>
      <c r="D163" s="319"/>
      <c r="E163" s="319"/>
      <c r="F163" s="319"/>
      <c r="G163" s="319"/>
      <c r="H163" s="319"/>
      <c r="I163" s="410"/>
      <c r="J163" s="319"/>
      <c r="K163" s="319"/>
      <c r="L163" s="319"/>
      <c r="M163" s="319"/>
      <c r="N163" s="319"/>
      <c r="O163" s="319"/>
      <c r="P163" s="319"/>
      <c r="Q163" s="319"/>
      <c r="R163" s="319"/>
      <c r="S163" s="319"/>
      <c r="T163" s="319"/>
      <c r="U163" s="319"/>
      <c r="V163" s="414"/>
      <c r="W163" s="428"/>
      <c r="X163" s="428"/>
      <c r="Y163" s="428"/>
      <c r="Z163" s="428"/>
      <c r="AA163" s="428"/>
      <c r="AB163" s="438"/>
      <c r="AC163" s="319"/>
      <c r="AD163" s="319"/>
      <c r="AE163" s="319"/>
      <c r="AF163" s="414"/>
      <c r="AG163" s="414"/>
      <c r="AH163" s="414"/>
      <c r="AI163" s="319"/>
      <c r="AJ163" s="318"/>
      <c r="AK163" s="318"/>
      <c r="AL163" s="318"/>
      <c r="AM163" s="318"/>
      <c r="AN163" s="318"/>
      <c r="AO163" s="318"/>
      <c r="AP163" s="318"/>
      <c r="AQ163" s="318"/>
      <c r="AR163" s="318"/>
      <c r="AS163" s="318"/>
    </row>
    <row r="164" spans="2:45" ht="15">
      <c r="B164" s="319"/>
      <c r="C164" s="319"/>
      <c r="D164" s="319"/>
      <c r="E164" s="319"/>
      <c r="F164" s="319"/>
      <c r="G164" s="319"/>
      <c r="H164" s="319"/>
      <c r="I164" s="410"/>
      <c r="J164" s="319"/>
      <c r="K164" s="319"/>
      <c r="L164" s="319"/>
      <c r="M164" s="319"/>
      <c r="N164" s="319"/>
      <c r="O164" s="319"/>
      <c r="P164" s="319"/>
      <c r="Q164" s="319"/>
      <c r="R164" s="319"/>
      <c r="S164" s="319"/>
      <c r="T164" s="319"/>
      <c r="U164" s="319"/>
      <c r="V164" s="414"/>
      <c r="W164" s="428"/>
      <c r="X164" s="428"/>
      <c r="Y164" s="428"/>
      <c r="Z164" s="428"/>
      <c r="AA164" s="428"/>
      <c r="AB164" s="438"/>
      <c r="AC164" s="319"/>
      <c r="AD164" s="319"/>
      <c r="AE164" s="319"/>
      <c r="AF164" s="414"/>
      <c r="AG164" s="414"/>
      <c r="AH164" s="414"/>
      <c r="AI164" s="319"/>
      <c r="AJ164" s="318"/>
      <c r="AK164" s="318"/>
      <c r="AL164" s="318"/>
      <c r="AM164" s="318"/>
      <c r="AN164" s="318"/>
      <c r="AO164" s="318"/>
      <c r="AP164" s="318"/>
      <c r="AQ164" s="318"/>
      <c r="AR164" s="318"/>
      <c r="AS164" s="318"/>
    </row>
    <row r="165" spans="2:45" ht="15">
      <c r="V165" s="414"/>
      <c r="W165" s="428"/>
      <c r="X165" s="428"/>
      <c r="Y165" s="428"/>
      <c r="Z165" s="428"/>
      <c r="AA165" s="428"/>
    </row>
    <row r="166" spans="2:45" ht="15">
      <c r="V166" s="414"/>
      <c r="W166" s="428"/>
      <c r="X166" s="428"/>
      <c r="Y166" s="428"/>
      <c r="Z166" s="428"/>
      <c r="AA166" s="428"/>
    </row>
    <row r="167" spans="2:45" ht="15">
      <c r="V167" s="414"/>
      <c r="W167" s="428"/>
      <c r="X167" s="428"/>
      <c r="Y167" s="428"/>
      <c r="Z167" s="428"/>
      <c r="AA167" s="428"/>
    </row>
    <row r="168" spans="2:45" ht="15">
      <c r="V168" s="414"/>
      <c r="W168" s="428"/>
      <c r="X168" s="428"/>
      <c r="Y168" s="428"/>
      <c r="Z168" s="428"/>
      <c r="AA168" s="428"/>
    </row>
    <row r="169" spans="2:45" ht="15">
      <c r="V169" s="414"/>
      <c r="W169" s="428"/>
      <c r="X169" s="428"/>
      <c r="Y169" s="428"/>
      <c r="Z169" s="428"/>
      <c r="AA169" s="428"/>
    </row>
    <row r="170" spans="2:45" ht="15">
      <c r="V170" s="414"/>
      <c r="W170" s="428"/>
      <c r="X170" s="428"/>
      <c r="Y170" s="428"/>
      <c r="Z170" s="428"/>
      <c r="AA170" s="428"/>
    </row>
    <row r="171" spans="2:45" ht="15">
      <c r="V171" s="414"/>
      <c r="W171" s="428"/>
      <c r="X171" s="428"/>
      <c r="Y171" s="428"/>
      <c r="Z171" s="428"/>
      <c r="AA171" s="428"/>
    </row>
  </sheetData>
  <mergeCells count="20">
    <mergeCell ref="D7:E7"/>
    <mergeCell ref="F7:H7"/>
    <mergeCell ref="J7:L7"/>
    <mergeCell ref="P7:Q7"/>
    <mergeCell ref="R7:S7"/>
    <mergeCell ref="B1:H1"/>
    <mergeCell ref="B2:F2"/>
    <mergeCell ref="C3:E3"/>
    <mergeCell ref="C4:E4"/>
    <mergeCell ref="W6:AA6"/>
    <mergeCell ref="AL7:AM7"/>
    <mergeCell ref="AN7:AO7"/>
    <mergeCell ref="AQ7:AS7"/>
    <mergeCell ref="AH6:AS6"/>
    <mergeCell ref="T7:U7"/>
    <mergeCell ref="X7:Y7"/>
    <mergeCell ref="Z7:AA7"/>
    <mergeCell ref="AC7:AD7"/>
    <mergeCell ref="AB6:AF6"/>
    <mergeCell ref="AE7:AF7"/>
  </mergeCells>
  <printOptions gridLines="1"/>
  <pageMargins left="0.5" right="1" top="0.3" bottom="0.25" header="0.5" footer="0.21"/>
  <pageSetup paperSize="9" scale="44" orientation="landscape" horizontalDpi="4294967293"/>
  <headerFooter alignWithMargins="0"/>
  <rowBreaks count="2" manualBreakCount="2">
    <brk id="37" min="1" max="31" man="1"/>
    <brk id="79" min="1" max="31" man="1"/>
  </rowBreaks>
  <colBreaks count="1" manualBreakCount="1">
    <brk id="21" max="110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499984740745262"/>
  </sheetPr>
  <dimension ref="A1:P47"/>
  <sheetViews>
    <sheetView showGridLines="0" topLeftCell="A2" workbookViewId="0">
      <selection activeCell="R51" sqref="R51"/>
    </sheetView>
  </sheetViews>
  <sheetFormatPr baseColWidth="10" defaultColWidth="8.83203125" defaultRowHeight="14" x14ac:dyDescent="0"/>
  <cols>
    <col min="1" max="1" width="8.83203125" style="452"/>
    <col min="2" max="2" width="15.5" style="452" customWidth="1"/>
    <col min="3" max="3" width="8.83203125" style="452"/>
    <col min="4" max="4" width="8.83203125" style="455"/>
    <col min="5" max="5" width="8.83203125" style="456"/>
    <col min="6" max="6" width="12.33203125" style="456" customWidth="1"/>
    <col min="7" max="8" width="8.83203125" style="455"/>
    <col min="9" max="9" width="8.83203125" style="456"/>
    <col min="10" max="10" width="12" style="456" customWidth="1"/>
    <col min="11" max="11" width="14.5" style="455" customWidth="1"/>
    <col min="12" max="12" width="8.83203125" style="452"/>
    <col min="13" max="13" width="16.83203125" style="456" customWidth="1"/>
    <col min="14" max="14" width="8.83203125" style="452"/>
    <col min="15" max="15" width="8.83203125" style="455"/>
    <col min="16" max="16384" width="8.83203125" style="452"/>
  </cols>
  <sheetData>
    <row r="1" spans="1:16" ht="15" thickBot="1">
      <c r="A1" s="449" t="s">
        <v>2939</v>
      </c>
      <c r="B1" s="449" t="s">
        <v>2940</v>
      </c>
      <c r="C1" s="449" t="s">
        <v>2941</v>
      </c>
      <c r="D1" s="450" t="s">
        <v>2942</v>
      </c>
      <c r="E1" s="451" t="s">
        <v>2943</v>
      </c>
      <c r="F1" s="451" t="s">
        <v>2944</v>
      </c>
      <c r="G1" s="450" t="s">
        <v>2945</v>
      </c>
      <c r="H1" s="450" t="s">
        <v>2946</v>
      </c>
      <c r="I1" s="451" t="s">
        <v>2947</v>
      </c>
      <c r="J1" s="451" t="s">
        <v>2948</v>
      </c>
      <c r="K1" s="450" t="s">
        <v>2949</v>
      </c>
      <c r="L1" s="450" t="s">
        <v>2946</v>
      </c>
      <c r="M1" s="451" t="s">
        <v>2950</v>
      </c>
      <c r="N1" s="450" t="s">
        <v>2951</v>
      </c>
      <c r="O1" s="450" t="s">
        <v>2952</v>
      </c>
      <c r="P1" s="450" t="s">
        <v>2953</v>
      </c>
    </row>
    <row r="2" spans="1:16" ht="15" thickBot="1">
      <c r="A2" s="453">
        <v>40269</v>
      </c>
      <c r="B2" s="451">
        <f>E2+I2+M2</f>
        <v>44</v>
      </c>
      <c r="C2" s="451">
        <f>F2+J2+M2</f>
        <v>27</v>
      </c>
      <c r="D2" s="450">
        <f>C2/B2</f>
        <v>0.61363636363636365</v>
      </c>
      <c r="E2" s="451">
        <f>'Ram April 2010'!H54</f>
        <v>29</v>
      </c>
      <c r="F2" s="451">
        <f>'Ram April 2010'!D58</f>
        <v>12</v>
      </c>
      <c r="G2" s="450">
        <f>F2/E2</f>
        <v>0.41379310344827586</v>
      </c>
      <c r="H2" s="450">
        <f>((G2*(1-G2))/F2)^0.5</f>
        <v>0.1421760560557814</v>
      </c>
      <c r="I2" s="451">
        <f>'Ram April 2010'!G54</f>
        <v>0</v>
      </c>
      <c r="J2" s="451">
        <v>0</v>
      </c>
      <c r="K2" s="450">
        <v>0</v>
      </c>
      <c r="L2" s="450">
        <v>0</v>
      </c>
      <c r="M2" s="451">
        <f>'Ram April 2010'!F54</f>
        <v>15</v>
      </c>
      <c r="N2" s="449">
        <f>'Ram April 2010'!D60</f>
        <v>8</v>
      </c>
      <c r="O2" s="450">
        <f>N2/M2</f>
        <v>0.53333333333333333</v>
      </c>
      <c r="P2" s="450">
        <f>((O2*(1-O2))/N2)^0.5</f>
        <v>0.17638342073763938</v>
      </c>
    </row>
    <row r="3" spans="1:16" ht="15" thickBot="1">
      <c r="A3" s="453">
        <v>40299</v>
      </c>
      <c r="B3" s="451">
        <f t="shared" ref="B3:B14" si="0">E3+I3+M3</f>
        <v>38</v>
      </c>
      <c r="C3" s="451">
        <f t="shared" ref="C3:C14" si="1">F3+J3+M3</f>
        <v>20</v>
      </c>
      <c r="D3" s="450">
        <f t="shared" ref="D3:D14" si="2">C3/B3</f>
        <v>0.52631578947368418</v>
      </c>
      <c r="E3" s="451">
        <f>'Ram May 2010'!G47</f>
        <v>20</v>
      </c>
      <c r="F3" s="451">
        <v>9</v>
      </c>
      <c r="G3" s="450">
        <f t="shared" ref="G3:G14" si="3">F3/E3</f>
        <v>0.45</v>
      </c>
      <c r="H3" s="450">
        <f t="shared" ref="H3:H14" si="4">((G3*(1-G3))/F3)^0.5</f>
        <v>0.16583123951777001</v>
      </c>
      <c r="I3" s="451">
        <f>'Ram May 2010'!F47</f>
        <v>12</v>
      </c>
      <c r="J3" s="451">
        <v>5</v>
      </c>
      <c r="K3" s="450">
        <f t="shared" ref="K3:K14" si="5">J3/I3</f>
        <v>0.41666666666666669</v>
      </c>
      <c r="L3" s="450">
        <f t="shared" ref="L3:L14" si="6">((K3*(1-K3))/J3)^0.5</f>
        <v>0.22047927592204919</v>
      </c>
      <c r="M3" s="451">
        <f>'Ram May 2010'!E47</f>
        <v>6</v>
      </c>
      <c r="N3" s="449">
        <f>'Ram May 2010'!C52</f>
        <v>4</v>
      </c>
      <c r="O3" s="450">
        <f t="shared" ref="O3:O14" si="7">N3/M3</f>
        <v>0.66666666666666663</v>
      </c>
      <c r="P3" s="450">
        <f t="shared" ref="P3:P14" si="8">((O3*(1-O3))/N3)^0.5</f>
        <v>0.23570226039551584</v>
      </c>
    </row>
    <row r="4" spans="1:16" ht="15" thickBot="1">
      <c r="A4" s="453">
        <v>40330</v>
      </c>
      <c r="B4" s="451">
        <f t="shared" si="0"/>
        <v>38</v>
      </c>
      <c r="C4" s="451">
        <f t="shared" si="1"/>
        <v>19</v>
      </c>
      <c r="D4" s="450">
        <f t="shared" si="2"/>
        <v>0.5</v>
      </c>
      <c r="E4" s="451">
        <f>'Ram Jun 2010'!G49</f>
        <v>19</v>
      </c>
      <c r="F4" s="451">
        <f>'Ram Jun 2010'!B51</f>
        <v>8</v>
      </c>
      <c r="G4" s="450">
        <f t="shared" si="3"/>
        <v>0.42105263157894735</v>
      </c>
      <c r="H4" s="450">
        <f t="shared" si="4"/>
        <v>0.17455919949238946</v>
      </c>
      <c r="I4" s="451">
        <f>'Ram Jun 2010'!F49</f>
        <v>17</v>
      </c>
      <c r="J4" s="451">
        <f>'Ram Jun 2010'!B52</f>
        <v>9</v>
      </c>
      <c r="K4" s="450">
        <f t="shared" si="5"/>
        <v>0.52941176470588236</v>
      </c>
      <c r="L4" s="450">
        <f t="shared" si="6"/>
        <v>0.16637806616154058</v>
      </c>
      <c r="M4" s="451">
        <f>'Ram Jun 2010'!E49</f>
        <v>2</v>
      </c>
      <c r="N4" s="451">
        <f>'Ram Jun 2010'!B53</f>
        <v>2</v>
      </c>
      <c r="O4" s="450">
        <f t="shared" si="7"/>
        <v>1</v>
      </c>
      <c r="P4" s="450">
        <f t="shared" si="8"/>
        <v>0</v>
      </c>
    </row>
    <row r="5" spans="1:16" ht="15" thickBot="1">
      <c r="A5" s="453">
        <v>40360</v>
      </c>
      <c r="B5" s="451">
        <f t="shared" si="0"/>
        <v>38</v>
      </c>
      <c r="C5" s="451">
        <f t="shared" si="1"/>
        <v>14</v>
      </c>
      <c r="D5" s="450">
        <f t="shared" si="2"/>
        <v>0.36842105263157893</v>
      </c>
      <c r="E5" s="451">
        <f>'[1]Ram July 2010'!G48</f>
        <v>21</v>
      </c>
      <c r="F5" s="451">
        <f>'[1]Ram July 2010'!C51</f>
        <v>6</v>
      </c>
      <c r="G5" s="450">
        <f t="shared" si="3"/>
        <v>0.2857142857142857</v>
      </c>
      <c r="H5" s="450">
        <f t="shared" si="4"/>
        <v>0.18442777839082938</v>
      </c>
      <c r="I5" s="451">
        <f>'[1]Ram July 2010'!F48</f>
        <v>16</v>
      </c>
      <c r="J5" s="451">
        <f>'[1]Ram July 2010'!C52</f>
        <v>7</v>
      </c>
      <c r="K5" s="450">
        <f t="shared" si="5"/>
        <v>0.4375</v>
      </c>
      <c r="L5" s="450">
        <f t="shared" si="6"/>
        <v>0.1875</v>
      </c>
      <c r="M5" s="451">
        <f>'[1]Ram July 2010'!E48</f>
        <v>1</v>
      </c>
      <c r="N5" s="449">
        <v>1</v>
      </c>
      <c r="O5" s="450">
        <f t="shared" si="7"/>
        <v>1</v>
      </c>
      <c r="P5" s="450">
        <f t="shared" si="8"/>
        <v>0</v>
      </c>
    </row>
    <row r="6" spans="1:16" ht="15" thickBot="1">
      <c r="A6" s="453">
        <v>40391</v>
      </c>
      <c r="B6" s="451">
        <f t="shared" si="0"/>
        <v>43</v>
      </c>
      <c r="C6" s="451">
        <f t="shared" si="1"/>
        <v>15</v>
      </c>
      <c r="D6" s="450">
        <f t="shared" si="2"/>
        <v>0.34883720930232559</v>
      </c>
      <c r="E6" s="451">
        <f>'Ram August 2010'!G53</f>
        <v>21</v>
      </c>
      <c r="F6" s="451">
        <f>'Ram August 2010'!C55</f>
        <v>11</v>
      </c>
      <c r="G6" s="450">
        <f t="shared" si="3"/>
        <v>0.52380952380952384</v>
      </c>
      <c r="H6" s="450">
        <f t="shared" si="4"/>
        <v>0.15058465048420855</v>
      </c>
      <c r="I6" s="451">
        <f>'Ram August 2010'!F53</f>
        <v>22</v>
      </c>
      <c r="J6" s="451">
        <f>'Ram August 2010'!C56</f>
        <v>4</v>
      </c>
      <c r="K6" s="450">
        <f t="shared" si="5"/>
        <v>0.18181818181818182</v>
      </c>
      <c r="L6" s="450">
        <f t="shared" si="6"/>
        <v>0.19284730395996752</v>
      </c>
      <c r="M6" s="451">
        <v>0</v>
      </c>
      <c r="N6" s="449">
        <v>0</v>
      </c>
      <c r="O6" s="450">
        <v>0</v>
      </c>
      <c r="P6" s="450">
        <v>0</v>
      </c>
    </row>
    <row r="7" spans="1:16" ht="15" thickBot="1">
      <c r="A7" s="453">
        <v>40422</v>
      </c>
      <c r="B7" s="451">
        <f t="shared" si="0"/>
        <v>36</v>
      </c>
      <c r="C7" s="451">
        <f t="shared" si="1"/>
        <v>12</v>
      </c>
      <c r="D7" s="450">
        <f t="shared" si="2"/>
        <v>0.33333333333333331</v>
      </c>
      <c r="E7" s="451">
        <f>'Ram Sept 2010'!G45</f>
        <v>21</v>
      </c>
      <c r="F7" s="451">
        <f>'Ram Sept 2010'!C47</f>
        <v>8</v>
      </c>
      <c r="G7" s="450">
        <f t="shared" si="3"/>
        <v>0.38095238095238093</v>
      </c>
      <c r="H7" s="450">
        <f t="shared" si="4"/>
        <v>0.1716929178792376</v>
      </c>
      <c r="I7" s="451">
        <f>'Ram Sept 2010'!F45</f>
        <v>15</v>
      </c>
      <c r="J7" s="451">
        <f>'Ram Sept 2010'!C48</f>
        <v>4</v>
      </c>
      <c r="K7" s="450">
        <f t="shared" si="5"/>
        <v>0.26666666666666666</v>
      </c>
      <c r="L7" s="450">
        <f t="shared" si="6"/>
        <v>0.22110831935702666</v>
      </c>
      <c r="M7" s="451">
        <v>0</v>
      </c>
      <c r="N7" s="449">
        <v>0</v>
      </c>
      <c r="O7" s="450">
        <v>0</v>
      </c>
      <c r="P7" s="450">
        <v>0</v>
      </c>
    </row>
    <row r="8" spans="1:16" ht="15" thickBot="1">
      <c r="A8" s="453">
        <v>40452</v>
      </c>
      <c r="B8" s="451">
        <f t="shared" si="0"/>
        <v>37</v>
      </c>
      <c r="C8" s="451">
        <f t="shared" si="1"/>
        <v>11</v>
      </c>
      <c r="D8" s="450">
        <f t="shared" si="2"/>
        <v>0.29729729729729731</v>
      </c>
      <c r="E8" s="451">
        <f>'Ram Oct 2010'!G47</f>
        <v>22</v>
      </c>
      <c r="F8" s="451">
        <f>'Ram Oct 2010'!C49</f>
        <v>9</v>
      </c>
      <c r="G8" s="450">
        <f t="shared" si="3"/>
        <v>0.40909090909090912</v>
      </c>
      <c r="H8" s="450">
        <f t="shared" si="4"/>
        <v>0.16388869433927222</v>
      </c>
      <c r="I8" s="451">
        <f>'Ram Oct 2010'!F47</f>
        <v>15</v>
      </c>
      <c r="J8" s="451">
        <f>'Ram Oct 2010'!C50</f>
        <v>2</v>
      </c>
      <c r="K8" s="450">
        <f t="shared" si="5"/>
        <v>0.13333333333333333</v>
      </c>
      <c r="L8" s="450">
        <f t="shared" si="6"/>
        <v>0.24037008503093263</v>
      </c>
      <c r="M8" s="451">
        <v>0</v>
      </c>
      <c r="N8" s="449">
        <v>0</v>
      </c>
      <c r="O8" s="450">
        <v>0</v>
      </c>
      <c r="P8" s="450">
        <v>0</v>
      </c>
    </row>
    <row r="9" spans="1:16" ht="15" thickBot="1">
      <c r="A9" s="453">
        <v>40483</v>
      </c>
      <c r="B9" s="451">
        <f t="shared" si="0"/>
        <v>36</v>
      </c>
      <c r="C9" s="451">
        <f t="shared" si="1"/>
        <v>16</v>
      </c>
      <c r="D9" s="450">
        <f t="shared" si="2"/>
        <v>0.44444444444444442</v>
      </c>
      <c r="E9" s="451">
        <f>'Ram Nov 2010'!G46</f>
        <v>21</v>
      </c>
      <c r="F9" s="451">
        <f>'Ram Nov 2010'!C48</f>
        <v>12</v>
      </c>
      <c r="G9" s="450">
        <f t="shared" si="3"/>
        <v>0.5714285714285714</v>
      </c>
      <c r="H9" s="450">
        <f t="shared" si="4"/>
        <v>0.14285714285714285</v>
      </c>
      <c r="I9" s="451">
        <f>'Ram Nov 2010'!F46</f>
        <v>15</v>
      </c>
      <c r="J9" s="451">
        <f>'Ram Nov 2010'!C49</f>
        <v>4</v>
      </c>
      <c r="K9" s="450">
        <f t="shared" si="5"/>
        <v>0.26666666666666666</v>
      </c>
      <c r="L9" s="450">
        <f t="shared" si="6"/>
        <v>0.22110831935702666</v>
      </c>
      <c r="M9" s="451">
        <v>0</v>
      </c>
      <c r="N9" s="449">
        <v>0</v>
      </c>
      <c r="O9" s="450">
        <v>0</v>
      </c>
      <c r="P9" s="450">
        <v>0</v>
      </c>
    </row>
    <row r="10" spans="1:16" ht="15" thickBot="1">
      <c r="A10" s="453">
        <v>40513</v>
      </c>
      <c r="B10" s="451">
        <f t="shared" si="0"/>
        <v>36</v>
      </c>
      <c r="C10" s="451">
        <f t="shared" si="1"/>
        <v>11</v>
      </c>
      <c r="D10" s="450">
        <f t="shared" si="2"/>
        <v>0.30555555555555558</v>
      </c>
      <c r="E10" s="451">
        <f>'Ram Dec 2010'!G46</f>
        <v>21</v>
      </c>
      <c r="F10" s="451">
        <f>'Ram Dec 2010'!C48</f>
        <v>8</v>
      </c>
      <c r="G10" s="450">
        <f t="shared" si="3"/>
        <v>0.38095238095238093</v>
      </c>
      <c r="H10" s="450">
        <f t="shared" si="4"/>
        <v>0.1716929178792376</v>
      </c>
      <c r="I10" s="451">
        <f>'Ram Dec 2010'!F46</f>
        <v>15</v>
      </c>
      <c r="J10" s="451">
        <f>'Ram Dec 2010'!C49</f>
        <v>3</v>
      </c>
      <c r="K10" s="450">
        <f t="shared" si="5"/>
        <v>0.2</v>
      </c>
      <c r="L10" s="450">
        <f t="shared" si="6"/>
        <v>0.23094010767585033</v>
      </c>
      <c r="M10" s="451">
        <v>0</v>
      </c>
      <c r="N10" s="449">
        <v>0</v>
      </c>
      <c r="O10" s="450">
        <v>0</v>
      </c>
      <c r="P10" s="450">
        <v>0</v>
      </c>
    </row>
    <row r="11" spans="1:16" ht="15" thickBot="1">
      <c r="A11" s="453">
        <v>40544</v>
      </c>
      <c r="B11" s="451">
        <f t="shared" si="0"/>
        <v>35</v>
      </c>
      <c r="C11" s="451">
        <f t="shared" si="1"/>
        <v>13</v>
      </c>
      <c r="D11" s="450">
        <f t="shared" si="2"/>
        <v>0.37142857142857144</v>
      </c>
      <c r="E11" s="451">
        <f>'Ram Jan 2011'!G45</f>
        <v>20</v>
      </c>
      <c r="F11" s="451">
        <f>'Ram Jan 2011'!C47</f>
        <v>10</v>
      </c>
      <c r="G11" s="450">
        <f t="shared" si="3"/>
        <v>0.5</v>
      </c>
      <c r="H11" s="450">
        <f t="shared" si="4"/>
        <v>0.15811388300841897</v>
      </c>
      <c r="I11" s="451">
        <f>'Ram Jan 2011'!F45</f>
        <v>15</v>
      </c>
      <c r="J11" s="451">
        <f>'Ram Jan 2011'!C48</f>
        <v>3</v>
      </c>
      <c r="K11" s="450">
        <f t="shared" si="5"/>
        <v>0.2</v>
      </c>
      <c r="L11" s="450">
        <f t="shared" si="6"/>
        <v>0.23094010767585033</v>
      </c>
      <c r="M11" s="451">
        <v>0</v>
      </c>
      <c r="N11" s="449">
        <v>0</v>
      </c>
      <c r="O11" s="450">
        <v>0</v>
      </c>
      <c r="P11" s="450">
        <v>0</v>
      </c>
    </row>
    <row r="12" spans="1:16" ht="15" thickBot="1">
      <c r="A12" s="453">
        <v>40575</v>
      </c>
      <c r="B12" s="451">
        <f t="shared" si="0"/>
        <v>32</v>
      </c>
      <c r="C12" s="451">
        <f t="shared" si="1"/>
        <v>15</v>
      </c>
      <c r="D12" s="450">
        <f t="shared" si="2"/>
        <v>0.46875</v>
      </c>
      <c r="E12" s="451">
        <f>'Ram Feb 2011'!G42</f>
        <v>22</v>
      </c>
      <c r="F12" s="451">
        <f>'Ram Feb 2011'!C44</f>
        <v>15</v>
      </c>
      <c r="G12" s="450">
        <f t="shared" si="3"/>
        <v>0.68181818181818177</v>
      </c>
      <c r="H12" s="450">
        <f t="shared" si="4"/>
        <v>0.12026142323020868</v>
      </c>
      <c r="I12" s="451">
        <f>'Ram Feb 2011'!F42</f>
        <v>10</v>
      </c>
      <c r="J12" s="451">
        <v>0</v>
      </c>
      <c r="K12" s="450">
        <f t="shared" si="5"/>
        <v>0</v>
      </c>
      <c r="L12" s="450">
        <v>0</v>
      </c>
      <c r="M12" s="451">
        <v>0</v>
      </c>
      <c r="N12" s="449">
        <v>0</v>
      </c>
      <c r="O12" s="450">
        <v>0</v>
      </c>
      <c r="P12" s="450">
        <v>0</v>
      </c>
    </row>
    <row r="13" spans="1:16" ht="15" thickBot="1">
      <c r="A13" s="453">
        <v>40603</v>
      </c>
      <c r="B13" s="451">
        <f t="shared" si="0"/>
        <v>38</v>
      </c>
      <c r="C13" s="451">
        <f t="shared" si="1"/>
        <v>19</v>
      </c>
      <c r="D13" s="450">
        <f t="shared" si="2"/>
        <v>0.5</v>
      </c>
      <c r="E13" s="451">
        <f>'Ram Apr 2011'!G48</f>
        <v>22</v>
      </c>
      <c r="F13" s="451">
        <f>'Ram Apr 2011'!C50</f>
        <v>8</v>
      </c>
      <c r="G13" s="450">
        <f t="shared" si="3"/>
        <v>0.36363636363636365</v>
      </c>
      <c r="H13" s="450">
        <f t="shared" si="4"/>
        <v>0.17007533576245187</v>
      </c>
      <c r="I13" s="451">
        <f>'Ram Apr 2011'!F48</f>
        <v>7</v>
      </c>
      <c r="J13" s="451">
        <f>'Ram Apr 2011'!C51</f>
        <v>2</v>
      </c>
      <c r="K13" s="450">
        <f t="shared" si="5"/>
        <v>0.2857142857142857</v>
      </c>
      <c r="L13" s="450">
        <f t="shared" si="6"/>
        <v>0.31943828249996997</v>
      </c>
      <c r="M13" s="451">
        <f>'Ram Apr 2011'!E48</f>
        <v>9</v>
      </c>
      <c r="N13" s="449">
        <f>'Ram Apr 2011'!C52</f>
        <v>3</v>
      </c>
      <c r="O13" s="450">
        <f t="shared" si="7"/>
        <v>0.33333333333333331</v>
      </c>
      <c r="P13" s="450">
        <f t="shared" si="8"/>
        <v>0.27216552697590868</v>
      </c>
    </row>
    <row r="14" spans="1:16" ht="15" thickBot="1">
      <c r="A14" s="453">
        <v>40634</v>
      </c>
      <c r="B14" s="451">
        <f t="shared" si="0"/>
        <v>35</v>
      </c>
      <c r="C14" s="451">
        <f t="shared" si="1"/>
        <v>23</v>
      </c>
      <c r="D14" s="450">
        <f t="shared" si="2"/>
        <v>0.65714285714285714</v>
      </c>
      <c r="E14" s="451">
        <f>'Ram May 2011'!G45</f>
        <v>20</v>
      </c>
      <c r="F14" s="451">
        <f>'Ram May 2011'!C47</f>
        <v>11</v>
      </c>
      <c r="G14" s="450">
        <f t="shared" si="3"/>
        <v>0.55000000000000004</v>
      </c>
      <c r="H14" s="450">
        <f t="shared" si="4"/>
        <v>0.15</v>
      </c>
      <c r="I14" s="451">
        <f>'Ram May 2011'!F45</f>
        <v>5</v>
      </c>
      <c r="J14" s="451">
        <f>'Ram May 2011'!C48</f>
        <v>2</v>
      </c>
      <c r="K14" s="450">
        <f t="shared" si="5"/>
        <v>0.4</v>
      </c>
      <c r="L14" s="450">
        <f t="shared" si="6"/>
        <v>0.34641016151377546</v>
      </c>
      <c r="M14" s="451">
        <f>'Ram May 2011'!E45</f>
        <v>10</v>
      </c>
      <c r="N14" s="449">
        <f>'Ram May 2011'!C49</f>
        <v>5</v>
      </c>
      <c r="O14" s="450">
        <f t="shared" si="7"/>
        <v>0.5</v>
      </c>
      <c r="P14" s="450">
        <f t="shared" si="8"/>
        <v>0.22360679774997896</v>
      </c>
    </row>
    <row r="15" spans="1:16">
      <c r="A15" s="454"/>
    </row>
    <row r="16" spans="1:16">
      <c r="B16" s="456">
        <f>SUM(B2:B15)</f>
        <v>486</v>
      </c>
    </row>
    <row r="47" spans="7:7">
      <c r="G47" s="455" t="s">
        <v>2954</v>
      </c>
    </row>
  </sheetData>
  <pageMargins left="0.7" right="0.7" top="0.75" bottom="0.75" header="0.3" footer="0.3"/>
  <pageSetup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499984740745262"/>
  </sheetPr>
  <dimension ref="A1:XFD442"/>
  <sheetViews>
    <sheetView topLeftCell="H1" zoomScale="70" zoomScaleNormal="70" zoomScalePageLayoutView="70" workbookViewId="0">
      <pane ySplit="8" topLeftCell="A24" activePane="bottomLeft" state="frozen"/>
      <selection activeCell="R51" sqref="R51"/>
      <selection pane="bottomLeft" activeCell="R51" sqref="R51"/>
    </sheetView>
  </sheetViews>
  <sheetFormatPr baseColWidth="10" defaultColWidth="8.83203125" defaultRowHeight="14" x14ac:dyDescent="0"/>
  <cols>
    <col min="1" max="1" width="8.83203125" style="198"/>
    <col min="2" max="2" width="8.1640625" style="198" customWidth="1"/>
    <col min="3" max="3" width="22.33203125" style="198" customWidth="1"/>
    <col min="4" max="4" width="13.5" style="198" customWidth="1"/>
    <col min="5" max="5" width="10.5" style="198" customWidth="1"/>
    <col min="6" max="6" width="13.83203125" style="198" customWidth="1"/>
    <col min="7" max="7" width="11" style="198" customWidth="1"/>
    <col min="8" max="8" width="8.83203125" style="198"/>
    <col min="9" max="9" width="13.6640625" style="486" customWidth="1"/>
    <col min="10" max="11" width="8.83203125" style="198" customWidth="1"/>
    <col min="12" max="12" width="10.33203125" style="198" customWidth="1"/>
    <col min="13" max="13" width="15.5" style="198" customWidth="1"/>
    <col min="14" max="14" width="12.5" style="198" customWidth="1"/>
    <col min="15" max="15" width="12.83203125" style="198" customWidth="1"/>
    <col min="16" max="20" width="8.83203125" style="198" customWidth="1"/>
    <col min="21" max="21" width="7" style="198" customWidth="1"/>
    <col min="22" max="22" width="6.6640625" style="198" customWidth="1"/>
    <col min="23" max="23" width="12.33203125" style="198" customWidth="1"/>
    <col min="24" max="24" width="14.6640625" style="198" customWidth="1"/>
    <col min="25" max="25" width="37.83203125" style="198" customWidth="1"/>
    <col min="26" max="34" width="8.83203125" style="452"/>
    <col min="35" max="35" width="30.1640625" style="198" customWidth="1"/>
    <col min="36" max="36" width="12.5" style="198" customWidth="1"/>
    <col min="37" max="37" width="14.6640625" style="198" customWidth="1"/>
    <col min="38" max="38" width="67.5" style="198" customWidth="1"/>
    <col min="39" max="42" width="13.1640625" style="198" hidden="1" customWidth="1"/>
    <col min="43" max="16384" width="8.83203125" style="198"/>
  </cols>
  <sheetData>
    <row r="1" spans="1:16384" ht="19" thickBot="1">
      <c r="B1" s="457" t="s">
        <v>1085</v>
      </c>
      <c r="C1" s="458"/>
      <c r="D1" s="182"/>
      <c r="E1" s="182"/>
      <c r="F1" s="182"/>
      <c r="G1" s="182"/>
      <c r="H1" s="459"/>
      <c r="I1" s="176"/>
      <c r="J1" s="177"/>
      <c r="K1" s="178"/>
      <c r="L1" s="178"/>
      <c r="M1" s="178"/>
      <c r="N1" s="177"/>
      <c r="O1" s="177"/>
      <c r="P1" s="177"/>
      <c r="Q1" s="178"/>
      <c r="R1" s="178"/>
      <c r="S1" s="178"/>
      <c r="T1" s="178"/>
      <c r="U1" s="178"/>
      <c r="V1" s="179"/>
      <c r="W1" s="178"/>
      <c r="X1" s="178"/>
      <c r="Y1" s="178"/>
      <c r="AI1" s="178"/>
      <c r="AJ1" s="178"/>
      <c r="AK1" s="178"/>
      <c r="AL1" s="178"/>
      <c r="AM1" s="178"/>
      <c r="AN1" s="178"/>
      <c r="AO1" s="178"/>
      <c r="AP1" s="178"/>
    </row>
    <row r="2" spans="1:16384" ht="19" thickBot="1">
      <c r="B2" s="182" t="s">
        <v>0</v>
      </c>
      <c r="C2" s="460"/>
      <c r="D2" s="182"/>
      <c r="E2" s="182"/>
      <c r="F2" s="182"/>
      <c r="G2" s="182"/>
      <c r="H2" s="182"/>
      <c r="I2" s="176"/>
      <c r="J2" s="177"/>
      <c r="K2" s="178"/>
      <c r="L2" s="178"/>
      <c r="M2" s="178"/>
      <c r="N2" s="177"/>
      <c r="O2" s="177"/>
      <c r="P2" s="177"/>
      <c r="Q2" s="178"/>
      <c r="R2" s="178"/>
      <c r="S2" s="178"/>
      <c r="T2" s="178"/>
      <c r="U2" s="178"/>
      <c r="V2" s="179"/>
      <c r="W2" s="178"/>
      <c r="X2" s="178"/>
      <c r="Y2" s="178"/>
      <c r="AI2" s="178"/>
      <c r="AJ2" s="178"/>
      <c r="AK2" s="178"/>
      <c r="AL2" s="178"/>
      <c r="AM2" s="178"/>
      <c r="AN2" s="178"/>
      <c r="AO2" s="178"/>
      <c r="AP2" s="178"/>
    </row>
    <row r="3" spans="1:16384" ht="16" thickBot="1">
      <c r="B3" s="461" t="s">
        <v>1</v>
      </c>
      <c r="C3" s="1093" t="s">
        <v>2</v>
      </c>
      <c r="D3" s="1093"/>
      <c r="E3" s="1093"/>
      <c r="F3" s="461"/>
      <c r="G3" s="461"/>
      <c r="H3" s="461"/>
      <c r="I3" s="462"/>
      <c r="J3" s="463"/>
      <c r="K3" s="463"/>
      <c r="L3" s="463"/>
      <c r="M3" s="463"/>
      <c r="N3" s="463"/>
      <c r="O3" s="463"/>
      <c r="P3" s="463"/>
      <c r="Q3" s="463"/>
      <c r="R3" s="463"/>
      <c r="S3" s="463"/>
      <c r="T3" s="463"/>
      <c r="U3" s="463"/>
      <c r="V3" s="179"/>
      <c r="W3" s="463"/>
      <c r="X3" s="463"/>
      <c r="Y3" s="463"/>
      <c r="AI3" s="463"/>
      <c r="AJ3" s="463"/>
      <c r="AK3" s="463"/>
      <c r="AL3" s="463"/>
      <c r="AM3" s="463"/>
      <c r="AN3" s="463"/>
      <c r="AO3" s="463"/>
      <c r="AP3" s="463"/>
    </row>
    <row r="4" spans="1:16384" s="463" customFormat="1" ht="16" thickBot="1">
      <c r="B4" s="463" t="s">
        <v>2955</v>
      </c>
      <c r="Z4" s="452"/>
      <c r="AA4" s="452"/>
      <c r="AB4" s="452"/>
      <c r="AC4" s="452"/>
      <c r="AD4" s="452"/>
      <c r="AE4" s="452"/>
      <c r="AF4" s="452"/>
      <c r="AG4" s="452"/>
      <c r="AH4" s="452"/>
    </row>
    <row r="5" spans="1:16384" s="464" customFormat="1" ht="16" thickBot="1">
      <c r="A5" s="463"/>
      <c r="B5" s="463"/>
      <c r="C5" s="463"/>
      <c r="D5" s="463"/>
      <c r="E5" s="463"/>
      <c r="F5" s="463"/>
      <c r="G5" s="463"/>
      <c r="H5" s="463"/>
      <c r="I5" s="463"/>
      <c r="J5" s="463"/>
      <c r="K5" s="463"/>
      <c r="L5" s="463"/>
      <c r="M5" s="463"/>
      <c r="N5" s="463"/>
      <c r="O5" s="463"/>
      <c r="P5" s="463"/>
      <c r="Q5" s="463"/>
      <c r="R5" s="463"/>
      <c r="S5" s="463"/>
      <c r="T5" s="463"/>
      <c r="U5" s="463"/>
      <c r="V5" s="463"/>
      <c r="W5" s="463"/>
      <c r="X5" s="463"/>
      <c r="Y5" s="463"/>
      <c r="Z5" s="452"/>
      <c r="AA5" s="452"/>
      <c r="AB5" s="452"/>
      <c r="AC5" s="452"/>
      <c r="AD5" s="452"/>
      <c r="AE5" s="452"/>
      <c r="AF5" s="452"/>
      <c r="AG5" s="452"/>
      <c r="AH5" s="452"/>
      <c r="AI5" s="463"/>
      <c r="AJ5" s="463"/>
      <c r="AK5" s="463"/>
      <c r="AL5" s="463"/>
      <c r="AM5" s="463"/>
      <c r="AN5" s="463"/>
      <c r="AO5" s="463"/>
      <c r="AP5" s="463"/>
      <c r="AQ5" s="463"/>
      <c r="AR5" s="463"/>
      <c r="AS5" s="463"/>
      <c r="AT5" s="463"/>
      <c r="AU5" s="463"/>
      <c r="AV5" s="463"/>
      <c r="AW5" s="463"/>
      <c r="AX5" s="463"/>
      <c r="AY5" s="463"/>
      <c r="AZ5" s="463"/>
      <c r="BA5" s="463"/>
      <c r="BB5" s="463"/>
      <c r="BC5" s="463"/>
      <c r="BD5" s="463"/>
      <c r="BE5" s="463"/>
      <c r="BF5" s="463"/>
      <c r="BG5" s="463"/>
      <c r="BH5" s="463"/>
      <c r="BI5" s="463"/>
      <c r="BJ5" s="463"/>
      <c r="BK5" s="463"/>
      <c r="BL5" s="463"/>
      <c r="BM5" s="463"/>
      <c r="BN5" s="463"/>
      <c r="BO5" s="463"/>
      <c r="BP5" s="463"/>
      <c r="BQ5" s="463"/>
      <c r="BR5" s="463"/>
      <c r="BS5" s="463"/>
      <c r="BT5" s="463"/>
      <c r="BU5" s="463"/>
      <c r="BV5" s="463"/>
      <c r="BW5" s="463"/>
      <c r="BX5" s="463"/>
      <c r="BY5" s="463"/>
      <c r="BZ5" s="463"/>
      <c r="CA5" s="463"/>
      <c r="CB5" s="463"/>
      <c r="CC5" s="463"/>
      <c r="CD5" s="463"/>
      <c r="CE5" s="463"/>
      <c r="CF5" s="463"/>
      <c r="CG5" s="463"/>
      <c r="CH5" s="463"/>
      <c r="CI5" s="463"/>
      <c r="CJ5" s="463"/>
      <c r="CK5" s="463"/>
      <c r="CL5" s="463"/>
      <c r="CM5" s="463"/>
      <c r="CN5" s="463"/>
      <c r="CO5" s="463"/>
      <c r="CP5" s="463"/>
      <c r="CQ5" s="463"/>
      <c r="CR5" s="463"/>
      <c r="CS5" s="463"/>
      <c r="CT5" s="463"/>
      <c r="CU5" s="463"/>
      <c r="CV5" s="463"/>
      <c r="CW5" s="463"/>
      <c r="CX5" s="463"/>
      <c r="CY5" s="463"/>
      <c r="CZ5" s="463"/>
      <c r="DA5" s="463"/>
      <c r="DB5" s="463"/>
      <c r="DC5" s="463"/>
      <c r="DD5" s="463"/>
      <c r="DE5" s="463"/>
      <c r="DF5" s="463"/>
      <c r="DG5" s="463"/>
      <c r="DH5" s="463"/>
      <c r="DI5" s="463"/>
      <c r="DJ5" s="463"/>
      <c r="DK5" s="463"/>
      <c r="DL5" s="463"/>
      <c r="DM5" s="463"/>
      <c r="DN5" s="463"/>
      <c r="DO5" s="463"/>
      <c r="DP5" s="463"/>
      <c r="DQ5" s="463"/>
      <c r="DR5" s="463"/>
      <c r="DS5" s="463"/>
      <c r="DT5" s="463"/>
      <c r="DU5" s="463"/>
      <c r="DV5" s="463"/>
      <c r="DW5" s="463"/>
      <c r="DX5" s="463"/>
      <c r="DY5" s="463"/>
      <c r="DZ5" s="463"/>
      <c r="EA5" s="463"/>
      <c r="EB5" s="463"/>
      <c r="EC5" s="463"/>
      <c r="ED5" s="463"/>
      <c r="EE5" s="463"/>
      <c r="EF5" s="463"/>
      <c r="EG5" s="463"/>
      <c r="EH5" s="463"/>
      <c r="EI5" s="463"/>
      <c r="EJ5" s="463"/>
      <c r="EK5" s="463"/>
      <c r="EL5" s="463"/>
      <c r="EM5" s="463"/>
      <c r="EN5" s="463"/>
      <c r="EO5" s="463"/>
      <c r="EP5" s="463"/>
      <c r="EQ5" s="463"/>
      <c r="ER5" s="463"/>
      <c r="ES5" s="463"/>
      <c r="ET5" s="463"/>
      <c r="EU5" s="463"/>
      <c r="EV5" s="463"/>
      <c r="EW5" s="463"/>
      <c r="EX5" s="463"/>
      <c r="EY5" s="463"/>
      <c r="EZ5" s="463"/>
      <c r="FA5" s="463"/>
      <c r="FB5" s="463"/>
      <c r="FC5" s="463"/>
      <c r="FD5" s="463"/>
      <c r="FE5" s="463"/>
      <c r="FF5" s="463"/>
      <c r="FG5" s="463"/>
      <c r="FH5" s="463"/>
      <c r="FI5" s="463"/>
      <c r="FJ5" s="463"/>
      <c r="FK5" s="463"/>
      <c r="FL5" s="463"/>
      <c r="FM5" s="463"/>
      <c r="FN5" s="463"/>
      <c r="FO5" s="463"/>
      <c r="FP5" s="463"/>
      <c r="FQ5" s="463"/>
      <c r="FR5" s="463"/>
      <c r="FS5" s="463"/>
      <c r="FT5" s="463"/>
      <c r="FU5" s="463"/>
      <c r="FV5" s="463"/>
      <c r="FW5" s="463"/>
      <c r="FX5" s="463"/>
      <c r="FY5" s="463"/>
      <c r="FZ5" s="463"/>
      <c r="GA5" s="463"/>
      <c r="GB5" s="463"/>
      <c r="GC5" s="463"/>
      <c r="GD5" s="463"/>
      <c r="GE5" s="463"/>
      <c r="GF5" s="463"/>
      <c r="GG5" s="463"/>
      <c r="GH5" s="463"/>
      <c r="GI5" s="463"/>
      <c r="GJ5" s="463"/>
      <c r="GK5" s="463"/>
      <c r="GL5" s="463"/>
      <c r="GM5" s="463"/>
      <c r="GN5" s="463"/>
      <c r="GO5" s="463"/>
      <c r="GP5" s="463"/>
      <c r="GQ5" s="463"/>
      <c r="GR5" s="463"/>
      <c r="GS5" s="463"/>
      <c r="GT5" s="463"/>
      <c r="GU5" s="463"/>
      <c r="GV5" s="463"/>
      <c r="GW5" s="463"/>
      <c r="GX5" s="463"/>
      <c r="GY5" s="463"/>
      <c r="GZ5" s="463"/>
      <c r="HA5" s="463"/>
      <c r="HB5" s="463"/>
      <c r="HC5" s="463"/>
      <c r="HD5" s="463"/>
      <c r="HE5" s="463"/>
      <c r="HF5" s="463"/>
      <c r="HG5" s="463"/>
      <c r="HH5" s="463"/>
      <c r="HI5" s="463"/>
      <c r="HJ5" s="463"/>
      <c r="HK5" s="463"/>
      <c r="HL5" s="463"/>
      <c r="HM5" s="463"/>
      <c r="HN5" s="463"/>
      <c r="HO5" s="463"/>
      <c r="HP5" s="463"/>
      <c r="HQ5" s="463"/>
      <c r="HR5" s="463"/>
      <c r="HS5" s="463"/>
      <c r="HT5" s="463"/>
      <c r="HU5" s="463"/>
      <c r="HV5" s="463"/>
      <c r="HW5" s="463"/>
      <c r="HX5" s="463"/>
      <c r="HY5" s="463"/>
      <c r="HZ5" s="463"/>
      <c r="IA5" s="463"/>
      <c r="IB5" s="463"/>
      <c r="IC5" s="463"/>
      <c r="ID5" s="463"/>
      <c r="IE5" s="463"/>
      <c r="IF5" s="463"/>
      <c r="IG5" s="463"/>
      <c r="IH5" s="463"/>
      <c r="II5" s="463"/>
      <c r="IJ5" s="463"/>
      <c r="IK5" s="463"/>
      <c r="IL5" s="463"/>
      <c r="IM5" s="463"/>
      <c r="IN5" s="463"/>
      <c r="IO5" s="463"/>
      <c r="IP5" s="463"/>
      <c r="IQ5" s="463"/>
      <c r="IR5" s="463"/>
      <c r="IS5" s="463"/>
      <c r="IT5" s="463"/>
      <c r="IU5" s="463"/>
      <c r="IV5" s="463"/>
      <c r="IW5" s="463"/>
      <c r="IX5" s="463"/>
      <c r="IY5" s="463"/>
      <c r="IZ5" s="463"/>
      <c r="JA5" s="463"/>
      <c r="JB5" s="463"/>
      <c r="JC5" s="463"/>
      <c r="JD5" s="463"/>
      <c r="JE5" s="463"/>
      <c r="JF5" s="463"/>
      <c r="JG5" s="463"/>
      <c r="JH5" s="463"/>
      <c r="JI5" s="463"/>
      <c r="JJ5" s="463"/>
      <c r="JK5" s="463"/>
      <c r="JL5" s="463"/>
      <c r="JM5" s="463"/>
      <c r="JN5" s="463"/>
      <c r="JO5" s="463"/>
      <c r="JP5" s="463"/>
      <c r="JQ5" s="463"/>
      <c r="JR5" s="463"/>
      <c r="JS5" s="463"/>
      <c r="JT5" s="463"/>
      <c r="JU5" s="463"/>
      <c r="JV5" s="463"/>
      <c r="JW5" s="463"/>
      <c r="JX5" s="463"/>
      <c r="JY5" s="463"/>
      <c r="JZ5" s="463"/>
      <c r="KA5" s="463"/>
      <c r="KB5" s="463"/>
      <c r="KC5" s="463"/>
      <c r="KD5" s="463"/>
      <c r="KE5" s="463"/>
      <c r="KF5" s="463"/>
      <c r="KG5" s="463"/>
      <c r="KH5" s="463"/>
      <c r="KI5" s="463"/>
      <c r="KJ5" s="463"/>
      <c r="KK5" s="463"/>
      <c r="KL5" s="463"/>
      <c r="KM5" s="463"/>
      <c r="KN5" s="463"/>
      <c r="KO5" s="463"/>
      <c r="KP5" s="463"/>
      <c r="KQ5" s="463"/>
      <c r="KR5" s="463"/>
      <c r="KS5" s="463"/>
      <c r="KT5" s="463"/>
      <c r="KU5" s="463"/>
      <c r="KV5" s="463"/>
      <c r="KW5" s="463"/>
      <c r="KX5" s="463"/>
      <c r="KY5" s="463"/>
      <c r="KZ5" s="463"/>
      <c r="LA5" s="463"/>
      <c r="LB5" s="463"/>
      <c r="LC5" s="463"/>
      <c r="LD5" s="463"/>
      <c r="LE5" s="463"/>
      <c r="LF5" s="463"/>
      <c r="LG5" s="463"/>
      <c r="LH5" s="463"/>
      <c r="LI5" s="463"/>
      <c r="LJ5" s="463"/>
      <c r="LK5" s="463"/>
      <c r="LL5" s="463"/>
      <c r="LM5" s="463"/>
      <c r="LN5" s="463"/>
      <c r="LO5" s="463"/>
      <c r="LP5" s="463"/>
      <c r="LQ5" s="463"/>
      <c r="LR5" s="463"/>
      <c r="LS5" s="463"/>
      <c r="LT5" s="463"/>
      <c r="LU5" s="463"/>
      <c r="LV5" s="463"/>
      <c r="LW5" s="463"/>
      <c r="LX5" s="463"/>
      <c r="LY5" s="463"/>
      <c r="LZ5" s="463"/>
      <c r="MA5" s="463"/>
      <c r="MB5" s="463"/>
      <c r="MC5" s="463"/>
      <c r="MD5" s="463"/>
      <c r="ME5" s="463"/>
      <c r="MF5" s="463"/>
      <c r="MG5" s="463"/>
      <c r="MH5" s="463"/>
      <c r="MI5" s="463"/>
      <c r="MJ5" s="463"/>
      <c r="MK5" s="463"/>
      <c r="ML5" s="463"/>
      <c r="MM5" s="463"/>
      <c r="MN5" s="463"/>
      <c r="MO5" s="463"/>
      <c r="MP5" s="463"/>
      <c r="MQ5" s="463"/>
      <c r="MR5" s="463"/>
      <c r="MS5" s="463"/>
      <c r="MT5" s="463"/>
      <c r="MU5" s="463"/>
      <c r="MV5" s="463"/>
      <c r="MW5" s="463"/>
      <c r="MX5" s="463"/>
      <c r="MY5" s="463"/>
      <c r="MZ5" s="463"/>
      <c r="NA5" s="463"/>
      <c r="NB5" s="463"/>
      <c r="NC5" s="463"/>
      <c r="ND5" s="463"/>
      <c r="NE5" s="463"/>
      <c r="NF5" s="463"/>
      <c r="NG5" s="463"/>
      <c r="NH5" s="463"/>
      <c r="NI5" s="463"/>
      <c r="NJ5" s="463"/>
      <c r="NK5" s="463"/>
      <c r="NL5" s="463"/>
      <c r="NM5" s="463"/>
      <c r="NN5" s="463"/>
      <c r="NO5" s="463"/>
      <c r="NP5" s="463"/>
      <c r="NQ5" s="463"/>
      <c r="NR5" s="463"/>
      <c r="NS5" s="463"/>
      <c r="NT5" s="463"/>
      <c r="NU5" s="463"/>
      <c r="NV5" s="463"/>
      <c r="NW5" s="463"/>
      <c r="NX5" s="463"/>
      <c r="NY5" s="463"/>
      <c r="NZ5" s="463"/>
      <c r="OA5" s="463"/>
      <c r="OB5" s="463"/>
      <c r="OC5" s="463"/>
      <c r="OD5" s="463"/>
      <c r="OE5" s="463"/>
      <c r="OF5" s="463"/>
      <c r="OG5" s="463"/>
      <c r="OH5" s="463"/>
      <c r="OI5" s="463"/>
      <c r="OJ5" s="463"/>
      <c r="OK5" s="463"/>
      <c r="OL5" s="463"/>
      <c r="OM5" s="463"/>
      <c r="ON5" s="463"/>
      <c r="OO5" s="463"/>
      <c r="OP5" s="463"/>
      <c r="OQ5" s="463"/>
      <c r="OR5" s="463"/>
      <c r="OS5" s="463"/>
      <c r="OT5" s="463"/>
      <c r="OU5" s="463"/>
      <c r="OV5" s="463"/>
      <c r="OW5" s="463"/>
      <c r="OX5" s="463"/>
      <c r="OY5" s="463"/>
      <c r="OZ5" s="463"/>
      <c r="PA5" s="463"/>
      <c r="PB5" s="463"/>
      <c r="PC5" s="463"/>
      <c r="PD5" s="463"/>
      <c r="PE5" s="463"/>
      <c r="PF5" s="463"/>
      <c r="PG5" s="463"/>
      <c r="PH5" s="463"/>
      <c r="PI5" s="463"/>
      <c r="PJ5" s="463"/>
      <c r="PK5" s="463"/>
      <c r="PL5" s="463"/>
      <c r="PM5" s="463"/>
      <c r="PN5" s="463"/>
      <c r="PO5" s="463"/>
      <c r="PP5" s="463"/>
      <c r="PQ5" s="463"/>
      <c r="PR5" s="463"/>
      <c r="PS5" s="463"/>
      <c r="PT5" s="463"/>
      <c r="PU5" s="463"/>
      <c r="PV5" s="463"/>
      <c r="PW5" s="463"/>
      <c r="PX5" s="463"/>
      <c r="PY5" s="463"/>
      <c r="PZ5" s="463"/>
      <c r="QA5" s="463"/>
      <c r="QB5" s="463"/>
      <c r="QC5" s="463"/>
      <c r="QD5" s="463"/>
      <c r="QE5" s="463"/>
      <c r="QF5" s="463"/>
      <c r="QG5" s="463"/>
      <c r="QH5" s="463"/>
      <c r="QI5" s="463"/>
      <c r="QJ5" s="463"/>
      <c r="QK5" s="463"/>
      <c r="QL5" s="463"/>
      <c r="QM5" s="463"/>
      <c r="QN5" s="463"/>
      <c r="QO5" s="463"/>
      <c r="QP5" s="463"/>
      <c r="QQ5" s="463"/>
      <c r="QR5" s="463"/>
      <c r="QS5" s="463"/>
      <c r="QT5" s="463"/>
      <c r="QU5" s="463"/>
      <c r="QV5" s="463"/>
      <c r="QW5" s="463"/>
      <c r="QX5" s="463"/>
      <c r="QY5" s="463"/>
      <c r="QZ5" s="463"/>
      <c r="RA5" s="463"/>
      <c r="RB5" s="463"/>
      <c r="RC5" s="463"/>
      <c r="RD5" s="463"/>
      <c r="RE5" s="463"/>
      <c r="RF5" s="463"/>
      <c r="RG5" s="463"/>
      <c r="RH5" s="463"/>
      <c r="RI5" s="463"/>
      <c r="RJ5" s="463"/>
      <c r="RK5" s="463"/>
      <c r="RL5" s="463"/>
      <c r="RM5" s="463"/>
      <c r="RN5" s="463"/>
      <c r="RO5" s="463"/>
      <c r="RP5" s="463"/>
      <c r="RQ5" s="463"/>
      <c r="RR5" s="463"/>
      <c r="RS5" s="463"/>
      <c r="RT5" s="463"/>
      <c r="RU5" s="463"/>
      <c r="RV5" s="463"/>
      <c r="RW5" s="463"/>
      <c r="RX5" s="463"/>
      <c r="RY5" s="463"/>
      <c r="RZ5" s="463"/>
      <c r="SA5" s="463"/>
      <c r="SB5" s="463"/>
      <c r="SC5" s="463"/>
      <c r="SD5" s="463"/>
      <c r="SE5" s="463"/>
      <c r="SF5" s="463"/>
      <c r="SG5" s="463"/>
      <c r="SH5" s="463"/>
      <c r="SI5" s="463"/>
      <c r="SJ5" s="463"/>
      <c r="SK5" s="463"/>
      <c r="SL5" s="463"/>
      <c r="SM5" s="463"/>
      <c r="SN5" s="463"/>
      <c r="SO5" s="463"/>
      <c r="SP5" s="463"/>
      <c r="SQ5" s="463"/>
      <c r="SR5" s="463"/>
      <c r="SS5" s="463"/>
      <c r="ST5" s="463"/>
      <c r="SU5" s="463"/>
      <c r="SV5" s="463"/>
      <c r="SW5" s="463"/>
      <c r="SX5" s="463"/>
      <c r="SY5" s="463"/>
      <c r="SZ5" s="463"/>
      <c r="TA5" s="463"/>
      <c r="TB5" s="463"/>
      <c r="TC5" s="463"/>
      <c r="TD5" s="463"/>
      <c r="TE5" s="463"/>
      <c r="TF5" s="463"/>
      <c r="TG5" s="463"/>
      <c r="TH5" s="463"/>
      <c r="TI5" s="463"/>
      <c r="TJ5" s="463"/>
      <c r="TK5" s="463"/>
      <c r="TL5" s="463"/>
      <c r="TM5" s="463"/>
      <c r="TN5" s="463"/>
      <c r="TO5" s="463"/>
      <c r="TP5" s="463"/>
      <c r="TQ5" s="463"/>
      <c r="TR5" s="463"/>
      <c r="TS5" s="463"/>
      <c r="TT5" s="463"/>
      <c r="TU5" s="463"/>
      <c r="TV5" s="463"/>
      <c r="TW5" s="463"/>
      <c r="TX5" s="463"/>
      <c r="TY5" s="463"/>
      <c r="TZ5" s="463"/>
      <c r="UA5" s="463"/>
      <c r="UB5" s="463"/>
      <c r="UC5" s="463"/>
      <c r="UD5" s="463"/>
      <c r="UE5" s="463"/>
      <c r="UF5" s="463"/>
      <c r="UG5" s="463"/>
      <c r="UH5" s="463"/>
      <c r="UI5" s="463"/>
      <c r="UJ5" s="463"/>
      <c r="UK5" s="463"/>
      <c r="UL5" s="463"/>
      <c r="UM5" s="463"/>
      <c r="UN5" s="463"/>
      <c r="UO5" s="463"/>
      <c r="UP5" s="463"/>
      <c r="UQ5" s="463"/>
      <c r="UR5" s="463"/>
      <c r="US5" s="463"/>
      <c r="UT5" s="463"/>
      <c r="UU5" s="463"/>
      <c r="UV5" s="463"/>
      <c r="UW5" s="463"/>
      <c r="UX5" s="463"/>
      <c r="UY5" s="463"/>
      <c r="UZ5" s="463"/>
      <c r="VA5" s="463"/>
      <c r="VB5" s="463"/>
      <c r="VC5" s="463"/>
      <c r="VD5" s="463"/>
      <c r="VE5" s="463"/>
      <c r="VF5" s="463"/>
      <c r="VG5" s="463"/>
      <c r="VH5" s="463"/>
      <c r="VI5" s="463"/>
      <c r="VJ5" s="463"/>
      <c r="VK5" s="463"/>
      <c r="VL5" s="463"/>
      <c r="VM5" s="463"/>
      <c r="VN5" s="463"/>
      <c r="VO5" s="463"/>
      <c r="VP5" s="463"/>
      <c r="VQ5" s="463"/>
      <c r="VR5" s="463"/>
      <c r="VS5" s="463"/>
      <c r="VT5" s="463"/>
      <c r="VU5" s="463"/>
      <c r="VV5" s="463"/>
      <c r="VW5" s="463"/>
      <c r="VX5" s="463"/>
      <c r="VY5" s="463"/>
      <c r="VZ5" s="463"/>
      <c r="WA5" s="463"/>
      <c r="WB5" s="463"/>
      <c r="WC5" s="463"/>
      <c r="WD5" s="463"/>
      <c r="WE5" s="463"/>
      <c r="WF5" s="463"/>
      <c r="WG5" s="463"/>
      <c r="WH5" s="463"/>
      <c r="WI5" s="463"/>
      <c r="WJ5" s="463"/>
      <c r="WK5" s="463"/>
      <c r="WL5" s="463"/>
      <c r="WM5" s="463"/>
      <c r="WN5" s="463"/>
      <c r="WO5" s="463"/>
      <c r="WP5" s="463"/>
      <c r="WQ5" s="463"/>
      <c r="WR5" s="463"/>
      <c r="WS5" s="463"/>
      <c r="WT5" s="463"/>
      <c r="WU5" s="463"/>
      <c r="WV5" s="463"/>
      <c r="WW5" s="463"/>
      <c r="WX5" s="463"/>
      <c r="WY5" s="463"/>
      <c r="WZ5" s="463"/>
      <c r="XA5" s="463"/>
      <c r="XB5" s="463"/>
      <c r="XC5" s="463"/>
      <c r="XD5" s="463"/>
      <c r="XE5" s="463"/>
      <c r="XF5" s="463"/>
      <c r="XG5" s="463"/>
      <c r="XH5" s="463"/>
      <c r="XI5" s="463"/>
      <c r="XJ5" s="463"/>
      <c r="XK5" s="463"/>
      <c r="XL5" s="463"/>
      <c r="XM5" s="463"/>
      <c r="XN5" s="463"/>
      <c r="XO5" s="463"/>
      <c r="XP5" s="463"/>
      <c r="XQ5" s="463"/>
      <c r="XR5" s="463"/>
      <c r="XS5" s="463"/>
      <c r="XT5" s="463"/>
      <c r="XU5" s="463"/>
      <c r="XV5" s="463"/>
      <c r="XW5" s="463"/>
      <c r="XX5" s="463"/>
      <c r="XY5" s="463"/>
      <c r="XZ5" s="463"/>
      <c r="YA5" s="463"/>
      <c r="YB5" s="463"/>
      <c r="YC5" s="463"/>
      <c r="YD5" s="463"/>
      <c r="YE5" s="463"/>
      <c r="YF5" s="463"/>
      <c r="YG5" s="463"/>
      <c r="YH5" s="463"/>
      <c r="YI5" s="463"/>
      <c r="YJ5" s="463"/>
      <c r="YK5" s="463"/>
      <c r="YL5" s="463"/>
      <c r="YM5" s="463"/>
      <c r="YN5" s="463"/>
      <c r="YO5" s="463"/>
      <c r="YP5" s="463"/>
      <c r="YQ5" s="463"/>
      <c r="YR5" s="463"/>
      <c r="YS5" s="463"/>
      <c r="YT5" s="463"/>
      <c r="YU5" s="463"/>
      <c r="YV5" s="463"/>
      <c r="YW5" s="463"/>
      <c r="YX5" s="463"/>
      <c r="YY5" s="463"/>
      <c r="YZ5" s="463"/>
      <c r="ZA5" s="463"/>
      <c r="ZB5" s="463"/>
      <c r="ZC5" s="463"/>
      <c r="ZD5" s="463"/>
      <c r="ZE5" s="463"/>
      <c r="ZF5" s="463"/>
      <c r="ZG5" s="463"/>
      <c r="ZH5" s="463"/>
      <c r="ZI5" s="463"/>
      <c r="ZJ5" s="463"/>
      <c r="ZK5" s="463"/>
      <c r="ZL5" s="463"/>
      <c r="ZM5" s="463"/>
      <c r="ZN5" s="463"/>
      <c r="ZO5" s="463"/>
      <c r="ZP5" s="463"/>
      <c r="ZQ5" s="463"/>
      <c r="ZR5" s="463"/>
      <c r="ZS5" s="463"/>
      <c r="ZT5" s="463"/>
      <c r="ZU5" s="463"/>
      <c r="ZV5" s="463"/>
      <c r="ZW5" s="463"/>
      <c r="ZX5" s="463"/>
      <c r="ZY5" s="463"/>
      <c r="ZZ5" s="463"/>
      <c r="AAA5" s="463"/>
      <c r="AAB5" s="463"/>
      <c r="AAC5" s="463"/>
      <c r="AAD5" s="463"/>
      <c r="AAE5" s="463"/>
      <c r="AAF5" s="463"/>
      <c r="AAG5" s="463"/>
      <c r="AAH5" s="463"/>
      <c r="AAI5" s="463"/>
      <c r="AAJ5" s="463"/>
      <c r="AAK5" s="463"/>
      <c r="AAL5" s="463"/>
      <c r="AAM5" s="463"/>
      <c r="AAN5" s="463"/>
      <c r="AAO5" s="463"/>
      <c r="AAP5" s="463"/>
      <c r="AAQ5" s="463"/>
      <c r="AAR5" s="463"/>
      <c r="AAS5" s="463"/>
      <c r="AAT5" s="463"/>
      <c r="AAU5" s="463"/>
      <c r="AAV5" s="463"/>
      <c r="AAW5" s="463"/>
      <c r="AAX5" s="463"/>
      <c r="AAY5" s="463"/>
      <c r="AAZ5" s="463"/>
      <c r="ABA5" s="463"/>
      <c r="ABB5" s="463"/>
      <c r="ABC5" s="463"/>
      <c r="ABD5" s="463"/>
      <c r="ABE5" s="463"/>
      <c r="ABF5" s="463"/>
      <c r="ABG5" s="463"/>
      <c r="ABH5" s="463"/>
      <c r="ABI5" s="463"/>
      <c r="ABJ5" s="463"/>
      <c r="ABK5" s="463"/>
      <c r="ABL5" s="463"/>
      <c r="ABM5" s="463"/>
      <c r="ABN5" s="463"/>
      <c r="ABO5" s="463"/>
      <c r="ABP5" s="463"/>
      <c r="ABQ5" s="463"/>
      <c r="ABR5" s="463"/>
      <c r="ABS5" s="463"/>
      <c r="ABT5" s="463"/>
      <c r="ABU5" s="463"/>
      <c r="ABV5" s="463"/>
      <c r="ABW5" s="463"/>
      <c r="ABX5" s="463"/>
      <c r="ABY5" s="463"/>
      <c r="ABZ5" s="463"/>
      <c r="ACA5" s="463"/>
      <c r="ACB5" s="463"/>
      <c r="ACC5" s="463"/>
      <c r="ACD5" s="463"/>
      <c r="ACE5" s="463"/>
      <c r="ACF5" s="463"/>
      <c r="ACG5" s="463"/>
      <c r="ACH5" s="463"/>
      <c r="ACI5" s="463"/>
      <c r="ACJ5" s="463"/>
      <c r="ACK5" s="463"/>
      <c r="ACL5" s="463"/>
      <c r="ACM5" s="463"/>
      <c r="ACN5" s="463"/>
      <c r="ACO5" s="463"/>
      <c r="ACP5" s="463"/>
      <c r="ACQ5" s="463"/>
      <c r="ACR5" s="463"/>
      <c r="ACS5" s="463"/>
      <c r="ACT5" s="463"/>
      <c r="ACU5" s="463"/>
      <c r="ACV5" s="463"/>
      <c r="ACW5" s="463"/>
      <c r="ACX5" s="463"/>
      <c r="ACY5" s="463"/>
      <c r="ACZ5" s="463"/>
      <c r="ADA5" s="463"/>
      <c r="ADB5" s="463"/>
      <c r="ADC5" s="463"/>
      <c r="ADD5" s="463"/>
      <c r="ADE5" s="463"/>
      <c r="ADF5" s="463"/>
      <c r="ADG5" s="463"/>
      <c r="ADH5" s="463"/>
      <c r="ADI5" s="463"/>
      <c r="ADJ5" s="463"/>
      <c r="ADK5" s="463"/>
      <c r="ADL5" s="463"/>
      <c r="ADM5" s="463"/>
      <c r="ADN5" s="463"/>
      <c r="ADO5" s="463"/>
      <c r="ADP5" s="463"/>
      <c r="ADQ5" s="463"/>
      <c r="ADR5" s="463"/>
      <c r="ADS5" s="463"/>
      <c r="ADT5" s="463"/>
      <c r="ADU5" s="463"/>
      <c r="ADV5" s="463"/>
      <c r="ADW5" s="463"/>
      <c r="ADX5" s="463"/>
      <c r="ADY5" s="463"/>
      <c r="ADZ5" s="463"/>
      <c r="AEA5" s="463"/>
      <c r="AEB5" s="463"/>
      <c r="AEC5" s="463"/>
      <c r="AED5" s="463"/>
      <c r="AEE5" s="463"/>
      <c r="AEF5" s="463"/>
      <c r="AEG5" s="463"/>
      <c r="AEH5" s="463"/>
      <c r="AEI5" s="463"/>
      <c r="AEJ5" s="463"/>
      <c r="AEK5" s="463"/>
      <c r="AEL5" s="463"/>
      <c r="AEM5" s="463"/>
      <c r="AEN5" s="463"/>
      <c r="AEO5" s="463"/>
      <c r="AEP5" s="463"/>
      <c r="AEQ5" s="463"/>
      <c r="AER5" s="463"/>
      <c r="AES5" s="463"/>
      <c r="AET5" s="463"/>
      <c r="AEU5" s="463"/>
      <c r="AEV5" s="463"/>
      <c r="AEW5" s="463"/>
      <c r="AEX5" s="463"/>
      <c r="AEY5" s="463"/>
      <c r="AEZ5" s="463"/>
      <c r="AFA5" s="463"/>
      <c r="AFB5" s="463"/>
      <c r="AFC5" s="463"/>
      <c r="AFD5" s="463"/>
      <c r="AFE5" s="463"/>
      <c r="AFF5" s="463"/>
      <c r="AFG5" s="463"/>
      <c r="AFH5" s="463"/>
      <c r="AFI5" s="463"/>
      <c r="AFJ5" s="463"/>
      <c r="AFK5" s="463"/>
      <c r="AFL5" s="463"/>
      <c r="AFM5" s="463"/>
      <c r="AFN5" s="463"/>
      <c r="AFO5" s="463"/>
      <c r="AFP5" s="463"/>
      <c r="AFQ5" s="463"/>
      <c r="AFR5" s="463"/>
      <c r="AFS5" s="463"/>
      <c r="AFT5" s="463"/>
      <c r="AFU5" s="463"/>
      <c r="AFV5" s="463"/>
      <c r="AFW5" s="463"/>
      <c r="AFX5" s="463"/>
      <c r="AFY5" s="463"/>
      <c r="AFZ5" s="463"/>
      <c r="AGA5" s="463"/>
      <c r="AGB5" s="463"/>
      <c r="AGC5" s="463"/>
      <c r="AGD5" s="463"/>
      <c r="AGE5" s="463"/>
      <c r="AGF5" s="463"/>
      <c r="AGG5" s="463"/>
      <c r="AGH5" s="463"/>
      <c r="AGI5" s="463"/>
      <c r="AGJ5" s="463"/>
      <c r="AGK5" s="463"/>
      <c r="AGL5" s="463"/>
      <c r="AGM5" s="463"/>
      <c r="AGN5" s="463"/>
      <c r="AGO5" s="463"/>
      <c r="AGP5" s="463"/>
      <c r="AGQ5" s="463"/>
      <c r="AGR5" s="463"/>
      <c r="AGS5" s="463"/>
      <c r="AGT5" s="463"/>
      <c r="AGU5" s="463"/>
      <c r="AGV5" s="463"/>
      <c r="AGW5" s="463"/>
      <c r="AGX5" s="463"/>
      <c r="AGY5" s="463"/>
      <c r="AGZ5" s="463"/>
      <c r="AHA5" s="463"/>
      <c r="AHB5" s="463"/>
      <c r="AHC5" s="463"/>
      <c r="AHD5" s="463"/>
      <c r="AHE5" s="463"/>
      <c r="AHF5" s="463"/>
      <c r="AHG5" s="463"/>
      <c r="AHH5" s="463"/>
      <c r="AHI5" s="463"/>
      <c r="AHJ5" s="463"/>
      <c r="AHK5" s="463"/>
      <c r="AHL5" s="463"/>
      <c r="AHM5" s="463"/>
      <c r="AHN5" s="463"/>
      <c r="AHO5" s="463"/>
      <c r="AHP5" s="463"/>
      <c r="AHQ5" s="463"/>
      <c r="AHR5" s="463"/>
      <c r="AHS5" s="463"/>
      <c r="AHT5" s="463"/>
      <c r="AHU5" s="463"/>
      <c r="AHV5" s="463"/>
      <c r="AHW5" s="463"/>
      <c r="AHX5" s="463"/>
      <c r="AHY5" s="463"/>
      <c r="AHZ5" s="463"/>
      <c r="AIA5" s="463"/>
      <c r="AIB5" s="463"/>
      <c r="AIC5" s="463"/>
      <c r="AID5" s="463"/>
      <c r="AIE5" s="463"/>
      <c r="AIF5" s="463"/>
      <c r="AIG5" s="463"/>
      <c r="AIH5" s="463"/>
      <c r="AII5" s="463"/>
      <c r="AIJ5" s="463"/>
      <c r="AIK5" s="463"/>
      <c r="AIL5" s="463"/>
      <c r="AIM5" s="463"/>
      <c r="AIN5" s="463"/>
      <c r="AIO5" s="463"/>
      <c r="AIP5" s="463"/>
      <c r="AIQ5" s="463"/>
      <c r="AIR5" s="463"/>
      <c r="AIS5" s="463"/>
      <c r="AIT5" s="463"/>
      <c r="AIU5" s="463"/>
      <c r="AIV5" s="463"/>
      <c r="AIW5" s="463"/>
      <c r="AIX5" s="463"/>
      <c r="AIY5" s="463"/>
      <c r="AIZ5" s="463"/>
      <c r="AJA5" s="463"/>
      <c r="AJB5" s="463"/>
      <c r="AJC5" s="463"/>
      <c r="AJD5" s="463"/>
      <c r="AJE5" s="463"/>
      <c r="AJF5" s="463"/>
      <c r="AJG5" s="463"/>
      <c r="AJH5" s="463"/>
      <c r="AJI5" s="463"/>
      <c r="AJJ5" s="463"/>
      <c r="AJK5" s="463"/>
      <c r="AJL5" s="463"/>
      <c r="AJM5" s="463"/>
      <c r="AJN5" s="463"/>
      <c r="AJO5" s="463"/>
      <c r="AJP5" s="463"/>
      <c r="AJQ5" s="463"/>
      <c r="AJR5" s="463"/>
      <c r="AJS5" s="463"/>
      <c r="AJT5" s="463"/>
      <c r="AJU5" s="463"/>
      <c r="AJV5" s="463"/>
      <c r="AJW5" s="463"/>
      <c r="AJX5" s="463"/>
      <c r="AJY5" s="463"/>
      <c r="AJZ5" s="463"/>
      <c r="AKA5" s="463"/>
      <c r="AKB5" s="463"/>
      <c r="AKC5" s="463"/>
      <c r="AKD5" s="463"/>
      <c r="AKE5" s="463"/>
      <c r="AKF5" s="463"/>
      <c r="AKG5" s="463"/>
      <c r="AKH5" s="463"/>
      <c r="AKI5" s="463"/>
      <c r="AKJ5" s="463"/>
      <c r="AKK5" s="463"/>
      <c r="AKL5" s="463"/>
      <c r="AKM5" s="463"/>
      <c r="AKN5" s="463"/>
      <c r="AKO5" s="463"/>
      <c r="AKP5" s="463"/>
      <c r="AKQ5" s="463"/>
      <c r="AKR5" s="463"/>
      <c r="AKS5" s="463"/>
      <c r="AKT5" s="463"/>
      <c r="AKU5" s="463"/>
      <c r="AKV5" s="463"/>
      <c r="AKW5" s="463"/>
      <c r="AKX5" s="463"/>
      <c r="AKY5" s="463"/>
      <c r="AKZ5" s="463"/>
      <c r="ALA5" s="463"/>
      <c r="ALB5" s="463"/>
      <c r="ALC5" s="463"/>
      <c r="ALD5" s="463"/>
      <c r="ALE5" s="463"/>
      <c r="ALF5" s="463"/>
      <c r="ALG5" s="463"/>
      <c r="ALH5" s="463"/>
      <c r="ALI5" s="463"/>
      <c r="ALJ5" s="463"/>
      <c r="ALK5" s="463"/>
      <c r="ALL5" s="463"/>
      <c r="ALM5" s="463"/>
      <c r="ALN5" s="463"/>
      <c r="ALO5" s="463"/>
      <c r="ALP5" s="463"/>
      <c r="ALQ5" s="463"/>
      <c r="ALR5" s="463"/>
      <c r="ALS5" s="463"/>
      <c r="ALT5" s="463"/>
      <c r="ALU5" s="463"/>
      <c r="ALV5" s="463"/>
      <c r="ALW5" s="463"/>
      <c r="ALX5" s="463"/>
      <c r="ALY5" s="463"/>
      <c r="ALZ5" s="463"/>
      <c r="AMA5" s="463"/>
      <c r="AMB5" s="463"/>
      <c r="AMC5" s="463"/>
      <c r="AMD5" s="463"/>
      <c r="AME5" s="463"/>
      <c r="AMF5" s="463"/>
      <c r="AMG5" s="463"/>
      <c r="AMH5" s="463"/>
      <c r="AMI5" s="463"/>
      <c r="AMJ5" s="463"/>
      <c r="AMK5" s="463"/>
      <c r="AML5" s="463"/>
      <c r="AMM5" s="463"/>
      <c r="AMN5" s="463"/>
      <c r="AMO5" s="463"/>
      <c r="AMP5" s="463"/>
      <c r="AMQ5" s="463"/>
      <c r="AMR5" s="463"/>
      <c r="AMS5" s="463"/>
      <c r="AMT5" s="463"/>
      <c r="AMU5" s="463"/>
      <c r="AMV5" s="463"/>
      <c r="AMW5" s="463"/>
      <c r="AMX5" s="463"/>
      <c r="AMY5" s="463"/>
      <c r="AMZ5" s="463"/>
      <c r="ANA5" s="463"/>
      <c r="ANB5" s="463"/>
      <c r="ANC5" s="463"/>
      <c r="AND5" s="463"/>
      <c r="ANE5" s="463"/>
      <c r="ANF5" s="463"/>
      <c r="ANG5" s="463"/>
      <c r="ANH5" s="463"/>
      <c r="ANI5" s="463"/>
      <c r="ANJ5" s="463"/>
      <c r="ANK5" s="463"/>
      <c r="ANL5" s="463"/>
      <c r="ANM5" s="463"/>
      <c r="ANN5" s="463"/>
      <c r="ANO5" s="463"/>
      <c r="ANP5" s="463"/>
      <c r="ANQ5" s="463"/>
      <c r="ANR5" s="463"/>
      <c r="ANS5" s="463"/>
      <c r="ANT5" s="463"/>
      <c r="ANU5" s="463"/>
      <c r="ANV5" s="463"/>
      <c r="ANW5" s="463"/>
      <c r="ANX5" s="463"/>
      <c r="ANY5" s="463"/>
      <c r="ANZ5" s="463"/>
      <c r="AOA5" s="463"/>
      <c r="AOB5" s="463"/>
      <c r="AOC5" s="463"/>
      <c r="AOD5" s="463"/>
      <c r="AOE5" s="463"/>
      <c r="AOF5" s="463"/>
      <c r="AOG5" s="463"/>
      <c r="AOH5" s="463"/>
      <c r="AOI5" s="463"/>
      <c r="AOJ5" s="463"/>
      <c r="AOK5" s="463"/>
      <c r="AOL5" s="463"/>
      <c r="AOM5" s="463"/>
      <c r="AON5" s="463"/>
      <c r="AOO5" s="463"/>
      <c r="AOP5" s="463"/>
      <c r="AOQ5" s="463"/>
      <c r="AOR5" s="463"/>
      <c r="AOS5" s="463"/>
      <c r="AOT5" s="463"/>
      <c r="AOU5" s="463"/>
      <c r="AOV5" s="463"/>
      <c r="AOW5" s="463"/>
      <c r="AOX5" s="463"/>
      <c r="AOY5" s="463"/>
      <c r="AOZ5" s="463"/>
      <c r="APA5" s="463"/>
      <c r="APB5" s="463"/>
      <c r="APC5" s="463"/>
      <c r="APD5" s="463"/>
      <c r="APE5" s="463"/>
      <c r="APF5" s="463"/>
      <c r="APG5" s="463"/>
      <c r="APH5" s="463"/>
      <c r="API5" s="463"/>
      <c r="APJ5" s="463"/>
      <c r="APK5" s="463"/>
      <c r="APL5" s="463"/>
      <c r="APM5" s="463"/>
      <c r="APN5" s="463"/>
      <c r="APO5" s="463"/>
      <c r="APP5" s="463"/>
      <c r="APQ5" s="463"/>
      <c r="APR5" s="463"/>
      <c r="APS5" s="463"/>
      <c r="APT5" s="463"/>
      <c r="APU5" s="463"/>
      <c r="APV5" s="463"/>
      <c r="APW5" s="463"/>
      <c r="APX5" s="463"/>
      <c r="APY5" s="463"/>
      <c r="APZ5" s="463"/>
      <c r="AQA5" s="463"/>
      <c r="AQB5" s="463"/>
      <c r="AQC5" s="463"/>
      <c r="AQD5" s="463"/>
      <c r="AQE5" s="463"/>
      <c r="AQF5" s="463"/>
      <c r="AQG5" s="463"/>
      <c r="AQH5" s="463"/>
      <c r="AQI5" s="463"/>
      <c r="AQJ5" s="463"/>
      <c r="AQK5" s="463"/>
      <c r="AQL5" s="463"/>
      <c r="AQM5" s="463"/>
      <c r="AQN5" s="463"/>
      <c r="AQO5" s="463"/>
      <c r="AQP5" s="463"/>
      <c r="AQQ5" s="463"/>
      <c r="AQR5" s="463"/>
      <c r="AQS5" s="463"/>
      <c r="AQT5" s="463"/>
      <c r="AQU5" s="463"/>
      <c r="AQV5" s="463"/>
      <c r="AQW5" s="463"/>
      <c r="AQX5" s="463"/>
      <c r="AQY5" s="463"/>
      <c r="AQZ5" s="463"/>
      <c r="ARA5" s="463"/>
      <c r="ARB5" s="463"/>
      <c r="ARC5" s="463"/>
      <c r="ARD5" s="463"/>
      <c r="ARE5" s="463"/>
      <c r="ARF5" s="463"/>
      <c r="ARG5" s="463"/>
      <c r="ARH5" s="463"/>
      <c r="ARI5" s="463"/>
      <c r="ARJ5" s="463"/>
      <c r="ARK5" s="463"/>
      <c r="ARL5" s="463"/>
      <c r="ARM5" s="463"/>
      <c r="ARN5" s="463"/>
      <c r="ARO5" s="463"/>
      <c r="ARP5" s="463"/>
      <c r="ARQ5" s="463"/>
      <c r="ARR5" s="463"/>
      <c r="ARS5" s="463"/>
      <c r="ART5" s="463"/>
      <c r="ARU5" s="463"/>
      <c r="ARV5" s="463"/>
      <c r="ARW5" s="463"/>
      <c r="ARX5" s="463"/>
      <c r="ARY5" s="463"/>
      <c r="ARZ5" s="463"/>
      <c r="ASA5" s="463"/>
      <c r="ASB5" s="463"/>
      <c r="ASC5" s="463"/>
      <c r="ASD5" s="463"/>
      <c r="ASE5" s="463"/>
      <c r="ASF5" s="463"/>
      <c r="ASG5" s="463"/>
      <c r="ASH5" s="463"/>
      <c r="ASI5" s="463"/>
      <c r="ASJ5" s="463"/>
      <c r="ASK5" s="463"/>
      <c r="ASL5" s="463"/>
      <c r="ASM5" s="463"/>
      <c r="ASN5" s="463"/>
      <c r="ASO5" s="463"/>
      <c r="ASP5" s="463"/>
      <c r="ASQ5" s="463"/>
      <c r="ASR5" s="463"/>
      <c r="ASS5" s="463"/>
      <c r="AST5" s="463"/>
      <c r="ASU5" s="463"/>
      <c r="ASV5" s="463"/>
      <c r="ASW5" s="463"/>
      <c r="ASX5" s="463"/>
      <c r="ASY5" s="463"/>
      <c r="ASZ5" s="463"/>
      <c r="ATA5" s="463"/>
      <c r="ATB5" s="463"/>
      <c r="ATC5" s="463"/>
      <c r="ATD5" s="463"/>
      <c r="ATE5" s="463"/>
      <c r="ATF5" s="463"/>
      <c r="ATG5" s="463"/>
      <c r="ATH5" s="463"/>
      <c r="ATI5" s="463"/>
      <c r="ATJ5" s="463"/>
      <c r="ATK5" s="463"/>
      <c r="ATL5" s="463"/>
      <c r="ATM5" s="463"/>
      <c r="ATN5" s="463"/>
      <c r="ATO5" s="463"/>
      <c r="ATP5" s="463"/>
      <c r="ATQ5" s="463"/>
      <c r="ATR5" s="463"/>
      <c r="ATS5" s="463"/>
      <c r="ATT5" s="463"/>
      <c r="ATU5" s="463"/>
      <c r="ATV5" s="463"/>
      <c r="ATW5" s="463"/>
      <c r="ATX5" s="463"/>
      <c r="ATY5" s="463"/>
      <c r="ATZ5" s="463"/>
      <c r="AUA5" s="463"/>
      <c r="AUB5" s="463"/>
      <c r="AUC5" s="463"/>
      <c r="AUD5" s="463"/>
      <c r="AUE5" s="463"/>
      <c r="AUF5" s="463"/>
      <c r="AUG5" s="463"/>
      <c r="AUH5" s="463"/>
      <c r="AUI5" s="463"/>
      <c r="AUJ5" s="463"/>
      <c r="AUK5" s="463"/>
      <c r="AUL5" s="463"/>
      <c r="AUM5" s="463"/>
      <c r="AUN5" s="463"/>
      <c r="AUO5" s="463"/>
      <c r="AUP5" s="463"/>
      <c r="AUQ5" s="463"/>
      <c r="AUR5" s="463"/>
      <c r="AUS5" s="463"/>
      <c r="AUT5" s="463"/>
      <c r="AUU5" s="463"/>
      <c r="AUV5" s="463"/>
      <c r="AUW5" s="463"/>
      <c r="AUX5" s="463"/>
      <c r="AUY5" s="463"/>
      <c r="AUZ5" s="463"/>
      <c r="AVA5" s="463"/>
      <c r="AVB5" s="463"/>
      <c r="AVC5" s="463"/>
      <c r="AVD5" s="463"/>
      <c r="AVE5" s="463"/>
      <c r="AVF5" s="463"/>
      <c r="AVG5" s="463"/>
      <c r="AVH5" s="463"/>
      <c r="AVI5" s="463"/>
      <c r="AVJ5" s="463"/>
      <c r="AVK5" s="463"/>
      <c r="AVL5" s="463"/>
      <c r="AVM5" s="463"/>
      <c r="AVN5" s="463"/>
      <c r="AVO5" s="463"/>
      <c r="AVP5" s="463"/>
      <c r="AVQ5" s="463"/>
      <c r="AVR5" s="463"/>
      <c r="AVS5" s="463"/>
      <c r="AVT5" s="463"/>
      <c r="AVU5" s="463"/>
      <c r="AVV5" s="463"/>
      <c r="AVW5" s="463"/>
      <c r="AVX5" s="463"/>
      <c r="AVY5" s="463"/>
      <c r="AVZ5" s="463"/>
      <c r="AWA5" s="463"/>
      <c r="AWB5" s="463"/>
      <c r="AWC5" s="463"/>
      <c r="AWD5" s="463"/>
      <c r="AWE5" s="463"/>
      <c r="AWF5" s="463"/>
      <c r="AWG5" s="463"/>
      <c r="AWH5" s="463"/>
      <c r="AWI5" s="463"/>
      <c r="AWJ5" s="463"/>
      <c r="AWK5" s="463"/>
      <c r="AWL5" s="463"/>
      <c r="AWM5" s="463"/>
      <c r="AWN5" s="463"/>
      <c r="AWO5" s="463"/>
      <c r="AWP5" s="463"/>
      <c r="AWQ5" s="463"/>
      <c r="AWR5" s="463"/>
      <c r="AWS5" s="463"/>
      <c r="AWT5" s="463"/>
      <c r="AWU5" s="463"/>
      <c r="AWV5" s="463"/>
      <c r="AWW5" s="463"/>
      <c r="AWX5" s="463"/>
      <c r="AWY5" s="463"/>
      <c r="AWZ5" s="463"/>
      <c r="AXA5" s="463"/>
      <c r="AXB5" s="463"/>
      <c r="AXC5" s="463"/>
      <c r="AXD5" s="463"/>
      <c r="AXE5" s="463"/>
      <c r="AXF5" s="463"/>
      <c r="AXG5" s="463"/>
      <c r="AXH5" s="463"/>
      <c r="AXI5" s="463"/>
      <c r="AXJ5" s="463"/>
      <c r="AXK5" s="463"/>
      <c r="AXL5" s="463"/>
      <c r="AXM5" s="463"/>
      <c r="AXN5" s="463"/>
      <c r="AXO5" s="463"/>
      <c r="AXP5" s="463"/>
      <c r="AXQ5" s="463"/>
      <c r="AXR5" s="463"/>
      <c r="AXS5" s="463"/>
      <c r="AXT5" s="463"/>
      <c r="AXU5" s="463"/>
      <c r="AXV5" s="463"/>
      <c r="AXW5" s="463"/>
      <c r="AXX5" s="463"/>
      <c r="AXY5" s="463"/>
      <c r="AXZ5" s="463"/>
      <c r="AYA5" s="463"/>
      <c r="AYB5" s="463"/>
      <c r="AYC5" s="463"/>
      <c r="AYD5" s="463"/>
      <c r="AYE5" s="463"/>
      <c r="AYF5" s="463"/>
      <c r="AYG5" s="463"/>
      <c r="AYH5" s="463"/>
      <c r="AYI5" s="463"/>
      <c r="AYJ5" s="463"/>
      <c r="AYK5" s="463"/>
      <c r="AYL5" s="463"/>
      <c r="AYM5" s="463"/>
      <c r="AYN5" s="463"/>
      <c r="AYO5" s="463"/>
      <c r="AYP5" s="463"/>
      <c r="AYQ5" s="463"/>
      <c r="AYR5" s="463"/>
      <c r="AYS5" s="463"/>
      <c r="AYT5" s="463"/>
      <c r="AYU5" s="463"/>
      <c r="AYV5" s="463"/>
      <c r="AYW5" s="463"/>
      <c r="AYX5" s="463"/>
      <c r="AYY5" s="463"/>
      <c r="AYZ5" s="463"/>
      <c r="AZA5" s="463"/>
      <c r="AZB5" s="463"/>
      <c r="AZC5" s="463"/>
      <c r="AZD5" s="463"/>
      <c r="AZE5" s="463"/>
      <c r="AZF5" s="463"/>
      <c r="AZG5" s="463"/>
      <c r="AZH5" s="463"/>
      <c r="AZI5" s="463"/>
      <c r="AZJ5" s="463"/>
      <c r="AZK5" s="463"/>
      <c r="AZL5" s="463"/>
      <c r="AZM5" s="463"/>
      <c r="AZN5" s="463"/>
      <c r="AZO5" s="463"/>
      <c r="AZP5" s="463"/>
      <c r="AZQ5" s="463"/>
      <c r="AZR5" s="463"/>
      <c r="AZS5" s="463"/>
      <c r="AZT5" s="463"/>
      <c r="AZU5" s="463"/>
      <c r="AZV5" s="463"/>
      <c r="AZW5" s="463"/>
      <c r="AZX5" s="463"/>
      <c r="AZY5" s="463"/>
      <c r="AZZ5" s="463"/>
      <c r="BAA5" s="463"/>
      <c r="BAB5" s="463"/>
      <c r="BAC5" s="463"/>
      <c r="BAD5" s="463"/>
      <c r="BAE5" s="463"/>
      <c r="BAF5" s="463"/>
      <c r="BAG5" s="463"/>
      <c r="BAH5" s="463"/>
      <c r="BAI5" s="463"/>
      <c r="BAJ5" s="463"/>
      <c r="BAK5" s="463"/>
      <c r="BAL5" s="463"/>
      <c r="BAM5" s="463"/>
      <c r="BAN5" s="463"/>
      <c r="BAO5" s="463"/>
      <c r="BAP5" s="463"/>
      <c r="BAQ5" s="463"/>
      <c r="BAR5" s="463"/>
      <c r="BAS5" s="463"/>
      <c r="BAT5" s="463"/>
      <c r="BAU5" s="463"/>
      <c r="BAV5" s="463"/>
      <c r="BAW5" s="463"/>
      <c r="BAX5" s="463"/>
      <c r="BAY5" s="463"/>
      <c r="BAZ5" s="463"/>
      <c r="BBA5" s="463"/>
      <c r="BBB5" s="463"/>
      <c r="BBC5" s="463"/>
      <c r="BBD5" s="463"/>
      <c r="BBE5" s="463"/>
      <c r="BBF5" s="463"/>
      <c r="BBG5" s="463"/>
      <c r="BBH5" s="463"/>
      <c r="BBI5" s="463"/>
      <c r="BBJ5" s="463"/>
      <c r="BBK5" s="463"/>
      <c r="BBL5" s="463"/>
      <c r="BBM5" s="463"/>
      <c r="BBN5" s="463"/>
      <c r="BBO5" s="463"/>
      <c r="BBP5" s="463"/>
      <c r="BBQ5" s="463"/>
      <c r="BBR5" s="463"/>
      <c r="BBS5" s="463"/>
      <c r="BBT5" s="463"/>
      <c r="BBU5" s="463"/>
      <c r="BBV5" s="463"/>
      <c r="BBW5" s="463"/>
      <c r="BBX5" s="463"/>
      <c r="BBY5" s="463"/>
      <c r="BBZ5" s="463"/>
      <c r="BCA5" s="463"/>
      <c r="BCB5" s="463"/>
      <c r="BCC5" s="463"/>
      <c r="BCD5" s="463"/>
      <c r="BCE5" s="463"/>
      <c r="BCF5" s="463"/>
      <c r="BCG5" s="463"/>
      <c r="BCH5" s="463"/>
      <c r="BCI5" s="463"/>
      <c r="BCJ5" s="463"/>
      <c r="BCK5" s="463"/>
      <c r="BCL5" s="463"/>
      <c r="BCM5" s="463"/>
      <c r="BCN5" s="463"/>
      <c r="BCO5" s="463"/>
      <c r="BCP5" s="463"/>
      <c r="BCQ5" s="463"/>
      <c r="BCR5" s="463"/>
      <c r="BCS5" s="463"/>
      <c r="BCT5" s="463"/>
      <c r="BCU5" s="463"/>
      <c r="BCV5" s="463"/>
      <c r="BCW5" s="463"/>
      <c r="BCX5" s="463"/>
      <c r="BCY5" s="463"/>
      <c r="BCZ5" s="463"/>
      <c r="BDA5" s="463"/>
      <c r="BDB5" s="463"/>
      <c r="BDC5" s="463"/>
      <c r="BDD5" s="463"/>
      <c r="BDE5" s="463"/>
      <c r="BDF5" s="463"/>
      <c r="BDG5" s="463"/>
      <c r="BDH5" s="463"/>
      <c r="BDI5" s="463"/>
      <c r="BDJ5" s="463"/>
      <c r="BDK5" s="463"/>
      <c r="BDL5" s="463"/>
      <c r="BDM5" s="463"/>
      <c r="BDN5" s="463"/>
      <c r="BDO5" s="463"/>
      <c r="BDP5" s="463"/>
      <c r="BDQ5" s="463"/>
      <c r="BDR5" s="463"/>
      <c r="BDS5" s="463"/>
      <c r="BDT5" s="463"/>
      <c r="BDU5" s="463"/>
      <c r="BDV5" s="463"/>
      <c r="BDW5" s="463"/>
      <c r="BDX5" s="463"/>
      <c r="BDY5" s="463"/>
      <c r="BDZ5" s="463"/>
      <c r="BEA5" s="463"/>
      <c r="BEB5" s="463"/>
      <c r="BEC5" s="463"/>
      <c r="BED5" s="463"/>
      <c r="BEE5" s="463"/>
      <c r="BEF5" s="463"/>
      <c r="BEG5" s="463"/>
      <c r="BEH5" s="463"/>
      <c r="BEI5" s="463"/>
      <c r="BEJ5" s="463"/>
      <c r="BEK5" s="463"/>
      <c r="BEL5" s="463"/>
      <c r="BEM5" s="463"/>
      <c r="BEN5" s="463"/>
      <c r="BEO5" s="463"/>
      <c r="BEP5" s="463"/>
      <c r="BEQ5" s="463"/>
      <c r="BER5" s="463"/>
      <c r="BES5" s="463"/>
      <c r="BET5" s="463"/>
      <c r="BEU5" s="463"/>
      <c r="BEV5" s="463"/>
      <c r="BEW5" s="463"/>
      <c r="BEX5" s="463"/>
      <c r="BEY5" s="463"/>
      <c r="BEZ5" s="463"/>
      <c r="BFA5" s="463"/>
      <c r="BFB5" s="463"/>
      <c r="BFC5" s="463"/>
      <c r="BFD5" s="463"/>
      <c r="BFE5" s="463"/>
      <c r="BFF5" s="463"/>
      <c r="BFG5" s="463"/>
      <c r="BFH5" s="463"/>
      <c r="BFI5" s="463"/>
      <c r="BFJ5" s="463"/>
      <c r="BFK5" s="463"/>
      <c r="BFL5" s="463"/>
      <c r="BFM5" s="463"/>
      <c r="BFN5" s="463"/>
      <c r="BFO5" s="463"/>
      <c r="BFP5" s="463"/>
      <c r="BFQ5" s="463"/>
      <c r="BFR5" s="463"/>
      <c r="BFS5" s="463"/>
      <c r="BFT5" s="463"/>
      <c r="BFU5" s="463"/>
      <c r="BFV5" s="463"/>
      <c r="BFW5" s="463"/>
      <c r="BFX5" s="463"/>
      <c r="BFY5" s="463"/>
      <c r="BFZ5" s="463"/>
      <c r="BGA5" s="463"/>
      <c r="BGB5" s="463"/>
      <c r="BGC5" s="463"/>
      <c r="BGD5" s="463"/>
      <c r="BGE5" s="463"/>
      <c r="BGF5" s="463"/>
      <c r="BGG5" s="463"/>
      <c r="BGH5" s="463"/>
      <c r="BGI5" s="463"/>
      <c r="BGJ5" s="463"/>
      <c r="BGK5" s="463"/>
      <c r="BGL5" s="463"/>
      <c r="BGM5" s="463"/>
      <c r="BGN5" s="463"/>
      <c r="BGO5" s="463"/>
      <c r="BGP5" s="463"/>
      <c r="BGQ5" s="463"/>
      <c r="BGR5" s="463"/>
      <c r="BGS5" s="463"/>
      <c r="BGT5" s="463"/>
      <c r="BGU5" s="463"/>
      <c r="BGV5" s="463"/>
      <c r="BGW5" s="463"/>
      <c r="BGX5" s="463"/>
      <c r="BGY5" s="463"/>
      <c r="BGZ5" s="463"/>
      <c r="BHA5" s="463"/>
      <c r="BHB5" s="463"/>
      <c r="BHC5" s="463"/>
      <c r="BHD5" s="463"/>
      <c r="BHE5" s="463"/>
      <c r="BHF5" s="463"/>
      <c r="BHG5" s="463"/>
      <c r="BHH5" s="463"/>
      <c r="BHI5" s="463"/>
      <c r="BHJ5" s="463"/>
      <c r="BHK5" s="463"/>
      <c r="BHL5" s="463"/>
      <c r="BHM5" s="463"/>
      <c r="BHN5" s="463"/>
      <c r="BHO5" s="463"/>
      <c r="BHP5" s="463"/>
      <c r="BHQ5" s="463"/>
      <c r="BHR5" s="463"/>
      <c r="BHS5" s="463"/>
      <c r="BHT5" s="463"/>
      <c r="BHU5" s="463"/>
      <c r="BHV5" s="463"/>
      <c r="BHW5" s="463"/>
      <c r="BHX5" s="463"/>
      <c r="BHY5" s="463"/>
      <c r="BHZ5" s="463"/>
      <c r="BIA5" s="463"/>
      <c r="BIB5" s="463"/>
      <c r="BIC5" s="463"/>
      <c r="BID5" s="463"/>
      <c r="BIE5" s="463"/>
      <c r="BIF5" s="463"/>
      <c r="BIG5" s="463"/>
      <c r="BIH5" s="463"/>
      <c r="BII5" s="463"/>
      <c r="BIJ5" s="463"/>
      <c r="BIK5" s="463"/>
      <c r="BIL5" s="463"/>
      <c r="BIM5" s="463"/>
      <c r="BIN5" s="463"/>
      <c r="BIO5" s="463"/>
      <c r="BIP5" s="463"/>
      <c r="BIQ5" s="463"/>
      <c r="BIR5" s="463"/>
      <c r="BIS5" s="463"/>
      <c r="BIT5" s="463"/>
      <c r="BIU5" s="463"/>
      <c r="BIV5" s="463"/>
      <c r="BIW5" s="463"/>
      <c r="BIX5" s="463"/>
      <c r="BIY5" s="463"/>
      <c r="BIZ5" s="463"/>
      <c r="BJA5" s="463"/>
      <c r="BJB5" s="463"/>
      <c r="BJC5" s="463"/>
      <c r="BJD5" s="463"/>
      <c r="BJE5" s="463"/>
      <c r="BJF5" s="463"/>
      <c r="BJG5" s="463"/>
      <c r="BJH5" s="463"/>
      <c r="BJI5" s="463"/>
      <c r="BJJ5" s="463"/>
      <c r="BJK5" s="463"/>
      <c r="BJL5" s="463"/>
      <c r="BJM5" s="463"/>
      <c r="BJN5" s="463"/>
      <c r="BJO5" s="463"/>
      <c r="BJP5" s="463"/>
      <c r="BJQ5" s="463"/>
      <c r="BJR5" s="463"/>
      <c r="BJS5" s="463"/>
      <c r="BJT5" s="463"/>
      <c r="BJU5" s="463"/>
      <c r="BJV5" s="463"/>
      <c r="BJW5" s="463"/>
      <c r="BJX5" s="463"/>
      <c r="BJY5" s="463"/>
      <c r="BJZ5" s="463"/>
      <c r="BKA5" s="463"/>
      <c r="BKB5" s="463"/>
      <c r="BKC5" s="463"/>
      <c r="BKD5" s="463"/>
      <c r="BKE5" s="463"/>
      <c r="BKF5" s="463"/>
      <c r="BKG5" s="463"/>
      <c r="BKH5" s="463"/>
      <c r="BKI5" s="463"/>
      <c r="BKJ5" s="463"/>
      <c r="BKK5" s="463"/>
      <c r="BKL5" s="463"/>
      <c r="BKM5" s="463"/>
      <c r="BKN5" s="463"/>
      <c r="BKO5" s="463"/>
      <c r="BKP5" s="463"/>
      <c r="BKQ5" s="463"/>
      <c r="BKR5" s="463"/>
      <c r="BKS5" s="463"/>
      <c r="BKT5" s="463"/>
      <c r="BKU5" s="463"/>
      <c r="BKV5" s="463"/>
      <c r="BKW5" s="463"/>
      <c r="BKX5" s="463"/>
      <c r="BKY5" s="463"/>
      <c r="BKZ5" s="463"/>
      <c r="BLA5" s="463"/>
      <c r="BLB5" s="463"/>
      <c r="BLC5" s="463"/>
      <c r="BLD5" s="463"/>
      <c r="BLE5" s="463"/>
      <c r="BLF5" s="463"/>
      <c r="BLG5" s="463"/>
      <c r="BLH5" s="463"/>
      <c r="BLI5" s="463"/>
      <c r="BLJ5" s="463"/>
      <c r="BLK5" s="463"/>
      <c r="BLL5" s="463"/>
      <c r="BLM5" s="463"/>
      <c r="BLN5" s="463"/>
      <c r="BLO5" s="463"/>
      <c r="BLP5" s="463"/>
      <c r="BLQ5" s="463"/>
      <c r="BLR5" s="463"/>
      <c r="BLS5" s="463"/>
      <c r="BLT5" s="463"/>
      <c r="BLU5" s="463"/>
      <c r="BLV5" s="463"/>
      <c r="BLW5" s="463"/>
      <c r="BLX5" s="463"/>
      <c r="BLY5" s="463"/>
      <c r="BLZ5" s="463"/>
      <c r="BMA5" s="463"/>
      <c r="BMB5" s="463"/>
      <c r="BMC5" s="463"/>
      <c r="BMD5" s="463"/>
      <c r="BME5" s="463"/>
      <c r="BMF5" s="463"/>
      <c r="BMG5" s="463"/>
      <c r="BMH5" s="463"/>
      <c r="BMI5" s="463"/>
      <c r="BMJ5" s="463"/>
      <c r="BMK5" s="463"/>
      <c r="BML5" s="463"/>
      <c r="BMM5" s="463"/>
      <c r="BMN5" s="463"/>
      <c r="BMO5" s="463"/>
      <c r="BMP5" s="463"/>
      <c r="BMQ5" s="463"/>
      <c r="BMR5" s="463"/>
      <c r="BMS5" s="463"/>
      <c r="BMT5" s="463"/>
      <c r="BMU5" s="463"/>
      <c r="BMV5" s="463"/>
      <c r="BMW5" s="463"/>
      <c r="BMX5" s="463"/>
      <c r="BMY5" s="463"/>
      <c r="BMZ5" s="463"/>
      <c r="BNA5" s="463"/>
      <c r="BNB5" s="463"/>
      <c r="BNC5" s="463"/>
      <c r="BND5" s="463"/>
      <c r="BNE5" s="463"/>
      <c r="BNF5" s="463"/>
      <c r="BNG5" s="463"/>
      <c r="BNH5" s="463"/>
      <c r="BNI5" s="463"/>
      <c r="BNJ5" s="463"/>
      <c r="BNK5" s="463"/>
      <c r="BNL5" s="463"/>
      <c r="BNM5" s="463"/>
      <c r="BNN5" s="463"/>
      <c r="BNO5" s="463"/>
      <c r="BNP5" s="463"/>
      <c r="BNQ5" s="463"/>
      <c r="BNR5" s="463"/>
      <c r="BNS5" s="463"/>
      <c r="BNT5" s="463"/>
      <c r="BNU5" s="463"/>
      <c r="BNV5" s="463"/>
      <c r="BNW5" s="463"/>
      <c r="BNX5" s="463"/>
      <c r="BNY5" s="463"/>
      <c r="BNZ5" s="463"/>
      <c r="BOA5" s="463"/>
      <c r="BOB5" s="463"/>
      <c r="BOC5" s="463"/>
      <c r="BOD5" s="463"/>
      <c r="BOE5" s="463"/>
      <c r="BOF5" s="463"/>
      <c r="BOG5" s="463"/>
      <c r="BOH5" s="463"/>
      <c r="BOI5" s="463"/>
      <c r="BOJ5" s="463"/>
      <c r="BOK5" s="463"/>
      <c r="BOL5" s="463"/>
      <c r="BOM5" s="463"/>
      <c r="BON5" s="463"/>
      <c r="BOO5" s="463"/>
      <c r="BOP5" s="463"/>
      <c r="BOQ5" s="463"/>
      <c r="BOR5" s="463"/>
      <c r="BOS5" s="463"/>
      <c r="BOT5" s="463"/>
      <c r="BOU5" s="463"/>
      <c r="BOV5" s="463"/>
      <c r="BOW5" s="463"/>
      <c r="BOX5" s="463"/>
      <c r="BOY5" s="463"/>
      <c r="BOZ5" s="463"/>
      <c r="BPA5" s="463"/>
      <c r="BPB5" s="463"/>
      <c r="BPC5" s="463"/>
      <c r="BPD5" s="463"/>
      <c r="BPE5" s="463"/>
      <c r="BPF5" s="463"/>
      <c r="BPG5" s="463"/>
      <c r="BPH5" s="463"/>
      <c r="BPI5" s="463"/>
      <c r="BPJ5" s="463"/>
      <c r="BPK5" s="463"/>
      <c r="BPL5" s="463"/>
      <c r="BPM5" s="463"/>
      <c r="BPN5" s="463"/>
      <c r="BPO5" s="463"/>
      <c r="BPP5" s="463"/>
      <c r="BPQ5" s="463"/>
      <c r="BPR5" s="463"/>
      <c r="BPS5" s="463"/>
      <c r="BPT5" s="463"/>
      <c r="BPU5" s="463"/>
      <c r="BPV5" s="463"/>
      <c r="BPW5" s="463"/>
      <c r="BPX5" s="463"/>
      <c r="BPY5" s="463"/>
      <c r="BPZ5" s="463"/>
      <c r="BQA5" s="463"/>
      <c r="BQB5" s="463"/>
      <c r="BQC5" s="463"/>
      <c r="BQD5" s="463"/>
      <c r="BQE5" s="463"/>
      <c r="BQF5" s="463"/>
      <c r="BQG5" s="463"/>
      <c r="BQH5" s="463"/>
      <c r="BQI5" s="463"/>
      <c r="BQJ5" s="463"/>
      <c r="BQK5" s="463"/>
      <c r="BQL5" s="463"/>
      <c r="BQM5" s="463"/>
      <c r="BQN5" s="463"/>
      <c r="BQO5" s="463"/>
      <c r="BQP5" s="463"/>
      <c r="BQQ5" s="463"/>
      <c r="BQR5" s="463"/>
      <c r="BQS5" s="463"/>
      <c r="BQT5" s="463"/>
      <c r="BQU5" s="463"/>
      <c r="BQV5" s="463"/>
      <c r="BQW5" s="463"/>
      <c r="BQX5" s="463"/>
      <c r="BQY5" s="463"/>
      <c r="BQZ5" s="463"/>
      <c r="BRA5" s="463"/>
      <c r="BRB5" s="463"/>
      <c r="BRC5" s="463"/>
      <c r="BRD5" s="463"/>
      <c r="BRE5" s="463"/>
      <c r="BRF5" s="463"/>
      <c r="BRG5" s="463"/>
      <c r="BRH5" s="463"/>
      <c r="BRI5" s="463"/>
      <c r="BRJ5" s="463"/>
      <c r="BRK5" s="463"/>
      <c r="BRL5" s="463"/>
      <c r="BRM5" s="463"/>
      <c r="BRN5" s="463"/>
      <c r="BRO5" s="463"/>
      <c r="BRP5" s="463"/>
      <c r="BRQ5" s="463"/>
      <c r="BRR5" s="463"/>
      <c r="BRS5" s="463"/>
      <c r="BRT5" s="463"/>
      <c r="BRU5" s="463"/>
      <c r="BRV5" s="463"/>
      <c r="BRW5" s="463"/>
      <c r="BRX5" s="463"/>
      <c r="BRY5" s="463"/>
      <c r="BRZ5" s="463"/>
      <c r="BSA5" s="463"/>
      <c r="BSB5" s="463"/>
      <c r="BSC5" s="463"/>
      <c r="BSD5" s="463"/>
      <c r="BSE5" s="463"/>
      <c r="BSF5" s="463"/>
      <c r="BSG5" s="463"/>
      <c r="BSH5" s="463"/>
      <c r="BSI5" s="463"/>
      <c r="BSJ5" s="463"/>
      <c r="BSK5" s="463"/>
      <c r="BSL5" s="463"/>
      <c r="BSM5" s="463"/>
      <c r="BSN5" s="463"/>
      <c r="BSO5" s="463"/>
      <c r="BSP5" s="463"/>
      <c r="BSQ5" s="463"/>
      <c r="BSR5" s="463"/>
      <c r="BSS5" s="463"/>
      <c r="BST5" s="463"/>
      <c r="BSU5" s="463"/>
      <c r="BSV5" s="463"/>
      <c r="BSW5" s="463"/>
      <c r="BSX5" s="463"/>
      <c r="BSY5" s="463"/>
      <c r="BSZ5" s="463"/>
      <c r="BTA5" s="463"/>
      <c r="BTB5" s="463"/>
      <c r="BTC5" s="463"/>
      <c r="BTD5" s="463"/>
      <c r="BTE5" s="463"/>
      <c r="BTF5" s="463"/>
      <c r="BTG5" s="463"/>
      <c r="BTH5" s="463"/>
      <c r="BTI5" s="463"/>
      <c r="BTJ5" s="463"/>
      <c r="BTK5" s="463"/>
      <c r="BTL5" s="463"/>
      <c r="BTM5" s="463"/>
      <c r="BTN5" s="463"/>
      <c r="BTO5" s="463"/>
      <c r="BTP5" s="463"/>
      <c r="BTQ5" s="463"/>
      <c r="BTR5" s="463"/>
      <c r="BTS5" s="463"/>
      <c r="BTT5" s="463"/>
      <c r="BTU5" s="463"/>
      <c r="BTV5" s="463"/>
      <c r="BTW5" s="463"/>
      <c r="BTX5" s="463"/>
      <c r="BTY5" s="463"/>
      <c r="BTZ5" s="463"/>
      <c r="BUA5" s="463"/>
      <c r="BUB5" s="463"/>
      <c r="BUC5" s="463"/>
      <c r="BUD5" s="463"/>
      <c r="BUE5" s="463"/>
      <c r="BUF5" s="463"/>
      <c r="BUG5" s="463"/>
      <c r="BUH5" s="463"/>
      <c r="BUI5" s="463"/>
      <c r="BUJ5" s="463"/>
      <c r="BUK5" s="463"/>
      <c r="BUL5" s="463"/>
      <c r="BUM5" s="463"/>
      <c r="BUN5" s="463"/>
      <c r="BUO5" s="463"/>
      <c r="BUP5" s="463"/>
      <c r="BUQ5" s="463"/>
      <c r="BUR5" s="463"/>
      <c r="BUS5" s="463"/>
      <c r="BUT5" s="463"/>
      <c r="BUU5" s="463"/>
      <c r="BUV5" s="463"/>
      <c r="BUW5" s="463"/>
      <c r="BUX5" s="463"/>
      <c r="BUY5" s="463"/>
      <c r="BUZ5" s="463"/>
      <c r="BVA5" s="463"/>
      <c r="BVB5" s="463"/>
      <c r="BVC5" s="463"/>
      <c r="BVD5" s="463"/>
      <c r="BVE5" s="463"/>
      <c r="BVF5" s="463"/>
      <c r="BVG5" s="463"/>
      <c r="BVH5" s="463"/>
      <c r="BVI5" s="463"/>
      <c r="BVJ5" s="463"/>
      <c r="BVK5" s="463"/>
      <c r="BVL5" s="463"/>
      <c r="BVM5" s="463"/>
      <c r="BVN5" s="463"/>
      <c r="BVO5" s="463"/>
      <c r="BVP5" s="463"/>
      <c r="BVQ5" s="463"/>
      <c r="BVR5" s="463"/>
      <c r="BVS5" s="463"/>
      <c r="BVT5" s="463"/>
      <c r="BVU5" s="463"/>
      <c r="BVV5" s="463"/>
      <c r="BVW5" s="463"/>
      <c r="BVX5" s="463"/>
      <c r="BVY5" s="463"/>
      <c r="BVZ5" s="463"/>
      <c r="BWA5" s="463"/>
      <c r="BWB5" s="463"/>
      <c r="BWC5" s="463"/>
      <c r="BWD5" s="463"/>
      <c r="BWE5" s="463"/>
      <c r="BWF5" s="463"/>
      <c r="BWG5" s="463"/>
      <c r="BWH5" s="463"/>
      <c r="BWI5" s="463"/>
      <c r="BWJ5" s="463"/>
      <c r="BWK5" s="463"/>
      <c r="BWL5" s="463"/>
      <c r="BWM5" s="463"/>
      <c r="BWN5" s="463"/>
      <c r="BWO5" s="463"/>
      <c r="BWP5" s="463"/>
      <c r="BWQ5" s="463"/>
      <c r="BWR5" s="463"/>
      <c r="BWS5" s="463"/>
      <c r="BWT5" s="463"/>
      <c r="BWU5" s="463"/>
      <c r="BWV5" s="463"/>
      <c r="BWW5" s="463"/>
      <c r="BWX5" s="463"/>
      <c r="BWY5" s="463"/>
      <c r="BWZ5" s="463"/>
      <c r="BXA5" s="463"/>
      <c r="BXB5" s="463"/>
      <c r="BXC5" s="463"/>
      <c r="BXD5" s="463"/>
      <c r="BXE5" s="463"/>
      <c r="BXF5" s="463"/>
      <c r="BXG5" s="463"/>
      <c r="BXH5" s="463"/>
      <c r="BXI5" s="463"/>
      <c r="BXJ5" s="463"/>
      <c r="BXK5" s="463"/>
      <c r="BXL5" s="463"/>
      <c r="BXM5" s="463"/>
      <c r="BXN5" s="463"/>
      <c r="BXO5" s="463"/>
      <c r="BXP5" s="463"/>
      <c r="BXQ5" s="463"/>
      <c r="BXR5" s="463"/>
      <c r="BXS5" s="463"/>
      <c r="BXT5" s="463"/>
      <c r="BXU5" s="463"/>
      <c r="BXV5" s="463"/>
      <c r="BXW5" s="463"/>
      <c r="BXX5" s="463"/>
      <c r="BXY5" s="463"/>
      <c r="BXZ5" s="463"/>
      <c r="BYA5" s="463"/>
      <c r="BYB5" s="463"/>
      <c r="BYC5" s="463"/>
      <c r="BYD5" s="463"/>
      <c r="BYE5" s="463"/>
      <c r="BYF5" s="463"/>
      <c r="BYG5" s="463"/>
      <c r="BYH5" s="463"/>
      <c r="BYI5" s="463"/>
      <c r="BYJ5" s="463"/>
      <c r="BYK5" s="463"/>
      <c r="BYL5" s="463"/>
      <c r="BYM5" s="463"/>
      <c r="BYN5" s="463"/>
      <c r="BYO5" s="463"/>
      <c r="BYP5" s="463"/>
      <c r="BYQ5" s="463"/>
      <c r="BYR5" s="463"/>
      <c r="BYS5" s="463"/>
      <c r="BYT5" s="463"/>
      <c r="BYU5" s="463"/>
      <c r="BYV5" s="463"/>
      <c r="BYW5" s="463"/>
      <c r="BYX5" s="463"/>
      <c r="BYY5" s="463"/>
      <c r="BYZ5" s="463"/>
      <c r="BZA5" s="463"/>
      <c r="BZB5" s="463"/>
      <c r="BZC5" s="463"/>
      <c r="BZD5" s="463"/>
      <c r="BZE5" s="463"/>
      <c r="BZF5" s="463"/>
      <c r="BZG5" s="463"/>
      <c r="BZH5" s="463"/>
      <c r="BZI5" s="463"/>
      <c r="BZJ5" s="463"/>
      <c r="BZK5" s="463"/>
      <c r="BZL5" s="463"/>
      <c r="BZM5" s="463"/>
      <c r="BZN5" s="463"/>
      <c r="BZO5" s="463"/>
      <c r="BZP5" s="463"/>
      <c r="BZQ5" s="463"/>
      <c r="BZR5" s="463"/>
      <c r="BZS5" s="463"/>
      <c r="BZT5" s="463"/>
      <c r="BZU5" s="463"/>
      <c r="BZV5" s="463"/>
      <c r="BZW5" s="463"/>
      <c r="BZX5" s="463"/>
      <c r="BZY5" s="463"/>
      <c r="BZZ5" s="463"/>
      <c r="CAA5" s="463"/>
      <c r="CAB5" s="463"/>
      <c r="CAC5" s="463"/>
      <c r="CAD5" s="463"/>
      <c r="CAE5" s="463"/>
      <c r="CAF5" s="463"/>
      <c r="CAG5" s="463"/>
      <c r="CAH5" s="463"/>
      <c r="CAI5" s="463"/>
      <c r="CAJ5" s="463"/>
      <c r="CAK5" s="463"/>
      <c r="CAL5" s="463"/>
      <c r="CAM5" s="463"/>
      <c r="CAN5" s="463"/>
      <c r="CAO5" s="463"/>
      <c r="CAP5" s="463"/>
      <c r="CAQ5" s="463"/>
      <c r="CAR5" s="463"/>
      <c r="CAS5" s="463"/>
      <c r="CAT5" s="463"/>
      <c r="CAU5" s="463"/>
      <c r="CAV5" s="463"/>
      <c r="CAW5" s="463"/>
      <c r="CAX5" s="463"/>
      <c r="CAY5" s="463"/>
      <c r="CAZ5" s="463"/>
      <c r="CBA5" s="463"/>
      <c r="CBB5" s="463"/>
      <c r="CBC5" s="463"/>
      <c r="CBD5" s="463"/>
      <c r="CBE5" s="463"/>
      <c r="CBF5" s="463"/>
      <c r="CBG5" s="463"/>
      <c r="CBH5" s="463"/>
      <c r="CBI5" s="463"/>
      <c r="CBJ5" s="463"/>
      <c r="CBK5" s="463"/>
      <c r="CBL5" s="463"/>
      <c r="CBM5" s="463"/>
      <c r="CBN5" s="463"/>
      <c r="CBO5" s="463"/>
      <c r="CBP5" s="463"/>
      <c r="CBQ5" s="463"/>
      <c r="CBR5" s="463"/>
      <c r="CBS5" s="463"/>
      <c r="CBT5" s="463"/>
      <c r="CBU5" s="463"/>
      <c r="CBV5" s="463"/>
      <c r="CBW5" s="463"/>
      <c r="CBX5" s="463"/>
      <c r="CBY5" s="463"/>
      <c r="CBZ5" s="463"/>
      <c r="CCA5" s="463"/>
      <c r="CCB5" s="463"/>
      <c r="CCC5" s="463"/>
      <c r="CCD5" s="463"/>
      <c r="CCE5" s="463"/>
      <c r="CCF5" s="463"/>
      <c r="CCG5" s="463"/>
      <c r="CCH5" s="463"/>
      <c r="CCI5" s="463"/>
      <c r="CCJ5" s="463"/>
      <c r="CCK5" s="463"/>
      <c r="CCL5" s="463"/>
      <c r="CCM5" s="463"/>
      <c r="CCN5" s="463"/>
      <c r="CCO5" s="463"/>
      <c r="CCP5" s="463"/>
      <c r="CCQ5" s="463"/>
      <c r="CCR5" s="463"/>
      <c r="CCS5" s="463"/>
      <c r="CCT5" s="463"/>
      <c r="CCU5" s="463"/>
      <c r="CCV5" s="463"/>
      <c r="CCW5" s="463"/>
      <c r="CCX5" s="463"/>
      <c r="CCY5" s="463"/>
      <c r="CCZ5" s="463"/>
      <c r="CDA5" s="463"/>
      <c r="CDB5" s="463"/>
      <c r="CDC5" s="463"/>
      <c r="CDD5" s="463"/>
      <c r="CDE5" s="463"/>
      <c r="CDF5" s="463"/>
      <c r="CDG5" s="463"/>
      <c r="CDH5" s="463"/>
      <c r="CDI5" s="463"/>
      <c r="CDJ5" s="463"/>
      <c r="CDK5" s="463"/>
      <c r="CDL5" s="463"/>
      <c r="CDM5" s="463"/>
      <c r="CDN5" s="463"/>
      <c r="CDO5" s="463"/>
      <c r="CDP5" s="463"/>
      <c r="CDQ5" s="463"/>
      <c r="CDR5" s="463"/>
      <c r="CDS5" s="463"/>
      <c r="CDT5" s="463"/>
      <c r="CDU5" s="463"/>
      <c r="CDV5" s="463"/>
      <c r="CDW5" s="463"/>
      <c r="CDX5" s="463"/>
      <c r="CDY5" s="463"/>
      <c r="CDZ5" s="463"/>
      <c r="CEA5" s="463"/>
      <c r="CEB5" s="463"/>
      <c r="CEC5" s="463"/>
      <c r="CED5" s="463"/>
      <c r="CEE5" s="463"/>
      <c r="CEF5" s="463"/>
      <c r="CEG5" s="463"/>
      <c r="CEH5" s="463"/>
      <c r="CEI5" s="463"/>
      <c r="CEJ5" s="463"/>
      <c r="CEK5" s="463"/>
      <c r="CEL5" s="463"/>
      <c r="CEM5" s="463"/>
      <c r="CEN5" s="463"/>
      <c r="CEO5" s="463"/>
      <c r="CEP5" s="463"/>
      <c r="CEQ5" s="463"/>
      <c r="CER5" s="463"/>
      <c r="CES5" s="463"/>
      <c r="CET5" s="463"/>
      <c r="CEU5" s="463"/>
      <c r="CEV5" s="463"/>
      <c r="CEW5" s="463"/>
      <c r="CEX5" s="463"/>
      <c r="CEY5" s="463"/>
      <c r="CEZ5" s="463"/>
      <c r="CFA5" s="463"/>
      <c r="CFB5" s="463"/>
      <c r="CFC5" s="463"/>
      <c r="CFD5" s="463"/>
      <c r="CFE5" s="463"/>
      <c r="CFF5" s="463"/>
      <c r="CFG5" s="463"/>
      <c r="CFH5" s="463"/>
      <c r="CFI5" s="463"/>
      <c r="CFJ5" s="463"/>
      <c r="CFK5" s="463"/>
      <c r="CFL5" s="463"/>
      <c r="CFM5" s="463"/>
      <c r="CFN5" s="463"/>
      <c r="CFO5" s="463"/>
      <c r="CFP5" s="463"/>
      <c r="CFQ5" s="463"/>
      <c r="CFR5" s="463"/>
      <c r="CFS5" s="463"/>
      <c r="CFT5" s="463"/>
      <c r="CFU5" s="463"/>
      <c r="CFV5" s="463"/>
      <c r="CFW5" s="463"/>
      <c r="CFX5" s="463"/>
      <c r="CFY5" s="463"/>
      <c r="CFZ5" s="463"/>
      <c r="CGA5" s="463"/>
      <c r="CGB5" s="463"/>
      <c r="CGC5" s="463"/>
      <c r="CGD5" s="463"/>
      <c r="CGE5" s="463"/>
      <c r="CGF5" s="463"/>
      <c r="CGG5" s="463"/>
      <c r="CGH5" s="463"/>
      <c r="CGI5" s="463"/>
      <c r="CGJ5" s="463"/>
      <c r="CGK5" s="463"/>
      <c r="CGL5" s="463"/>
      <c r="CGM5" s="463"/>
      <c r="CGN5" s="463"/>
      <c r="CGO5" s="463"/>
      <c r="CGP5" s="463"/>
      <c r="CGQ5" s="463"/>
      <c r="CGR5" s="463"/>
      <c r="CGS5" s="463"/>
      <c r="CGT5" s="463"/>
      <c r="CGU5" s="463"/>
      <c r="CGV5" s="463"/>
      <c r="CGW5" s="463"/>
      <c r="CGX5" s="463"/>
      <c r="CGY5" s="463"/>
      <c r="CGZ5" s="463"/>
      <c r="CHA5" s="463"/>
      <c r="CHB5" s="463"/>
      <c r="CHC5" s="463"/>
      <c r="CHD5" s="463"/>
      <c r="CHE5" s="463"/>
      <c r="CHF5" s="463"/>
      <c r="CHG5" s="463"/>
      <c r="CHH5" s="463"/>
      <c r="CHI5" s="463"/>
      <c r="CHJ5" s="463"/>
      <c r="CHK5" s="463"/>
      <c r="CHL5" s="463"/>
      <c r="CHM5" s="463"/>
      <c r="CHN5" s="463"/>
      <c r="CHO5" s="463"/>
      <c r="CHP5" s="463"/>
      <c r="CHQ5" s="463"/>
      <c r="CHR5" s="463"/>
      <c r="CHS5" s="463"/>
      <c r="CHT5" s="463"/>
      <c r="CHU5" s="463"/>
      <c r="CHV5" s="463"/>
      <c r="CHW5" s="463"/>
      <c r="CHX5" s="463"/>
      <c r="CHY5" s="463"/>
      <c r="CHZ5" s="463"/>
      <c r="CIA5" s="463"/>
      <c r="CIB5" s="463"/>
      <c r="CIC5" s="463"/>
      <c r="CID5" s="463"/>
      <c r="CIE5" s="463"/>
      <c r="CIF5" s="463"/>
      <c r="CIG5" s="463"/>
      <c r="CIH5" s="463"/>
      <c r="CII5" s="463"/>
      <c r="CIJ5" s="463"/>
      <c r="CIK5" s="463"/>
      <c r="CIL5" s="463"/>
      <c r="CIM5" s="463"/>
      <c r="CIN5" s="463"/>
      <c r="CIO5" s="463"/>
      <c r="CIP5" s="463"/>
      <c r="CIQ5" s="463"/>
      <c r="CIR5" s="463"/>
      <c r="CIS5" s="463"/>
      <c r="CIT5" s="463"/>
      <c r="CIU5" s="463"/>
      <c r="CIV5" s="463"/>
      <c r="CIW5" s="463"/>
      <c r="CIX5" s="463"/>
      <c r="CIY5" s="463"/>
      <c r="CIZ5" s="463"/>
      <c r="CJA5" s="463"/>
      <c r="CJB5" s="463"/>
      <c r="CJC5" s="463"/>
      <c r="CJD5" s="463"/>
      <c r="CJE5" s="463"/>
      <c r="CJF5" s="463"/>
      <c r="CJG5" s="463"/>
      <c r="CJH5" s="463"/>
      <c r="CJI5" s="463"/>
      <c r="CJJ5" s="463"/>
      <c r="CJK5" s="463"/>
      <c r="CJL5" s="463"/>
      <c r="CJM5" s="463"/>
      <c r="CJN5" s="463"/>
      <c r="CJO5" s="463"/>
      <c r="CJP5" s="463"/>
      <c r="CJQ5" s="463"/>
      <c r="CJR5" s="463"/>
      <c r="CJS5" s="463"/>
      <c r="CJT5" s="463"/>
      <c r="CJU5" s="463"/>
      <c r="CJV5" s="463"/>
      <c r="CJW5" s="463"/>
      <c r="CJX5" s="463"/>
      <c r="CJY5" s="463"/>
      <c r="CJZ5" s="463"/>
      <c r="CKA5" s="463"/>
      <c r="CKB5" s="463"/>
      <c r="CKC5" s="463"/>
      <c r="CKD5" s="463"/>
      <c r="CKE5" s="463"/>
      <c r="CKF5" s="463"/>
      <c r="CKG5" s="463"/>
      <c r="CKH5" s="463"/>
      <c r="CKI5" s="463"/>
      <c r="CKJ5" s="463"/>
      <c r="CKK5" s="463"/>
      <c r="CKL5" s="463"/>
      <c r="CKM5" s="463"/>
      <c r="CKN5" s="463"/>
      <c r="CKO5" s="463"/>
      <c r="CKP5" s="463"/>
      <c r="CKQ5" s="463"/>
      <c r="CKR5" s="463"/>
      <c r="CKS5" s="463"/>
      <c r="CKT5" s="463"/>
      <c r="CKU5" s="463"/>
      <c r="CKV5" s="463"/>
      <c r="CKW5" s="463"/>
      <c r="CKX5" s="463"/>
      <c r="CKY5" s="463"/>
      <c r="CKZ5" s="463"/>
      <c r="CLA5" s="463"/>
      <c r="CLB5" s="463"/>
      <c r="CLC5" s="463"/>
      <c r="CLD5" s="463"/>
      <c r="CLE5" s="463"/>
      <c r="CLF5" s="463"/>
      <c r="CLG5" s="463"/>
      <c r="CLH5" s="463"/>
      <c r="CLI5" s="463"/>
      <c r="CLJ5" s="463"/>
      <c r="CLK5" s="463"/>
      <c r="CLL5" s="463"/>
      <c r="CLM5" s="463"/>
      <c r="CLN5" s="463"/>
      <c r="CLO5" s="463"/>
      <c r="CLP5" s="463"/>
      <c r="CLQ5" s="463"/>
      <c r="CLR5" s="463"/>
      <c r="CLS5" s="463"/>
      <c r="CLT5" s="463"/>
      <c r="CLU5" s="463"/>
      <c r="CLV5" s="463"/>
      <c r="CLW5" s="463"/>
      <c r="CLX5" s="463"/>
      <c r="CLY5" s="463"/>
      <c r="CLZ5" s="463"/>
      <c r="CMA5" s="463"/>
      <c r="CMB5" s="463"/>
      <c r="CMC5" s="463"/>
      <c r="CMD5" s="463"/>
      <c r="CME5" s="463"/>
      <c r="CMF5" s="463"/>
      <c r="CMG5" s="463"/>
      <c r="CMH5" s="463"/>
      <c r="CMI5" s="463"/>
      <c r="CMJ5" s="463"/>
      <c r="CMK5" s="463"/>
      <c r="CML5" s="463"/>
      <c r="CMM5" s="463"/>
      <c r="CMN5" s="463"/>
      <c r="CMO5" s="463"/>
      <c r="CMP5" s="463"/>
      <c r="CMQ5" s="463"/>
      <c r="CMR5" s="463"/>
      <c r="CMS5" s="463"/>
      <c r="CMT5" s="463"/>
      <c r="CMU5" s="463"/>
      <c r="CMV5" s="463"/>
      <c r="CMW5" s="463"/>
      <c r="CMX5" s="463"/>
      <c r="CMY5" s="463"/>
      <c r="CMZ5" s="463"/>
      <c r="CNA5" s="463"/>
      <c r="CNB5" s="463"/>
      <c r="CNC5" s="463"/>
      <c r="CND5" s="463"/>
      <c r="CNE5" s="463"/>
      <c r="CNF5" s="463"/>
      <c r="CNG5" s="463"/>
      <c r="CNH5" s="463"/>
      <c r="CNI5" s="463"/>
      <c r="CNJ5" s="463"/>
      <c r="CNK5" s="463"/>
      <c r="CNL5" s="463"/>
      <c r="CNM5" s="463"/>
      <c r="CNN5" s="463"/>
      <c r="CNO5" s="463"/>
      <c r="CNP5" s="463"/>
      <c r="CNQ5" s="463"/>
      <c r="CNR5" s="463"/>
      <c r="CNS5" s="463"/>
      <c r="CNT5" s="463"/>
      <c r="CNU5" s="463"/>
      <c r="CNV5" s="463"/>
      <c r="CNW5" s="463"/>
      <c r="CNX5" s="463"/>
      <c r="CNY5" s="463"/>
      <c r="CNZ5" s="463"/>
      <c r="COA5" s="463"/>
      <c r="COB5" s="463"/>
      <c r="COC5" s="463"/>
      <c r="COD5" s="463"/>
      <c r="COE5" s="463"/>
      <c r="COF5" s="463"/>
      <c r="COG5" s="463"/>
      <c r="COH5" s="463"/>
      <c r="COI5" s="463"/>
      <c r="COJ5" s="463"/>
      <c r="COK5" s="463"/>
      <c r="COL5" s="463"/>
      <c r="COM5" s="463"/>
      <c r="CON5" s="463"/>
      <c r="COO5" s="463"/>
      <c r="COP5" s="463"/>
      <c r="COQ5" s="463"/>
      <c r="COR5" s="463"/>
      <c r="COS5" s="463"/>
      <c r="COT5" s="463"/>
      <c r="COU5" s="463"/>
      <c r="COV5" s="463"/>
      <c r="COW5" s="463"/>
      <c r="COX5" s="463"/>
      <c r="COY5" s="463"/>
      <c r="COZ5" s="463"/>
      <c r="CPA5" s="463"/>
      <c r="CPB5" s="463"/>
      <c r="CPC5" s="463"/>
      <c r="CPD5" s="463"/>
      <c r="CPE5" s="463"/>
      <c r="CPF5" s="463"/>
      <c r="CPG5" s="463"/>
      <c r="CPH5" s="463"/>
      <c r="CPI5" s="463"/>
      <c r="CPJ5" s="463"/>
      <c r="CPK5" s="463"/>
      <c r="CPL5" s="463"/>
      <c r="CPM5" s="463"/>
      <c r="CPN5" s="463"/>
      <c r="CPO5" s="463"/>
      <c r="CPP5" s="463"/>
      <c r="CPQ5" s="463"/>
      <c r="CPR5" s="463"/>
      <c r="CPS5" s="463"/>
      <c r="CPT5" s="463"/>
      <c r="CPU5" s="463"/>
      <c r="CPV5" s="463"/>
      <c r="CPW5" s="463"/>
      <c r="CPX5" s="463"/>
      <c r="CPY5" s="463"/>
      <c r="CPZ5" s="463"/>
      <c r="CQA5" s="463"/>
      <c r="CQB5" s="463"/>
      <c r="CQC5" s="463"/>
      <c r="CQD5" s="463"/>
      <c r="CQE5" s="463"/>
      <c r="CQF5" s="463"/>
      <c r="CQG5" s="463"/>
      <c r="CQH5" s="463"/>
      <c r="CQI5" s="463"/>
      <c r="CQJ5" s="463"/>
      <c r="CQK5" s="463"/>
      <c r="CQL5" s="463"/>
      <c r="CQM5" s="463"/>
      <c r="CQN5" s="463"/>
      <c r="CQO5" s="463"/>
      <c r="CQP5" s="463"/>
      <c r="CQQ5" s="463"/>
      <c r="CQR5" s="463"/>
      <c r="CQS5" s="463"/>
      <c r="CQT5" s="463"/>
      <c r="CQU5" s="463"/>
      <c r="CQV5" s="463"/>
      <c r="CQW5" s="463"/>
      <c r="CQX5" s="463"/>
      <c r="CQY5" s="463"/>
      <c r="CQZ5" s="463"/>
      <c r="CRA5" s="463"/>
      <c r="CRB5" s="463"/>
      <c r="CRC5" s="463"/>
      <c r="CRD5" s="463"/>
      <c r="CRE5" s="463"/>
      <c r="CRF5" s="463"/>
      <c r="CRG5" s="463"/>
      <c r="CRH5" s="463"/>
      <c r="CRI5" s="463"/>
      <c r="CRJ5" s="463"/>
      <c r="CRK5" s="463"/>
      <c r="CRL5" s="463"/>
      <c r="CRM5" s="463"/>
      <c r="CRN5" s="463"/>
      <c r="CRO5" s="463"/>
      <c r="CRP5" s="463"/>
      <c r="CRQ5" s="463"/>
      <c r="CRR5" s="463"/>
      <c r="CRS5" s="463"/>
      <c r="CRT5" s="463"/>
      <c r="CRU5" s="463"/>
      <c r="CRV5" s="463"/>
      <c r="CRW5" s="463"/>
      <c r="CRX5" s="463"/>
      <c r="CRY5" s="463"/>
      <c r="CRZ5" s="463"/>
      <c r="CSA5" s="463"/>
      <c r="CSB5" s="463"/>
      <c r="CSC5" s="463"/>
      <c r="CSD5" s="463"/>
      <c r="CSE5" s="463"/>
      <c r="CSF5" s="463"/>
      <c r="CSG5" s="463"/>
      <c r="CSH5" s="463"/>
      <c r="CSI5" s="463"/>
      <c r="CSJ5" s="463"/>
      <c r="CSK5" s="463"/>
      <c r="CSL5" s="463"/>
      <c r="CSM5" s="463"/>
      <c r="CSN5" s="463"/>
      <c r="CSO5" s="463"/>
      <c r="CSP5" s="463"/>
      <c r="CSQ5" s="463"/>
      <c r="CSR5" s="463"/>
      <c r="CSS5" s="463"/>
      <c r="CST5" s="463"/>
      <c r="CSU5" s="463"/>
      <c r="CSV5" s="463"/>
      <c r="CSW5" s="463"/>
      <c r="CSX5" s="463"/>
      <c r="CSY5" s="463"/>
      <c r="CSZ5" s="463"/>
      <c r="CTA5" s="463"/>
      <c r="CTB5" s="463"/>
      <c r="CTC5" s="463"/>
      <c r="CTD5" s="463"/>
      <c r="CTE5" s="463"/>
      <c r="CTF5" s="463"/>
      <c r="CTG5" s="463"/>
      <c r="CTH5" s="463"/>
      <c r="CTI5" s="463"/>
      <c r="CTJ5" s="463"/>
      <c r="CTK5" s="463"/>
      <c r="CTL5" s="463"/>
      <c r="CTM5" s="463"/>
      <c r="CTN5" s="463"/>
      <c r="CTO5" s="463"/>
      <c r="CTP5" s="463"/>
      <c r="CTQ5" s="463"/>
      <c r="CTR5" s="463"/>
      <c r="CTS5" s="463"/>
      <c r="CTT5" s="463"/>
      <c r="CTU5" s="463"/>
      <c r="CTV5" s="463"/>
      <c r="CTW5" s="463"/>
      <c r="CTX5" s="463"/>
      <c r="CTY5" s="463"/>
      <c r="CTZ5" s="463"/>
      <c r="CUA5" s="463"/>
      <c r="CUB5" s="463"/>
      <c r="CUC5" s="463"/>
      <c r="CUD5" s="463"/>
      <c r="CUE5" s="463"/>
      <c r="CUF5" s="463"/>
      <c r="CUG5" s="463"/>
      <c r="CUH5" s="463"/>
      <c r="CUI5" s="463"/>
      <c r="CUJ5" s="463"/>
      <c r="CUK5" s="463"/>
      <c r="CUL5" s="463"/>
      <c r="CUM5" s="463"/>
      <c r="CUN5" s="463"/>
      <c r="CUO5" s="463"/>
      <c r="CUP5" s="463"/>
      <c r="CUQ5" s="463"/>
      <c r="CUR5" s="463"/>
      <c r="CUS5" s="463"/>
      <c r="CUT5" s="463"/>
      <c r="CUU5" s="463"/>
      <c r="CUV5" s="463"/>
      <c r="CUW5" s="463"/>
      <c r="CUX5" s="463"/>
      <c r="CUY5" s="463"/>
      <c r="CUZ5" s="463"/>
      <c r="CVA5" s="463"/>
      <c r="CVB5" s="463"/>
      <c r="CVC5" s="463"/>
      <c r="CVD5" s="463"/>
      <c r="CVE5" s="463"/>
      <c r="CVF5" s="463"/>
      <c r="CVG5" s="463"/>
      <c r="CVH5" s="463"/>
      <c r="CVI5" s="463"/>
      <c r="CVJ5" s="463"/>
      <c r="CVK5" s="463"/>
      <c r="CVL5" s="463"/>
      <c r="CVM5" s="463"/>
      <c r="CVN5" s="463"/>
      <c r="CVO5" s="463"/>
      <c r="CVP5" s="463"/>
      <c r="CVQ5" s="463"/>
      <c r="CVR5" s="463"/>
      <c r="CVS5" s="463"/>
      <c r="CVT5" s="463"/>
      <c r="CVU5" s="463"/>
      <c r="CVV5" s="463"/>
      <c r="CVW5" s="463"/>
      <c r="CVX5" s="463"/>
      <c r="CVY5" s="463"/>
      <c r="CVZ5" s="463"/>
      <c r="CWA5" s="463"/>
      <c r="CWB5" s="463"/>
      <c r="CWC5" s="463"/>
      <c r="CWD5" s="463"/>
      <c r="CWE5" s="463"/>
      <c r="CWF5" s="463"/>
      <c r="CWG5" s="463"/>
      <c r="CWH5" s="463"/>
      <c r="CWI5" s="463"/>
      <c r="CWJ5" s="463"/>
      <c r="CWK5" s="463"/>
      <c r="CWL5" s="463"/>
      <c r="CWM5" s="463"/>
      <c r="CWN5" s="463"/>
      <c r="CWO5" s="463"/>
      <c r="CWP5" s="463"/>
      <c r="CWQ5" s="463"/>
      <c r="CWR5" s="463"/>
      <c r="CWS5" s="463"/>
      <c r="CWT5" s="463"/>
      <c r="CWU5" s="463"/>
      <c r="CWV5" s="463"/>
      <c r="CWW5" s="463"/>
      <c r="CWX5" s="463"/>
      <c r="CWY5" s="463"/>
      <c r="CWZ5" s="463"/>
      <c r="CXA5" s="463"/>
      <c r="CXB5" s="463"/>
      <c r="CXC5" s="463"/>
      <c r="CXD5" s="463"/>
      <c r="CXE5" s="463"/>
      <c r="CXF5" s="463"/>
      <c r="CXG5" s="463"/>
      <c r="CXH5" s="463"/>
      <c r="CXI5" s="463"/>
      <c r="CXJ5" s="463"/>
      <c r="CXK5" s="463"/>
      <c r="CXL5" s="463"/>
      <c r="CXM5" s="463"/>
      <c r="CXN5" s="463"/>
      <c r="CXO5" s="463"/>
      <c r="CXP5" s="463"/>
      <c r="CXQ5" s="463"/>
      <c r="CXR5" s="463"/>
      <c r="CXS5" s="463"/>
      <c r="CXT5" s="463"/>
      <c r="CXU5" s="463"/>
      <c r="CXV5" s="463"/>
      <c r="CXW5" s="463"/>
      <c r="CXX5" s="463"/>
      <c r="CXY5" s="463"/>
      <c r="CXZ5" s="463"/>
      <c r="CYA5" s="463"/>
      <c r="CYB5" s="463"/>
      <c r="CYC5" s="463"/>
      <c r="CYD5" s="463"/>
      <c r="CYE5" s="463"/>
      <c r="CYF5" s="463"/>
      <c r="CYG5" s="463"/>
      <c r="CYH5" s="463"/>
      <c r="CYI5" s="463"/>
      <c r="CYJ5" s="463"/>
      <c r="CYK5" s="463"/>
      <c r="CYL5" s="463"/>
      <c r="CYM5" s="463"/>
      <c r="CYN5" s="463"/>
      <c r="CYO5" s="463"/>
      <c r="CYP5" s="463"/>
      <c r="CYQ5" s="463"/>
      <c r="CYR5" s="463"/>
      <c r="CYS5" s="463"/>
      <c r="CYT5" s="463"/>
      <c r="CYU5" s="463"/>
      <c r="CYV5" s="463"/>
      <c r="CYW5" s="463"/>
      <c r="CYX5" s="463"/>
      <c r="CYY5" s="463"/>
      <c r="CYZ5" s="463"/>
      <c r="CZA5" s="463"/>
      <c r="CZB5" s="463"/>
      <c r="CZC5" s="463"/>
      <c r="CZD5" s="463"/>
      <c r="CZE5" s="463"/>
      <c r="CZF5" s="463"/>
      <c r="CZG5" s="463"/>
      <c r="CZH5" s="463"/>
      <c r="CZI5" s="463"/>
      <c r="CZJ5" s="463"/>
      <c r="CZK5" s="463"/>
      <c r="CZL5" s="463"/>
      <c r="CZM5" s="463"/>
      <c r="CZN5" s="463"/>
      <c r="CZO5" s="463"/>
      <c r="CZP5" s="463"/>
      <c r="CZQ5" s="463"/>
      <c r="CZR5" s="463"/>
      <c r="CZS5" s="463"/>
      <c r="CZT5" s="463"/>
      <c r="CZU5" s="463"/>
      <c r="CZV5" s="463"/>
      <c r="CZW5" s="463"/>
      <c r="CZX5" s="463"/>
      <c r="CZY5" s="463"/>
      <c r="CZZ5" s="463"/>
      <c r="DAA5" s="463"/>
      <c r="DAB5" s="463"/>
      <c r="DAC5" s="463"/>
      <c r="DAD5" s="463"/>
      <c r="DAE5" s="463"/>
      <c r="DAF5" s="463"/>
      <c r="DAG5" s="463"/>
      <c r="DAH5" s="463"/>
      <c r="DAI5" s="463"/>
      <c r="DAJ5" s="463"/>
      <c r="DAK5" s="463"/>
      <c r="DAL5" s="463"/>
      <c r="DAM5" s="463"/>
      <c r="DAN5" s="463"/>
      <c r="DAO5" s="463"/>
      <c r="DAP5" s="463"/>
      <c r="DAQ5" s="463"/>
      <c r="DAR5" s="463"/>
      <c r="DAS5" s="463"/>
      <c r="DAT5" s="463"/>
      <c r="DAU5" s="463"/>
      <c r="DAV5" s="463"/>
      <c r="DAW5" s="463"/>
      <c r="DAX5" s="463"/>
      <c r="DAY5" s="463"/>
      <c r="DAZ5" s="463"/>
      <c r="DBA5" s="463"/>
      <c r="DBB5" s="463"/>
      <c r="DBC5" s="463"/>
      <c r="DBD5" s="463"/>
      <c r="DBE5" s="463"/>
      <c r="DBF5" s="463"/>
      <c r="DBG5" s="463"/>
      <c r="DBH5" s="463"/>
      <c r="DBI5" s="463"/>
      <c r="DBJ5" s="463"/>
      <c r="DBK5" s="463"/>
      <c r="DBL5" s="463"/>
      <c r="DBM5" s="463"/>
      <c r="DBN5" s="463"/>
      <c r="DBO5" s="463"/>
      <c r="DBP5" s="463"/>
      <c r="DBQ5" s="463"/>
      <c r="DBR5" s="463"/>
      <c r="DBS5" s="463"/>
      <c r="DBT5" s="463"/>
      <c r="DBU5" s="463"/>
      <c r="DBV5" s="463"/>
      <c r="DBW5" s="463"/>
      <c r="DBX5" s="463"/>
      <c r="DBY5" s="463"/>
      <c r="DBZ5" s="463"/>
      <c r="DCA5" s="463"/>
      <c r="DCB5" s="463"/>
      <c r="DCC5" s="463"/>
      <c r="DCD5" s="463"/>
      <c r="DCE5" s="463"/>
      <c r="DCF5" s="463"/>
      <c r="DCG5" s="463"/>
      <c r="DCH5" s="463"/>
      <c r="DCI5" s="463"/>
      <c r="DCJ5" s="463"/>
      <c r="DCK5" s="463"/>
      <c r="DCL5" s="463"/>
      <c r="DCM5" s="463"/>
      <c r="DCN5" s="463"/>
      <c r="DCO5" s="463"/>
      <c r="DCP5" s="463"/>
      <c r="DCQ5" s="463"/>
      <c r="DCR5" s="463"/>
      <c r="DCS5" s="463"/>
      <c r="DCT5" s="463"/>
      <c r="DCU5" s="463"/>
      <c r="DCV5" s="463"/>
      <c r="DCW5" s="463"/>
      <c r="DCX5" s="463"/>
      <c r="DCY5" s="463"/>
      <c r="DCZ5" s="463"/>
      <c r="DDA5" s="463"/>
      <c r="DDB5" s="463"/>
      <c r="DDC5" s="463"/>
      <c r="DDD5" s="463"/>
      <c r="DDE5" s="463"/>
      <c r="DDF5" s="463"/>
      <c r="DDG5" s="463"/>
      <c r="DDH5" s="463"/>
      <c r="DDI5" s="463"/>
      <c r="DDJ5" s="463"/>
      <c r="DDK5" s="463"/>
      <c r="DDL5" s="463"/>
      <c r="DDM5" s="463"/>
      <c r="DDN5" s="463"/>
      <c r="DDO5" s="463"/>
      <c r="DDP5" s="463"/>
      <c r="DDQ5" s="463"/>
      <c r="DDR5" s="463"/>
      <c r="DDS5" s="463"/>
      <c r="DDT5" s="463"/>
      <c r="DDU5" s="463"/>
      <c r="DDV5" s="463"/>
      <c r="DDW5" s="463"/>
      <c r="DDX5" s="463"/>
      <c r="DDY5" s="463"/>
      <c r="DDZ5" s="463"/>
      <c r="DEA5" s="463"/>
      <c r="DEB5" s="463"/>
      <c r="DEC5" s="463"/>
      <c r="DED5" s="463"/>
      <c r="DEE5" s="463"/>
      <c r="DEF5" s="463"/>
      <c r="DEG5" s="463"/>
      <c r="DEH5" s="463"/>
      <c r="DEI5" s="463"/>
      <c r="DEJ5" s="463"/>
      <c r="DEK5" s="463"/>
      <c r="DEL5" s="463"/>
      <c r="DEM5" s="463"/>
      <c r="DEN5" s="463"/>
      <c r="DEO5" s="463"/>
      <c r="DEP5" s="463"/>
      <c r="DEQ5" s="463"/>
      <c r="DER5" s="463"/>
      <c r="DES5" s="463"/>
      <c r="DET5" s="463"/>
      <c r="DEU5" s="463"/>
      <c r="DEV5" s="463"/>
      <c r="DEW5" s="463"/>
      <c r="DEX5" s="463"/>
      <c r="DEY5" s="463"/>
      <c r="DEZ5" s="463"/>
      <c r="DFA5" s="463"/>
      <c r="DFB5" s="463"/>
      <c r="DFC5" s="463"/>
      <c r="DFD5" s="463"/>
      <c r="DFE5" s="463"/>
      <c r="DFF5" s="463"/>
      <c r="DFG5" s="463"/>
      <c r="DFH5" s="463"/>
      <c r="DFI5" s="463"/>
      <c r="DFJ5" s="463"/>
      <c r="DFK5" s="463"/>
      <c r="DFL5" s="463"/>
      <c r="DFM5" s="463"/>
      <c r="DFN5" s="463"/>
      <c r="DFO5" s="463"/>
      <c r="DFP5" s="463"/>
      <c r="DFQ5" s="463"/>
      <c r="DFR5" s="463"/>
      <c r="DFS5" s="463"/>
      <c r="DFT5" s="463"/>
      <c r="DFU5" s="463"/>
      <c r="DFV5" s="463"/>
      <c r="DFW5" s="463"/>
      <c r="DFX5" s="463"/>
      <c r="DFY5" s="463"/>
      <c r="DFZ5" s="463"/>
      <c r="DGA5" s="463"/>
      <c r="DGB5" s="463"/>
      <c r="DGC5" s="463"/>
      <c r="DGD5" s="463"/>
      <c r="DGE5" s="463"/>
      <c r="DGF5" s="463"/>
      <c r="DGG5" s="463"/>
      <c r="DGH5" s="463"/>
      <c r="DGI5" s="463"/>
      <c r="DGJ5" s="463"/>
      <c r="DGK5" s="463"/>
      <c r="DGL5" s="463"/>
      <c r="DGM5" s="463"/>
      <c r="DGN5" s="463"/>
      <c r="DGO5" s="463"/>
      <c r="DGP5" s="463"/>
      <c r="DGQ5" s="463"/>
      <c r="DGR5" s="463"/>
      <c r="DGS5" s="463"/>
      <c r="DGT5" s="463"/>
      <c r="DGU5" s="463"/>
      <c r="DGV5" s="463"/>
      <c r="DGW5" s="463"/>
      <c r="DGX5" s="463"/>
      <c r="DGY5" s="463"/>
      <c r="DGZ5" s="463"/>
      <c r="DHA5" s="463"/>
      <c r="DHB5" s="463"/>
      <c r="DHC5" s="463"/>
      <c r="DHD5" s="463"/>
      <c r="DHE5" s="463"/>
      <c r="DHF5" s="463"/>
      <c r="DHG5" s="463"/>
      <c r="DHH5" s="463"/>
      <c r="DHI5" s="463"/>
      <c r="DHJ5" s="463"/>
      <c r="DHK5" s="463"/>
      <c r="DHL5" s="463"/>
      <c r="DHM5" s="463"/>
      <c r="DHN5" s="463"/>
      <c r="DHO5" s="463"/>
      <c r="DHP5" s="463"/>
      <c r="DHQ5" s="463"/>
      <c r="DHR5" s="463"/>
      <c r="DHS5" s="463"/>
      <c r="DHT5" s="463"/>
      <c r="DHU5" s="463"/>
      <c r="DHV5" s="463"/>
      <c r="DHW5" s="463"/>
      <c r="DHX5" s="463"/>
      <c r="DHY5" s="463"/>
      <c r="DHZ5" s="463"/>
      <c r="DIA5" s="463"/>
      <c r="DIB5" s="463"/>
      <c r="DIC5" s="463"/>
      <c r="DID5" s="463"/>
      <c r="DIE5" s="463"/>
      <c r="DIF5" s="463"/>
      <c r="DIG5" s="463"/>
      <c r="DIH5" s="463"/>
      <c r="DII5" s="463"/>
      <c r="DIJ5" s="463"/>
      <c r="DIK5" s="463"/>
      <c r="DIL5" s="463"/>
      <c r="DIM5" s="463"/>
      <c r="DIN5" s="463"/>
      <c r="DIO5" s="463"/>
      <c r="DIP5" s="463"/>
      <c r="DIQ5" s="463"/>
      <c r="DIR5" s="463"/>
      <c r="DIS5" s="463"/>
      <c r="DIT5" s="463"/>
      <c r="DIU5" s="463"/>
      <c r="DIV5" s="463"/>
      <c r="DIW5" s="463"/>
      <c r="DIX5" s="463"/>
      <c r="DIY5" s="463"/>
      <c r="DIZ5" s="463"/>
      <c r="DJA5" s="463"/>
      <c r="DJB5" s="463"/>
      <c r="DJC5" s="463"/>
      <c r="DJD5" s="463"/>
      <c r="DJE5" s="463"/>
      <c r="DJF5" s="463"/>
      <c r="DJG5" s="463"/>
      <c r="DJH5" s="463"/>
      <c r="DJI5" s="463"/>
      <c r="DJJ5" s="463"/>
      <c r="DJK5" s="463"/>
      <c r="DJL5" s="463"/>
      <c r="DJM5" s="463"/>
      <c r="DJN5" s="463"/>
      <c r="DJO5" s="463"/>
      <c r="DJP5" s="463"/>
      <c r="DJQ5" s="463"/>
      <c r="DJR5" s="463"/>
      <c r="DJS5" s="463"/>
      <c r="DJT5" s="463"/>
      <c r="DJU5" s="463"/>
      <c r="DJV5" s="463"/>
      <c r="DJW5" s="463"/>
      <c r="DJX5" s="463"/>
      <c r="DJY5" s="463"/>
      <c r="DJZ5" s="463"/>
      <c r="DKA5" s="463"/>
      <c r="DKB5" s="463"/>
      <c r="DKC5" s="463"/>
      <c r="DKD5" s="463"/>
      <c r="DKE5" s="463"/>
      <c r="DKF5" s="463"/>
      <c r="DKG5" s="463"/>
      <c r="DKH5" s="463"/>
      <c r="DKI5" s="463"/>
      <c r="DKJ5" s="463"/>
      <c r="DKK5" s="463"/>
      <c r="DKL5" s="463"/>
      <c r="DKM5" s="463"/>
      <c r="DKN5" s="463"/>
      <c r="DKO5" s="463"/>
      <c r="DKP5" s="463"/>
      <c r="DKQ5" s="463"/>
      <c r="DKR5" s="463"/>
      <c r="DKS5" s="463"/>
      <c r="DKT5" s="463"/>
      <c r="DKU5" s="463"/>
      <c r="DKV5" s="463"/>
      <c r="DKW5" s="463"/>
      <c r="DKX5" s="463"/>
      <c r="DKY5" s="463"/>
      <c r="DKZ5" s="463"/>
      <c r="DLA5" s="463"/>
      <c r="DLB5" s="463"/>
      <c r="DLC5" s="463"/>
      <c r="DLD5" s="463"/>
      <c r="DLE5" s="463"/>
      <c r="DLF5" s="463"/>
      <c r="DLG5" s="463"/>
      <c r="DLH5" s="463"/>
      <c r="DLI5" s="463"/>
      <c r="DLJ5" s="463"/>
      <c r="DLK5" s="463"/>
      <c r="DLL5" s="463"/>
      <c r="DLM5" s="463"/>
      <c r="DLN5" s="463"/>
      <c r="DLO5" s="463"/>
      <c r="DLP5" s="463"/>
      <c r="DLQ5" s="463"/>
      <c r="DLR5" s="463"/>
      <c r="DLS5" s="463"/>
      <c r="DLT5" s="463"/>
      <c r="DLU5" s="463"/>
      <c r="DLV5" s="463"/>
      <c r="DLW5" s="463"/>
      <c r="DLX5" s="463"/>
      <c r="DLY5" s="463"/>
      <c r="DLZ5" s="463"/>
      <c r="DMA5" s="463"/>
      <c r="DMB5" s="463"/>
      <c r="DMC5" s="463"/>
      <c r="DMD5" s="463"/>
      <c r="DME5" s="463"/>
      <c r="DMF5" s="463"/>
      <c r="DMG5" s="463"/>
      <c r="DMH5" s="463"/>
      <c r="DMI5" s="463"/>
      <c r="DMJ5" s="463"/>
      <c r="DMK5" s="463"/>
      <c r="DML5" s="463"/>
      <c r="DMM5" s="463"/>
      <c r="DMN5" s="463"/>
      <c r="DMO5" s="463"/>
      <c r="DMP5" s="463"/>
      <c r="DMQ5" s="463"/>
      <c r="DMR5" s="463"/>
      <c r="DMS5" s="463"/>
      <c r="DMT5" s="463"/>
      <c r="DMU5" s="463"/>
      <c r="DMV5" s="463"/>
      <c r="DMW5" s="463"/>
      <c r="DMX5" s="463"/>
      <c r="DMY5" s="463"/>
      <c r="DMZ5" s="463"/>
      <c r="DNA5" s="463"/>
      <c r="DNB5" s="463"/>
      <c r="DNC5" s="463"/>
      <c r="DND5" s="463"/>
      <c r="DNE5" s="463"/>
      <c r="DNF5" s="463"/>
      <c r="DNG5" s="463"/>
      <c r="DNH5" s="463"/>
      <c r="DNI5" s="463"/>
      <c r="DNJ5" s="463"/>
      <c r="DNK5" s="463"/>
      <c r="DNL5" s="463"/>
      <c r="DNM5" s="463"/>
      <c r="DNN5" s="463"/>
      <c r="DNO5" s="463"/>
      <c r="DNP5" s="463"/>
      <c r="DNQ5" s="463"/>
      <c r="DNR5" s="463"/>
      <c r="DNS5" s="463"/>
      <c r="DNT5" s="463"/>
      <c r="DNU5" s="463"/>
      <c r="DNV5" s="463"/>
      <c r="DNW5" s="463"/>
      <c r="DNX5" s="463"/>
      <c r="DNY5" s="463"/>
      <c r="DNZ5" s="463"/>
      <c r="DOA5" s="463"/>
      <c r="DOB5" s="463"/>
      <c r="DOC5" s="463"/>
      <c r="DOD5" s="463"/>
      <c r="DOE5" s="463"/>
      <c r="DOF5" s="463"/>
      <c r="DOG5" s="463"/>
      <c r="DOH5" s="463"/>
      <c r="DOI5" s="463"/>
      <c r="DOJ5" s="463"/>
      <c r="DOK5" s="463"/>
      <c r="DOL5" s="463"/>
      <c r="DOM5" s="463"/>
      <c r="DON5" s="463"/>
      <c r="DOO5" s="463"/>
      <c r="DOP5" s="463"/>
      <c r="DOQ5" s="463"/>
      <c r="DOR5" s="463"/>
      <c r="DOS5" s="463"/>
      <c r="DOT5" s="463"/>
      <c r="DOU5" s="463"/>
      <c r="DOV5" s="463"/>
      <c r="DOW5" s="463"/>
      <c r="DOX5" s="463"/>
      <c r="DOY5" s="463"/>
      <c r="DOZ5" s="463"/>
      <c r="DPA5" s="463"/>
      <c r="DPB5" s="463"/>
      <c r="DPC5" s="463"/>
      <c r="DPD5" s="463"/>
      <c r="DPE5" s="463"/>
      <c r="DPF5" s="463"/>
      <c r="DPG5" s="463"/>
      <c r="DPH5" s="463"/>
      <c r="DPI5" s="463"/>
      <c r="DPJ5" s="463"/>
      <c r="DPK5" s="463"/>
      <c r="DPL5" s="463"/>
      <c r="DPM5" s="463"/>
      <c r="DPN5" s="463"/>
      <c r="DPO5" s="463"/>
      <c r="DPP5" s="463"/>
      <c r="DPQ5" s="463"/>
      <c r="DPR5" s="463"/>
      <c r="DPS5" s="463"/>
      <c r="DPT5" s="463"/>
      <c r="DPU5" s="463"/>
      <c r="DPV5" s="463"/>
      <c r="DPW5" s="463"/>
      <c r="DPX5" s="463"/>
      <c r="DPY5" s="463"/>
      <c r="DPZ5" s="463"/>
      <c r="DQA5" s="463"/>
      <c r="DQB5" s="463"/>
      <c r="DQC5" s="463"/>
      <c r="DQD5" s="463"/>
      <c r="DQE5" s="463"/>
      <c r="DQF5" s="463"/>
      <c r="DQG5" s="463"/>
      <c r="DQH5" s="463"/>
      <c r="DQI5" s="463"/>
      <c r="DQJ5" s="463"/>
      <c r="DQK5" s="463"/>
      <c r="DQL5" s="463"/>
      <c r="DQM5" s="463"/>
      <c r="DQN5" s="463"/>
      <c r="DQO5" s="463"/>
      <c r="DQP5" s="463"/>
      <c r="DQQ5" s="463"/>
      <c r="DQR5" s="463"/>
      <c r="DQS5" s="463"/>
      <c r="DQT5" s="463"/>
      <c r="DQU5" s="463"/>
      <c r="DQV5" s="463"/>
      <c r="DQW5" s="463"/>
      <c r="DQX5" s="463"/>
      <c r="DQY5" s="463"/>
      <c r="DQZ5" s="463"/>
      <c r="DRA5" s="463"/>
      <c r="DRB5" s="463"/>
      <c r="DRC5" s="463"/>
      <c r="DRD5" s="463"/>
      <c r="DRE5" s="463"/>
      <c r="DRF5" s="463"/>
      <c r="DRG5" s="463"/>
      <c r="DRH5" s="463"/>
      <c r="DRI5" s="463"/>
      <c r="DRJ5" s="463"/>
      <c r="DRK5" s="463"/>
      <c r="DRL5" s="463"/>
      <c r="DRM5" s="463"/>
      <c r="DRN5" s="463"/>
      <c r="DRO5" s="463"/>
      <c r="DRP5" s="463"/>
      <c r="DRQ5" s="463"/>
      <c r="DRR5" s="463"/>
      <c r="DRS5" s="463"/>
      <c r="DRT5" s="463"/>
      <c r="DRU5" s="463"/>
      <c r="DRV5" s="463"/>
      <c r="DRW5" s="463"/>
      <c r="DRX5" s="463"/>
      <c r="DRY5" s="463"/>
      <c r="DRZ5" s="463"/>
      <c r="DSA5" s="463"/>
      <c r="DSB5" s="463"/>
      <c r="DSC5" s="463"/>
      <c r="DSD5" s="463"/>
      <c r="DSE5" s="463"/>
      <c r="DSF5" s="463"/>
      <c r="DSG5" s="463"/>
      <c r="DSH5" s="463"/>
      <c r="DSI5" s="463"/>
      <c r="DSJ5" s="463"/>
      <c r="DSK5" s="463"/>
      <c r="DSL5" s="463"/>
      <c r="DSM5" s="463"/>
      <c r="DSN5" s="463"/>
      <c r="DSO5" s="463"/>
      <c r="DSP5" s="463"/>
      <c r="DSQ5" s="463"/>
      <c r="DSR5" s="463"/>
      <c r="DSS5" s="463"/>
      <c r="DST5" s="463"/>
      <c r="DSU5" s="463"/>
      <c r="DSV5" s="463"/>
      <c r="DSW5" s="463"/>
      <c r="DSX5" s="463"/>
      <c r="DSY5" s="463"/>
      <c r="DSZ5" s="463"/>
      <c r="DTA5" s="463"/>
      <c r="DTB5" s="463"/>
      <c r="DTC5" s="463"/>
      <c r="DTD5" s="463"/>
      <c r="DTE5" s="463"/>
      <c r="DTF5" s="463"/>
      <c r="DTG5" s="463"/>
      <c r="DTH5" s="463"/>
      <c r="DTI5" s="463"/>
      <c r="DTJ5" s="463"/>
      <c r="DTK5" s="463"/>
      <c r="DTL5" s="463"/>
      <c r="DTM5" s="463"/>
      <c r="DTN5" s="463"/>
      <c r="DTO5" s="463"/>
      <c r="DTP5" s="463"/>
      <c r="DTQ5" s="463"/>
      <c r="DTR5" s="463"/>
      <c r="DTS5" s="463"/>
      <c r="DTT5" s="463"/>
      <c r="DTU5" s="463"/>
      <c r="DTV5" s="463"/>
      <c r="DTW5" s="463"/>
      <c r="DTX5" s="463"/>
      <c r="DTY5" s="463"/>
      <c r="DTZ5" s="463"/>
      <c r="DUA5" s="463"/>
      <c r="DUB5" s="463"/>
      <c r="DUC5" s="463"/>
      <c r="DUD5" s="463"/>
      <c r="DUE5" s="463"/>
      <c r="DUF5" s="463"/>
      <c r="DUG5" s="463"/>
      <c r="DUH5" s="463"/>
      <c r="DUI5" s="463"/>
      <c r="DUJ5" s="463"/>
      <c r="DUK5" s="463"/>
      <c r="DUL5" s="463"/>
      <c r="DUM5" s="463"/>
      <c r="DUN5" s="463"/>
      <c r="DUO5" s="463"/>
      <c r="DUP5" s="463"/>
      <c r="DUQ5" s="463"/>
      <c r="DUR5" s="463"/>
      <c r="DUS5" s="463"/>
      <c r="DUT5" s="463"/>
      <c r="DUU5" s="463"/>
      <c r="DUV5" s="463"/>
      <c r="DUW5" s="463"/>
      <c r="DUX5" s="463"/>
      <c r="DUY5" s="463"/>
      <c r="DUZ5" s="463"/>
      <c r="DVA5" s="463"/>
      <c r="DVB5" s="463"/>
      <c r="DVC5" s="463"/>
      <c r="DVD5" s="463"/>
      <c r="DVE5" s="463"/>
      <c r="DVF5" s="463"/>
      <c r="DVG5" s="463"/>
      <c r="DVH5" s="463"/>
      <c r="DVI5" s="463"/>
      <c r="DVJ5" s="463"/>
      <c r="DVK5" s="463"/>
      <c r="DVL5" s="463"/>
      <c r="DVM5" s="463"/>
      <c r="DVN5" s="463"/>
      <c r="DVO5" s="463"/>
      <c r="DVP5" s="463"/>
      <c r="DVQ5" s="463"/>
      <c r="DVR5" s="463"/>
      <c r="DVS5" s="463"/>
      <c r="DVT5" s="463"/>
      <c r="DVU5" s="463"/>
      <c r="DVV5" s="463"/>
      <c r="DVW5" s="463"/>
      <c r="DVX5" s="463"/>
      <c r="DVY5" s="463"/>
      <c r="DVZ5" s="463"/>
      <c r="DWA5" s="463"/>
      <c r="DWB5" s="463"/>
      <c r="DWC5" s="463"/>
      <c r="DWD5" s="463"/>
      <c r="DWE5" s="463"/>
      <c r="DWF5" s="463"/>
      <c r="DWG5" s="463"/>
      <c r="DWH5" s="463"/>
      <c r="DWI5" s="463"/>
      <c r="DWJ5" s="463"/>
      <c r="DWK5" s="463"/>
      <c r="DWL5" s="463"/>
      <c r="DWM5" s="463"/>
      <c r="DWN5" s="463"/>
      <c r="DWO5" s="463"/>
      <c r="DWP5" s="463"/>
      <c r="DWQ5" s="463"/>
      <c r="DWR5" s="463"/>
      <c r="DWS5" s="463"/>
      <c r="DWT5" s="463"/>
      <c r="DWU5" s="463"/>
      <c r="DWV5" s="463"/>
      <c r="DWW5" s="463"/>
      <c r="DWX5" s="463"/>
      <c r="DWY5" s="463"/>
      <c r="DWZ5" s="463"/>
      <c r="DXA5" s="463"/>
      <c r="DXB5" s="463"/>
      <c r="DXC5" s="463"/>
      <c r="DXD5" s="463"/>
      <c r="DXE5" s="463"/>
      <c r="DXF5" s="463"/>
      <c r="DXG5" s="463"/>
      <c r="DXH5" s="463"/>
      <c r="DXI5" s="463"/>
      <c r="DXJ5" s="463"/>
      <c r="DXK5" s="463"/>
      <c r="DXL5" s="463"/>
      <c r="DXM5" s="463"/>
      <c r="DXN5" s="463"/>
      <c r="DXO5" s="463"/>
      <c r="DXP5" s="463"/>
      <c r="DXQ5" s="463"/>
      <c r="DXR5" s="463"/>
      <c r="DXS5" s="463"/>
      <c r="DXT5" s="463"/>
      <c r="DXU5" s="463"/>
      <c r="DXV5" s="463"/>
      <c r="DXW5" s="463"/>
      <c r="DXX5" s="463"/>
      <c r="DXY5" s="463"/>
      <c r="DXZ5" s="463"/>
      <c r="DYA5" s="463"/>
      <c r="DYB5" s="463"/>
      <c r="DYC5" s="463"/>
      <c r="DYD5" s="463"/>
      <c r="DYE5" s="463"/>
      <c r="DYF5" s="463"/>
      <c r="DYG5" s="463"/>
      <c r="DYH5" s="463"/>
      <c r="DYI5" s="463"/>
      <c r="DYJ5" s="463"/>
      <c r="DYK5" s="463"/>
      <c r="DYL5" s="463"/>
      <c r="DYM5" s="463"/>
      <c r="DYN5" s="463"/>
      <c r="DYO5" s="463"/>
      <c r="DYP5" s="463"/>
      <c r="DYQ5" s="463"/>
      <c r="DYR5" s="463"/>
      <c r="DYS5" s="463"/>
      <c r="DYT5" s="463"/>
      <c r="DYU5" s="463"/>
      <c r="DYV5" s="463"/>
      <c r="DYW5" s="463"/>
      <c r="DYX5" s="463"/>
      <c r="DYY5" s="463"/>
      <c r="DYZ5" s="463"/>
      <c r="DZA5" s="463"/>
      <c r="DZB5" s="463"/>
      <c r="DZC5" s="463"/>
      <c r="DZD5" s="463"/>
      <c r="DZE5" s="463"/>
      <c r="DZF5" s="463"/>
      <c r="DZG5" s="463"/>
      <c r="DZH5" s="463"/>
      <c r="DZI5" s="463"/>
      <c r="DZJ5" s="463"/>
      <c r="DZK5" s="463"/>
      <c r="DZL5" s="463"/>
      <c r="DZM5" s="463"/>
      <c r="DZN5" s="463"/>
      <c r="DZO5" s="463"/>
      <c r="DZP5" s="463"/>
      <c r="DZQ5" s="463"/>
      <c r="DZR5" s="463"/>
      <c r="DZS5" s="463"/>
      <c r="DZT5" s="463"/>
      <c r="DZU5" s="463"/>
      <c r="DZV5" s="463"/>
      <c r="DZW5" s="463"/>
      <c r="DZX5" s="463"/>
      <c r="DZY5" s="463"/>
      <c r="DZZ5" s="463"/>
      <c r="EAA5" s="463"/>
      <c r="EAB5" s="463"/>
      <c r="EAC5" s="463"/>
      <c r="EAD5" s="463"/>
      <c r="EAE5" s="463"/>
      <c r="EAF5" s="463"/>
      <c r="EAG5" s="463"/>
      <c r="EAH5" s="463"/>
      <c r="EAI5" s="463"/>
      <c r="EAJ5" s="463"/>
      <c r="EAK5" s="463"/>
      <c r="EAL5" s="463"/>
      <c r="EAM5" s="463"/>
      <c r="EAN5" s="463"/>
      <c r="EAO5" s="463"/>
      <c r="EAP5" s="463"/>
      <c r="EAQ5" s="463"/>
      <c r="EAR5" s="463"/>
      <c r="EAS5" s="463"/>
      <c r="EAT5" s="463"/>
      <c r="EAU5" s="463"/>
      <c r="EAV5" s="463"/>
      <c r="EAW5" s="463"/>
      <c r="EAX5" s="463"/>
      <c r="EAY5" s="463"/>
      <c r="EAZ5" s="463"/>
      <c r="EBA5" s="463"/>
      <c r="EBB5" s="463"/>
      <c r="EBC5" s="463"/>
      <c r="EBD5" s="463"/>
      <c r="EBE5" s="463"/>
      <c r="EBF5" s="463"/>
      <c r="EBG5" s="463"/>
      <c r="EBH5" s="463"/>
      <c r="EBI5" s="463"/>
      <c r="EBJ5" s="463"/>
      <c r="EBK5" s="463"/>
      <c r="EBL5" s="463"/>
      <c r="EBM5" s="463"/>
      <c r="EBN5" s="463"/>
      <c r="EBO5" s="463"/>
      <c r="EBP5" s="463"/>
      <c r="EBQ5" s="463"/>
      <c r="EBR5" s="463"/>
      <c r="EBS5" s="463"/>
      <c r="EBT5" s="463"/>
      <c r="EBU5" s="463"/>
      <c r="EBV5" s="463"/>
      <c r="EBW5" s="463"/>
      <c r="EBX5" s="463"/>
      <c r="EBY5" s="463"/>
      <c r="EBZ5" s="463"/>
      <c r="ECA5" s="463"/>
      <c r="ECB5" s="463"/>
      <c r="ECC5" s="463"/>
      <c r="ECD5" s="463"/>
      <c r="ECE5" s="463"/>
      <c r="ECF5" s="463"/>
      <c r="ECG5" s="463"/>
      <c r="ECH5" s="463"/>
      <c r="ECI5" s="463"/>
      <c r="ECJ5" s="463"/>
      <c r="ECK5" s="463"/>
      <c r="ECL5" s="463"/>
      <c r="ECM5" s="463"/>
      <c r="ECN5" s="463"/>
      <c r="ECO5" s="463"/>
      <c r="ECP5" s="463"/>
      <c r="ECQ5" s="463"/>
      <c r="ECR5" s="463"/>
      <c r="ECS5" s="463"/>
      <c r="ECT5" s="463"/>
      <c r="ECU5" s="463"/>
      <c r="ECV5" s="463"/>
      <c r="ECW5" s="463"/>
      <c r="ECX5" s="463"/>
      <c r="ECY5" s="463"/>
      <c r="ECZ5" s="463"/>
      <c r="EDA5" s="463"/>
      <c r="EDB5" s="463"/>
      <c r="EDC5" s="463"/>
      <c r="EDD5" s="463"/>
      <c r="EDE5" s="463"/>
      <c r="EDF5" s="463"/>
      <c r="EDG5" s="463"/>
      <c r="EDH5" s="463"/>
      <c r="EDI5" s="463"/>
      <c r="EDJ5" s="463"/>
      <c r="EDK5" s="463"/>
      <c r="EDL5" s="463"/>
      <c r="EDM5" s="463"/>
      <c r="EDN5" s="463"/>
      <c r="EDO5" s="463"/>
      <c r="EDP5" s="463"/>
      <c r="EDQ5" s="463"/>
      <c r="EDR5" s="463"/>
      <c r="EDS5" s="463"/>
      <c r="EDT5" s="463"/>
      <c r="EDU5" s="463"/>
      <c r="EDV5" s="463"/>
      <c r="EDW5" s="463"/>
      <c r="EDX5" s="463"/>
      <c r="EDY5" s="463"/>
      <c r="EDZ5" s="463"/>
      <c r="EEA5" s="463"/>
      <c r="EEB5" s="463"/>
      <c r="EEC5" s="463"/>
      <c r="EED5" s="463"/>
      <c r="EEE5" s="463"/>
      <c r="EEF5" s="463"/>
      <c r="EEG5" s="463"/>
      <c r="EEH5" s="463"/>
      <c r="EEI5" s="463"/>
      <c r="EEJ5" s="463"/>
      <c r="EEK5" s="463"/>
      <c r="EEL5" s="463"/>
      <c r="EEM5" s="463"/>
      <c r="EEN5" s="463"/>
      <c r="EEO5" s="463"/>
      <c r="EEP5" s="463"/>
      <c r="EEQ5" s="463"/>
      <c r="EER5" s="463"/>
      <c r="EES5" s="463"/>
      <c r="EET5" s="463"/>
      <c r="EEU5" s="463"/>
      <c r="EEV5" s="463"/>
      <c r="EEW5" s="463"/>
      <c r="EEX5" s="463"/>
      <c r="EEY5" s="463"/>
      <c r="EEZ5" s="463"/>
      <c r="EFA5" s="463"/>
      <c r="EFB5" s="463"/>
      <c r="EFC5" s="463"/>
      <c r="EFD5" s="463"/>
      <c r="EFE5" s="463"/>
      <c r="EFF5" s="463"/>
      <c r="EFG5" s="463"/>
      <c r="EFH5" s="463"/>
      <c r="EFI5" s="463"/>
      <c r="EFJ5" s="463"/>
      <c r="EFK5" s="463"/>
      <c r="EFL5" s="463"/>
      <c r="EFM5" s="463"/>
      <c r="EFN5" s="463"/>
      <c r="EFO5" s="463"/>
      <c r="EFP5" s="463"/>
      <c r="EFQ5" s="463"/>
      <c r="EFR5" s="463"/>
      <c r="EFS5" s="463"/>
      <c r="EFT5" s="463"/>
      <c r="EFU5" s="463"/>
      <c r="EFV5" s="463"/>
      <c r="EFW5" s="463"/>
      <c r="EFX5" s="463"/>
      <c r="EFY5" s="463"/>
      <c r="EFZ5" s="463"/>
      <c r="EGA5" s="463"/>
      <c r="EGB5" s="463"/>
      <c r="EGC5" s="463"/>
      <c r="EGD5" s="463"/>
      <c r="EGE5" s="463"/>
      <c r="EGF5" s="463"/>
      <c r="EGG5" s="463"/>
      <c r="EGH5" s="463"/>
      <c r="EGI5" s="463"/>
      <c r="EGJ5" s="463"/>
      <c r="EGK5" s="463"/>
      <c r="EGL5" s="463"/>
      <c r="EGM5" s="463"/>
      <c r="EGN5" s="463"/>
      <c r="EGO5" s="463"/>
      <c r="EGP5" s="463"/>
      <c r="EGQ5" s="463"/>
      <c r="EGR5" s="463"/>
      <c r="EGS5" s="463"/>
      <c r="EGT5" s="463"/>
      <c r="EGU5" s="463"/>
      <c r="EGV5" s="463"/>
      <c r="EGW5" s="463"/>
      <c r="EGX5" s="463"/>
      <c r="EGY5" s="463"/>
      <c r="EGZ5" s="463"/>
      <c r="EHA5" s="463"/>
      <c r="EHB5" s="463"/>
      <c r="EHC5" s="463"/>
      <c r="EHD5" s="463"/>
      <c r="EHE5" s="463"/>
      <c r="EHF5" s="463"/>
      <c r="EHG5" s="463"/>
      <c r="EHH5" s="463"/>
      <c r="EHI5" s="463"/>
      <c r="EHJ5" s="463"/>
      <c r="EHK5" s="463"/>
      <c r="EHL5" s="463"/>
      <c r="EHM5" s="463"/>
      <c r="EHN5" s="463"/>
      <c r="EHO5" s="463"/>
      <c r="EHP5" s="463"/>
      <c r="EHQ5" s="463"/>
      <c r="EHR5" s="463"/>
      <c r="EHS5" s="463"/>
      <c r="EHT5" s="463"/>
      <c r="EHU5" s="463"/>
      <c r="EHV5" s="463"/>
      <c r="EHW5" s="463"/>
      <c r="EHX5" s="463"/>
      <c r="EHY5" s="463"/>
      <c r="EHZ5" s="463"/>
      <c r="EIA5" s="463"/>
      <c r="EIB5" s="463"/>
      <c r="EIC5" s="463"/>
      <c r="EID5" s="463"/>
      <c r="EIE5" s="463"/>
      <c r="EIF5" s="463"/>
      <c r="EIG5" s="463"/>
      <c r="EIH5" s="463"/>
      <c r="EII5" s="463"/>
      <c r="EIJ5" s="463"/>
      <c r="EIK5" s="463"/>
      <c r="EIL5" s="463"/>
      <c r="EIM5" s="463"/>
      <c r="EIN5" s="463"/>
      <c r="EIO5" s="463"/>
      <c r="EIP5" s="463"/>
      <c r="EIQ5" s="463"/>
      <c r="EIR5" s="463"/>
      <c r="EIS5" s="463"/>
      <c r="EIT5" s="463"/>
      <c r="EIU5" s="463"/>
      <c r="EIV5" s="463"/>
      <c r="EIW5" s="463"/>
      <c r="EIX5" s="463"/>
      <c r="EIY5" s="463"/>
      <c r="EIZ5" s="463"/>
      <c r="EJA5" s="463"/>
      <c r="EJB5" s="463"/>
      <c r="EJC5" s="463"/>
      <c r="EJD5" s="463"/>
      <c r="EJE5" s="463"/>
      <c r="EJF5" s="463"/>
      <c r="EJG5" s="463"/>
      <c r="EJH5" s="463"/>
      <c r="EJI5" s="463"/>
      <c r="EJJ5" s="463"/>
      <c r="EJK5" s="463"/>
      <c r="EJL5" s="463"/>
      <c r="EJM5" s="463"/>
      <c r="EJN5" s="463"/>
      <c r="EJO5" s="463"/>
      <c r="EJP5" s="463"/>
      <c r="EJQ5" s="463"/>
      <c r="EJR5" s="463"/>
      <c r="EJS5" s="463"/>
      <c r="EJT5" s="463"/>
      <c r="EJU5" s="463"/>
      <c r="EJV5" s="463"/>
      <c r="EJW5" s="463"/>
      <c r="EJX5" s="463"/>
      <c r="EJY5" s="463"/>
      <c r="EJZ5" s="463"/>
      <c r="EKA5" s="463"/>
      <c r="EKB5" s="463"/>
      <c r="EKC5" s="463"/>
      <c r="EKD5" s="463"/>
      <c r="EKE5" s="463"/>
      <c r="EKF5" s="463"/>
      <c r="EKG5" s="463"/>
      <c r="EKH5" s="463"/>
      <c r="EKI5" s="463"/>
      <c r="EKJ5" s="463"/>
      <c r="EKK5" s="463"/>
      <c r="EKL5" s="463"/>
      <c r="EKM5" s="463"/>
      <c r="EKN5" s="463"/>
      <c r="EKO5" s="463"/>
      <c r="EKP5" s="463"/>
      <c r="EKQ5" s="463"/>
      <c r="EKR5" s="463"/>
      <c r="EKS5" s="463"/>
      <c r="EKT5" s="463"/>
      <c r="EKU5" s="463"/>
      <c r="EKV5" s="463"/>
      <c r="EKW5" s="463"/>
      <c r="EKX5" s="463"/>
      <c r="EKY5" s="463"/>
      <c r="EKZ5" s="463"/>
      <c r="ELA5" s="463"/>
      <c r="ELB5" s="463"/>
      <c r="ELC5" s="463"/>
      <c r="ELD5" s="463"/>
      <c r="ELE5" s="463"/>
      <c r="ELF5" s="463"/>
      <c r="ELG5" s="463"/>
      <c r="ELH5" s="463"/>
      <c r="ELI5" s="463"/>
      <c r="ELJ5" s="463"/>
      <c r="ELK5" s="463"/>
      <c r="ELL5" s="463"/>
      <c r="ELM5" s="463"/>
      <c r="ELN5" s="463"/>
      <c r="ELO5" s="463"/>
      <c r="ELP5" s="463"/>
      <c r="ELQ5" s="463"/>
      <c r="ELR5" s="463"/>
      <c r="ELS5" s="463"/>
      <c r="ELT5" s="463"/>
      <c r="ELU5" s="463"/>
      <c r="ELV5" s="463"/>
      <c r="ELW5" s="463"/>
      <c r="ELX5" s="463"/>
      <c r="ELY5" s="463"/>
      <c r="ELZ5" s="463"/>
      <c r="EMA5" s="463"/>
      <c r="EMB5" s="463"/>
      <c r="EMC5" s="463"/>
      <c r="EMD5" s="463"/>
      <c r="EME5" s="463"/>
      <c r="EMF5" s="463"/>
      <c r="EMG5" s="463"/>
      <c r="EMH5" s="463"/>
      <c r="EMI5" s="463"/>
      <c r="EMJ5" s="463"/>
      <c r="EMK5" s="463"/>
      <c r="EML5" s="463"/>
      <c r="EMM5" s="463"/>
      <c r="EMN5" s="463"/>
      <c r="EMO5" s="463"/>
      <c r="EMP5" s="463"/>
      <c r="EMQ5" s="463"/>
      <c r="EMR5" s="463"/>
      <c r="EMS5" s="463"/>
      <c r="EMT5" s="463"/>
      <c r="EMU5" s="463"/>
      <c r="EMV5" s="463"/>
      <c r="EMW5" s="463"/>
      <c r="EMX5" s="463"/>
      <c r="EMY5" s="463"/>
      <c r="EMZ5" s="463"/>
      <c r="ENA5" s="463"/>
      <c r="ENB5" s="463"/>
      <c r="ENC5" s="463"/>
      <c r="END5" s="463"/>
      <c r="ENE5" s="463"/>
      <c r="ENF5" s="463"/>
      <c r="ENG5" s="463"/>
      <c r="ENH5" s="463"/>
      <c r="ENI5" s="463"/>
      <c r="ENJ5" s="463"/>
      <c r="ENK5" s="463"/>
      <c r="ENL5" s="463"/>
      <c r="ENM5" s="463"/>
      <c r="ENN5" s="463"/>
      <c r="ENO5" s="463"/>
      <c r="ENP5" s="463"/>
      <c r="ENQ5" s="463"/>
      <c r="ENR5" s="463"/>
      <c r="ENS5" s="463"/>
      <c r="ENT5" s="463"/>
      <c r="ENU5" s="463"/>
      <c r="ENV5" s="463"/>
      <c r="ENW5" s="463"/>
      <c r="ENX5" s="463"/>
      <c r="ENY5" s="463"/>
      <c r="ENZ5" s="463"/>
      <c r="EOA5" s="463"/>
      <c r="EOB5" s="463"/>
      <c r="EOC5" s="463"/>
      <c r="EOD5" s="463"/>
      <c r="EOE5" s="463"/>
      <c r="EOF5" s="463"/>
      <c r="EOG5" s="463"/>
      <c r="EOH5" s="463"/>
      <c r="EOI5" s="463"/>
      <c r="EOJ5" s="463"/>
      <c r="EOK5" s="463"/>
      <c r="EOL5" s="463"/>
      <c r="EOM5" s="463"/>
      <c r="EON5" s="463"/>
      <c r="EOO5" s="463"/>
      <c r="EOP5" s="463"/>
      <c r="EOQ5" s="463"/>
      <c r="EOR5" s="463"/>
      <c r="EOS5" s="463"/>
      <c r="EOT5" s="463"/>
      <c r="EOU5" s="463"/>
      <c r="EOV5" s="463"/>
      <c r="EOW5" s="463"/>
      <c r="EOX5" s="463"/>
      <c r="EOY5" s="463"/>
      <c r="EOZ5" s="463"/>
      <c r="EPA5" s="463"/>
      <c r="EPB5" s="463"/>
      <c r="EPC5" s="463"/>
      <c r="EPD5" s="463"/>
      <c r="EPE5" s="463"/>
      <c r="EPF5" s="463"/>
      <c r="EPG5" s="463"/>
      <c r="EPH5" s="463"/>
      <c r="EPI5" s="463"/>
      <c r="EPJ5" s="463"/>
      <c r="EPK5" s="463"/>
      <c r="EPL5" s="463"/>
      <c r="EPM5" s="463"/>
      <c r="EPN5" s="463"/>
      <c r="EPO5" s="463"/>
      <c r="EPP5" s="463"/>
      <c r="EPQ5" s="463"/>
      <c r="EPR5" s="463"/>
      <c r="EPS5" s="463"/>
      <c r="EPT5" s="463"/>
      <c r="EPU5" s="463"/>
      <c r="EPV5" s="463"/>
      <c r="EPW5" s="463"/>
      <c r="EPX5" s="463"/>
      <c r="EPY5" s="463"/>
      <c r="EPZ5" s="463"/>
      <c r="EQA5" s="463"/>
      <c r="EQB5" s="463"/>
      <c r="EQC5" s="463"/>
      <c r="EQD5" s="463"/>
      <c r="EQE5" s="463"/>
      <c r="EQF5" s="463"/>
      <c r="EQG5" s="463"/>
      <c r="EQH5" s="463"/>
      <c r="EQI5" s="463"/>
      <c r="EQJ5" s="463"/>
      <c r="EQK5" s="463"/>
      <c r="EQL5" s="463"/>
      <c r="EQM5" s="463"/>
      <c r="EQN5" s="463"/>
      <c r="EQO5" s="463"/>
      <c r="EQP5" s="463"/>
      <c r="EQQ5" s="463"/>
      <c r="EQR5" s="463"/>
      <c r="EQS5" s="463"/>
      <c r="EQT5" s="463"/>
      <c r="EQU5" s="463"/>
      <c r="EQV5" s="463"/>
      <c r="EQW5" s="463"/>
      <c r="EQX5" s="463"/>
      <c r="EQY5" s="463"/>
      <c r="EQZ5" s="463"/>
      <c r="ERA5" s="463"/>
      <c r="ERB5" s="463"/>
      <c r="ERC5" s="463"/>
      <c r="ERD5" s="463"/>
      <c r="ERE5" s="463"/>
      <c r="ERF5" s="463"/>
      <c r="ERG5" s="463"/>
      <c r="ERH5" s="463"/>
      <c r="ERI5" s="463"/>
      <c r="ERJ5" s="463"/>
      <c r="ERK5" s="463"/>
      <c r="ERL5" s="463"/>
      <c r="ERM5" s="463"/>
      <c r="ERN5" s="463"/>
      <c r="ERO5" s="463"/>
      <c r="ERP5" s="463"/>
      <c r="ERQ5" s="463"/>
      <c r="ERR5" s="463"/>
      <c r="ERS5" s="463"/>
      <c r="ERT5" s="463"/>
      <c r="ERU5" s="463"/>
      <c r="ERV5" s="463"/>
      <c r="ERW5" s="463"/>
      <c r="ERX5" s="463"/>
      <c r="ERY5" s="463"/>
      <c r="ERZ5" s="463"/>
      <c r="ESA5" s="463"/>
      <c r="ESB5" s="463"/>
      <c r="ESC5" s="463"/>
      <c r="ESD5" s="463"/>
      <c r="ESE5" s="463"/>
      <c r="ESF5" s="463"/>
      <c r="ESG5" s="463"/>
      <c r="ESH5" s="463"/>
      <c r="ESI5" s="463"/>
      <c r="ESJ5" s="463"/>
      <c r="ESK5" s="463"/>
      <c r="ESL5" s="463"/>
      <c r="ESM5" s="463"/>
      <c r="ESN5" s="463"/>
      <c r="ESO5" s="463"/>
      <c r="ESP5" s="463"/>
      <c r="ESQ5" s="463"/>
      <c r="ESR5" s="463"/>
      <c r="ESS5" s="463"/>
      <c r="EST5" s="463"/>
      <c r="ESU5" s="463"/>
      <c r="ESV5" s="463"/>
      <c r="ESW5" s="463"/>
      <c r="ESX5" s="463"/>
      <c r="ESY5" s="463"/>
      <c r="ESZ5" s="463"/>
      <c r="ETA5" s="463"/>
      <c r="ETB5" s="463"/>
      <c r="ETC5" s="463"/>
      <c r="ETD5" s="463"/>
      <c r="ETE5" s="463"/>
      <c r="ETF5" s="463"/>
      <c r="ETG5" s="463"/>
      <c r="ETH5" s="463"/>
      <c r="ETI5" s="463"/>
      <c r="ETJ5" s="463"/>
      <c r="ETK5" s="463"/>
      <c r="ETL5" s="463"/>
      <c r="ETM5" s="463"/>
      <c r="ETN5" s="463"/>
      <c r="ETO5" s="463"/>
      <c r="ETP5" s="463"/>
      <c r="ETQ5" s="463"/>
      <c r="ETR5" s="463"/>
      <c r="ETS5" s="463"/>
      <c r="ETT5" s="463"/>
      <c r="ETU5" s="463"/>
      <c r="ETV5" s="463"/>
      <c r="ETW5" s="463"/>
      <c r="ETX5" s="463"/>
      <c r="ETY5" s="463"/>
      <c r="ETZ5" s="463"/>
      <c r="EUA5" s="463"/>
      <c r="EUB5" s="463"/>
      <c r="EUC5" s="463"/>
      <c r="EUD5" s="463"/>
      <c r="EUE5" s="463"/>
      <c r="EUF5" s="463"/>
      <c r="EUG5" s="463"/>
      <c r="EUH5" s="463"/>
      <c r="EUI5" s="463"/>
      <c r="EUJ5" s="463"/>
      <c r="EUK5" s="463"/>
      <c r="EUL5" s="463"/>
      <c r="EUM5" s="463"/>
      <c r="EUN5" s="463"/>
      <c r="EUO5" s="463"/>
      <c r="EUP5" s="463"/>
      <c r="EUQ5" s="463"/>
      <c r="EUR5" s="463"/>
      <c r="EUS5" s="463"/>
      <c r="EUT5" s="463"/>
      <c r="EUU5" s="463"/>
      <c r="EUV5" s="463"/>
      <c r="EUW5" s="463"/>
      <c r="EUX5" s="463"/>
      <c r="EUY5" s="463"/>
      <c r="EUZ5" s="463"/>
      <c r="EVA5" s="463"/>
      <c r="EVB5" s="463"/>
      <c r="EVC5" s="463"/>
      <c r="EVD5" s="463"/>
      <c r="EVE5" s="463"/>
      <c r="EVF5" s="463"/>
      <c r="EVG5" s="463"/>
      <c r="EVH5" s="463"/>
      <c r="EVI5" s="463"/>
      <c r="EVJ5" s="463"/>
      <c r="EVK5" s="463"/>
      <c r="EVL5" s="463"/>
      <c r="EVM5" s="463"/>
      <c r="EVN5" s="463"/>
      <c r="EVO5" s="463"/>
      <c r="EVP5" s="463"/>
      <c r="EVQ5" s="463"/>
      <c r="EVR5" s="463"/>
      <c r="EVS5" s="463"/>
      <c r="EVT5" s="463"/>
      <c r="EVU5" s="463"/>
      <c r="EVV5" s="463"/>
      <c r="EVW5" s="463"/>
      <c r="EVX5" s="463"/>
      <c r="EVY5" s="463"/>
      <c r="EVZ5" s="463"/>
      <c r="EWA5" s="463"/>
      <c r="EWB5" s="463"/>
      <c r="EWC5" s="463"/>
      <c r="EWD5" s="463"/>
      <c r="EWE5" s="463"/>
      <c r="EWF5" s="463"/>
      <c r="EWG5" s="463"/>
      <c r="EWH5" s="463"/>
      <c r="EWI5" s="463"/>
      <c r="EWJ5" s="463"/>
      <c r="EWK5" s="463"/>
      <c r="EWL5" s="463"/>
      <c r="EWM5" s="463"/>
      <c r="EWN5" s="463"/>
      <c r="EWO5" s="463"/>
      <c r="EWP5" s="463"/>
      <c r="EWQ5" s="463"/>
      <c r="EWR5" s="463"/>
      <c r="EWS5" s="463"/>
      <c r="EWT5" s="463"/>
      <c r="EWU5" s="463"/>
      <c r="EWV5" s="463"/>
      <c r="EWW5" s="463"/>
      <c r="EWX5" s="463"/>
      <c r="EWY5" s="463"/>
      <c r="EWZ5" s="463"/>
      <c r="EXA5" s="463"/>
      <c r="EXB5" s="463"/>
      <c r="EXC5" s="463"/>
      <c r="EXD5" s="463"/>
      <c r="EXE5" s="463"/>
      <c r="EXF5" s="463"/>
      <c r="EXG5" s="463"/>
      <c r="EXH5" s="463"/>
      <c r="EXI5" s="463"/>
      <c r="EXJ5" s="463"/>
      <c r="EXK5" s="463"/>
      <c r="EXL5" s="463"/>
      <c r="EXM5" s="463"/>
      <c r="EXN5" s="463"/>
      <c r="EXO5" s="463"/>
      <c r="EXP5" s="463"/>
      <c r="EXQ5" s="463"/>
      <c r="EXR5" s="463"/>
      <c r="EXS5" s="463"/>
      <c r="EXT5" s="463"/>
      <c r="EXU5" s="463"/>
      <c r="EXV5" s="463"/>
      <c r="EXW5" s="463"/>
      <c r="EXX5" s="463"/>
      <c r="EXY5" s="463"/>
      <c r="EXZ5" s="463"/>
      <c r="EYA5" s="463"/>
      <c r="EYB5" s="463"/>
      <c r="EYC5" s="463"/>
      <c r="EYD5" s="463"/>
      <c r="EYE5" s="463"/>
      <c r="EYF5" s="463"/>
      <c r="EYG5" s="463"/>
      <c r="EYH5" s="463"/>
      <c r="EYI5" s="463"/>
      <c r="EYJ5" s="463"/>
      <c r="EYK5" s="463"/>
      <c r="EYL5" s="463"/>
      <c r="EYM5" s="463"/>
      <c r="EYN5" s="463"/>
      <c r="EYO5" s="463"/>
      <c r="EYP5" s="463"/>
      <c r="EYQ5" s="463"/>
      <c r="EYR5" s="463"/>
      <c r="EYS5" s="463"/>
      <c r="EYT5" s="463"/>
      <c r="EYU5" s="463"/>
      <c r="EYV5" s="463"/>
      <c r="EYW5" s="463"/>
      <c r="EYX5" s="463"/>
      <c r="EYY5" s="463"/>
      <c r="EYZ5" s="463"/>
      <c r="EZA5" s="463"/>
      <c r="EZB5" s="463"/>
      <c r="EZC5" s="463"/>
      <c r="EZD5" s="463"/>
      <c r="EZE5" s="463"/>
      <c r="EZF5" s="463"/>
      <c r="EZG5" s="463"/>
      <c r="EZH5" s="463"/>
      <c r="EZI5" s="463"/>
      <c r="EZJ5" s="463"/>
      <c r="EZK5" s="463"/>
      <c r="EZL5" s="463"/>
      <c r="EZM5" s="463"/>
      <c r="EZN5" s="463"/>
      <c r="EZO5" s="463"/>
      <c r="EZP5" s="463"/>
      <c r="EZQ5" s="463"/>
      <c r="EZR5" s="463"/>
      <c r="EZS5" s="463"/>
      <c r="EZT5" s="463"/>
      <c r="EZU5" s="463"/>
      <c r="EZV5" s="463"/>
      <c r="EZW5" s="463"/>
      <c r="EZX5" s="463"/>
      <c r="EZY5" s="463"/>
      <c r="EZZ5" s="463"/>
      <c r="FAA5" s="463"/>
      <c r="FAB5" s="463"/>
      <c r="FAC5" s="463"/>
      <c r="FAD5" s="463"/>
      <c r="FAE5" s="463"/>
      <c r="FAF5" s="463"/>
      <c r="FAG5" s="463"/>
      <c r="FAH5" s="463"/>
      <c r="FAI5" s="463"/>
      <c r="FAJ5" s="463"/>
      <c r="FAK5" s="463"/>
      <c r="FAL5" s="463"/>
      <c r="FAM5" s="463"/>
      <c r="FAN5" s="463"/>
      <c r="FAO5" s="463"/>
      <c r="FAP5" s="463"/>
      <c r="FAQ5" s="463"/>
      <c r="FAR5" s="463"/>
      <c r="FAS5" s="463"/>
      <c r="FAT5" s="463"/>
      <c r="FAU5" s="463"/>
      <c r="FAV5" s="463"/>
      <c r="FAW5" s="463"/>
      <c r="FAX5" s="463"/>
      <c r="FAY5" s="463"/>
      <c r="FAZ5" s="463"/>
      <c r="FBA5" s="463"/>
      <c r="FBB5" s="463"/>
      <c r="FBC5" s="463"/>
      <c r="FBD5" s="463"/>
      <c r="FBE5" s="463"/>
      <c r="FBF5" s="463"/>
      <c r="FBG5" s="463"/>
      <c r="FBH5" s="463"/>
      <c r="FBI5" s="463"/>
      <c r="FBJ5" s="463"/>
      <c r="FBK5" s="463"/>
      <c r="FBL5" s="463"/>
      <c r="FBM5" s="463"/>
      <c r="FBN5" s="463"/>
      <c r="FBO5" s="463"/>
      <c r="FBP5" s="463"/>
      <c r="FBQ5" s="463"/>
      <c r="FBR5" s="463"/>
      <c r="FBS5" s="463"/>
      <c r="FBT5" s="463"/>
      <c r="FBU5" s="463"/>
      <c r="FBV5" s="463"/>
      <c r="FBW5" s="463"/>
      <c r="FBX5" s="463"/>
      <c r="FBY5" s="463"/>
      <c r="FBZ5" s="463"/>
      <c r="FCA5" s="463"/>
      <c r="FCB5" s="463"/>
      <c r="FCC5" s="463"/>
      <c r="FCD5" s="463"/>
      <c r="FCE5" s="463"/>
      <c r="FCF5" s="463"/>
      <c r="FCG5" s="463"/>
      <c r="FCH5" s="463"/>
      <c r="FCI5" s="463"/>
      <c r="FCJ5" s="463"/>
      <c r="FCK5" s="463"/>
      <c r="FCL5" s="463"/>
      <c r="FCM5" s="463"/>
      <c r="FCN5" s="463"/>
      <c r="FCO5" s="463"/>
      <c r="FCP5" s="463"/>
      <c r="FCQ5" s="463"/>
      <c r="FCR5" s="463"/>
      <c r="FCS5" s="463"/>
      <c r="FCT5" s="463"/>
      <c r="FCU5" s="463"/>
      <c r="FCV5" s="463"/>
      <c r="FCW5" s="463"/>
      <c r="FCX5" s="463"/>
      <c r="FCY5" s="463"/>
      <c r="FCZ5" s="463"/>
      <c r="FDA5" s="463"/>
      <c r="FDB5" s="463"/>
      <c r="FDC5" s="463"/>
      <c r="FDD5" s="463"/>
      <c r="FDE5" s="463"/>
      <c r="FDF5" s="463"/>
      <c r="FDG5" s="463"/>
      <c r="FDH5" s="463"/>
      <c r="FDI5" s="463"/>
      <c r="FDJ5" s="463"/>
      <c r="FDK5" s="463"/>
      <c r="FDL5" s="463"/>
      <c r="FDM5" s="463"/>
      <c r="FDN5" s="463"/>
      <c r="FDO5" s="463"/>
      <c r="FDP5" s="463"/>
      <c r="FDQ5" s="463"/>
      <c r="FDR5" s="463"/>
      <c r="FDS5" s="463"/>
      <c r="FDT5" s="463"/>
      <c r="FDU5" s="463"/>
      <c r="FDV5" s="463"/>
      <c r="FDW5" s="463"/>
      <c r="FDX5" s="463"/>
      <c r="FDY5" s="463"/>
      <c r="FDZ5" s="463"/>
      <c r="FEA5" s="463"/>
      <c r="FEB5" s="463"/>
      <c r="FEC5" s="463"/>
      <c r="FED5" s="463"/>
      <c r="FEE5" s="463"/>
      <c r="FEF5" s="463"/>
      <c r="FEG5" s="463"/>
      <c r="FEH5" s="463"/>
      <c r="FEI5" s="463"/>
      <c r="FEJ5" s="463"/>
      <c r="FEK5" s="463"/>
      <c r="FEL5" s="463"/>
      <c r="FEM5" s="463"/>
      <c r="FEN5" s="463"/>
      <c r="FEO5" s="463"/>
      <c r="FEP5" s="463"/>
      <c r="FEQ5" s="463"/>
      <c r="FER5" s="463"/>
      <c r="FES5" s="463"/>
      <c r="FET5" s="463"/>
      <c r="FEU5" s="463"/>
      <c r="FEV5" s="463"/>
      <c r="FEW5" s="463"/>
      <c r="FEX5" s="463"/>
      <c r="FEY5" s="463"/>
      <c r="FEZ5" s="463"/>
      <c r="FFA5" s="463"/>
      <c r="FFB5" s="463"/>
      <c r="FFC5" s="463"/>
      <c r="FFD5" s="463"/>
      <c r="FFE5" s="463"/>
      <c r="FFF5" s="463"/>
      <c r="FFG5" s="463"/>
      <c r="FFH5" s="463"/>
      <c r="FFI5" s="463"/>
      <c r="FFJ5" s="463"/>
      <c r="FFK5" s="463"/>
      <c r="FFL5" s="463"/>
      <c r="FFM5" s="463"/>
      <c r="FFN5" s="463"/>
      <c r="FFO5" s="463"/>
      <c r="FFP5" s="463"/>
      <c r="FFQ5" s="463"/>
      <c r="FFR5" s="463"/>
      <c r="FFS5" s="463"/>
      <c r="FFT5" s="463"/>
      <c r="FFU5" s="463"/>
      <c r="FFV5" s="463"/>
      <c r="FFW5" s="463"/>
      <c r="FFX5" s="463"/>
      <c r="FFY5" s="463"/>
      <c r="FFZ5" s="463"/>
      <c r="FGA5" s="463"/>
      <c r="FGB5" s="463"/>
      <c r="FGC5" s="463"/>
      <c r="FGD5" s="463"/>
      <c r="FGE5" s="463"/>
      <c r="FGF5" s="463"/>
      <c r="FGG5" s="463"/>
      <c r="FGH5" s="463"/>
      <c r="FGI5" s="463"/>
      <c r="FGJ5" s="463"/>
      <c r="FGK5" s="463"/>
      <c r="FGL5" s="463"/>
      <c r="FGM5" s="463"/>
      <c r="FGN5" s="463"/>
      <c r="FGO5" s="463"/>
      <c r="FGP5" s="463"/>
      <c r="FGQ5" s="463"/>
      <c r="FGR5" s="463"/>
      <c r="FGS5" s="463"/>
      <c r="FGT5" s="463"/>
      <c r="FGU5" s="463"/>
      <c r="FGV5" s="463"/>
      <c r="FGW5" s="463"/>
      <c r="FGX5" s="463"/>
      <c r="FGY5" s="463"/>
      <c r="FGZ5" s="463"/>
      <c r="FHA5" s="463"/>
      <c r="FHB5" s="463"/>
      <c r="FHC5" s="463"/>
      <c r="FHD5" s="463"/>
      <c r="FHE5" s="463"/>
      <c r="FHF5" s="463"/>
      <c r="FHG5" s="463"/>
      <c r="FHH5" s="463"/>
      <c r="FHI5" s="463"/>
      <c r="FHJ5" s="463"/>
      <c r="FHK5" s="463"/>
      <c r="FHL5" s="463"/>
      <c r="FHM5" s="463"/>
      <c r="FHN5" s="463"/>
      <c r="FHO5" s="463"/>
      <c r="FHP5" s="463"/>
      <c r="FHQ5" s="463"/>
      <c r="FHR5" s="463"/>
      <c r="FHS5" s="463"/>
      <c r="FHT5" s="463"/>
      <c r="FHU5" s="463"/>
      <c r="FHV5" s="463"/>
      <c r="FHW5" s="463"/>
      <c r="FHX5" s="463"/>
      <c r="FHY5" s="463"/>
      <c r="FHZ5" s="463"/>
      <c r="FIA5" s="463"/>
      <c r="FIB5" s="463"/>
      <c r="FIC5" s="463"/>
      <c r="FID5" s="463"/>
      <c r="FIE5" s="463"/>
      <c r="FIF5" s="463"/>
      <c r="FIG5" s="463"/>
      <c r="FIH5" s="463"/>
      <c r="FII5" s="463"/>
      <c r="FIJ5" s="463"/>
      <c r="FIK5" s="463"/>
      <c r="FIL5" s="463"/>
      <c r="FIM5" s="463"/>
      <c r="FIN5" s="463"/>
      <c r="FIO5" s="463"/>
      <c r="FIP5" s="463"/>
      <c r="FIQ5" s="463"/>
      <c r="FIR5" s="463"/>
      <c r="FIS5" s="463"/>
      <c r="FIT5" s="463"/>
      <c r="FIU5" s="463"/>
      <c r="FIV5" s="463"/>
      <c r="FIW5" s="463"/>
      <c r="FIX5" s="463"/>
      <c r="FIY5" s="463"/>
      <c r="FIZ5" s="463"/>
      <c r="FJA5" s="463"/>
      <c r="FJB5" s="463"/>
      <c r="FJC5" s="463"/>
      <c r="FJD5" s="463"/>
      <c r="FJE5" s="463"/>
      <c r="FJF5" s="463"/>
      <c r="FJG5" s="463"/>
      <c r="FJH5" s="463"/>
      <c r="FJI5" s="463"/>
      <c r="FJJ5" s="463"/>
      <c r="FJK5" s="463"/>
      <c r="FJL5" s="463"/>
      <c r="FJM5" s="463"/>
      <c r="FJN5" s="463"/>
      <c r="FJO5" s="463"/>
      <c r="FJP5" s="463"/>
      <c r="FJQ5" s="463"/>
      <c r="FJR5" s="463"/>
      <c r="FJS5" s="463"/>
      <c r="FJT5" s="463"/>
      <c r="FJU5" s="463"/>
      <c r="FJV5" s="463"/>
      <c r="FJW5" s="463"/>
      <c r="FJX5" s="463"/>
      <c r="FJY5" s="463"/>
      <c r="FJZ5" s="463"/>
      <c r="FKA5" s="463"/>
      <c r="FKB5" s="463"/>
      <c r="FKC5" s="463"/>
      <c r="FKD5" s="463"/>
      <c r="FKE5" s="463"/>
      <c r="FKF5" s="463"/>
      <c r="FKG5" s="463"/>
      <c r="FKH5" s="463"/>
      <c r="FKI5" s="463"/>
      <c r="FKJ5" s="463"/>
      <c r="FKK5" s="463"/>
      <c r="FKL5" s="463"/>
      <c r="FKM5" s="463"/>
      <c r="FKN5" s="463"/>
      <c r="FKO5" s="463"/>
      <c r="FKP5" s="463"/>
      <c r="FKQ5" s="463"/>
      <c r="FKR5" s="463"/>
      <c r="FKS5" s="463"/>
      <c r="FKT5" s="463"/>
      <c r="FKU5" s="463"/>
      <c r="FKV5" s="463"/>
      <c r="FKW5" s="463"/>
      <c r="FKX5" s="463"/>
      <c r="FKY5" s="463"/>
      <c r="FKZ5" s="463"/>
      <c r="FLA5" s="463"/>
      <c r="FLB5" s="463"/>
      <c r="FLC5" s="463"/>
      <c r="FLD5" s="463"/>
      <c r="FLE5" s="463"/>
      <c r="FLF5" s="463"/>
      <c r="FLG5" s="463"/>
      <c r="FLH5" s="463"/>
      <c r="FLI5" s="463"/>
      <c r="FLJ5" s="463"/>
      <c r="FLK5" s="463"/>
      <c r="FLL5" s="463"/>
      <c r="FLM5" s="463"/>
      <c r="FLN5" s="463"/>
      <c r="FLO5" s="463"/>
      <c r="FLP5" s="463"/>
      <c r="FLQ5" s="463"/>
      <c r="FLR5" s="463"/>
      <c r="FLS5" s="463"/>
      <c r="FLT5" s="463"/>
      <c r="FLU5" s="463"/>
      <c r="FLV5" s="463"/>
      <c r="FLW5" s="463"/>
      <c r="FLX5" s="463"/>
      <c r="FLY5" s="463"/>
      <c r="FLZ5" s="463"/>
      <c r="FMA5" s="463"/>
      <c r="FMB5" s="463"/>
      <c r="FMC5" s="463"/>
      <c r="FMD5" s="463"/>
      <c r="FME5" s="463"/>
      <c r="FMF5" s="463"/>
      <c r="FMG5" s="463"/>
      <c r="FMH5" s="463"/>
      <c r="FMI5" s="463"/>
      <c r="FMJ5" s="463"/>
      <c r="FMK5" s="463"/>
      <c r="FML5" s="463"/>
      <c r="FMM5" s="463"/>
      <c r="FMN5" s="463"/>
      <c r="FMO5" s="463"/>
      <c r="FMP5" s="463"/>
      <c r="FMQ5" s="463"/>
      <c r="FMR5" s="463"/>
      <c r="FMS5" s="463"/>
      <c r="FMT5" s="463"/>
      <c r="FMU5" s="463"/>
      <c r="FMV5" s="463"/>
      <c r="FMW5" s="463"/>
      <c r="FMX5" s="463"/>
      <c r="FMY5" s="463"/>
      <c r="FMZ5" s="463"/>
      <c r="FNA5" s="463"/>
      <c r="FNB5" s="463"/>
      <c r="FNC5" s="463"/>
      <c r="FND5" s="463"/>
      <c r="FNE5" s="463"/>
      <c r="FNF5" s="463"/>
      <c r="FNG5" s="463"/>
      <c r="FNH5" s="463"/>
      <c r="FNI5" s="463"/>
      <c r="FNJ5" s="463"/>
      <c r="FNK5" s="463"/>
      <c r="FNL5" s="463"/>
      <c r="FNM5" s="463"/>
      <c r="FNN5" s="463"/>
      <c r="FNO5" s="463"/>
      <c r="FNP5" s="463"/>
      <c r="FNQ5" s="463"/>
      <c r="FNR5" s="463"/>
      <c r="FNS5" s="463"/>
      <c r="FNT5" s="463"/>
      <c r="FNU5" s="463"/>
      <c r="FNV5" s="463"/>
      <c r="FNW5" s="463"/>
      <c r="FNX5" s="463"/>
      <c r="FNY5" s="463"/>
      <c r="FNZ5" s="463"/>
      <c r="FOA5" s="463"/>
      <c r="FOB5" s="463"/>
      <c r="FOC5" s="463"/>
      <c r="FOD5" s="463"/>
      <c r="FOE5" s="463"/>
      <c r="FOF5" s="463"/>
      <c r="FOG5" s="463"/>
      <c r="FOH5" s="463"/>
      <c r="FOI5" s="463"/>
      <c r="FOJ5" s="463"/>
      <c r="FOK5" s="463"/>
      <c r="FOL5" s="463"/>
      <c r="FOM5" s="463"/>
      <c r="FON5" s="463"/>
      <c r="FOO5" s="463"/>
      <c r="FOP5" s="463"/>
      <c r="FOQ5" s="463"/>
      <c r="FOR5" s="463"/>
      <c r="FOS5" s="463"/>
      <c r="FOT5" s="463"/>
      <c r="FOU5" s="463"/>
      <c r="FOV5" s="463"/>
      <c r="FOW5" s="463"/>
      <c r="FOX5" s="463"/>
      <c r="FOY5" s="463"/>
      <c r="FOZ5" s="463"/>
      <c r="FPA5" s="463"/>
      <c r="FPB5" s="463"/>
      <c r="FPC5" s="463"/>
      <c r="FPD5" s="463"/>
      <c r="FPE5" s="463"/>
      <c r="FPF5" s="463"/>
      <c r="FPG5" s="463"/>
      <c r="FPH5" s="463"/>
      <c r="FPI5" s="463"/>
      <c r="FPJ5" s="463"/>
      <c r="FPK5" s="463"/>
      <c r="FPL5" s="463"/>
      <c r="FPM5" s="463"/>
      <c r="FPN5" s="463"/>
      <c r="FPO5" s="463"/>
      <c r="FPP5" s="463"/>
      <c r="FPQ5" s="463"/>
      <c r="FPR5" s="463"/>
      <c r="FPS5" s="463"/>
      <c r="FPT5" s="463"/>
      <c r="FPU5" s="463"/>
      <c r="FPV5" s="463"/>
      <c r="FPW5" s="463"/>
      <c r="FPX5" s="463"/>
      <c r="FPY5" s="463"/>
      <c r="FPZ5" s="463"/>
      <c r="FQA5" s="463"/>
      <c r="FQB5" s="463"/>
      <c r="FQC5" s="463"/>
      <c r="FQD5" s="463"/>
      <c r="FQE5" s="463"/>
      <c r="FQF5" s="463"/>
      <c r="FQG5" s="463"/>
      <c r="FQH5" s="463"/>
      <c r="FQI5" s="463"/>
      <c r="FQJ5" s="463"/>
      <c r="FQK5" s="463"/>
      <c r="FQL5" s="463"/>
      <c r="FQM5" s="463"/>
      <c r="FQN5" s="463"/>
      <c r="FQO5" s="463"/>
      <c r="FQP5" s="463"/>
      <c r="FQQ5" s="463"/>
      <c r="FQR5" s="463"/>
      <c r="FQS5" s="463"/>
      <c r="FQT5" s="463"/>
      <c r="FQU5" s="463"/>
      <c r="FQV5" s="463"/>
      <c r="FQW5" s="463"/>
      <c r="FQX5" s="463"/>
      <c r="FQY5" s="463"/>
      <c r="FQZ5" s="463"/>
      <c r="FRA5" s="463"/>
      <c r="FRB5" s="463"/>
      <c r="FRC5" s="463"/>
      <c r="FRD5" s="463"/>
      <c r="FRE5" s="463"/>
      <c r="FRF5" s="463"/>
      <c r="FRG5" s="463"/>
      <c r="FRH5" s="463"/>
      <c r="FRI5" s="463"/>
      <c r="FRJ5" s="463"/>
      <c r="FRK5" s="463"/>
      <c r="FRL5" s="463"/>
      <c r="FRM5" s="463"/>
      <c r="FRN5" s="463"/>
      <c r="FRO5" s="463"/>
      <c r="FRP5" s="463"/>
      <c r="FRQ5" s="463"/>
      <c r="FRR5" s="463"/>
      <c r="FRS5" s="463"/>
      <c r="FRT5" s="463"/>
      <c r="FRU5" s="463"/>
      <c r="FRV5" s="463"/>
      <c r="FRW5" s="463"/>
      <c r="FRX5" s="463"/>
      <c r="FRY5" s="463"/>
      <c r="FRZ5" s="463"/>
      <c r="FSA5" s="463"/>
      <c r="FSB5" s="463"/>
      <c r="FSC5" s="463"/>
      <c r="FSD5" s="463"/>
      <c r="FSE5" s="463"/>
      <c r="FSF5" s="463"/>
      <c r="FSG5" s="463"/>
      <c r="FSH5" s="463"/>
      <c r="FSI5" s="463"/>
      <c r="FSJ5" s="463"/>
      <c r="FSK5" s="463"/>
      <c r="FSL5" s="463"/>
      <c r="FSM5" s="463"/>
      <c r="FSN5" s="463"/>
      <c r="FSO5" s="463"/>
      <c r="FSP5" s="463"/>
      <c r="FSQ5" s="463"/>
      <c r="FSR5" s="463"/>
      <c r="FSS5" s="463"/>
      <c r="FST5" s="463"/>
      <c r="FSU5" s="463"/>
      <c r="FSV5" s="463"/>
      <c r="FSW5" s="463"/>
      <c r="FSX5" s="463"/>
      <c r="FSY5" s="463"/>
      <c r="FSZ5" s="463"/>
      <c r="FTA5" s="463"/>
      <c r="FTB5" s="463"/>
      <c r="FTC5" s="463"/>
      <c r="FTD5" s="463"/>
      <c r="FTE5" s="463"/>
      <c r="FTF5" s="463"/>
      <c r="FTG5" s="463"/>
      <c r="FTH5" s="463"/>
      <c r="FTI5" s="463"/>
      <c r="FTJ5" s="463"/>
      <c r="FTK5" s="463"/>
      <c r="FTL5" s="463"/>
      <c r="FTM5" s="463"/>
      <c r="FTN5" s="463"/>
      <c r="FTO5" s="463"/>
      <c r="FTP5" s="463"/>
      <c r="FTQ5" s="463"/>
      <c r="FTR5" s="463"/>
      <c r="FTS5" s="463"/>
      <c r="FTT5" s="463"/>
      <c r="FTU5" s="463"/>
      <c r="FTV5" s="463"/>
      <c r="FTW5" s="463"/>
      <c r="FTX5" s="463"/>
      <c r="FTY5" s="463"/>
      <c r="FTZ5" s="463"/>
      <c r="FUA5" s="463"/>
      <c r="FUB5" s="463"/>
      <c r="FUC5" s="463"/>
      <c r="FUD5" s="463"/>
      <c r="FUE5" s="463"/>
      <c r="FUF5" s="463"/>
      <c r="FUG5" s="463"/>
      <c r="FUH5" s="463"/>
      <c r="FUI5" s="463"/>
      <c r="FUJ5" s="463"/>
      <c r="FUK5" s="463"/>
      <c r="FUL5" s="463"/>
      <c r="FUM5" s="463"/>
      <c r="FUN5" s="463"/>
      <c r="FUO5" s="463"/>
      <c r="FUP5" s="463"/>
      <c r="FUQ5" s="463"/>
      <c r="FUR5" s="463"/>
      <c r="FUS5" s="463"/>
      <c r="FUT5" s="463"/>
      <c r="FUU5" s="463"/>
      <c r="FUV5" s="463"/>
      <c r="FUW5" s="463"/>
      <c r="FUX5" s="463"/>
      <c r="FUY5" s="463"/>
      <c r="FUZ5" s="463"/>
      <c r="FVA5" s="463"/>
      <c r="FVB5" s="463"/>
      <c r="FVC5" s="463"/>
      <c r="FVD5" s="463"/>
      <c r="FVE5" s="463"/>
      <c r="FVF5" s="463"/>
      <c r="FVG5" s="463"/>
      <c r="FVH5" s="463"/>
      <c r="FVI5" s="463"/>
      <c r="FVJ5" s="463"/>
      <c r="FVK5" s="463"/>
      <c r="FVL5" s="463"/>
      <c r="FVM5" s="463"/>
      <c r="FVN5" s="463"/>
      <c r="FVO5" s="463"/>
      <c r="FVP5" s="463"/>
      <c r="FVQ5" s="463"/>
      <c r="FVR5" s="463"/>
      <c r="FVS5" s="463"/>
      <c r="FVT5" s="463"/>
      <c r="FVU5" s="463"/>
      <c r="FVV5" s="463"/>
      <c r="FVW5" s="463"/>
      <c r="FVX5" s="463"/>
      <c r="FVY5" s="463"/>
      <c r="FVZ5" s="463"/>
      <c r="FWA5" s="463"/>
      <c r="FWB5" s="463"/>
      <c r="FWC5" s="463"/>
      <c r="FWD5" s="463"/>
      <c r="FWE5" s="463"/>
      <c r="FWF5" s="463"/>
      <c r="FWG5" s="463"/>
      <c r="FWH5" s="463"/>
      <c r="FWI5" s="463"/>
      <c r="FWJ5" s="463"/>
      <c r="FWK5" s="463"/>
      <c r="FWL5" s="463"/>
      <c r="FWM5" s="463"/>
      <c r="FWN5" s="463"/>
      <c r="FWO5" s="463"/>
      <c r="FWP5" s="463"/>
      <c r="FWQ5" s="463"/>
      <c r="FWR5" s="463"/>
      <c r="FWS5" s="463"/>
      <c r="FWT5" s="463"/>
      <c r="FWU5" s="463"/>
      <c r="FWV5" s="463"/>
      <c r="FWW5" s="463"/>
      <c r="FWX5" s="463"/>
      <c r="FWY5" s="463"/>
      <c r="FWZ5" s="463"/>
      <c r="FXA5" s="463"/>
      <c r="FXB5" s="463"/>
      <c r="FXC5" s="463"/>
      <c r="FXD5" s="463"/>
      <c r="FXE5" s="463"/>
      <c r="FXF5" s="463"/>
      <c r="FXG5" s="463"/>
      <c r="FXH5" s="463"/>
      <c r="FXI5" s="463"/>
      <c r="FXJ5" s="463"/>
      <c r="FXK5" s="463"/>
      <c r="FXL5" s="463"/>
      <c r="FXM5" s="463"/>
      <c r="FXN5" s="463"/>
      <c r="FXO5" s="463"/>
      <c r="FXP5" s="463"/>
      <c r="FXQ5" s="463"/>
      <c r="FXR5" s="463"/>
      <c r="FXS5" s="463"/>
      <c r="FXT5" s="463"/>
      <c r="FXU5" s="463"/>
      <c r="FXV5" s="463"/>
      <c r="FXW5" s="463"/>
      <c r="FXX5" s="463"/>
      <c r="FXY5" s="463"/>
      <c r="FXZ5" s="463"/>
      <c r="FYA5" s="463"/>
      <c r="FYB5" s="463"/>
      <c r="FYC5" s="463"/>
      <c r="FYD5" s="463"/>
      <c r="FYE5" s="463"/>
      <c r="FYF5" s="463"/>
      <c r="FYG5" s="463"/>
      <c r="FYH5" s="463"/>
      <c r="FYI5" s="463"/>
      <c r="FYJ5" s="463"/>
      <c r="FYK5" s="463"/>
      <c r="FYL5" s="463"/>
      <c r="FYM5" s="463"/>
      <c r="FYN5" s="463"/>
      <c r="FYO5" s="463"/>
      <c r="FYP5" s="463"/>
      <c r="FYQ5" s="463"/>
      <c r="FYR5" s="463"/>
      <c r="FYS5" s="463"/>
      <c r="FYT5" s="463"/>
      <c r="FYU5" s="463"/>
      <c r="FYV5" s="463"/>
      <c r="FYW5" s="463"/>
      <c r="FYX5" s="463"/>
      <c r="FYY5" s="463"/>
      <c r="FYZ5" s="463"/>
      <c r="FZA5" s="463"/>
      <c r="FZB5" s="463"/>
      <c r="FZC5" s="463"/>
      <c r="FZD5" s="463"/>
      <c r="FZE5" s="463"/>
      <c r="FZF5" s="463"/>
      <c r="FZG5" s="463"/>
      <c r="FZH5" s="463"/>
      <c r="FZI5" s="463"/>
      <c r="FZJ5" s="463"/>
      <c r="FZK5" s="463"/>
      <c r="FZL5" s="463"/>
      <c r="FZM5" s="463"/>
      <c r="FZN5" s="463"/>
      <c r="FZO5" s="463"/>
      <c r="FZP5" s="463"/>
      <c r="FZQ5" s="463"/>
      <c r="FZR5" s="463"/>
      <c r="FZS5" s="463"/>
      <c r="FZT5" s="463"/>
      <c r="FZU5" s="463"/>
      <c r="FZV5" s="463"/>
      <c r="FZW5" s="463"/>
      <c r="FZX5" s="463"/>
      <c r="FZY5" s="463"/>
      <c r="FZZ5" s="463"/>
      <c r="GAA5" s="463"/>
      <c r="GAB5" s="463"/>
      <c r="GAC5" s="463"/>
      <c r="GAD5" s="463"/>
      <c r="GAE5" s="463"/>
      <c r="GAF5" s="463"/>
      <c r="GAG5" s="463"/>
      <c r="GAH5" s="463"/>
      <c r="GAI5" s="463"/>
      <c r="GAJ5" s="463"/>
      <c r="GAK5" s="463"/>
      <c r="GAL5" s="463"/>
      <c r="GAM5" s="463"/>
      <c r="GAN5" s="463"/>
      <c r="GAO5" s="463"/>
      <c r="GAP5" s="463"/>
      <c r="GAQ5" s="463"/>
      <c r="GAR5" s="463"/>
      <c r="GAS5" s="463"/>
      <c r="GAT5" s="463"/>
      <c r="GAU5" s="463"/>
      <c r="GAV5" s="463"/>
      <c r="GAW5" s="463"/>
      <c r="GAX5" s="463"/>
      <c r="GAY5" s="463"/>
      <c r="GAZ5" s="463"/>
      <c r="GBA5" s="463"/>
      <c r="GBB5" s="463"/>
      <c r="GBC5" s="463"/>
      <c r="GBD5" s="463"/>
      <c r="GBE5" s="463"/>
      <c r="GBF5" s="463"/>
      <c r="GBG5" s="463"/>
      <c r="GBH5" s="463"/>
      <c r="GBI5" s="463"/>
      <c r="GBJ5" s="463"/>
      <c r="GBK5" s="463"/>
      <c r="GBL5" s="463"/>
      <c r="GBM5" s="463"/>
      <c r="GBN5" s="463"/>
      <c r="GBO5" s="463"/>
      <c r="GBP5" s="463"/>
      <c r="GBQ5" s="463"/>
      <c r="GBR5" s="463"/>
      <c r="GBS5" s="463"/>
      <c r="GBT5" s="463"/>
      <c r="GBU5" s="463"/>
      <c r="GBV5" s="463"/>
      <c r="GBW5" s="463"/>
      <c r="GBX5" s="463"/>
      <c r="GBY5" s="463"/>
      <c r="GBZ5" s="463"/>
      <c r="GCA5" s="463"/>
      <c r="GCB5" s="463"/>
      <c r="GCC5" s="463"/>
      <c r="GCD5" s="463"/>
      <c r="GCE5" s="463"/>
      <c r="GCF5" s="463"/>
      <c r="GCG5" s="463"/>
      <c r="GCH5" s="463"/>
      <c r="GCI5" s="463"/>
      <c r="GCJ5" s="463"/>
      <c r="GCK5" s="463"/>
      <c r="GCL5" s="463"/>
      <c r="GCM5" s="463"/>
      <c r="GCN5" s="463"/>
      <c r="GCO5" s="463"/>
      <c r="GCP5" s="463"/>
      <c r="GCQ5" s="463"/>
      <c r="GCR5" s="463"/>
      <c r="GCS5" s="463"/>
      <c r="GCT5" s="463"/>
      <c r="GCU5" s="463"/>
      <c r="GCV5" s="463"/>
      <c r="GCW5" s="463"/>
      <c r="GCX5" s="463"/>
      <c r="GCY5" s="463"/>
      <c r="GCZ5" s="463"/>
      <c r="GDA5" s="463"/>
      <c r="GDB5" s="463"/>
      <c r="GDC5" s="463"/>
      <c r="GDD5" s="463"/>
      <c r="GDE5" s="463"/>
      <c r="GDF5" s="463"/>
      <c r="GDG5" s="463"/>
      <c r="GDH5" s="463"/>
      <c r="GDI5" s="463"/>
      <c r="GDJ5" s="463"/>
      <c r="GDK5" s="463"/>
      <c r="GDL5" s="463"/>
      <c r="GDM5" s="463"/>
      <c r="GDN5" s="463"/>
      <c r="GDO5" s="463"/>
      <c r="GDP5" s="463"/>
      <c r="GDQ5" s="463"/>
      <c r="GDR5" s="463"/>
      <c r="GDS5" s="463"/>
      <c r="GDT5" s="463"/>
      <c r="GDU5" s="463"/>
      <c r="GDV5" s="463"/>
      <c r="GDW5" s="463"/>
      <c r="GDX5" s="463"/>
      <c r="GDY5" s="463"/>
      <c r="GDZ5" s="463"/>
      <c r="GEA5" s="463"/>
      <c r="GEB5" s="463"/>
      <c r="GEC5" s="463"/>
      <c r="GED5" s="463"/>
      <c r="GEE5" s="463"/>
      <c r="GEF5" s="463"/>
      <c r="GEG5" s="463"/>
      <c r="GEH5" s="463"/>
      <c r="GEI5" s="463"/>
      <c r="GEJ5" s="463"/>
      <c r="GEK5" s="463"/>
      <c r="GEL5" s="463"/>
      <c r="GEM5" s="463"/>
      <c r="GEN5" s="463"/>
      <c r="GEO5" s="463"/>
      <c r="GEP5" s="463"/>
      <c r="GEQ5" s="463"/>
      <c r="GER5" s="463"/>
      <c r="GES5" s="463"/>
      <c r="GET5" s="463"/>
      <c r="GEU5" s="463"/>
      <c r="GEV5" s="463"/>
      <c r="GEW5" s="463"/>
      <c r="GEX5" s="463"/>
      <c r="GEY5" s="463"/>
      <c r="GEZ5" s="463"/>
      <c r="GFA5" s="463"/>
      <c r="GFB5" s="463"/>
      <c r="GFC5" s="463"/>
      <c r="GFD5" s="463"/>
      <c r="GFE5" s="463"/>
      <c r="GFF5" s="463"/>
      <c r="GFG5" s="463"/>
      <c r="GFH5" s="463"/>
      <c r="GFI5" s="463"/>
      <c r="GFJ5" s="463"/>
      <c r="GFK5" s="463"/>
      <c r="GFL5" s="463"/>
      <c r="GFM5" s="463"/>
      <c r="GFN5" s="463"/>
      <c r="GFO5" s="463"/>
      <c r="GFP5" s="463"/>
      <c r="GFQ5" s="463"/>
      <c r="GFR5" s="463"/>
      <c r="GFS5" s="463"/>
      <c r="GFT5" s="463"/>
      <c r="GFU5" s="463"/>
      <c r="GFV5" s="463"/>
      <c r="GFW5" s="463"/>
      <c r="GFX5" s="463"/>
      <c r="GFY5" s="463"/>
      <c r="GFZ5" s="463"/>
      <c r="GGA5" s="463"/>
      <c r="GGB5" s="463"/>
      <c r="GGC5" s="463"/>
      <c r="GGD5" s="463"/>
      <c r="GGE5" s="463"/>
      <c r="GGF5" s="463"/>
      <c r="GGG5" s="463"/>
      <c r="GGH5" s="463"/>
      <c r="GGI5" s="463"/>
      <c r="GGJ5" s="463"/>
      <c r="GGK5" s="463"/>
      <c r="GGL5" s="463"/>
      <c r="GGM5" s="463"/>
      <c r="GGN5" s="463"/>
      <c r="GGO5" s="463"/>
      <c r="GGP5" s="463"/>
      <c r="GGQ5" s="463"/>
      <c r="GGR5" s="463"/>
      <c r="GGS5" s="463"/>
      <c r="GGT5" s="463"/>
      <c r="GGU5" s="463"/>
      <c r="GGV5" s="463"/>
      <c r="GGW5" s="463"/>
      <c r="GGX5" s="463"/>
      <c r="GGY5" s="463"/>
      <c r="GGZ5" s="463"/>
      <c r="GHA5" s="463"/>
      <c r="GHB5" s="463"/>
      <c r="GHC5" s="463"/>
      <c r="GHD5" s="463"/>
      <c r="GHE5" s="463"/>
      <c r="GHF5" s="463"/>
      <c r="GHG5" s="463"/>
      <c r="GHH5" s="463"/>
      <c r="GHI5" s="463"/>
      <c r="GHJ5" s="463"/>
      <c r="GHK5" s="463"/>
      <c r="GHL5" s="463"/>
      <c r="GHM5" s="463"/>
      <c r="GHN5" s="463"/>
      <c r="GHO5" s="463"/>
      <c r="GHP5" s="463"/>
      <c r="GHQ5" s="463"/>
      <c r="GHR5" s="463"/>
      <c r="GHS5" s="463"/>
      <c r="GHT5" s="463"/>
      <c r="GHU5" s="463"/>
      <c r="GHV5" s="463"/>
      <c r="GHW5" s="463"/>
      <c r="GHX5" s="463"/>
      <c r="GHY5" s="463"/>
      <c r="GHZ5" s="463"/>
      <c r="GIA5" s="463"/>
      <c r="GIB5" s="463"/>
      <c r="GIC5" s="463"/>
      <c r="GID5" s="463"/>
      <c r="GIE5" s="463"/>
      <c r="GIF5" s="463"/>
      <c r="GIG5" s="463"/>
      <c r="GIH5" s="463"/>
      <c r="GII5" s="463"/>
      <c r="GIJ5" s="463"/>
      <c r="GIK5" s="463"/>
      <c r="GIL5" s="463"/>
      <c r="GIM5" s="463"/>
      <c r="GIN5" s="463"/>
      <c r="GIO5" s="463"/>
      <c r="GIP5" s="463"/>
      <c r="GIQ5" s="463"/>
      <c r="GIR5" s="463"/>
      <c r="GIS5" s="463"/>
      <c r="GIT5" s="463"/>
      <c r="GIU5" s="463"/>
      <c r="GIV5" s="463"/>
      <c r="GIW5" s="463"/>
      <c r="GIX5" s="463"/>
      <c r="GIY5" s="463"/>
      <c r="GIZ5" s="463"/>
      <c r="GJA5" s="463"/>
      <c r="GJB5" s="463"/>
      <c r="GJC5" s="463"/>
      <c r="GJD5" s="463"/>
      <c r="GJE5" s="463"/>
      <c r="GJF5" s="463"/>
      <c r="GJG5" s="463"/>
      <c r="GJH5" s="463"/>
      <c r="GJI5" s="463"/>
      <c r="GJJ5" s="463"/>
      <c r="GJK5" s="463"/>
      <c r="GJL5" s="463"/>
      <c r="GJM5" s="463"/>
      <c r="GJN5" s="463"/>
      <c r="GJO5" s="463"/>
      <c r="GJP5" s="463"/>
      <c r="GJQ5" s="463"/>
      <c r="GJR5" s="463"/>
      <c r="GJS5" s="463"/>
      <c r="GJT5" s="463"/>
      <c r="GJU5" s="463"/>
      <c r="GJV5" s="463"/>
      <c r="GJW5" s="463"/>
      <c r="GJX5" s="463"/>
      <c r="GJY5" s="463"/>
      <c r="GJZ5" s="463"/>
      <c r="GKA5" s="463"/>
      <c r="GKB5" s="463"/>
      <c r="GKC5" s="463"/>
      <c r="GKD5" s="463"/>
      <c r="GKE5" s="463"/>
      <c r="GKF5" s="463"/>
      <c r="GKG5" s="463"/>
      <c r="GKH5" s="463"/>
      <c r="GKI5" s="463"/>
      <c r="GKJ5" s="463"/>
      <c r="GKK5" s="463"/>
      <c r="GKL5" s="463"/>
      <c r="GKM5" s="463"/>
      <c r="GKN5" s="463"/>
      <c r="GKO5" s="463"/>
      <c r="GKP5" s="463"/>
      <c r="GKQ5" s="463"/>
      <c r="GKR5" s="463"/>
      <c r="GKS5" s="463"/>
      <c r="GKT5" s="463"/>
      <c r="GKU5" s="463"/>
      <c r="GKV5" s="463"/>
      <c r="GKW5" s="463"/>
      <c r="GKX5" s="463"/>
      <c r="GKY5" s="463"/>
      <c r="GKZ5" s="463"/>
      <c r="GLA5" s="463"/>
      <c r="GLB5" s="463"/>
      <c r="GLC5" s="463"/>
      <c r="GLD5" s="463"/>
      <c r="GLE5" s="463"/>
      <c r="GLF5" s="463"/>
      <c r="GLG5" s="463"/>
      <c r="GLH5" s="463"/>
      <c r="GLI5" s="463"/>
      <c r="GLJ5" s="463"/>
      <c r="GLK5" s="463"/>
      <c r="GLL5" s="463"/>
      <c r="GLM5" s="463"/>
      <c r="GLN5" s="463"/>
      <c r="GLO5" s="463"/>
      <c r="GLP5" s="463"/>
      <c r="GLQ5" s="463"/>
      <c r="GLR5" s="463"/>
      <c r="GLS5" s="463"/>
      <c r="GLT5" s="463"/>
      <c r="GLU5" s="463"/>
      <c r="GLV5" s="463"/>
      <c r="GLW5" s="463"/>
      <c r="GLX5" s="463"/>
      <c r="GLY5" s="463"/>
      <c r="GLZ5" s="463"/>
      <c r="GMA5" s="463"/>
      <c r="GMB5" s="463"/>
      <c r="GMC5" s="463"/>
      <c r="GMD5" s="463"/>
      <c r="GME5" s="463"/>
      <c r="GMF5" s="463"/>
      <c r="GMG5" s="463"/>
      <c r="GMH5" s="463"/>
      <c r="GMI5" s="463"/>
      <c r="GMJ5" s="463"/>
      <c r="GMK5" s="463"/>
      <c r="GML5" s="463"/>
      <c r="GMM5" s="463"/>
      <c r="GMN5" s="463"/>
      <c r="GMO5" s="463"/>
      <c r="GMP5" s="463"/>
      <c r="GMQ5" s="463"/>
      <c r="GMR5" s="463"/>
      <c r="GMS5" s="463"/>
      <c r="GMT5" s="463"/>
      <c r="GMU5" s="463"/>
      <c r="GMV5" s="463"/>
      <c r="GMW5" s="463"/>
      <c r="GMX5" s="463"/>
      <c r="GMY5" s="463"/>
      <c r="GMZ5" s="463"/>
      <c r="GNA5" s="463"/>
      <c r="GNB5" s="463"/>
      <c r="GNC5" s="463"/>
      <c r="GND5" s="463"/>
      <c r="GNE5" s="463"/>
      <c r="GNF5" s="463"/>
      <c r="GNG5" s="463"/>
      <c r="GNH5" s="463"/>
      <c r="GNI5" s="463"/>
      <c r="GNJ5" s="463"/>
      <c r="GNK5" s="463"/>
      <c r="GNL5" s="463"/>
      <c r="GNM5" s="463"/>
      <c r="GNN5" s="463"/>
      <c r="GNO5" s="463"/>
      <c r="GNP5" s="463"/>
      <c r="GNQ5" s="463"/>
      <c r="GNR5" s="463"/>
      <c r="GNS5" s="463"/>
      <c r="GNT5" s="463"/>
      <c r="GNU5" s="463"/>
      <c r="GNV5" s="463"/>
      <c r="GNW5" s="463"/>
      <c r="GNX5" s="463"/>
      <c r="GNY5" s="463"/>
      <c r="GNZ5" s="463"/>
      <c r="GOA5" s="463"/>
      <c r="GOB5" s="463"/>
      <c r="GOC5" s="463"/>
      <c r="GOD5" s="463"/>
      <c r="GOE5" s="463"/>
      <c r="GOF5" s="463"/>
      <c r="GOG5" s="463"/>
      <c r="GOH5" s="463"/>
      <c r="GOI5" s="463"/>
      <c r="GOJ5" s="463"/>
      <c r="GOK5" s="463"/>
      <c r="GOL5" s="463"/>
      <c r="GOM5" s="463"/>
      <c r="GON5" s="463"/>
      <c r="GOO5" s="463"/>
      <c r="GOP5" s="463"/>
      <c r="GOQ5" s="463"/>
      <c r="GOR5" s="463"/>
      <c r="GOS5" s="463"/>
      <c r="GOT5" s="463"/>
      <c r="GOU5" s="463"/>
      <c r="GOV5" s="463"/>
      <c r="GOW5" s="463"/>
      <c r="GOX5" s="463"/>
      <c r="GOY5" s="463"/>
      <c r="GOZ5" s="463"/>
      <c r="GPA5" s="463"/>
      <c r="GPB5" s="463"/>
      <c r="GPC5" s="463"/>
      <c r="GPD5" s="463"/>
      <c r="GPE5" s="463"/>
      <c r="GPF5" s="463"/>
      <c r="GPG5" s="463"/>
      <c r="GPH5" s="463"/>
      <c r="GPI5" s="463"/>
      <c r="GPJ5" s="463"/>
      <c r="GPK5" s="463"/>
      <c r="GPL5" s="463"/>
      <c r="GPM5" s="463"/>
      <c r="GPN5" s="463"/>
      <c r="GPO5" s="463"/>
      <c r="GPP5" s="463"/>
      <c r="GPQ5" s="463"/>
      <c r="GPR5" s="463"/>
      <c r="GPS5" s="463"/>
      <c r="GPT5" s="463"/>
      <c r="GPU5" s="463"/>
      <c r="GPV5" s="463"/>
      <c r="GPW5" s="463"/>
      <c r="GPX5" s="463"/>
      <c r="GPY5" s="463"/>
      <c r="GPZ5" s="463"/>
      <c r="GQA5" s="463"/>
      <c r="GQB5" s="463"/>
      <c r="GQC5" s="463"/>
      <c r="GQD5" s="463"/>
      <c r="GQE5" s="463"/>
      <c r="GQF5" s="463"/>
      <c r="GQG5" s="463"/>
      <c r="GQH5" s="463"/>
      <c r="GQI5" s="463"/>
      <c r="GQJ5" s="463"/>
      <c r="GQK5" s="463"/>
      <c r="GQL5" s="463"/>
      <c r="GQM5" s="463"/>
      <c r="GQN5" s="463"/>
      <c r="GQO5" s="463"/>
      <c r="GQP5" s="463"/>
      <c r="GQQ5" s="463"/>
      <c r="GQR5" s="463"/>
      <c r="GQS5" s="463"/>
      <c r="GQT5" s="463"/>
      <c r="GQU5" s="463"/>
      <c r="GQV5" s="463"/>
      <c r="GQW5" s="463"/>
      <c r="GQX5" s="463"/>
      <c r="GQY5" s="463"/>
      <c r="GQZ5" s="463"/>
      <c r="GRA5" s="463"/>
      <c r="GRB5" s="463"/>
      <c r="GRC5" s="463"/>
      <c r="GRD5" s="463"/>
      <c r="GRE5" s="463"/>
      <c r="GRF5" s="463"/>
      <c r="GRG5" s="463"/>
      <c r="GRH5" s="463"/>
      <c r="GRI5" s="463"/>
      <c r="GRJ5" s="463"/>
      <c r="GRK5" s="463"/>
      <c r="GRL5" s="463"/>
      <c r="GRM5" s="463"/>
      <c r="GRN5" s="463"/>
      <c r="GRO5" s="463"/>
      <c r="GRP5" s="463"/>
      <c r="GRQ5" s="463"/>
      <c r="GRR5" s="463"/>
      <c r="GRS5" s="463"/>
      <c r="GRT5" s="463"/>
      <c r="GRU5" s="463"/>
      <c r="GRV5" s="463"/>
      <c r="GRW5" s="463"/>
      <c r="GRX5" s="463"/>
      <c r="GRY5" s="463"/>
      <c r="GRZ5" s="463"/>
      <c r="GSA5" s="463"/>
      <c r="GSB5" s="463"/>
      <c r="GSC5" s="463"/>
      <c r="GSD5" s="463"/>
      <c r="GSE5" s="463"/>
      <c r="GSF5" s="463"/>
      <c r="GSG5" s="463"/>
      <c r="GSH5" s="463"/>
      <c r="GSI5" s="463"/>
      <c r="GSJ5" s="463"/>
      <c r="GSK5" s="463"/>
      <c r="GSL5" s="463"/>
      <c r="GSM5" s="463"/>
      <c r="GSN5" s="463"/>
      <c r="GSO5" s="463"/>
      <c r="GSP5" s="463"/>
      <c r="GSQ5" s="463"/>
      <c r="GSR5" s="463"/>
      <c r="GSS5" s="463"/>
      <c r="GST5" s="463"/>
      <c r="GSU5" s="463"/>
      <c r="GSV5" s="463"/>
      <c r="GSW5" s="463"/>
      <c r="GSX5" s="463"/>
      <c r="GSY5" s="463"/>
      <c r="GSZ5" s="463"/>
      <c r="GTA5" s="463"/>
      <c r="GTB5" s="463"/>
      <c r="GTC5" s="463"/>
      <c r="GTD5" s="463"/>
      <c r="GTE5" s="463"/>
      <c r="GTF5" s="463"/>
      <c r="GTG5" s="463"/>
      <c r="GTH5" s="463"/>
      <c r="GTI5" s="463"/>
      <c r="GTJ5" s="463"/>
      <c r="GTK5" s="463"/>
      <c r="GTL5" s="463"/>
      <c r="GTM5" s="463"/>
      <c r="GTN5" s="463"/>
      <c r="GTO5" s="463"/>
      <c r="GTP5" s="463"/>
      <c r="GTQ5" s="463"/>
      <c r="GTR5" s="463"/>
      <c r="GTS5" s="463"/>
      <c r="GTT5" s="463"/>
      <c r="GTU5" s="463"/>
      <c r="GTV5" s="463"/>
      <c r="GTW5" s="463"/>
      <c r="GTX5" s="463"/>
      <c r="GTY5" s="463"/>
      <c r="GTZ5" s="463"/>
      <c r="GUA5" s="463"/>
      <c r="GUB5" s="463"/>
      <c r="GUC5" s="463"/>
      <c r="GUD5" s="463"/>
      <c r="GUE5" s="463"/>
      <c r="GUF5" s="463"/>
      <c r="GUG5" s="463"/>
      <c r="GUH5" s="463"/>
      <c r="GUI5" s="463"/>
      <c r="GUJ5" s="463"/>
      <c r="GUK5" s="463"/>
      <c r="GUL5" s="463"/>
      <c r="GUM5" s="463"/>
      <c r="GUN5" s="463"/>
      <c r="GUO5" s="463"/>
      <c r="GUP5" s="463"/>
      <c r="GUQ5" s="463"/>
      <c r="GUR5" s="463"/>
      <c r="GUS5" s="463"/>
      <c r="GUT5" s="463"/>
      <c r="GUU5" s="463"/>
      <c r="GUV5" s="463"/>
      <c r="GUW5" s="463"/>
      <c r="GUX5" s="463"/>
      <c r="GUY5" s="463"/>
      <c r="GUZ5" s="463"/>
      <c r="GVA5" s="463"/>
      <c r="GVB5" s="463"/>
      <c r="GVC5" s="463"/>
      <c r="GVD5" s="463"/>
      <c r="GVE5" s="463"/>
      <c r="GVF5" s="463"/>
      <c r="GVG5" s="463"/>
      <c r="GVH5" s="463"/>
      <c r="GVI5" s="463"/>
      <c r="GVJ5" s="463"/>
      <c r="GVK5" s="463"/>
      <c r="GVL5" s="463"/>
      <c r="GVM5" s="463"/>
      <c r="GVN5" s="463"/>
      <c r="GVO5" s="463"/>
      <c r="GVP5" s="463"/>
      <c r="GVQ5" s="463"/>
      <c r="GVR5" s="463"/>
      <c r="GVS5" s="463"/>
      <c r="GVT5" s="463"/>
      <c r="GVU5" s="463"/>
      <c r="GVV5" s="463"/>
      <c r="GVW5" s="463"/>
      <c r="GVX5" s="463"/>
      <c r="GVY5" s="463"/>
      <c r="GVZ5" s="463"/>
      <c r="GWA5" s="463"/>
      <c r="GWB5" s="463"/>
      <c r="GWC5" s="463"/>
      <c r="GWD5" s="463"/>
      <c r="GWE5" s="463"/>
      <c r="GWF5" s="463"/>
      <c r="GWG5" s="463"/>
      <c r="GWH5" s="463"/>
      <c r="GWI5" s="463"/>
      <c r="GWJ5" s="463"/>
      <c r="GWK5" s="463"/>
      <c r="GWL5" s="463"/>
      <c r="GWM5" s="463"/>
      <c r="GWN5" s="463"/>
      <c r="GWO5" s="463"/>
      <c r="GWP5" s="463"/>
      <c r="GWQ5" s="463"/>
      <c r="GWR5" s="463"/>
      <c r="GWS5" s="463"/>
      <c r="GWT5" s="463"/>
      <c r="GWU5" s="463"/>
      <c r="GWV5" s="463"/>
      <c r="GWW5" s="463"/>
      <c r="GWX5" s="463"/>
      <c r="GWY5" s="463"/>
      <c r="GWZ5" s="463"/>
      <c r="GXA5" s="463"/>
      <c r="GXB5" s="463"/>
      <c r="GXC5" s="463"/>
      <c r="GXD5" s="463"/>
      <c r="GXE5" s="463"/>
      <c r="GXF5" s="463"/>
      <c r="GXG5" s="463"/>
      <c r="GXH5" s="463"/>
      <c r="GXI5" s="463"/>
      <c r="GXJ5" s="463"/>
      <c r="GXK5" s="463"/>
      <c r="GXL5" s="463"/>
      <c r="GXM5" s="463"/>
      <c r="GXN5" s="463"/>
      <c r="GXO5" s="463"/>
      <c r="GXP5" s="463"/>
      <c r="GXQ5" s="463"/>
      <c r="GXR5" s="463"/>
      <c r="GXS5" s="463"/>
      <c r="GXT5" s="463"/>
      <c r="GXU5" s="463"/>
      <c r="GXV5" s="463"/>
      <c r="GXW5" s="463"/>
      <c r="GXX5" s="463"/>
      <c r="GXY5" s="463"/>
      <c r="GXZ5" s="463"/>
      <c r="GYA5" s="463"/>
      <c r="GYB5" s="463"/>
      <c r="GYC5" s="463"/>
      <c r="GYD5" s="463"/>
      <c r="GYE5" s="463"/>
      <c r="GYF5" s="463"/>
      <c r="GYG5" s="463"/>
      <c r="GYH5" s="463"/>
      <c r="GYI5" s="463"/>
      <c r="GYJ5" s="463"/>
      <c r="GYK5" s="463"/>
      <c r="GYL5" s="463"/>
      <c r="GYM5" s="463"/>
      <c r="GYN5" s="463"/>
      <c r="GYO5" s="463"/>
      <c r="GYP5" s="463"/>
      <c r="GYQ5" s="463"/>
      <c r="GYR5" s="463"/>
      <c r="GYS5" s="463"/>
      <c r="GYT5" s="463"/>
      <c r="GYU5" s="463"/>
      <c r="GYV5" s="463"/>
      <c r="GYW5" s="463"/>
      <c r="GYX5" s="463"/>
      <c r="GYY5" s="463"/>
      <c r="GYZ5" s="463"/>
      <c r="GZA5" s="463"/>
      <c r="GZB5" s="463"/>
      <c r="GZC5" s="463"/>
      <c r="GZD5" s="463"/>
      <c r="GZE5" s="463"/>
      <c r="GZF5" s="463"/>
      <c r="GZG5" s="463"/>
      <c r="GZH5" s="463"/>
      <c r="GZI5" s="463"/>
      <c r="GZJ5" s="463"/>
      <c r="GZK5" s="463"/>
      <c r="GZL5" s="463"/>
      <c r="GZM5" s="463"/>
      <c r="GZN5" s="463"/>
      <c r="GZO5" s="463"/>
      <c r="GZP5" s="463"/>
      <c r="GZQ5" s="463"/>
      <c r="GZR5" s="463"/>
      <c r="GZS5" s="463"/>
      <c r="GZT5" s="463"/>
      <c r="GZU5" s="463"/>
      <c r="GZV5" s="463"/>
      <c r="GZW5" s="463"/>
      <c r="GZX5" s="463"/>
      <c r="GZY5" s="463"/>
      <c r="GZZ5" s="463"/>
      <c r="HAA5" s="463"/>
      <c r="HAB5" s="463"/>
      <c r="HAC5" s="463"/>
      <c r="HAD5" s="463"/>
      <c r="HAE5" s="463"/>
      <c r="HAF5" s="463"/>
      <c r="HAG5" s="463"/>
      <c r="HAH5" s="463"/>
      <c r="HAI5" s="463"/>
      <c r="HAJ5" s="463"/>
      <c r="HAK5" s="463"/>
      <c r="HAL5" s="463"/>
      <c r="HAM5" s="463"/>
      <c r="HAN5" s="463"/>
      <c r="HAO5" s="463"/>
      <c r="HAP5" s="463"/>
      <c r="HAQ5" s="463"/>
      <c r="HAR5" s="463"/>
      <c r="HAS5" s="463"/>
      <c r="HAT5" s="463"/>
      <c r="HAU5" s="463"/>
      <c r="HAV5" s="463"/>
      <c r="HAW5" s="463"/>
      <c r="HAX5" s="463"/>
      <c r="HAY5" s="463"/>
      <c r="HAZ5" s="463"/>
      <c r="HBA5" s="463"/>
      <c r="HBB5" s="463"/>
      <c r="HBC5" s="463"/>
      <c r="HBD5" s="463"/>
      <c r="HBE5" s="463"/>
      <c r="HBF5" s="463"/>
      <c r="HBG5" s="463"/>
      <c r="HBH5" s="463"/>
      <c r="HBI5" s="463"/>
      <c r="HBJ5" s="463"/>
      <c r="HBK5" s="463"/>
      <c r="HBL5" s="463"/>
      <c r="HBM5" s="463"/>
      <c r="HBN5" s="463"/>
      <c r="HBO5" s="463"/>
      <c r="HBP5" s="463"/>
      <c r="HBQ5" s="463"/>
      <c r="HBR5" s="463"/>
      <c r="HBS5" s="463"/>
      <c r="HBT5" s="463"/>
      <c r="HBU5" s="463"/>
      <c r="HBV5" s="463"/>
      <c r="HBW5" s="463"/>
      <c r="HBX5" s="463"/>
      <c r="HBY5" s="463"/>
      <c r="HBZ5" s="463"/>
      <c r="HCA5" s="463"/>
      <c r="HCB5" s="463"/>
      <c r="HCC5" s="463"/>
      <c r="HCD5" s="463"/>
      <c r="HCE5" s="463"/>
      <c r="HCF5" s="463"/>
      <c r="HCG5" s="463"/>
      <c r="HCH5" s="463"/>
      <c r="HCI5" s="463"/>
      <c r="HCJ5" s="463"/>
      <c r="HCK5" s="463"/>
      <c r="HCL5" s="463"/>
      <c r="HCM5" s="463"/>
      <c r="HCN5" s="463"/>
      <c r="HCO5" s="463"/>
      <c r="HCP5" s="463"/>
      <c r="HCQ5" s="463"/>
      <c r="HCR5" s="463"/>
      <c r="HCS5" s="463"/>
      <c r="HCT5" s="463"/>
      <c r="HCU5" s="463"/>
      <c r="HCV5" s="463"/>
      <c r="HCW5" s="463"/>
      <c r="HCX5" s="463"/>
      <c r="HCY5" s="463"/>
      <c r="HCZ5" s="463"/>
      <c r="HDA5" s="463"/>
      <c r="HDB5" s="463"/>
      <c r="HDC5" s="463"/>
      <c r="HDD5" s="463"/>
      <c r="HDE5" s="463"/>
      <c r="HDF5" s="463"/>
      <c r="HDG5" s="463"/>
      <c r="HDH5" s="463"/>
      <c r="HDI5" s="463"/>
      <c r="HDJ5" s="463"/>
      <c r="HDK5" s="463"/>
      <c r="HDL5" s="463"/>
      <c r="HDM5" s="463"/>
      <c r="HDN5" s="463"/>
      <c r="HDO5" s="463"/>
      <c r="HDP5" s="463"/>
      <c r="HDQ5" s="463"/>
      <c r="HDR5" s="463"/>
      <c r="HDS5" s="463"/>
      <c r="HDT5" s="463"/>
      <c r="HDU5" s="463"/>
      <c r="HDV5" s="463"/>
      <c r="HDW5" s="463"/>
      <c r="HDX5" s="463"/>
      <c r="HDY5" s="463"/>
      <c r="HDZ5" s="463"/>
      <c r="HEA5" s="463"/>
      <c r="HEB5" s="463"/>
      <c r="HEC5" s="463"/>
      <c r="HED5" s="463"/>
      <c r="HEE5" s="463"/>
      <c r="HEF5" s="463"/>
      <c r="HEG5" s="463"/>
      <c r="HEH5" s="463"/>
      <c r="HEI5" s="463"/>
      <c r="HEJ5" s="463"/>
      <c r="HEK5" s="463"/>
      <c r="HEL5" s="463"/>
      <c r="HEM5" s="463"/>
      <c r="HEN5" s="463"/>
      <c r="HEO5" s="463"/>
      <c r="HEP5" s="463"/>
      <c r="HEQ5" s="463"/>
      <c r="HER5" s="463"/>
      <c r="HES5" s="463"/>
      <c r="HET5" s="463"/>
      <c r="HEU5" s="463"/>
      <c r="HEV5" s="463"/>
      <c r="HEW5" s="463"/>
      <c r="HEX5" s="463"/>
      <c r="HEY5" s="463"/>
      <c r="HEZ5" s="463"/>
      <c r="HFA5" s="463"/>
      <c r="HFB5" s="463"/>
      <c r="HFC5" s="463"/>
      <c r="HFD5" s="463"/>
      <c r="HFE5" s="463"/>
      <c r="HFF5" s="463"/>
      <c r="HFG5" s="463"/>
      <c r="HFH5" s="463"/>
      <c r="HFI5" s="463"/>
      <c r="HFJ5" s="463"/>
      <c r="HFK5" s="463"/>
      <c r="HFL5" s="463"/>
      <c r="HFM5" s="463"/>
      <c r="HFN5" s="463"/>
      <c r="HFO5" s="463"/>
      <c r="HFP5" s="463"/>
      <c r="HFQ5" s="463"/>
      <c r="HFR5" s="463"/>
      <c r="HFS5" s="463"/>
      <c r="HFT5" s="463"/>
      <c r="HFU5" s="463"/>
      <c r="HFV5" s="463"/>
      <c r="HFW5" s="463"/>
      <c r="HFX5" s="463"/>
      <c r="HFY5" s="463"/>
      <c r="HFZ5" s="463"/>
      <c r="HGA5" s="463"/>
      <c r="HGB5" s="463"/>
      <c r="HGC5" s="463"/>
      <c r="HGD5" s="463"/>
      <c r="HGE5" s="463"/>
      <c r="HGF5" s="463"/>
      <c r="HGG5" s="463"/>
      <c r="HGH5" s="463"/>
      <c r="HGI5" s="463"/>
      <c r="HGJ5" s="463"/>
      <c r="HGK5" s="463"/>
      <c r="HGL5" s="463"/>
      <c r="HGM5" s="463"/>
      <c r="HGN5" s="463"/>
      <c r="HGO5" s="463"/>
      <c r="HGP5" s="463"/>
      <c r="HGQ5" s="463"/>
      <c r="HGR5" s="463"/>
      <c r="HGS5" s="463"/>
      <c r="HGT5" s="463"/>
      <c r="HGU5" s="463"/>
      <c r="HGV5" s="463"/>
      <c r="HGW5" s="463"/>
      <c r="HGX5" s="463"/>
      <c r="HGY5" s="463"/>
      <c r="HGZ5" s="463"/>
      <c r="HHA5" s="463"/>
      <c r="HHB5" s="463"/>
      <c r="HHC5" s="463"/>
      <c r="HHD5" s="463"/>
      <c r="HHE5" s="463"/>
      <c r="HHF5" s="463"/>
      <c r="HHG5" s="463"/>
      <c r="HHH5" s="463"/>
      <c r="HHI5" s="463"/>
      <c r="HHJ5" s="463"/>
      <c r="HHK5" s="463"/>
      <c r="HHL5" s="463"/>
      <c r="HHM5" s="463"/>
      <c r="HHN5" s="463"/>
      <c r="HHO5" s="463"/>
      <c r="HHP5" s="463"/>
      <c r="HHQ5" s="463"/>
      <c r="HHR5" s="463"/>
      <c r="HHS5" s="463"/>
      <c r="HHT5" s="463"/>
      <c r="HHU5" s="463"/>
      <c r="HHV5" s="463"/>
      <c r="HHW5" s="463"/>
      <c r="HHX5" s="463"/>
      <c r="HHY5" s="463"/>
      <c r="HHZ5" s="463"/>
      <c r="HIA5" s="463"/>
      <c r="HIB5" s="463"/>
      <c r="HIC5" s="463"/>
      <c r="HID5" s="463"/>
      <c r="HIE5" s="463"/>
      <c r="HIF5" s="463"/>
      <c r="HIG5" s="463"/>
      <c r="HIH5" s="463"/>
      <c r="HII5" s="463"/>
      <c r="HIJ5" s="463"/>
      <c r="HIK5" s="463"/>
      <c r="HIL5" s="463"/>
      <c r="HIM5" s="463"/>
      <c r="HIN5" s="463"/>
      <c r="HIO5" s="463"/>
      <c r="HIP5" s="463"/>
      <c r="HIQ5" s="463"/>
      <c r="HIR5" s="463"/>
      <c r="HIS5" s="463"/>
      <c r="HIT5" s="463"/>
      <c r="HIU5" s="463"/>
      <c r="HIV5" s="463"/>
      <c r="HIW5" s="463"/>
      <c r="HIX5" s="463"/>
      <c r="HIY5" s="463"/>
      <c r="HIZ5" s="463"/>
      <c r="HJA5" s="463"/>
      <c r="HJB5" s="463"/>
      <c r="HJC5" s="463"/>
      <c r="HJD5" s="463"/>
      <c r="HJE5" s="463"/>
      <c r="HJF5" s="463"/>
      <c r="HJG5" s="463"/>
      <c r="HJH5" s="463"/>
      <c r="HJI5" s="463"/>
      <c r="HJJ5" s="463"/>
      <c r="HJK5" s="463"/>
      <c r="HJL5" s="463"/>
      <c r="HJM5" s="463"/>
      <c r="HJN5" s="463"/>
      <c r="HJO5" s="463"/>
      <c r="HJP5" s="463"/>
      <c r="HJQ5" s="463"/>
      <c r="HJR5" s="463"/>
      <c r="HJS5" s="463"/>
      <c r="HJT5" s="463"/>
      <c r="HJU5" s="463"/>
      <c r="HJV5" s="463"/>
      <c r="HJW5" s="463"/>
      <c r="HJX5" s="463"/>
      <c r="HJY5" s="463"/>
      <c r="HJZ5" s="463"/>
      <c r="HKA5" s="463"/>
      <c r="HKB5" s="463"/>
      <c r="HKC5" s="463"/>
      <c r="HKD5" s="463"/>
      <c r="HKE5" s="463"/>
      <c r="HKF5" s="463"/>
      <c r="HKG5" s="463"/>
      <c r="HKH5" s="463"/>
      <c r="HKI5" s="463"/>
      <c r="HKJ5" s="463"/>
      <c r="HKK5" s="463"/>
      <c r="HKL5" s="463"/>
      <c r="HKM5" s="463"/>
      <c r="HKN5" s="463"/>
      <c r="HKO5" s="463"/>
      <c r="HKP5" s="463"/>
      <c r="HKQ5" s="463"/>
      <c r="HKR5" s="463"/>
      <c r="HKS5" s="463"/>
      <c r="HKT5" s="463"/>
      <c r="HKU5" s="463"/>
      <c r="HKV5" s="463"/>
      <c r="HKW5" s="463"/>
      <c r="HKX5" s="463"/>
      <c r="HKY5" s="463"/>
      <c r="HKZ5" s="463"/>
      <c r="HLA5" s="463"/>
      <c r="HLB5" s="463"/>
      <c r="HLC5" s="463"/>
      <c r="HLD5" s="463"/>
      <c r="HLE5" s="463"/>
      <c r="HLF5" s="463"/>
      <c r="HLG5" s="463"/>
      <c r="HLH5" s="463"/>
      <c r="HLI5" s="463"/>
      <c r="HLJ5" s="463"/>
      <c r="HLK5" s="463"/>
      <c r="HLL5" s="463"/>
      <c r="HLM5" s="463"/>
      <c r="HLN5" s="463"/>
      <c r="HLO5" s="463"/>
      <c r="HLP5" s="463"/>
      <c r="HLQ5" s="463"/>
      <c r="HLR5" s="463"/>
      <c r="HLS5" s="463"/>
      <c r="HLT5" s="463"/>
      <c r="HLU5" s="463"/>
      <c r="HLV5" s="463"/>
      <c r="HLW5" s="463"/>
      <c r="HLX5" s="463"/>
      <c r="HLY5" s="463"/>
      <c r="HLZ5" s="463"/>
      <c r="HMA5" s="463"/>
      <c r="HMB5" s="463"/>
      <c r="HMC5" s="463"/>
      <c r="HMD5" s="463"/>
      <c r="HME5" s="463"/>
      <c r="HMF5" s="463"/>
      <c r="HMG5" s="463"/>
      <c r="HMH5" s="463"/>
      <c r="HMI5" s="463"/>
      <c r="HMJ5" s="463"/>
      <c r="HMK5" s="463"/>
      <c r="HML5" s="463"/>
      <c r="HMM5" s="463"/>
      <c r="HMN5" s="463"/>
      <c r="HMO5" s="463"/>
      <c r="HMP5" s="463"/>
      <c r="HMQ5" s="463"/>
      <c r="HMR5" s="463"/>
      <c r="HMS5" s="463"/>
      <c r="HMT5" s="463"/>
      <c r="HMU5" s="463"/>
      <c r="HMV5" s="463"/>
      <c r="HMW5" s="463"/>
      <c r="HMX5" s="463"/>
      <c r="HMY5" s="463"/>
      <c r="HMZ5" s="463"/>
      <c r="HNA5" s="463"/>
      <c r="HNB5" s="463"/>
      <c r="HNC5" s="463"/>
      <c r="HND5" s="463"/>
      <c r="HNE5" s="463"/>
      <c r="HNF5" s="463"/>
      <c r="HNG5" s="463"/>
      <c r="HNH5" s="463"/>
      <c r="HNI5" s="463"/>
      <c r="HNJ5" s="463"/>
      <c r="HNK5" s="463"/>
      <c r="HNL5" s="463"/>
      <c r="HNM5" s="463"/>
      <c r="HNN5" s="463"/>
      <c r="HNO5" s="463"/>
      <c r="HNP5" s="463"/>
      <c r="HNQ5" s="463"/>
      <c r="HNR5" s="463"/>
      <c r="HNS5" s="463"/>
      <c r="HNT5" s="463"/>
      <c r="HNU5" s="463"/>
      <c r="HNV5" s="463"/>
      <c r="HNW5" s="463"/>
      <c r="HNX5" s="463"/>
      <c r="HNY5" s="463"/>
      <c r="HNZ5" s="463"/>
      <c r="HOA5" s="463"/>
      <c r="HOB5" s="463"/>
      <c r="HOC5" s="463"/>
      <c r="HOD5" s="463"/>
      <c r="HOE5" s="463"/>
      <c r="HOF5" s="463"/>
      <c r="HOG5" s="463"/>
      <c r="HOH5" s="463"/>
      <c r="HOI5" s="463"/>
      <c r="HOJ5" s="463"/>
      <c r="HOK5" s="463"/>
      <c r="HOL5" s="463"/>
      <c r="HOM5" s="463"/>
      <c r="HON5" s="463"/>
      <c r="HOO5" s="463"/>
      <c r="HOP5" s="463"/>
      <c r="HOQ5" s="463"/>
      <c r="HOR5" s="463"/>
      <c r="HOS5" s="463"/>
      <c r="HOT5" s="463"/>
      <c r="HOU5" s="463"/>
      <c r="HOV5" s="463"/>
      <c r="HOW5" s="463"/>
      <c r="HOX5" s="463"/>
      <c r="HOY5" s="463"/>
      <c r="HOZ5" s="463"/>
      <c r="HPA5" s="463"/>
      <c r="HPB5" s="463"/>
      <c r="HPC5" s="463"/>
      <c r="HPD5" s="463"/>
      <c r="HPE5" s="463"/>
      <c r="HPF5" s="463"/>
      <c r="HPG5" s="463"/>
      <c r="HPH5" s="463"/>
      <c r="HPI5" s="463"/>
      <c r="HPJ5" s="463"/>
      <c r="HPK5" s="463"/>
      <c r="HPL5" s="463"/>
      <c r="HPM5" s="463"/>
      <c r="HPN5" s="463"/>
      <c r="HPO5" s="463"/>
      <c r="HPP5" s="463"/>
      <c r="HPQ5" s="463"/>
      <c r="HPR5" s="463"/>
      <c r="HPS5" s="463"/>
      <c r="HPT5" s="463"/>
      <c r="HPU5" s="463"/>
      <c r="HPV5" s="463"/>
      <c r="HPW5" s="463"/>
      <c r="HPX5" s="463"/>
      <c r="HPY5" s="463"/>
      <c r="HPZ5" s="463"/>
      <c r="HQA5" s="463"/>
      <c r="HQB5" s="463"/>
      <c r="HQC5" s="463"/>
      <c r="HQD5" s="463"/>
      <c r="HQE5" s="463"/>
      <c r="HQF5" s="463"/>
      <c r="HQG5" s="463"/>
      <c r="HQH5" s="463"/>
      <c r="HQI5" s="463"/>
      <c r="HQJ5" s="463"/>
      <c r="HQK5" s="463"/>
      <c r="HQL5" s="463"/>
      <c r="HQM5" s="463"/>
      <c r="HQN5" s="463"/>
      <c r="HQO5" s="463"/>
      <c r="HQP5" s="463"/>
      <c r="HQQ5" s="463"/>
      <c r="HQR5" s="463"/>
      <c r="HQS5" s="463"/>
      <c r="HQT5" s="463"/>
      <c r="HQU5" s="463"/>
      <c r="HQV5" s="463"/>
      <c r="HQW5" s="463"/>
      <c r="HQX5" s="463"/>
      <c r="HQY5" s="463"/>
      <c r="HQZ5" s="463"/>
      <c r="HRA5" s="463"/>
      <c r="HRB5" s="463"/>
      <c r="HRC5" s="463"/>
      <c r="HRD5" s="463"/>
      <c r="HRE5" s="463"/>
      <c r="HRF5" s="463"/>
      <c r="HRG5" s="463"/>
      <c r="HRH5" s="463"/>
      <c r="HRI5" s="463"/>
      <c r="HRJ5" s="463"/>
      <c r="HRK5" s="463"/>
      <c r="HRL5" s="463"/>
      <c r="HRM5" s="463"/>
      <c r="HRN5" s="463"/>
      <c r="HRO5" s="463"/>
      <c r="HRP5" s="463"/>
      <c r="HRQ5" s="463"/>
      <c r="HRR5" s="463"/>
      <c r="HRS5" s="463"/>
      <c r="HRT5" s="463"/>
      <c r="HRU5" s="463"/>
      <c r="HRV5" s="463"/>
      <c r="HRW5" s="463"/>
      <c r="HRX5" s="463"/>
      <c r="HRY5" s="463"/>
      <c r="HRZ5" s="463"/>
      <c r="HSA5" s="463"/>
      <c r="HSB5" s="463"/>
      <c r="HSC5" s="463"/>
      <c r="HSD5" s="463"/>
      <c r="HSE5" s="463"/>
      <c r="HSF5" s="463"/>
      <c r="HSG5" s="463"/>
      <c r="HSH5" s="463"/>
      <c r="HSI5" s="463"/>
      <c r="HSJ5" s="463"/>
      <c r="HSK5" s="463"/>
      <c r="HSL5" s="463"/>
      <c r="HSM5" s="463"/>
      <c r="HSN5" s="463"/>
      <c r="HSO5" s="463"/>
      <c r="HSP5" s="463"/>
      <c r="HSQ5" s="463"/>
      <c r="HSR5" s="463"/>
      <c r="HSS5" s="463"/>
      <c r="HST5" s="463"/>
      <c r="HSU5" s="463"/>
      <c r="HSV5" s="463"/>
      <c r="HSW5" s="463"/>
      <c r="HSX5" s="463"/>
      <c r="HSY5" s="463"/>
      <c r="HSZ5" s="463"/>
      <c r="HTA5" s="463"/>
      <c r="HTB5" s="463"/>
      <c r="HTC5" s="463"/>
      <c r="HTD5" s="463"/>
      <c r="HTE5" s="463"/>
      <c r="HTF5" s="463"/>
      <c r="HTG5" s="463"/>
      <c r="HTH5" s="463"/>
      <c r="HTI5" s="463"/>
      <c r="HTJ5" s="463"/>
      <c r="HTK5" s="463"/>
      <c r="HTL5" s="463"/>
      <c r="HTM5" s="463"/>
      <c r="HTN5" s="463"/>
      <c r="HTO5" s="463"/>
      <c r="HTP5" s="463"/>
      <c r="HTQ5" s="463"/>
      <c r="HTR5" s="463"/>
      <c r="HTS5" s="463"/>
      <c r="HTT5" s="463"/>
      <c r="HTU5" s="463"/>
      <c r="HTV5" s="463"/>
      <c r="HTW5" s="463"/>
      <c r="HTX5" s="463"/>
      <c r="HTY5" s="463"/>
      <c r="HTZ5" s="463"/>
      <c r="HUA5" s="463"/>
      <c r="HUB5" s="463"/>
      <c r="HUC5" s="463"/>
      <c r="HUD5" s="463"/>
      <c r="HUE5" s="463"/>
      <c r="HUF5" s="463"/>
      <c r="HUG5" s="463"/>
      <c r="HUH5" s="463"/>
      <c r="HUI5" s="463"/>
      <c r="HUJ5" s="463"/>
      <c r="HUK5" s="463"/>
      <c r="HUL5" s="463"/>
      <c r="HUM5" s="463"/>
      <c r="HUN5" s="463"/>
      <c r="HUO5" s="463"/>
      <c r="HUP5" s="463"/>
      <c r="HUQ5" s="463"/>
      <c r="HUR5" s="463"/>
      <c r="HUS5" s="463"/>
      <c r="HUT5" s="463"/>
      <c r="HUU5" s="463"/>
      <c r="HUV5" s="463"/>
      <c r="HUW5" s="463"/>
      <c r="HUX5" s="463"/>
      <c r="HUY5" s="463"/>
      <c r="HUZ5" s="463"/>
      <c r="HVA5" s="463"/>
      <c r="HVB5" s="463"/>
      <c r="HVC5" s="463"/>
      <c r="HVD5" s="463"/>
      <c r="HVE5" s="463"/>
      <c r="HVF5" s="463"/>
      <c r="HVG5" s="463"/>
      <c r="HVH5" s="463"/>
      <c r="HVI5" s="463"/>
      <c r="HVJ5" s="463"/>
      <c r="HVK5" s="463"/>
      <c r="HVL5" s="463"/>
      <c r="HVM5" s="463"/>
      <c r="HVN5" s="463"/>
      <c r="HVO5" s="463"/>
      <c r="HVP5" s="463"/>
      <c r="HVQ5" s="463"/>
      <c r="HVR5" s="463"/>
      <c r="HVS5" s="463"/>
      <c r="HVT5" s="463"/>
      <c r="HVU5" s="463"/>
      <c r="HVV5" s="463"/>
      <c r="HVW5" s="463"/>
      <c r="HVX5" s="463"/>
      <c r="HVY5" s="463"/>
      <c r="HVZ5" s="463"/>
      <c r="HWA5" s="463"/>
      <c r="HWB5" s="463"/>
      <c r="HWC5" s="463"/>
      <c r="HWD5" s="463"/>
      <c r="HWE5" s="463"/>
      <c r="HWF5" s="463"/>
      <c r="HWG5" s="463"/>
      <c r="HWH5" s="463"/>
      <c r="HWI5" s="463"/>
      <c r="HWJ5" s="463"/>
      <c r="HWK5" s="463"/>
      <c r="HWL5" s="463"/>
      <c r="HWM5" s="463"/>
      <c r="HWN5" s="463"/>
      <c r="HWO5" s="463"/>
      <c r="HWP5" s="463"/>
      <c r="HWQ5" s="463"/>
      <c r="HWR5" s="463"/>
      <c r="HWS5" s="463"/>
      <c r="HWT5" s="463"/>
      <c r="HWU5" s="463"/>
      <c r="HWV5" s="463"/>
      <c r="HWW5" s="463"/>
      <c r="HWX5" s="463"/>
      <c r="HWY5" s="463"/>
      <c r="HWZ5" s="463"/>
      <c r="HXA5" s="463"/>
      <c r="HXB5" s="463"/>
      <c r="HXC5" s="463"/>
      <c r="HXD5" s="463"/>
      <c r="HXE5" s="463"/>
      <c r="HXF5" s="463"/>
      <c r="HXG5" s="463"/>
      <c r="HXH5" s="463"/>
      <c r="HXI5" s="463"/>
      <c r="HXJ5" s="463"/>
      <c r="HXK5" s="463"/>
      <c r="HXL5" s="463"/>
      <c r="HXM5" s="463"/>
      <c r="HXN5" s="463"/>
      <c r="HXO5" s="463"/>
      <c r="HXP5" s="463"/>
      <c r="HXQ5" s="463"/>
      <c r="HXR5" s="463"/>
      <c r="HXS5" s="463"/>
      <c r="HXT5" s="463"/>
      <c r="HXU5" s="463"/>
      <c r="HXV5" s="463"/>
      <c r="HXW5" s="463"/>
      <c r="HXX5" s="463"/>
      <c r="HXY5" s="463"/>
      <c r="HXZ5" s="463"/>
      <c r="HYA5" s="463"/>
      <c r="HYB5" s="463"/>
      <c r="HYC5" s="463"/>
      <c r="HYD5" s="463"/>
      <c r="HYE5" s="463"/>
      <c r="HYF5" s="463"/>
      <c r="HYG5" s="463"/>
      <c r="HYH5" s="463"/>
      <c r="HYI5" s="463"/>
      <c r="HYJ5" s="463"/>
      <c r="HYK5" s="463"/>
      <c r="HYL5" s="463"/>
      <c r="HYM5" s="463"/>
      <c r="HYN5" s="463"/>
      <c r="HYO5" s="463"/>
      <c r="HYP5" s="463"/>
      <c r="HYQ5" s="463"/>
      <c r="HYR5" s="463"/>
      <c r="HYS5" s="463"/>
      <c r="HYT5" s="463"/>
      <c r="HYU5" s="463"/>
      <c r="HYV5" s="463"/>
      <c r="HYW5" s="463"/>
      <c r="HYX5" s="463"/>
      <c r="HYY5" s="463"/>
      <c r="HYZ5" s="463"/>
      <c r="HZA5" s="463"/>
      <c r="HZB5" s="463"/>
      <c r="HZC5" s="463"/>
      <c r="HZD5" s="463"/>
      <c r="HZE5" s="463"/>
      <c r="HZF5" s="463"/>
      <c r="HZG5" s="463"/>
      <c r="HZH5" s="463"/>
      <c r="HZI5" s="463"/>
      <c r="HZJ5" s="463"/>
      <c r="HZK5" s="463"/>
      <c r="HZL5" s="463"/>
      <c r="HZM5" s="463"/>
      <c r="HZN5" s="463"/>
      <c r="HZO5" s="463"/>
      <c r="HZP5" s="463"/>
      <c r="HZQ5" s="463"/>
      <c r="HZR5" s="463"/>
      <c r="HZS5" s="463"/>
      <c r="HZT5" s="463"/>
      <c r="HZU5" s="463"/>
      <c r="HZV5" s="463"/>
      <c r="HZW5" s="463"/>
      <c r="HZX5" s="463"/>
      <c r="HZY5" s="463"/>
      <c r="HZZ5" s="463"/>
      <c r="IAA5" s="463"/>
      <c r="IAB5" s="463"/>
      <c r="IAC5" s="463"/>
      <c r="IAD5" s="463"/>
      <c r="IAE5" s="463"/>
      <c r="IAF5" s="463"/>
      <c r="IAG5" s="463"/>
      <c r="IAH5" s="463"/>
      <c r="IAI5" s="463"/>
      <c r="IAJ5" s="463"/>
      <c r="IAK5" s="463"/>
      <c r="IAL5" s="463"/>
      <c r="IAM5" s="463"/>
      <c r="IAN5" s="463"/>
      <c r="IAO5" s="463"/>
      <c r="IAP5" s="463"/>
      <c r="IAQ5" s="463"/>
      <c r="IAR5" s="463"/>
      <c r="IAS5" s="463"/>
      <c r="IAT5" s="463"/>
      <c r="IAU5" s="463"/>
      <c r="IAV5" s="463"/>
      <c r="IAW5" s="463"/>
      <c r="IAX5" s="463"/>
      <c r="IAY5" s="463"/>
      <c r="IAZ5" s="463"/>
      <c r="IBA5" s="463"/>
      <c r="IBB5" s="463"/>
      <c r="IBC5" s="463"/>
      <c r="IBD5" s="463"/>
      <c r="IBE5" s="463"/>
      <c r="IBF5" s="463"/>
      <c r="IBG5" s="463"/>
      <c r="IBH5" s="463"/>
      <c r="IBI5" s="463"/>
      <c r="IBJ5" s="463"/>
      <c r="IBK5" s="463"/>
      <c r="IBL5" s="463"/>
      <c r="IBM5" s="463"/>
      <c r="IBN5" s="463"/>
      <c r="IBO5" s="463"/>
      <c r="IBP5" s="463"/>
      <c r="IBQ5" s="463"/>
      <c r="IBR5" s="463"/>
      <c r="IBS5" s="463"/>
      <c r="IBT5" s="463"/>
      <c r="IBU5" s="463"/>
      <c r="IBV5" s="463"/>
      <c r="IBW5" s="463"/>
      <c r="IBX5" s="463"/>
      <c r="IBY5" s="463"/>
      <c r="IBZ5" s="463"/>
      <c r="ICA5" s="463"/>
      <c r="ICB5" s="463"/>
      <c r="ICC5" s="463"/>
      <c r="ICD5" s="463"/>
      <c r="ICE5" s="463"/>
      <c r="ICF5" s="463"/>
      <c r="ICG5" s="463"/>
      <c r="ICH5" s="463"/>
      <c r="ICI5" s="463"/>
      <c r="ICJ5" s="463"/>
      <c r="ICK5" s="463"/>
      <c r="ICL5" s="463"/>
      <c r="ICM5" s="463"/>
      <c r="ICN5" s="463"/>
      <c r="ICO5" s="463"/>
      <c r="ICP5" s="463"/>
      <c r="ICQ5" s="463"/>
      <c r="ICR5" s="463"/>
      <c r="ICS5" s="463"/>
      <c r="ICT5" s="463"/>
      <c r="ICU5" s="463"/>
      <c r="ICV5" s="463"/>
      <c r="ICW5" s="463"/>
      <c r="ICX5" s="463"/>
      <c r="ICY5" s="463"/>
      <c r="ICZ5" s="463"/>
      <c r="IDA5" s="463"/>
      <c r="IDB5" s="463"/>
      <c r="IDC5" s="463"/>
      <c r="IDD5" s="463"/>
      <c r="IDE5" s="463"/>
      <c r="IDF5" s="463"/>
      <c r="IDG5" s="463"/>
      <c r="IDH5" s="463"/>
      <c r="IDI5" s="463"/>
      <c r="IDJ5" s="463"/>
      <c r="IDK5" s="463"/>
      <c r="IDL5" s="463"/>
      <c r="IDM5" s="463"/>
      <c r="IDN5" s="463"/>
      <c r="IDO5" s="463"/>
      <c r="IDP5" s="463"/>
      <c r="IDQ5" s="463"/>
      <c r="IDR5" s="463"/>
      <c r="IDS5" s="463"/>
      <c r="IDT5" s="463"/>
      <c r="IDU5" s="463"/>
      <c r="IDV5" s="463"/>
      <c r="IDW5" s="463"/>
      <c r="IDX5" s="463"/>
      <c r="IDY5" s="463"/>
      <c r="IDZ5" s="463"/>
      <c r="IEA5" s="463"/>
      <c r="IEB5" s="463"/>
      <c r="IEC5" s="463"/>
      <c r="IED5" s="463"/>
      <c r="IEE5" s="463"/>
      <c r="IEF5" s="463"/>
      <c r="IEG5" s="463"/>
      <c r="IEH5" s="463"/>
      <c r="IEI5" s="463"/>
      <c r="IEJ5" s="463"/>
      <c r="IEK5" s="463"/>
      <c r="IEL5" s="463"/>
      <c r="IEM5" s="463"/>
      <c r="IEN5" s="463"/>
      <c r="IEO5" s="463"/>
      <c r="IEP5" s="463"/>
      <c r="IEQ5" s="463"/>
      <c r="IER5" s="463"/>
      <c r="IES5" s="463"/>
      <c r="IET5" s="463"/>
      <c r="IEU5" s="463"/>
      <c r="IEV5" s="463"/>
      <c r="IEW5" s="463"/>
      <c r="IEX5" s="463"/>
      <c r="IEY5" s="463"/>
      <c r="IEZ5" s="463"/>
      <c r="IFA5" s="463"/>
      <c r="IFB5" s="463"/>
      <c r="IFC5" s="463"/>
      <c r="IFD5" s="463"/>
      <c r="IFE5" s="463"/>
      <c r="IFF5" s="463"/>
      <c r="IFG5" s="463"/>
      <c r="IFH5" s="463"/>
      <c r="IFI5" s="463"/>
      <c r="IFJ5" s="463"/>
      <c r="IFK5" s="463"/>
      <c r="IFL5" s="463"/>
      <c r="IFM5" s="463"/>
      <c r="IFN5" s="463"/>
      <c r="IFO5" s="463"/>
      <c r="IFP5" s="463"/>
      <c r="IFQ5" s="463"/>
      <c r="IFR5" s="463"/>
      <c r="IFS5" s="463"/>
      <c r="IFT5" s="463"/>
      <c r="IFU5" s="463"/>
      <c r="IFV5" s="463"/>
      <c r="IFW5" s="463"/>
      <c r="IFX5" s="463"/>
      <c r="IFY5" s="463"/>
      <c r="IFZ5" s="463"/>
      <c r="IGA5" s="463"/>
      <c r="IGB5" s="463"/>
      <c r="IGC5" s="463"/>
      <c r="IGD5" s="463"/>
      <c r="IGE5" s="463"/>
      <c r="IGF5" s="463"/>
      <c r="IGG5" s="463"/>
      <c r="IGH5" s="463"/>
      <c r="IGI5" s="463"/>
      <c r="IGJ5" s="463"/>
      <c r="IGK5" s="463"/>
      <c r="IGL5" s="463"/>
      <c r="IGM5" s="463"/>
      <c r="IGN5" s="463"/>
      <c r="IGO5" s="463"/>
      <c r="IGP5" s="463"/>
      <c r="IGQ5" s="463"/>
      <c r="IGR5" s="463"/>
      <c r="IGS5" s="463"/>
      <c r="IGT5" s="463"/>
      <c r="IGU5" s="463"/>
      <c r="IGV5" s="463"/>
      <c r="IGW5" s="463"/>
      <c r="IGX5" s="463"/>
      <c r="IGY5" s="463"/>
      <c r="IGZ5" s="463"/>
      <c r="IHA5" s="463"/>
      <c r="IHB5" s="463"/>
      <c r="IHC5" s="463"/>
      <c r="IHD5" s="463"/>
      <c r="IHE5" s="463"/>
      <c r="IHF5" s="463"/>
      <c r="IHG5" s="463"/>
      <c r="IHH5" s="463"/>
      <c r="IHI5" s="463"/>
      <c r="IHJ5" s="463"/>
      <c r="IHK5" s="463"/>
      <c r="IHL5" s="463"/>
      <c r="IHM5" s="463"/>
      <c r="IHN5" s="463"/>
      <c r="IHO5" s="463"/>
      <c r="IHP5" s="463"/>
      <c r="IHQ5" s="463"/>
      <c r="IHR5" s="463"/>
      <c r="IHS5" s="463"/>
      <c r="IHT5" s="463"/>
      <c r="IHU5" s="463"/>
      <c r="IHV5" s="463"/>
      <c r="IHW5" s="463"/>
      <c r="IHX5" s="463"/>
      <c r="IHY5" s="463"/>
      <c r="IHZ5" s="463"/>
      <c r="IIA5" s="463"/>
      <c r="IIB5" s="463"/>
      <c r="IIC5" s="463"/>
      <c r="IID5" s="463"/>
      <c r="IIE5" s="463"/>
      <c r="IIF5" s="463"/>
      <c r="IIG5" s="463"/>
      <c r="IIH5" s="463"/>
      <c r="III5" s="463"/>
      <c r="IIJ5" s="463"/>
      <c r="IIK5" s="463"/>
      <c r="IIL5" s="463"/>
      <c r="IIM5" s="463"/>
      <c r="IIN5" s="463"/>
      <c r="IIO5" s="463"/>
      <c r="IIP5" s="463"/>
      <c r="IIQ5" s="463"/>
      <c r="IIR5" s="463"/>
      <c r="IIS5" s="463"/>
      <c r="IIT5" s="463"/>
      <c r="IIU5" s="463"/>
      <c r="IIV5" s="463"/>
      <c r="IIW5" s="463"/>
      <c r="IIX5" s="463"/>
      <c r="IIY5" s="463"/>
      <c r="IIZ5" s="463"/>
      <c r="IJA5" s="463"/>
      <c r="IJB5" s="463"/>
      <c r="IJC5" s="463"/>
      <c r="IJD5" s="463"/>
      <c r="IJE5" s="463"/>
      <c r="IJF5" s="463"/>
      <c r="IJG5" s="463"/>
      <c r="IJH5" s="463"/>
      <c r="IJI5" s="463"/>
      <c r="IJJ5" s="463"/>
      <c r="IJK5" s="463"/>
      <c r="IJL5" s="463"/>
      <c r="IJM5" s="463"/>
      <c r="IJN5" s="463"/>
      <c r="IJO5" s="463"/>
      <c r="IJP5" s="463"/>
      <c r="IJQ5" s="463"/>
      <c r="IJR5" s="463"/>
      <c r="IJS5" s="463"/>
      <c r="IJT5" s="463"/>
      <c r="IJU5" s="463"/>
      <c r="IJV5" s="463"/>
      <c r="IJW5" s="463"/>
      <c r="IJX5" s="463"/>
      <c r="IJY5" s="463"/>
      <c r="IJZ5" s="463"/>
      <c r="IKA5" s="463"/>
      <c r="IKB5" s="463"/>
      <c r="IKC5" s="463"/>
      <c r="IKD5" s="463"/>
      <c r="IKE5" s="463"/>
      <c r="IKF5" s="463"/>
      <c r="IKG5" s="463"/>
      <c r="IKH5" s="463"/>
      <c r="IKI5" s="463"/>
      <c r="IKJ5" s="463"/>
      <c r="IKK5" s="463"/>
      <c r="IKL5" s="463"/>
      <c r="IKM5" s="463"/>
      <c r="IKN5" s="463"/>
      <c r="IKO5" s="463"/>
      <c r="IKP5" s="463"/>
      <c r="IKQ5" s="463"/>
      <c r="IKR5" s="463"/>
      <c r="IKS5" s="463"/>
      <c r="IKT5" s="463"/>
      <c r="IKU5" s="463"/>
      <c r="IKV5" s="463"/>
      <c r="IKW5" s="463"/>
      <c r="IKX5" s="463"/>
      <c r="IKY5" s="463"/>
      <c r="IKZ5" s="463"/>
      <c r="ILA5" s="463"/>
      <c r="ILB5" s="463"/>
      <c r="ILC5" s="463"/>
      <c r="ILD5" s="463"/>
      <c r="ILE5" s="463"/>
      <c r="ILF5" s="463"/>
      <c r="ILG5" s="463"/>
      <c r="ILH5" s="463"/>
      <c r="ILI5" s="463"/>
      <c r="ILJ5" s="463"/>
      <c r="ILK5" s="463"/>
      <c r="ILL5" s="463"/>
      <c r="ILM5" s="463"/>
      <c r="ILN5" s="463"/>
      <c r="ILO5" s="463"/>
      <c r="ILP5" s="463"/>
      <c r="ILQ5" s="463"/>
      <c r="ILR5" s="463"/>
      <c r="ILS5" s="463"/>
      <c r="ILT5" s="463"/>
      <c r="ILU5" s="463"/>
      <c r="ILV5" s="463"/>
      <c r="ILW5" s="463"/>
      <c r="ILX5" s="463"/>
      <c r="ILY5" s="463"/>
      <c r="ILZ5" s="463"/>
      <c r="IMA5" s="463"/>
      <c r="IMB5" s="463"/>
      <c r="IMC5" s="463"/>
      <c r="IMD5" s="463"/>
      <c r="IME5" s="463"/>
      <c r="IMF5" s="463"/>
      <c r="IMG5" s="463"/>
      <c r="IMH5" s="463"/>
      <c r="IMI5" s="463"/>
      <c r="IMJ5" s="463"/>
      <c r="IMK5" s="463"/>
      <c r="IML5" s="463"/>
      <c r="IMM5" s="463"/>
      <c r="IMN5" s="463"/>
      <c r="IMO5" s="463"/>
      <c r="IMP5" s="463"/>
      <c r="IMQ5" s="463"/>
      <c r="IMR5" s="463"/>
      <c r="IMS5" s="463"/>
      <c r="IMT5" s="463"/>
      <c r="IMU5" s="463"/>
      <c r="IMV5" s="463"/>
      <c r="IMW5" s="463"/>
      <c r="IMX5" s="463"/>
      <c r="IMY5" s="463"/>
      <c r="IMZ5" s="463"/>
      <c r="INA5" s="463"/>
      <c r="INB5" s="463"/>
      <c r="INC5" s="463"/>
      <c r="IND5" s="463"/>
      <c r="INE5" s="463"/>
      <c r="INF5" s="463"/>
      <c r="ING5" s="463"/>
      <c r="INH5" s="463"/>
      <c r="INI5" s="463"/>
      <c r="INJ5" s="463"/>
      <c r="INK5" s="463"/>
      <c r="INL5" s="463"/>
      <c r="INM5" s="463"/>
      <c r="INN5" s="463"/>
      <c r="INO5" s="463"/>
      <c r="INP5" s="463"/>
      <c r="INQ5" s="463"/>
      <c r="INR5" s="463"/>
      <c r="INS5" s="463"/>
      <c r="INT5" s="463"/>
      <c r="INU5" s="463"/>
      <c r="INV5" s="463"/>
      <c r="INW5" s="463"/>
      <c r="INX5" s="463"/>
      <c r="INY5" s="463"/>
      <c r="INZ5" s="463"/>
      <c r="IOA5" s="463"/>
      <c r="IOB5" s="463"/>
      <c r="IOC5" s="463"/>
      <c r="IOD5" s="463"/>
      <c r="IOE5" s="463"/>
      <c r="IOF5" s="463"/>
      <c r="IOG5" s="463"/>
      <c r="IOH5" s="463"/>
      <c r="IOI5" s="463"/>
      <c r="IOJ5" s="463"/>
      <c r="IOK5" s="463"/>
      <c r="IOL5" s="463"/>
      <c r="IOM5" s="463"/>
      <c r="ION5" s="463"/>
      <c r="IOO5" s="463"/>
      <c r="IOP5" s="463"/>
      <c r="IOQ5" s="463"/>
      <c r="IOR5" s="463"/>
      <c r="IOS5" s="463"/>
      <c r="IOT5" s="463"/>
      <c r="IOU5" s="463"/>
      <c r="IOV5" s="463"/>
      <c r="IOW5" s="463"/>
      <c r="IOX5" s="463"/>
      <c r="IOY5" s="463"/>
      <c r="IOZ5" s="463"/>
      <c r="IPA5" s="463"/>
      <c r="IPB5" s="463"/>
      <c r="IPC5" s="463"/>
      <c r="IPD5" s="463"/>
      <c r="IPE5" s="463"/>
      <c r="IPF5" s="463"/>
      <c r="IPG5" s="463"/>
      <c r="IPH5" s="463"/>
      <c r="IPI5" s="463"/>
      <c r="IPJ5" s="463"/>
      <c r="IPK5" s="463"/>
      <c r="IPL5" s="463"/>
      <c r="IPM5" s="463"/>
      <c r="IPN5" s="463"/>
      <c r="IPO5" s="463"/>
      <c r="IPP5" s="463"/>
      <c r="IPQ5" s="463"/>
      <c r="IPR5" s="463"/>
      <c r="IPS5" s="463"/>
      <c r="IPT5" s="463"/>
      <c r="IPU5" s="463"/>
      <c r="IPV5" s="463"/>
      <c r="IPW5" s="463"/>
      <c r="IPX5" s="463"/>
      <c r="IPY5" s="463"/>
      <c r="IPZ5" s="463"/>
      <c r="IQA5" s="463"/>
      <c r="IQB5" s="463"/>
      <c r="IQC5" s="463"/>
      <c r="IQD5" s="463"/>
      <c r="IQE5" s="463"/>
      <c r="IQF5" s="463"/>
      <c r="IQG5" s="463"/>
      <c r="IQH5" s="463"/>
      <c r="IQI5" s="463"/>
      <c r="IQJ5" s="463"/>
      <c r="IQK5" s="463"/>
      <c r="IQL5" s="463"/>
      <c r="IQM5" s="463"/>
      <c r="IQN5" s="463"/>
      <c r="IQO5" s="463"/>
      <c r="IQP5" s="463"/>
      <c r="IQQ5" s="463"/>
      <c r="IQR5" s="463"/>
      <c r="IQS5" s="463"/>
      <c r="IQT5" s="463"/>
      <c r="IQU5" s="463"/>
      <c r="IQV5" s="463"/>
      <c r="IQW5" s="463"/>
      <c r="IQX5" s="463"/>
      <c r="IQY5" s="463"/>
      <c r="IQZ5" s="463"/>
      <c r="IRA5" s="463"/>
      <c r="IRB5" s="463"/>
      <c r="IRC5" s="463"/>
      <c r="IRD5" s="463"/>
      <c r="IRE5" s="463"/>
      <c r="IRF5" s="463"/>
      <c r="IRG5" s="463"/>
      <c r="IRH5" s="463"/>
      <c r="IRI5" s="463"/>
      <c r="IRJ5" s="463"/>
      <c r="IRK5" s="463"/>
      <c r="IRL5" s="463"/>
      <c r="IRM5" s="463"/>
      <c r="IRN5" s="463"/>
      <c r="IRO5" s="463"/>
      <c r="IRP5" s="463"/>
      <c r="IRQ5" s="463"/>
      <c r="IRR5" s="463"/>
      <c r="IRS5" s="463"/>
      <c r="IRT5" s="463"/>
      <c r="IRU5" s="463"/>
      <c r="IRV5" s="463"/>
      <c r="IRW5" s="463"/>
      <c r="IRX5" s="463"/>
      <c r="IRY5" s="463"/>
      <c r="IRZ5" s="463"/>
      <c r="ISA5" s="463"/>
      <c r="ISB5" s="463"/>
      <c r="ISC5" s="463"/>
      <c r="ISD5" s="463"/>
      <c r="ISE5" s="463"/>
      <c r="ISF5" s="463"/>
      <c r="ISG5" s="463"/>
      <c r="ISH5" s="463"/>
      <c r="ISI5" s="463"/>
      <c r="ISJ5" s="463"/>
      <c r="ISK5" s="463"/>
      <c r="ISL5" s="463"/>
      <c r="ISM5" s="463"/>
      <c r="ISN5" s="463"/>
      <c r="ISO5" s="463"/>
      <c r="ISP5" s="463"/>
      <c r="ISQ5" s="463"/>
      <c r="ISR5" s="463"/>
      <c r="ISS5" s="463"/>
      <c r="IST5" s="463"/>
      <c r="ISU5" s="463"/>
      <c r="ISV5" s="463"/>
      <c r="ISW5" s="463"/>
      <c r="ISX5" s="463"/>
      <c r="ISY5" s="463"/>
      <c r="ISZ5" s="463"/>
      <c r="ITA5" s="463"/>
      <c r="ITB5" s="463"/>
      <c r="ITC5" s="463"/>
      <c r="ITD5" s="463"/>
      <c r="ITE5" s="463"/>
      <c r="ITF5" s="463"/>
      <c r="ITG5" s="463"/>
      <c r="ITH5" s="463"/>
      <c r="ITI5" s="463"/>
      <c r="ITJ5" s="463"/>
      <c r="ITK5" s="463"/>
      <c r="ITL5" s="463"/>
      <c r="ITM5" s="463"/>
      <c r="ITN5" s="463"/>
      <c r="ITO5" s="463"/>
      <c r="ITP5" s="463"/>
      <c r="ITQ5" s="463"/>
      <c r="ITR5" s="463"/>
      <c r="ITS5" s="463"/>
      <c r="ITT5" s="463"/>
      <c r="ITU5" s="463"/>
      <c r="ITV5" s="463"/>
      <c r="ITW5" s="463"/>
      <c r="ITX5" s="463"/>
      <c r="ITY5" s="463"/>
      <c r="ITZ5" s="463"/>
      <c r="IUA5" s="463"/>
      <c r="IUB5" s="463"/>
      <c r="IUC5" s="463"/>
      <c r="IUD5" s="463"/>
      <c r="IUE5" s="463"/>
      <c r="IUF5" s="463"/>
      <c r="IUG5" s="463"/>
      <c r="IUH5" s="463"/>
      <c r="IUI5" s="463"/>
      <c r="IUJ5" s="463"/>
      <c r="IUK5" s="463"/>
      <c r="IUL5" s="463"/>
      <c r="IUM5" s="463"/>
      <c r="IUN5" s="463"/>
      <c r="IUO5" s="463"/>
      <c r="IUP5" s="463"/>
      <c r="IUQ5" s="463"/>
      <c r="IUR5" s="463"/>
      <c r="IUS5" s="463"/>
      <c r="IUT5" s="463"/>
      <c r="IUU5" s="463"/>
      <c r="IUV5" s="463"/>
      <c r="IUW5" s="463"/>
      <c r="IUX5" s="463"/>
      <c r="IUY5" s="463"/>
      <c r="IUZ5" s="463"/>
      <c r="IVA5" s="463"/>
      <c r="IVB5" s="463"/>
      <c r="IVC5" s="463"/>
      <c r="IVD5" s="463"/>
      <c r="IVE5" s="463"/>
      <c r="IVF5" s="463"/>
      <c r="IVG5" s="463"/>
      <c r="IVH5" s="463"/>
      <c r="IVI5" s="463"/>
      <c r="IVJ5" s="463"/>
      <c r="IVK5" s="463"/>
      <c r="IVL5" s="463"/>
      <c r="IVM5" s="463"/>
      <c r="IVN5" s="463"/>
      <c r="IVO5" s="463"/>
      <c r="IVP5" s="463"/>
      <c r="IVQ5" s="463"/>
      <c r="IVR5" s="463"/>
      <c r="IVS5" s="463"/>
      <c r="IVT5" s="463"/>
      <c r="IVU5" s="463"/>
      <c r="IVV5" s="463"/>
      <c r="IVW5" s="463"/>
      <c r="IVX5" s="463"/>
      <c r="IVY5" s="463"/>
      <c r="IVZ5" s="463"/>
      <c r="IWA5" s="463"/>
      <c r="IWB5" s="463"/>
      <c r="IWC5" s="463"/>
      <c r="IWD5" s="463"/>
      <c r="IWE5" s="463"/>
      <c r="IWF5" s="463"/>
      <c r="IWG5" s="463"/>
      <c r="IWH5" s="463"/>
      <c r="IWI5" s="463"/>
      <c r="IWJ5" s="463"/>
      <c r="IWK5" s="463"/>
      <c r="IWL5" s="463"/>
      <c r="IWM5" s="463"/>
      <c r="IWN5" s="463"/>
      <c r="IWO5" s="463"/>
      <c r="IWP5" s="463"/>
      <c r="IWQ5" s="463"/>
      <c r="IWR5" s="463"/>
      <c r="IWS5" s="463"/>
      <c r="IWT5" s="463"/>
      <c r="IWU5" s="463"/>
      <c r="IWV5" s="463"/>
      <c r="IWW5" s="463"/>
      <c r="IWX5" s="463"/>
      <c r="IWY5" s="463"/>
      <c r="IWZ5" s="463"/>
      <c r="IXA5" s="463"/>
      <c r="IXB5" s="463"/>
      <c r="IXC5" s="463"/>
      <c r="IXD5" s="463"/>
      <c r="IXE5" s="463"/>
      <c r="IXF5" s="463"/>
      <c r="IXG5" s="463"/>
      <c r="IXH5" s="463"/>
      <c r="IXI5" s="463"/>
      <c r="IXJ5" s="463"/>
      <c r="IXK5" s="463"/>
      <c r="IXL5" s="463"/>
      <c r="IXM5" s="463"/>
      <c r="IXN5" s="463"/>
      <c r="IXO5" s="463"/>
      <c r="IXP5" s="463"/>
      <c r="IXQ5" s="463"/>
      <c r="IXR5" s="463"/>
      <c r="IXS5" s="463"/>
      <c r="IXT5" s="463"/>
      <c r="IXU5" s="463"/>
      <c r="IXV5" s="463"/>
      <c r="IXW5" s="463"/>
      <c r="IXX5" s="463"/>
      <c r="IXY5" s="463"/>
      <c r="IXZ5" s="463"/>
      <c r="IYA5" s="463"/>
      <c r="IYB5" s="463"/>
      <c r="IYC5" s="463"/>
      <c r="IYD5" s="463"/>
      <c r="IYE5" s="463"/>
      <c r="IYF5" s="463"/>
      <c r="IYG5" s="463"/>
      <c r="IYH5" s="463"/>
      <c r="IYI5" s="463"/>
      <c r="IYJ5" s="463"/>
      <c r="IYK5" s="463"/>
      <c r="IYL5" s="463"/>
      <c r="IYM5" s="463"/>
      <c r="IYN5" s="463"/>
      <c r="IYO5" s="463"/>
      <c r="IYP5" s="463"/>
      <c r="IYQ5" s="463"/>
      <c r="IYR5" s="463"/>
      <c r="IYS5" s="463"/>
      <c r="IYT5" s="463"/>
      <c r="IYU5" s="463"/>
      <c r="IYV5" s="463"/>
      <c r="IYW5" s="463"/>
      <c r="IYX5" s="463"/>
      <c r="IYY5" s="463"/>
      <c r="IYZ5" s="463"/>
      <c r="IZA5" s="463"/>
      <c r="IZB5" s="463"/>
      <c r="IZC5" s="463"/>
      <c r="IZD5" s="463"/>
      <c r="IZE5" s="463"/>
      <c r="IZF5" s="463"/>
      <c r="IZG5" s="463"/>
      <c r="IZH5" s="463"/>
      <c r="IZI5" s="463"/>
      <c r="IZJ5" s="463"/>
      <c r="IZK5" s="463"/>
      <c r="IZL5" s="463"/>
      <c r="IZM5" s="463"/>
      <c r="IZN5" s="463"/>
      <c r="IZO5" s="463"/>
      <c r="IZP5" s="463"/>
      <c r="IZQ5" s="463"/>
      <c r="IZR5" s="463"/>
      <c r="IZS5" s="463"/>
      <c r="IZT5" s="463"/>
      <c r="IZU5" s="463"/>
      <c r="IZV5" s="463"/>
      <c r="IZW5" s="463"/>
      <c r="IZX5" s="463"/>
      <c r="IZY5" s="463"/>
      <c r="IZZ5" s="463"/>
      <c r="JAA5" s="463"/>
      <c r="JAB5" s="463"/>
      <c r="JAC5" s="463"/>
      <c r="JAD5" s="463"/>
      <c r="JAE5" s="463"/>
      <c r="JAF5" s="463"/>
      <c r="JAG5" s="463"/>
      <c r="JAH5" s="463"/>
      <c r="JAI5" s="463"/>
      <c r="JAJ5" s="463"/>
      <c r="JAK5" s="463"/>
      <c r="JAL5" s="463"/>
      <c r="JAM5" s="463"/>
      <c r="JAN5" s="463"/>
      <c r="JAO5" s="463"/>
      <c r="JAP5" s="463"/>
      <c r="JAQ5" s="463"/>
      <c r="JAR5" s="463"/>
      <c r="JAS5" s="463"/>
      <c r="JAT5" s="463"/>
      <c r="JAU5" s="463"/>
      <c r="JAV5" s="463"/>
      <c r="JAW5" s="463"/>
      <c r="JAX5" s="463"/>
      <c r="JAY5" s="463"/>
      <c r="JAZ5" s="463"/>
      <c r="JBA5" s="463"/>
      <c r="JBB5" s="463"/>
      <c r="JBC5" s="463"/>
      <c r="JBD5" s="463"/>
      <c r="JBE5" s="463"/>
      <c r="JBF5" s="463"/>
      <c r="JBG5" s="463"/>
      <c r="JBH5" s="463"/>
      <c r="JBI5" s="463"/>
      <c r="JBJ5" s="463"/>
      <c r="JBK5" s="463"/>
      <c r="JBL5" s="463"/>
      <c r="JBM5" s="463"/>
      <c r="JBN5" s="463"/>
      <c r="JBO5" s="463"/>
      <c r="JBP5" s="463"/>
      <c r="JBQ5" s="463"/>
      <c r="JBR5" s="463"/>
      <c r="JBS5" s="463"/>
      <c r="JBT5" s="463"/>
      <c r="JBU5" s="463"/>
      <c r="JBV5" s="463"/>
      <c r="JBW5" s="463"/>
      <c r="JBX5" s="463"/>
      <c r="JBY5" s="463"/>
      <c r="JBZ5" s="463"/>
      <c r="JCA5" s="463"/>
      <c r="JCB5" s="463"/>
      <c r="JCC5" s="463"/>
      <c r="JCD5" s="463"/>
      <c r="JCE5" s="463"/>
      <c r="JCF5" s="463"/>
      <c r="JCG5" s="463"/>
      <c r="JCH5" s="463"/>
      <c r="JCI5" s="463"/>
      <c r="JCJ5" s="463"/>
      <c r="JCK5" s="463"/>
      <c r="JCL5" s="463"/>
      <c r="JCM5" s="463"/>
      <c r="JCN5" s="463"/>
      <c r="JCO5" s="463"/>
      <c r="JCP5" s="463"/>
      <c r="JCQ5" s="463"/>
      <c r="JCR5" s="463"/>
      <c r="JCS5" s="463"/>
      <c r="JCT5" s="463"/>
      <c r="JCU5" s="463"/>
      <c r="JCV5" s="463"/>
      <c r="JCW5" s="463"/>
      <c r="JCX5" s="463"/>
      <c r="JCY5" s="463"/>
      <c r="JCZ5" s="463"/>
      <c r="JDA5" s="463"/>
      <c r="JDB5" s="463"/>
      <c r="JDC5" s="463"/>
      <c r="JDD5" s="463"/>
      <c r="JDE5" s="463"/>
      <c r="JDF5" s="463"/>
      <c r="JDG5" s="463"/>
      <c r="JDH5" s="463"/>
      <c r="JDI5" s="463"/>
      <c r="JDJ5" s="463"/>
      <c r="JDK5" s="463"/>
      <c r="JDL5" s="463"/>
      <c r="JDM5" s="463"/>
      <c r="JDN5" s="463"/>
      <c r="JDO5" s="463"/>
      <c r="JDP5" s="463"/>
      <c r="JDQ5" s="463"/>
      <c r="JDR5" s="463"/>
      <c r="JDS5" s="463"/>
      <c r="JDT5" s="463"/>
      <c r="JDU5" s="463"/>
      <c r="JDV5" s="463"/>
      <c r="JDW5" s="463"/>
      <c r="JDX5" s="463"/>
      <c r="JDY5" s="463"/>
      <c r="JDZ5" s="463"/>
      <c r="JEA5" s="463"/>
      <c r="JEB5" s="463"/>
      <c r="JEC5" s="463"/>
      <c r="JED5" s="463"/>
      <c r="JEE5" s="463"/>
      <c r="JEF5" s="463"/>
      <c r="JEG5" s="463"/>
      <c r="JEH5" s="463"/>
      <c r="JEI5" s="463"/>
      <c r="JEJ5" s="463"/>
      <c r="JEK5" s="463"/>
      <c r="JEL5" s="463"/>
      <c r="JEM5" s="463"/>
      <c r="JEN5" s="463"/>
      <c r="JEO5" s="463"/>
      <c r="JEP5" s="463"/>
      <c r="JEQ5" s="463"/>
      <c r="JER5" s="463"/>
      <c r="JES5" s="463"/>
      <c r="JET5" s="463"/>
      <c r="JEU5" s="463"/>
      <c r="JEV5" s="463"/>
      <c r="JEW5" s="463"/>
      <c r="JEX5" s="463"/>
      <c r="JEY5" s="463"/>
      <c r="JEZ5" s="463"/>
      <c r="JFA5" s="463"/>
      <c r="JFB5" s="463"/>
      <c r="JFC5" s="463"/>
      <c r="JFD5" s="463"/>
      <c r="JFE5" s="463"/>
      <c r="JFF5" s="463"/>
      <c r="JFG5" s="463"/>
      <c r="JFH5" s="463"/>
      <c r="JFI5" s="463"/>
      <c r="JFJ5" s="463"/>
      <c r="JFK5" s="463"/>
      <c r="JFL5" s="463"/>
      <c r="JFM5" s="463"/>
      <c r="JFN5" s="463"/>
      <c r="JFO5" s="463"/>
      <c r="JFP5" s="463"/>
      <c r="JFQ5" s="463"/>
      <c r="JFR5" s="463"/>
      <c r="JFS5" s="463"/>
      <c r="JFT5" s="463"/>
      <c r="JFU5" s="463"/>
      <c r="JFV5" s="463"/>
      <c r="JFW5" s="463"/>
      <c r="JFX5" s="463"/>
      <c r="JFY5" s="463"/>
      <c r="JFZ5" s="463"/>
      <c r="JGA5" s="463"/>
      <c r="JGB5" s="463"/>
      <c r="JGC5" s="463"/>
      <c r="JGD5" s="463"/>
      <c r="JGE5" s="463"/>
      <c r="JGF5" s="463"/>
      <c r="JGG5" s="463"/>
      <c r="JGH5" s="463"/>
      <c r="JGI5" s="463"/>
      <c r="JGJ5" s="463"/>
      <c r="JGK5" s="463"/>
      <c r="JGL5" s="463"/>
      <c r="JGM5" s="463"/>
      <c r="JGN5" s="463"/>
      <c r="JGO5" s="463"/>
      <c r="JGP5" s="463"/>
      <c r="JGQ5" s="463"/>
      <c r="JGR5" s="463"/>
      <c r="JGS5" s="463"/>
      <c r="JGT5" s="463"/>
      <c r="JGU5" s="463"/>
      <c r="JGV5" s="463"/>
      <c r="JGW5" s="463"/>
      <c r="JGX5" s="463"/>
      <c r="JGY5" s="463"/>
      <c r="JGZ5" s="463"/>
      <c r="JHA5" s="463"/>
      <c r="JHB5" s="463"/>
      <c r="JHC5" s="463"/>
      <c r="JHD5" s="463"/>
      <c r="JHE5" s="463"/>
      <c r="JHF5" s="463"/>
      <c r="JHG5" s="463"/>
      <c r="JHH5" s="463"/>
      <c r="JHI5" s="463"/>
      <c r="JHJ5" s="463"/>
      <c r="JHK5" s="463"/>
      <c r="JHL5" s="463"/>
      <c r="JHM5" s="463"/>
      <c r="JHN5" s="463"/>
      <c r="JHO5" s="463"/>
      <c r="JHP5" s="463"/>
      <c r="JHQ5" s="463"/>
      <c r="JHR5" s="463"/>
      <c r="JHS5" s="463"/>
      <c r="JHT5" s="463"/>
      <c r="JHU5" s="463"/>
      <c r="JHV5" s="463"/>
      <c r="JHW5" s="463"/>
      <c r="JHX5" s="463"/>
      <c r="JHY5" s="463"/>
      <c r="JHZ5" s="463"/>
      <c r="JIA5" s="463"/>
      <c r="JIB5" s="463"/>
      <c r="JIC5" s="463"/>
      <c r="JID5" s="463"/>
      <c r="JIE5" s="463"/>
      <c r="JIF5" s="463"/>
      <c r="JIG5" s="463"/>
      <c r="JIH5" s="463"/>
      <c r="JII5" s="463"/>
      <c r="JIJ5" s="463"/>
      <c r="JIK5" s="463"/>
      <c r="JIL5" s="463"/>
      <c r="JIM5" s="463"/>
      <c r="JIN5" s="463"/>
      <c r="JIO5" s="463"/>
      <c r="JIP5" s="463"/>
      <c r="JIQ5" s="463"/>
      <c r="JIR5" s="463"/>
      <c r="JIS5" s="463"/>
      <c r="JIT5" s="463"/>
      <c r="JIU5" s="463"/>
      <c r="JIV5" s="463"/>
      <c r="JIW5" s="463"/>
      <c r="JIX5" s="463"/>
      <c r="JIY5" s="463"/>
      <c r="JIZ5" s="463"/>
      <c r="JJA5" s="463"/>
      <c r="JJB5" s="463"/>
      <c r="JJC5" s="463"/>
      <c r="JJD5" s="463"/>
      <c r="JJE5" s="463"/>
      <c r="JJF5" s="463"/>
      <c r="JJG5" s="463"/>
      <c r="JJH5" s="463"/>
      <c r="JJI5" s="463"/>
      <c r="JJJ5" s="463"/>
      <c r="JJK5" s="463"/>
      <c r="JJL5" s="463"/>
      <c r="JJM5" s="463"/>
      <c r="JJN5" s="463"/>
      <c r="JJO5" s="463"/>
      <c r="JJP5" s="463"/>
      <c r="JJQ5" s="463"/>
      <c r="JJR5" s="463"/>
      <c r="JJS5" s="463"/>
      <c r="JJT5" s="463"/>
      <c r="JJU5" s="463"/>
      <c r="JJV5" s="463"/>
      <c r="JJW5" s="463"/>
      <c r="JJX5" s="463"/>
      <c r="JJY5" s="463"/>
      <c r="JJZ5" s="463"/>
      <c r="JKA5" s="463"/>
      <c r="JKB5" s="463"/>
      <c r="JKC5" s="463"/>
      <c r="JKD5" s="463"/>
      <c r="JKE5" s="463"/>
      <c r="JKF5" s="463"/>
      <c r="JKG5" s="463"/>
      <c r="JKH5" s="463"/>
      <c r="JKI5" s="463"/>
      <c r="JKJ5" s="463"/>
      <c r="JKK5" s="463"/>
      <c r="JKL5" s="463"/>
      <c r="JKM5" s="463"/>
      <c r="JKN5" s="463"/>
      <c r="JKO5" s="463"/>
      <c r="JKP5" s="463"/>
      <c r="JKQ5" s="463"/>
      <c r="JKR5" s="463"/>
      <c r="JKS5" s="463"/>
      <c r="JKT5" s="463"/>
      <c r="JKU5" s="463"/>
      <c r="JKV5" s="463"/>
      <c r="JKW5" s="463"/>
      <c r="JKX5" s="463"/>
      <c r="JKY5" s="463"/>
      <c r="JKZ5" s="463"/>
      <c r="JLA5" s="463"/>
      <c r="JLB5" s="463"/>
      <c r="JLC5" s="463"/>
      <c r="JLD5" s="463"/>
      <c r="JLE5" s="463"/>
      <c r="JLF5" s="463"/>
      <c r="JLG5" s="463"/>
      <c r="JLH5" s="463"/>
      <c r="JLI5" s="463"/>
      <c r="JLJ5" s="463"/>
      <c r="JLK5" s="463"/>
      <c r="JLL5" s="463"/>
      <c r="JLM5" s="463"/>
      <c r="JLN5" s="463"/>
      <c r="JLO5" s="463"/>
      <c r="JLP5" s="463"/>
      <c r="JLQ5" s="463"/>
      <c r="JLR5" s="463"/>
      <c r="JLS5" s="463"/>
      <c r="JLT5" s="463"/>
      <c r="JLU5" s="463"/>
      <c r="JLV5" s="463"/>
      <c r="JLW5" s="463"/>
      <c r="JLX5" s="463"/>
      <c r="JLY5" s="463"/>
      <c r="JLZ5" s="463"/>
      <c r="JMA5" s="463"/>
      <c r="JMB5" s="463"/>
      <c r="JMC5" s="463"/>
      <c r="JMD5" s="463"/>
      <c r="JME5" s="463"/>
      <c r="JMF5" s="463"/>
      <c r="JMG5" s="463"/>
      <c r="JMH5" s="463"/>
      <c r="JMI5" s="463"/>
      <c r="JMJ5" s="463"/>
      <c r="JMK5" s="463"/>
      <c r="JML5" s="463"/>
      <c r="JMM5" s="463"/>
      <c r="JMN5" s="463"/>
      <c r="JMO5" s="463"/>
      <c r="JMP5" s="463"/>
      <c r="JMQ5" s="463"/>
      <c r="JMR5" s="463"/>
      <c r="JMS5" s="463"/>
      <c r="JMT5" s="463"/>
      <c r="JMU5" s="463"/>
      <c r="JMV5" s="463"/>
      <c r="JMW5" s="463"/>
      <c r="JMX5" s="463"/>
      <c r="JMY5" s="463"/>
      <c r="JMZ5" s="463"/>
      <c r="JNA5" s="463"/>
      <c r="JNB5" s="463"/>
      <c r="JNC5" s="463"/>
      <c r="JND5" s="463"/>
      <c r="JNE5" s="463"/>
      <c r="JNF5" s="463"/>
      <c r="JNG5" s="463"/>
      <c r="JNH5" s="463"/>
      <c r="JNI5" s="463"/>
      <c r="JNJ5" s="463"/>
      <c r="JNK5" s="463"/>
      <c r="JNL5" s="463"/>
      <c r="JNM5" s="463"/>
      <c r="JNN5" s="463"/>
      <c r="JNO5" s="463"/>
      <c r="JNP5" s="463"/>
      <c r="JNQ5" s="463"/>
      <c r="JNR5" s="463"/>
      <c r="JNS5" s="463"/>
      <c r="JNT5" s="463"/>
      <c r="JNU5" s="463"/>
      <c r="JNV5" s="463"/>
      <c r="JNW5" s="463"/>
      <c r="JNX5" s="463"/>
      <c r="JNY5" s="463"/>
      <c r="JNZ5" s="463"/>
      <c r="JOA5" s="463"/>
      <c r="JOB5" s="463"/>
      <c r="JOC5" s="463"/>
      <c r="JOD5" s="463"/>
      <c r="JOE5" s="463"/>
      <c r="JOF5" s="463"/>
      <c r="JOG5" s="463"/>
      <c r="JOH5" s="463"/>
      <c r="JOI5" s="463"/>
      <c r="JOJ5" s="463"/>
      <c r="JOK5" s="463"/>
      <c r="JOL5" s="463"/>
      <c r="JOM5" s="463"/>
      <c r="JON5" s="463"/>
      <c r="JOO5" s="463"/>
      <c r="JOP5" s="463"/>
      <c r="JOQ5" s="463"/>
      <c r="JOR5" s="463"/>
      <c r="JOS5" s="463"/>
      <c r="JOT5" s="463"/>
      <c r="JOU5" s="463"/>
      <c r="JOV5" s="463"/>
      <c r="JOW5" s="463"/>
      <c r="JOX5" s="463"/>
      <c r="JOY5" s="463"/>
      <c r="JOZ5" s="463"/>
      <c r="JPA5" s="463"/>
      <c r="JPB5" s="463"/>
      <c r="JPC5" s="463"/>
      <c r="JPD5" s="463"/>
      <c r="JPE5" s="463"/>
      <c r="JPF5" s="463"/>
      <c r="JPG5" s="463"/>
      <c r="JPH5" s="463"/>
      <c r="JPI5" s="463"/>
      <c r="JPJ5" s="463"/>
      <c r="JPK5" s="463"/>
      <c r="JPL5" s="463"/>
      <c r="JPM5" s="463"/>
      <c r="JPN5" s="463"/>
      <c r="JPO5" s="463"/>
      <c r="JPP5" s="463"/>
      <c r="JPQ5" s="463"/>
      <c r="JPR5" s="463"/>
      <c r="JPS5" s="463"/>
      <c r="JPT5" s="463"/>
      <c r="JPU5" s="463"/>
      <c r="JPV5" s="463"/>
      <c r="JPW5" s="463"/>
      <c r="JPX5" s="463"/>
      <c r="JPY5" s="463"/>
      <c r="JPZ5" s="463"/>
      <c r="JQA5" s="463"/>
      <c r="JQB5" s="463"/>
      <c r="JQC5" s="463"/>
      <c r="JQD5" s="463"/>
      <c r="JQE5" s="463"/>
      <c r="JQF5" s="463"/>
      <c r="JQG5" s="463"/>
      <c r="JQH5" s="463"/>
      <c r="JQI5" s="463"/>
      <c r="JQJ5" s="463"/>
      <c r="JQK5" s="463"/>
      <c r="JQL5" s="463"/>
      <c r="JQM5" s="463"/>
      <c r="JQN5" s="463"/>
      <c r="JQO5" s="463"/>
      <c r="JQP5" s="463"/>
      <c r="JQQ5" s="463"/>
      <c r="JQR5" s="463"/>
      <c r="JQS5" s="463"/>
      <c r="JQT5" s="463"/>
      <c r="JQU5" s="463"/>
      <c r="JQV5" s="463"/>
      <c r="JQW5" s="463"/>
      <c r="JQX5" s="463"/>
      <c r="JQY5" s="463"/>
      <c r="JQZ5" s="463"/>
      <c r="JRA5" s="463"/>
      <c r="JRB5" s="463"/>
      <c r="JRC5" s="463"/>
      <c r="JRD5" s="463"/>
      <c r="JRE5" s="463"/>
      <c r="JRF5" s="463"/>
      <c r="JRG5" s="463"/>
      <c r="JRH5" s="463"/>
      <c r="JRI5" s="463"/>
      <c r="JRJ5" s="463"/>
      <c r="JRK5" s="463"/>
      <c r="JRL5" s="463"/>
      <c r="JRM5" s="463"/>
      <c r="JRN5" s="463"/>
      <c r="JRO5" s="463"/>
      <c r="JRP5" s="463"/>
      <c r="JRQ5" s="463"/>
      <c r="JRR5" s="463"/>
      <c r="JRS5" s="463"/>
      <c r="JRT5" s="463"/>
      <c r="JRU5" s="463"/>
      <c r="JRV5" s="463"/>
      <c r="JRW5" s="463"/>
      <c r="JRX5" s="463"/>
      <c r="JRY5" s="463"/>
      <c r="JRZ5" s="463"/>
      <c r="JSA5" s="463"/>
      <c r="JSB5" s="463"/>
      <c r="JSC5" s="463"/>
      <c r="JSD5" s="463"/>
      <c r="JSE5" s="463"/>
      <c r="JSF5" s="463"/>
      <c r="JSG5" s="463"/>
      <c r="JSH5" s="463"/>
      <c r="JSI5" s="463"/>
      <c r="JSJ5" s="463"/>
      <c r="JSK5" s="463"/>
      <c r="JSL5" s="463"/>
      <c r="JSM5" s="463"/>
      <c r="JSN5" s="463"/>
      <c r="JSO5" s="463"/>
      <c r="JSP5" s="463"/>
      <c r="JSQ5" s="463"/>
      <c r="JSR5" s="463"/>
      <c r="JSS5" s="463"/>
      <c r="JST5" s="463"/>
      <c r="JSU5" s="463"/>
      <c r="JSV5" s="463"/>
      <c r="JSW5" s="463"/>
      <c r="JSX5" s="463"/>
      <c r="JSY5" s="463"/>
      <c r="JSZ5" s="463"/>
      <c r="JTA5" s="463"/>
      <c r="JTB5" s="463"/>
      <c r="JTC5" s="463"/>
      <c r="JTD5" s="463"/>
      <c r="JTE5" s="463"/>
      <c r="JTF5" s="463"/>
      <c r="JTG5" s="463"/>
      <c r="JTH5" s="463"/>
      <c r="JTI5" s="463"/>
      <c r="JTJ5" s="463"/>
      <c r="JTK5" s="463"/>
      <c r="JTL5" s="463"/>
      <c r="JTM5" s="463"/>
      <c r="JTN5" s="463"/>
      <c r="JTO5" s="463"/>
      <c r="JTP5" s="463"/>
      <c r="JTQ5" s="463"/>
      <c r="JTR5" s="463"/>
      <c r="JTS5" s="463"/>
      <c r="JTT5" s="463"/>
      <c r="JTU5" s="463"/>
      <c r="JTV5" s="463"/>
      <c r="JTW5" s="463"/>
      <c r="JTX5" s="463"/>
      <c r="JTY5" s="463"/>
      <c r="JTZ5" s="463"/>
      <c r="JUA5" s="463"/>
      <c r="JUB5" s="463"/>
      <c r="JUC5" s="463"/>
      <c r="JUD5" s="463"/>
      <c r="JUE5" s="463"/>
      <c r="JUF5" s="463"/>
      <c r="JUG5" s="463"/>
      <c r="JUH5" s="463"/>
      <c r="JUI5" s="463"/>
      <c r="JUJ5" s="463"/>
      <c r="JUK5" s="463"/>
      <c r="JUL5" s="463"/>
      <c r="JUM5" s="463"/>
      <c r="JUN5" s="463"/>
      <c r="JUO5" s="463"/>
      <c r="JUP5" s="463"/>
      <c r="JUQ5" s="463"/>
      <c r="JUR5" s="463"/>
      <c r="JUS5" s="463"/>
      <c r="JUT5" s="463"/>
      <c r="JUU5" s="463"/>
      <c r="JUV5" s="463"/>
      <c r="JUW5" s="463"/>
      <c r="JUX5" s="463"/>
      <c r="JUY5" s="463"/>
      <c r="JUZ5" s="463"/>
      <c r="JVA5" s="463"/>
      <c r="JVB5" s="463"/>
      <c r="JVC5" s="463"/>
      <c r="JVD5" s="463"/>
      <c r="JVE5" s="463"/>
      <c r="JVF5" s="463"/>
      <c r="JVG5" s="463"/>
      <c r="JVH5" s="463"/>
      <c r="JVI5" s="463"/>
      <c r="JVJ5" s="463"/>
      <c r="JVK5" s="463"/>
      <c r="JVL5" s="463"/>
      <c r="JVM5" s="463"/>
      <c r="JVN5" s="463"/>
      <c r="JVO5" s="463"/>
      <c r="JVP5" s="463"/>
      <c r="JVQ5" s="463"/>
      <c r="JVR5" s="463"/>
      <c r="JVS5" s="463"/>
      <c r="JVT5" s="463"/>
      <c r="JVU5" s="463"/>
      <c r="JVV5" s="463"/>
      <c r="JVW5" s="463"/>
      <c r="JVX5" s="463"/>
      <c r="JVY5" s="463"/>
      <c r="JVZ5" s="463"/>
      <c r="JWA5" s="463"/>
      <c r="JWB5" s="463"/>
      <c r="JWC5" s="463"/>
      <c r="JWD5" s="463"/>
      <c r="JWE5" s="463"/>
      <c r="JWF5" s="463"/>
      <c r="JWG5" s="463"/>
      <c r="JWH5" s="463"/>
      <c r="JWI5" s="463"/>
      <c r="JWJ5" s="463"/>
      <c r="JWK5" s="463"/>
      <c r="JWL5" s="463"/>
      <c r="JWM5" s="463"/>
      <c r="JWN5" s="463"/>
      <c r="JWO5" s="463"/>
      <c r="JWP5" s="463"/>
      <c r="JWQ5" s="463"/>
      <c r="JWR5" s="463"/>
      <c r="JWS5" s="463"/>
      <c r="JWT5" s="463"/>
      <c r="JWU5" s="463"/>
      <c r="JWV5" s="463"/>
      <c r="JWW5" s="463"/>
      <c r="JWX5" s="463"/>
      <c r="JWY5" s="463"/>
      <c r="JWZ5" s="463"/>
      <c r="JXA5" s="463"/>
      <c r="JXB5" s="463"/>
      <c r="JXC5" s="463"/>
      <c r="JXD5" s="463"/>
      <c r="JXE5" s="463"/>
      <c r="JXF5" s="463"/>
      <c r="JXG5" s="463"/>
      <c r="JXH5" s="463"/>
      <c r="JXI5" s="463"/>
      <c r="JXJ5" s="463"/>
      <c r="JXK5" s="463"/>
      <c r="JXL5" s="463"/>
      <c r="JXM5" s="463"/>
      <c r="JXN5" s="463"/>
      <c r="JXO5" s="463"/>
      <c r="JXP5" s="463"/>
      <c r="JXQ5" s="463"/>
      <c r="JXR5" s="463"/>
      <c r="JXS5" s="463"/>
      <c r="JXT5" s="463"/>
      <c r="JXU5" s="463"/>
      <c r="JXV5" s="463"/>
      <c r="JXW5" s="463"/>
      <c r="JXX5" s="463"/>
      <c r="JXY5" s="463"/>
      <c r="JXZ5" s="463"/>
      <c r="JYA5" s="463"/>
      <c r="JYB5" s="463"/>
      <c r="JYC5" s="463"/>
      <c r="JYD5" s="463"/>
      <c r="JYE5" s="463"/>
      <c r="JYF5" s="463"/>
      <c r="JYG5" s="463"/>
      <c r="JYH5" s="463"/>
      <c r="JYI5" s="463"/>
      <c r="JYJ5" s="463"/>
      <c r="JYK5" s="463"/>
      <c r="JYL5" s="463"/>
      <c r="JYM5" s="463"/>
      <c r="JYN5" s="463"/>
      <c r="JYO5" s="463"/>
      <c r="JYP5" s="463"/>
      <c r="JYQ5" s="463"/>
      <c r="JYR5" s="463"/>
      <c r="JYS5" s="463"/>
      <c r="JYT5" s="463"/>
      <c r="JYU5" s="463"/>
      <c r="JYV5" s="463"/>
      <c r="JYW5" s="463"/>
      <c r="JYX5" s="463"/>
      <c r="JYY5" s="463"/>
      <c r="JYZ5" s="463"/>
      <c r="JZA5" s="463"/>
      <c r="JZB5" s="463"/>
      <c r="JZC5" s="463"/>
      <c r="JZD5" s="463"/>
      <c r="JZE5" s="463"/>
      <c r="JZF5" s="463"/>
      <c r="JZG5" s="463"/>
      <c r="JZH5" s="463"/>
      <c r="JZI5" s="463"/>
      <c r="JZJ5" s="463"/>
      <c r="JZK5" s="463"/>
      <c r="JZL5" s="463"/>
      <c r="JZM5" s="463"/>
      <c r="JZN5" s="463"/>
      <c r="JZO5" s="463"/>
      <c r="JZP5" s="463"/>
      <c r="JZQ5" s="463"/>
      <c r="JZR5" s="463"/>
      <c r="JZS5" s="463"/>
      <c r="JZT5" s="463"/>
      <c r="JZU5" s="463"/>
      <c r="JZV5" s="463"/>
      <c r="JZW5" s="463"/>
      <c r="JZX5" s="463"/>
      <c r="JZY5" s="463"/>
      <c r="JZZ5" s="463"/>
      <c r="KAA5" s="463"/>
      <c r="KAB5" s="463"/>
      <c r="KAC5" s="463"/>
      <c r="KAD5" s="463"/>
      <c r="KAE5" s="463"/>
      <c r="KAF5" s="463"/>
      <c r="KAG5" s="463"/>
      <c r="KAH5" s="463"/>
      <c r="KAI5" s="463"/>
      <c r="KAJ5" s="463"/>
      <c r="KAK5" s="463"/>
      <c r="KAL5" s="463"/>
      <c r="KAM5" s="463"/>
      <c r="KAN5" s="463"/>
      <c r="KAO5" s="463"/>
      <c r="KAP5" s="463"/>
      <c r="KAQ5" s="463"/>
      <c r="KAR5" s="463"/>
      <c r="KAS5" s="463"/>
      <c r="KAT5" s="463"/>
      <c r="KAU5" s="463"/>
      <c r="KAV5" s="463"/>
      <c r="KAW5" s="463"/>
      <c r="KAX5" s="463"/>
      <c r="KAY5" s="463"/>
      <c r="KAZ5" s="463"/>
      <c r="KBA5" s="463"/>
      <c r="KBB5" s="463"/>
      <c r="KBC5" s="463"/>
      <c r="KBD5" s="463"/>
      <c r="KBE5" s="463"/>
      <c r="KBF5" s="463"/>
      <c r="KBG5" s="463"/>
      <c r="KBH5" s="463"/>
      <c r="KBI5" s="463"/>
      <c r="KBJ5" s="463"/>
      <c r="KBK5" s="463"/>
      <c r="KBL5" s="463"/>
      <c r="KBM5" s="463"/>
      <c r="KBN5" s="463"/>
      <c r="KBO5" s="463"/>
      <c r="KBP5" s="463"/>
      <c r="KBQ5" s="463"/>
      <c r="KBR5" s="463"/>
      <c r="KBS5" s="463"/>
      <c r="KBT5" s="463"/>
      <c r="KBU5" s="463"/>
      <c r="KBV5" s="463"/>
      <c r="KBW5" s="463"/>
      <c r="KBX5" s="463"/>
      <c r="KBY5" s="463"/>
      <c r="KBZ5" s="463"/>
      <c r="KCA5" s="463"/>
      <c r="KCB5" s="463"/>
      <c r="KCC5" s="463"/>
      <c r="KCD5" s="463"/>
      <c r="KCE5" s="463"/>
      <c r="KCF5" s="463"/>
      <c r="KCG5" s="463"/>
      <c r="KCH5" s="463"/>
      <c r="KCI5" s="463"/>
      <c r="KCJ5" s="463"/>
      <c r="KCK5" s="463"/>
      <c r="KCL5" s="463"/>
      <c r="KCM5" s="463"/>
      <c r="KCN5" s="463"/>
      <c r="KCO5" s="463"/>
      <c r="KCP5" s="463"/>
      <c r="KCQ5" s="463"/>
      <c r="KCR5" s="463"/>
      <c r="KCS5" s="463"/>
      <c r="KCT5" s="463"/>
      <c r="KCU5" s="463"/>
      <c r="KCV5" s="463"/>
      <c r="KCW5" s="463"/>
      <c r="KCX5" s="463"/>
      <c r="KCY5" s="463"/>
      <c r="KCZ5" s="463"/>
      <c r="KDA5" s="463"/>
      <c r="KDB5" s="463"/>
      <c r="KDC5" s="463"/>
      <c r="KDD5" s="463"/>
      <c r="KDE5" s="463"/>
      <c r="KDF5" s="463"/>
      <c r="KDG5" s="463"/>
      <c r="KDH5" s="463"/>
      <c r="KDI5" s="463"/>
      <c r="KDJ5" s="463"/>
      <c r="KDK5" s="463"/>
      <c r="KDL5" s="463"/>
      <c r="KDM5" s="463"/>
      <c r="KDN5" s="463"/>
      <c r="KDO5" s="463"/>
      <c r="KDP5" s="463"/>
      <c r="KDQ5" s="463"/>
      <c r="KDR5" s="463"/>
      <c r="KDS5" s="463"/>
      <c r="KDT5" s="463"/>
      <c r="KDU5" s="463"/>
      <c r="KDV5" s="463"/>
      <c r="KDW5" s="463"/>
      <c r="KDX5" s="463"/>
      <c r="KDY5" s="463"/>
      <c r="KDZ5" s="463"/>
      <c r="KEA5" s="463"/>
      <c r="KEB5" s="463"/>
      <c r="KEC5" s="463"/>
      <c r="KED5" s="463"/>
      <c r="KEE5" s="463"/>
      <c r="KEF5" s="463"/>
      <c r="KEG5" s="463"/>
      <c r="KEH5" s="463"/>
      <c r="KEI5" s="463"/>
      <c r="KEJ5" s="463"/>
      <c r="KEK5" s="463"/>
      <c r="KEL5" s="463"/>
      <c r="KEM5" s="463"/>
      <c r="KEN5" s="463"/>
      <c r="KEO5" s="463"/>
      <c r="KEP5" s="463"/>
      <c r="KEQ5" s="463"/>
      <c r="KER5" s="463"/>
      <c r="KES5" s="463"/>
      <c r="KET5" s="463"/>
      <c r="KEU5" s="463"/>
      <c r="KEV5" s="463"/>
      <c r="KEW5" s="463"/>
      <c r="KEX5" s="463"/>
      <c r="KEY5" s="463"/>
      <c r="KEZ5" s="463"/>
      <c r="KFA5" s="463"/>
      <c r="KFB5" s="463"/>
      <c r="KFC5" s="463"/>
      <c r="KFD5" s="463"/>
      <c r="KFE5" s="463"/>
      <c r="KFF5" s="463"/>
      <c r="KFG5" s="463"/>
      <c r="KFH5" s="463"/>
      <c r="KFI5" s="463"/>
      <c r="KFJ5" s="463"/>
      <c r="KFK5" s="463"/>
      <c r="KFL5" s="463"/>
      <c r="KFM5" s="463"/>
      <c r="KFN5" s="463"/>
      <c r="KFO5" s="463"/>
      <c r="KFP5" s="463"/>
      <c r="KFQ5" s="463"/>
      <c r="KFR5" s="463"/>
      <c r="KFS5" s="463"/>
      <c r="KFT5" s="463"/>
      <c r="KFU5" s="463"/>
      <c r="KFV5" s="463"/>
      <c r="KFW5" s="463"/>
      <c r="KFX5" s="463"/>
      <c r="KFY5" s="463"/>
      <c r="KFZ5" s="463"/>
      <c r="KGA5" s="463"/>
      <c r="KGB5" s="463"/>
      <c r="KGC5" s="463"/>
      <c r="KGD5" s="463"/>
      <c r="KGE5" s="463"/>
      <c r="KGF5" s="463"/>
      <c r="KGG5" s="463"/>
      <c r="KGH5" s="463"/>
      <c r="KGI5" s="463"/>
      <c r="KGJ5" s="463"/>
      <c r="KGK5" s="463"/>
      <c r="KGL5" s="463"/>
      <c r="KGM5" s="463"/>
      <c r="KGN5" s="463"/>
      <c r="KGO5" s="463"/>
      <c r="KGP5" s="463"/>
      <c r="KGQ5" s="463"/>
      <c r="KGR5" s="463"/>
      <c r="KGS5" s="463"/>
      <c r="KGT5" s="463"/>
      <c r="KGU5" s="463"/>
      <c r="KGV5" s="463"/>
      <c r="KGW5" s="463"/>
      <c r="KGX5" s="463"/>
      <c r="KGY5" s="463"/>
      <c r="KGZ5" s="463"/>
      <c r="KHA5" s="463"/>
      <c r="KHB5" s="463"/>
      <c r="KHC5" s="463"/>
      <c r="KHD5" s="463"/>
      <c r="KHE5" s="463"/>
      <c r="KHF5" s="463"/>
      <c r="KHG5" s="463"/>
      <c r="KHH5" s="463"/>
      <c r="KHI5" s="463"/>
      <c r="KHJ5" s="463"/>
      <c r="KHK5" s="463"/>
      <c r="KHL5" s="463"/>
      <c r="KHM5" s="463"/>
      <c r="KHN5" s="463"/>
      <c r="KHO5" s="463"/>
      <c r="KHP5" s="463"/>
      <c r="KHQ5" s="463"/>
      <c r="KHR5" s="463"/>
      <c r="KHS5" s="463"/>
      <c r="KHT5" s="463"/>
      <c r="KHU5" s="463"/>
      <c r="KHV5" s="463"/>
      <c r="KHW5" s="463"/>
      <c r="KHX5" s="463"/>
      <c r="KHY5" s="463"/>
      <c r="KHZ5" s="463"/>
      <c r="KIA5" s="463"/>
      <c r="KIB5" s="463"/>
      <c r="KIC5" s="463"/>
      <c r="KID5" s="463"/>
      <c r="KIE5" s="463"/>
      <c r="KIF5" s="463"/>
      <c r="KIG5" s="463"/>
      <c r="KIH5" s="463"/>
      <c r="KII5" s="463"/>
      <c r="KIJ5" s="463"/>
      <c r="KIK5" s="463"/>
      <c r="KIL5" s="463"/>
      <c r="KIM5" s="463"/>
      <c r="KIN5" s="463"/>
      <c r="KIO5" s="463"/>
      <c r="KIP5" s="463"/>
      <c r="KIQ5" s="463"/>
      <c r="KIR5" s="463"/>
      <c r="KIS5" s="463"/>
      <c r="KIT5" s="463"/>
      <c r="KIU5" s="463"/>
      <c r="KIV5" s="463"/>
      <c r="KIW5" s="463"/>
      <c r="KIX5" s="463"/>
      <c r="KIY5" s="463"/>
      <c r="KIZ5" s="463"/>
      <c r="KJA5" s="463"/>
      <c r="KJB5" s="463"/>
      <c r="KJC5" s="463"/>
      <c r="KJD5" s="463"/>
      <c r="KJE5" s="463"/>
      <c r="KJF5" s="463"/>
      <c r="KJG5" s="463"/>
      <c r="KJH5" s="463"/>
      <c r="KJI5" s="463"/>
      <c r="KJJ5" s="463"/>
      <c r="KJK5" s="463"/>
      <c r="KJL5" s="463"/>
      <c r="KJM5" s="463"/>
      <c r="KJN5" s="463"/>
      <c r="KJO5" s="463"/>
      <c r="KJP5" s="463"/>
      <c r="KJQ5" s="463"/>
      <c r="KJR5" s="463"/>
      <c r="KJS5" s="463"/>
      <c r="KJT5" s="463"/>
      <c r="KJU5" s="463"/>
      <c r="KJV5" s="463"/>
      <c r="KJW5" s="463"/>
      <c r="KJX5" s="463"/>
      <c r="KJY5" s="463"/>
      <c r="KJZ5" s="463"/>
      <c r="KKA5" s="463"/>
      <c r="KKB5" s="463"/>
      <c r="KKC5" s="463"/>
      <c r="KKD5" s="463"/>
      <c r="KKE5" s="463"/>
      <c r="KKF5" s="463"/>
      <c r="KKG5" s="463"/>
      <c r="KKH5" s="463"/>
      <c r="KKI5" s="463"/>
      <c r="KKJ5" s="463"/>
      <c r="KKK5" s="463"/>
      <c r="KKL5" s="463"/>
      <c r="KKM5" s="463"/>
      <c r="KKN5" s="463"/>
      <c r="KKO5" s="463"/>
      <c r="KKP5" s="463"/>
      <c r="KKQ5" s="463"/>
      <c r="KKR5" s="463"/>
      <c r="KKS5" s="463"/>
      <c r="KKT5" s="463"/>
      <c r="KKU5" s="463"/>
      <c r="KKV5" s="463"/>
      <c r="KKW5" s="463"/>
      <c r="KKX5" s="463"/>
      <c r="KKY5" s="463"/>
      <c r="KKZ5" s="463"/>
      <c r="KLA5" s="463"/>
      <c r="KLB5" s="463"/>
      <c r="KLC5" s="463"/>
      <c r="KLD5" s="463"/>
      <c r="KLE5" s="463"/>
      <c r="KLF5" s="463"/>
      <c r="KLG5" s="463"/>
      <c r="KLH5" s="463"/>
      <c r="KLI5" s="463"/>
      <c r="KLJ5" s="463"/>
      <c r="KLK5" s="463"/>
      <c r="KLL5" s="463"/>
      <c r="KLM5" s="463"/>
      <c r="KLN5" s="463"/>
      <c r="KLO5" s="463"/>
      <c r="KLP5" s="463"/>
      <c r="KLQ5" s="463"/>
      <c r="KLR5" s="463"/>
      <c r="KLS5" s="463"/>
      <c r="KLT5" s="463"/>
      <c r="KLU5" s="463"/>
      <c r="KLV5" s="463"/>
      <c r="KLW5" s="463"/>
      <c r="KLX5" s="463"/>
      <c r="KLY5" s="463"/>
      <c r="KLZ5" s="463"/>
      <c r="KMA5" s="463"/>
      <c r="KMB5" s="463"/>
      <c r="KMC5" s="463"/>
      <c r="KMD5" s="463"/>
      <c r="KME5" s="463"/>
      <c r="KMF5" s="463"/>
      <c r="KMG5" s="463"/>
      <c r="KMH5" s="463"/>
      <c r="KMI5" s="463"/>
      <c r="KMJ5" s="463"/>
      <c r="KMK5" s="463"/>
      <c r="KML5" s="463"/>
      <c r="KMM5" s="463"/>
      <c r="KMN5" s="463"/>
      <c r="KMO5" s="463"/>
      <c r="KMP5" s="463"/>
      <c r="KMQ5" s="463"/>
      <c r="KMR5" s="463"/>
      <c r="KMS5" s="463"/>
      <c r="KMT5" s="463"/>
      <c r="KMU5" s="463"/>
      <c r="KMV5" s="463"/>
      <c r="KMW5" s="463"/>
      <c r="KMX5" s="463"/>
      <c r="KMY5" s="463"/>
      <c r="KMZ5" s="463"/>
      <c r="KNA5" s="463"/>
      <c r="KNB5" s="463"/>
      <c r="KNC5" s="463"/>
      <c r="KND5" s="463"/>
      <c r="KNE5" s="463"/>
      <c r="KNF5" s="463"/>
      <c r="KNG5" s="463"/>
      <c r="KNH5" s="463"/>
      <c r="KNI5" s="463"/>
      <c r="KNJ5" s="463"/>
      <c r="KNK5" s="463"/>
      <c r="KNL5" s="463"/>
      <c r="KNM5" s="463"/>
      <c r="KNN5" s="463"/>
      <c r="KNO5" s="463"/>
      <c r="KNP5" s="463"/>
      <c r="KNQ5" s="463"/>
      <c r="KNR5" s="463"/>
      <c r="KNS5" s="463"/>
      <c r="KNT5" s="463"/>
      <c r="KNU5" s="463"/>
      <c r="KNV5" s="463"/>
      <c r="KNW5" s="463"/>
      <c r="KNX5" s="463"/>
      <c r="KNY5" s="463"/>
      <c r="KNZ5" s="463"/>
      <c r="KOA5" s="463"/>
      <c r="KOB5" s="463"/>
      <c r="KOC5" s="463"/>
      <c r="KOD5" s="463"/>
      <c r="KOE5" s="463"/>
      <c r="KOF5" s="463"/>
      <c r="KOG5" s="463"/>
      <c r="KOH5" s="463"/>
      <c r="KOI5" s="463"/>
      <c r="KOJ5" s="463"/>
      <c r="KOK5" s="463"/>
      <c r="KOL5" s="463"/>
      <c r="KOM5" s="463"/>
      <c r="KON5" s="463"/>
      <c r="KOO5" s="463"/>
      <c r="KOP5" s="463"/>
      <c r="KOQ5" s="463"/>
      <c r="KOR5" s="463"/>
      <c r="KOS5" s="463"/>
      <c r="KOT5" s="463"/>
      <c r="KOU5" s="463"/>
      <c r="KOV5" s="463"/>
      <c r="KOW5" s="463"/>
      <c r="KOX5" s="463"/>
      <c r="KOY5" s="463"/>
      <c r="KOZ5" s="463"/>
      <c r="KPA5" s="463"/>
      <c r="KPB5" s="463"/>
      <c r="KPC5" s="463"/>
      <c r="KPD5" s="463"/>
      <c r="KPE5" s="463"/>
      <c r="KPF5" s="463"/>
      <c r="KPG5" s="463"/>
      <c r="KPH5" s="463"/>
      <c r="KPI5" s="463"/>
      <c r="KPJ5" s="463"/>
      <c r="KPK5" s="463"/>
      <c r="KPL5" s="463"/>
      <c r="KPM5" s="463"/>
      <c r="KPN5" s="463"/>
      <c r="KPO5" s="463"/>
      <c r="KPP5" s="463"/>
      <c r="KPQ5" s="463"/>
      <c r="KPR5" s="463"/>
      <c r="KPS5" s="463"/>
      <c r="KPT5" s="463"/>
      <c r="KPU5" s="463"/>
      <c r="KPV5" s="463"/>
      <c r="KPW5" s="463"/>
      <c r="KPX5" s="463"/>
      <c r="KPY5" s="463"/>
      <c r="KPZ5" s="463"/>
      <c r="KQA5" s="463"/>
      <c r="KQB5" s="463"/>
      <c r="KQC5" s="463"/>
      <c r="KQD5" s="463"/>
      <c r="KQE5" s="463"/>
      <c r="KQF5" s="463"/>
      <c r="KQG5" s="463"/>
      <c r="KQH5" s="463"/>
      <c r="KQI5" s="463"/>
      <c r="KQJ5" s="463"/>
      <c r="KQK5" s="463"/>
      <c r="KQL5" s="463"/>
      <c r="KQM5" s="463"/>
      <c r="KQN5" s="463"/>
      <c r="KQO5" s="463"/>
      <c r="KQP5" s="463"/>
      <c r="KQQ5" s="463"/>
      <c r="KQR5" s="463"/>
      <c r="KQS5" s="463"/>
      <c r="KQT5" s="463"/>
      <c r="KQU5" s="463"/>
      <c r="KQV5" s="463"/>
      <c r="KQW5" s="463"/>
      <c r="KQX5" s="463"/>
      <c r="KQY5" s="463"/>
      <c r="KQZ5" s="463"/>
      <c r="KRA5" s="463"/>
      <c r="KRB5" s="463"/>
      <c r="KRC5" s="463"/>
      <c r="KRD5" s="463"/>
      <c r="KRE5" s="463"/>
      <c r="KRF5" s="463"/>
      <c r="KRG5" s="463"/>
      <c r="KRH5" s="463"/>
      <c r="KRI5" s="463"/>
      <c r="KRJ5" s="463"/>
      <c r="KRK5" s="463"/>
      <c r="KRL5" s="463"/>
      <c r="KRM5" s="463"/>
      <c r="KRN5" s="463"/>
      <c r="KRO5" s="463"/>
      <c r="KRP5" s="463"/>
      <c r="KRQ5" s="463"/>
      <c r="KRR5" s="463"/>
      <c r="KRS5" s="463"/>
      <c r="KRT5" s="463"/>
      <c r="KRU5" s="463"/>
      <c r="KRV5" s="463"/>
      <c r="KRW5" s="463"/>
      <c r="KRX5" s="463"/>
      <c r="KRY5" s="463"/>
      <c r="KRZ5" s="463"/>
      <c r="KSA5" s="463"/>
      <c r="KSB5" s="463"/>
      <c r="KSC5" s="463"/>
      <c r="KSD5" s="463"/>
      <c r="KSE5" s="463"/>
      <c r="KSF5" s="463"/>
      <c r="KSG5" s="463"/>
      <c r="KSH5" s="463"/>
      <c r="KSI5" s="463"/>
      <c r="KSJ5" s="463"/>
      <c r="KSK5" s="463"/>
      <c r="KSL5" s="463"/>
      <c r="KSM5" s="463"/>
      <c r="KSN5" s="463"/>
      <c r="KSO5" s="463"/>
      <c r="KSP5" s="463"/>
      <c r="KSQ5" s="463"/>
      <c r="KSR5" s="463"/>
      <c r="KSS5" s="463"/>
      <c r="KST5" s="463"/>
      <c r="KSU5" s="463"/>
      <c r="KSV5" s="463"/>
      <c r="KSW5" s="463"/>
      <c r="KSX5" s="463"/>
      <c r="KSY5" s="463"/>
      <c r="KSZ5" s="463"/>
      <c r="KTA5" s="463"/>
      <c r="KTB5" s="463"/>
      <c r="KTC5" s="463"/>
      <c r="KTD5" s="463"/>
      <c r="KTE5" s="463"/>
      <c r="KTF5" s="463"/>
      <c r="KTG5" s="463"/>
      <c r="KTH5" s="463"/>
      <c r="KTI5" s="463"/>
      <c r="KTJ5" s="463"/>
      <c r="KTK5" s="463"/>
      <c r="KTL5" s="463"/>
      <c r="KTM5" s="463"/>
      <c r="KTN5" s="463"/>
      <c r="KTO5" s="463"/>
      <c r="KTP5" s="463"/>
      <c r="KTQ5" s="463"/>
      <c r="KTR5" s="463"/>
      <c r="KTS5" s="463"/>
      <c r="KTT5" s="463"/>
      <c r="KTU5" s="463"/>
      <c r="KTV5" s="463"/>
      <c r="KTW5" s="463"/>
      <c r="KTX5" s="463"/>
      <c r="KTY5" s="463"/>
      <c r="KTZ5" s="463"/>
      <c r="KUA5" s="463"/>
      <c r="KUB5" s="463"/>
      <c r="KUC5" s="463"/>
      <c r="KUD5" s="463"/>
      <c r="KUE5" s="463"/>
      <c r="KUF5" s="463"/>
      <c r="KUG5" s="463"/>
      <c r="KUH5" s="463"/>
      <c r="KUI5" s="463"/>
      <c r="KUJ5" s="463"/>
      <c r="KUK5" s="463"/>
      <c r="KUL5" s="463"/>
      <c r="KUM5" s="463"/>
      <c r="KUN5" s="463"/>
      <c r="KUO5" s="463"/>
      <c r="KUP5" s="463"/>
      <c r="KUQ5" s="463"/>
      <c r="KUR5" s="463"/>
      <c r="KUS5" s="463"/>
      <c r="KUT5" s="463"/>
      <c r="KUU5" s="463"/>
      <c r="KUV5" s="463"/>
      <c r="KUW5" s="463"/>
      <c r="KUX5" s="463"/>
      <c r="KUY5" s="463"/>
      <c r="KUZ5" s="463"/>
      <c r="KVA5" s="463"/>
      <c r="KVB5" s="463"/>
      <c r="KVC5" s="463"/>
      <c r="KVD5" s="463"/>
      <c r="KVE5" s="463"/>
      <c r="KVF5" s="463"/>
      <c r="KVG5" s="463"/>
      <c r="KVH5" s="463"/>
      <c r="KVI5" s="463"/>
      <c r="KVJ5" s="463"/>
      <c r="KVK5" s="463"/>
      <c r="KVL5" s="463"/>
      <c r="KVM5" s="463"/>
      <c r="KVN5" s="463"/>
      <c r="KVO5" s="463"/>
      <c r="KVP5" s="463"/>
      <c r="KVQ5" s="463"/>
      <c r="KVR5" s="463"/>
      <c r="KVS5" s="463"/>
      <c r="KVT5" s="463"/>
      <c r="KVU5" s="463"/>
      <c r="KVV5" s="463"/>
      <c r="KVW5" s="463"/>
      <c r="KVX5" s="463"/>
      <c r="KVY5" s="463"/>
      <c r="KVZ5" s="463"/>
      <c r="KWA5" s="463"/>
      <c r="KWB5" s="463"/>
      <c r="KWC5" s="463"/>
      <c r="KWD5" s="463"/>
      <c r="KWE5" s="463"/>
      <c r="KWF5" s="463"/>
      <c r="KWG5" s="463"/>
      <c r="KWH5" s="463"/>
      <c r="KWI5" s="463"/>
      <c r="KWJ5" s="463"/>
      <c r="KWK5" s="463"/>
      <c r="KWL5" s="463"/>
      <c r="KWM5" s="463"/>
      <c r="KWN5" s="463"/>
      <c r="KWO5" s="463"/>
      <c r="KWP5" s="463"/>
      <c r="KWQ5" s="463"/>
      <c r="KWR5" s="463"/>
      <c r="KWS5" s="463"/>
      <c r="KWT5" s="463"/>
      <c r="KWU5" s="463"/>
      <c r="KWV5" s="463"/>
      <c r="KWW5" s="463"/>
      <c r="KWX5" s="463"/>
      <c r="KWY5" s="463"/>
      <c r="KWZ5" s="463"/>
      <c r="KXA5" s="463"/>
      <c r="KXB5" s="463"/>
      <c r="KXC5" s="463"/>
      <c r="KXD5" s="463"/>
      <c r="KXE5" s="463"/>
      <c r="KXF5" s="463"/>
      <c r="KXG5" s="463"/>
      <c r="KXH5" s="463"/>
      <c r="KXI5" s="463"/>
      <c r="KXJ5" s="463"/>
      <c r="KXK5" s="463"/>
      <c r="KXL5" s="463"/>
      <c r="KXM5" s="463"/>
      <c r="KXN5" s="463"/>
      <c r="KXO5" s="463"/>
      <c r="KXP5" s="463"/>
      <c r="KXQ5" s="463"/>
      <c r="KXR5" s="463"/>
      <c r="KXS5" s="463"/>
      <c r="KXT5" s="463"/>
      <c r="KXU5" s="463"/>
      <c r="KXV5" s="463"/>
      <c r="KXW5" s="463"/>
      <c r="KXX5" s="463"/>
      <c r="KXY5" s="463"/>
      <c r="KXZ5" s="463"/>
      <c r="KYA5" s="463"/>
      <c r="KYB5" s="463"/>
      <c r="KYC5" s="463"/>
      <c r="KYD5" s="463"/>
      <c r="KYE5" s="463"/>
      <c r="KYF5" s="463"/>
      <c r="KYG5" s="463"/>
      <c r="KYH5" s="463"/>
      <c r="KYI5" s="463"/>
      <c r="KYJ5" s="463"/>
      <c r="KYK5" s="463"/>
      <c r="KYL5" s="463"/>
      <c r="KYM5" s="463"/>
      <c r="KYN5" s="463"/>
      <c r="KYO5" s="463"/>
      <c r="KYP5" s="463"/>
      <c r="KYQ5" s="463"/>
      <c r="KYR5" s="463"/>
      <c r="KYS5" s="463"/>
      <c r="KYT5" s="463"/>
      <c r="KYU5" s="463"/>
      <c r="KYV5" s="463"/>
      <c r="KYW5" s="463"/>
      <c r="KYX5" s="463"/>
      <c r="KYY5" s="463"/>
      <c r="KYZ5" s="463"/>
      <c r="KZA5" s="463"/>
      <c r="KZB5" s="463"/>
      <c r="KZC5" s="463"/>
      <c r="KZD5" s="463"/>
      <c r="KZE5" s="463"/>
      <c r="KZF5" s="463"/>
      <c r="KZG5" s="463"/>
      <c r="KZH5" s="463"/>
      <c r="KZI5" s="463"/>
      <c r="KZJ5" s="463"/>
      <c r="KZK5" s="463"/>
      <c r="KZL5" s="463"/>
      <c r="KZM5" s="463"/>
      <c r="KZN5" s="463"/>
      <c r="KZO5" s="463"/>
      <c r="KZP5" s="463"/>
      <c r="KZQ5" s="463"/>
      <c r="KZR5" s="463"/>
      <c r="KZS5" s="463"/>
      <c r="KZT5" s="463"/>
      <c r="KZU5" s="463"/>
      <c r="KZV5" s="463"/>
      <c r="KZW5" s="463"/>
      <c r="KZX5" s="463"/>
      <c r="KZY5" s="463"/>
      <c r="KZZ5" s="463"/>
      <c r="LAA5" s="463"/>
      <c r="LAB5" s="463"/>
      <c r="LAC5" s="463"/>
      <c r="LAD5" s="463"/>
      <c r="LAE5" s="463"/>
      <c r="LAF5" s="463"/>
      <c r="LAG5" s="463"/>
      <c r="LAH5" s="463"/>
      <c r="LAI5" s="463"/>
      <c r="LAJ5" s="463"/>
      <c r="LAK5" s="463"/>
      <c r="LAL5" s="463"/>
      <c r="LAM5" s="463"/>
      <c r="LAN5" s="463"/>
      <c r="LAO5" s="463"/>
      <c r="LAP5" s="463"/>
      <c r="LAQ5" s="463"/>
      <c r="LAR5" s="463"/>
      <c r="LAS5" s="463"/>
      <c r="LAT5" s="463"/>
      <c r="LAU5" s="463"/>
      <c r="LAV5" s="463"/>
      <c r="LAW5" s="463"/>
      <c r="LAX5" s="463"/>
      <c r="LAY5" s="463"/>
      <c r="LAZ5" s="463"/>
      <c r="LBA5" s="463"/>
      <c r="LBB5" s="463"/>
      <c r="LBC5" s="463"/>
      <c r="LBD5" s="463"/>
      <c r="LBE5" s="463"/>
      <c r="LBF5" s="463"/>
      <c r="LBG5" s="463"/>
      <c r="LBH5" s="463"/>
      <c r="LBI5" s="463"/>
      <c r="LBJ5" s="463"/>
      <c r="LBK5" s="463"/>
      <c r="LBL5" s="463"/>
      <c r="LBM5" s="463"/>
      <c r="LBN5" s="463"/>
      <c r="LBO5" s="463"/>
      <c r="LBP5" s="463"/>
      <c r="LBQ5" s="463"/>
      <c r="LBR5" s="463"/>
      <c r="LBS5" s="463"/>
      <c r="LBT5" s="463"/>
      <c r="LBU5" s="463"/>
      <c r="LBV5" s="463"/>
      <c r="LBW5" s="463"/>
      <c r="LBX5" s="463"/>
      <c r="LBY5" s="463"/>
      <c r="LBZ5" s="463"/>
      <c r="LCA5" s="463"/>
      <c r="LCB5" s="463"/>
      <c r="LCC5" s="463"/>
      <c r="LCD5" s="463"/>
      <c r="LCE5" s="463"/>
      <c r="LCF5" s="463"/>
      <c r="LCG5" s="463"/>
      <c r="LCH5" s="463"/>
      <c r="LCI5" s="463"/>
      <c r="LCJ5" s="463"/>
      <c r="LCK5" s="463"/>
      <c r="LCL5" s="463"/>
      <c r="LCM5" s="463"/>
      <c r="LCN5" s="463"/>
      <c r="LCO5" s="463"/>
      <c r="LCP5" s="463"/>
      <c r="LCQ5" s="463"/>
      <c r="LCR5" s="463"/>
      <c r="LCS5" s="463"/>
      <c r="LCT5" s="463"/>
      <c r="LCU5" s="463"/>
      <c r="LCV5" s="463"/>
      <c r="LCW5" s="463"/>
      <c r="LCX5" s="463"/>
      <c r="LCY5" s="463"/>
      <c r="LCZ5" s="463"/>
      <c r="LDA5" s="463"/>
      <c r="LDB5" s="463"/>
      <c r="LDC5" s="463"/>
      <c r="LDD5" s="463"/>
      <c r="LDE5" s="463"/>
      <c r="LDF5" s="463"/>
      <c r="LDG5" s="463"/>
      <c r="LDH5" s="463"/>
      <c r="LDI5" s="463"/>
      <c r="LDJ5" s="463"/>
      <c r="LDK5" s="463"/>
      <c r="LDL5" s="463"/>
      <c r="LDM5" s="463"/>
      <c r="LDN5" s="463"/>
      <c r="LDO5" s="463"/>
      <c r="LDP5" s="463"/>
      <c r="LDQ5" s="463"/>
      <c r="LDR5" s="463"/>
      <c r="LDS5" s="463"/>
      <c r="LDT5" s="463"/>
      <c r="LDU5" s="463"/>
      <c r="LDV5" s="463"/>
      <c r="LDW5" s="463"/>
      <c r="LDX5" s="463"/>
      <c r="LDY5" s="463"/>
      <c r="LDZ5" s="463"/>
      <c r="LEA5" s="463"/>
      <c r="LEB5" s="463"/>
      <c r="LEC5" s="463"/>
      <c r="LED5" s="463"/>
      <c r="LEE5" s="463"/>
      <c r="LEF5" s="463"/>
      <c r="LEG5" s="463"/>
      <c r="LEH5" s="463"/>
      <c r="LEI5" s="463"/>
      <c r="LEJ5" s="463"/>
      <c r="LEK5" s="463"/>
      <c r="LEL5" s="463"/>
      <c r="LEM5" s="463"/>
      <c r="LEN5" s="463"/>
      <c r="LEO5" s="463"/>
      <c r="LEP5" s="463"/>
      <c r="LEQ5" s="463"/>
      <c r="LER5" s="463"/>
      <c r="LES5" s="463"/>
      <c r="LET5" s="463"/>
      <c r="LEU5" s="463"/>
      <c r="LEV5" s="463"/>
      <c r="LEW5" s="463"/>
      <c r="LEX5" s="463"/>
      <c r="LEY5" s="463"/>
      <c r="LEZ5" s="463"/>
      <c r="LFA5" s="463"/>
      <c r="LFB5" s="463"/>
      <c r="LFC5" s="463"/>
      <c r="LFD5" s="463"/>
      <c r="LFE5" s="463"/>
      <c r="LFF5" s="463"/>
      <c r="LFG5" s="463"/>
      <c r="LFH5" s="463"/>
      <c r="LFI5" s="463"/>
      <c r="LFJ5" s="463"/>
      <c r="LFK5" s="463"/>
      <c r="LFL5" s="463"/>
      <c r="LFM5" s="463"/>
      <c r="LFN5" s="463"/>
      <c r="LFO5" s="463"/>
      <c r="LFP5" s="463"/>
      <c r="LFQ5" s="463"/>
      <c r="LFR5" s="463"/>
      <c r="LFS5" s="463"/>
      <c r="LFT5" s="463"/>
      <c r="LFU5" s="463"/>
      <c r="LFV5" s="463"/>
      <c r="LFW5" s="463"/>
      <c r="LFX5" s="463"/>
      <c r="LFY5" s="463"/>
      <c r="LFZ5" s="463"/>
      <c r="LGA5" s="463"/>
      <c r="LGB5" s="463"/>
      <c r="LGC5" s="463"/>
      <c r="LGD5" s="463"/>
      <c r="LGE5" s="463"/>
      <c r="LGF5" s="463"/>
      <c r="LGG5" s="463"/>
      <c r="LGH5" s="463"/>
      <c r="LGI5" s="463"/>
      <c r="LGJ5" s="463"/>
      <c r="LGK5" s="463"/>
      <c r="LGL5" s="463"/>
      <c r="LGM5" s="463"/>
      <c r="LGN5" s="463"/>
      <c r="LGO5" s="463"/>
      <c r="LGP5" s="463"/>
      <c r="LGQ5" s="463"/>
      <c r="LGR5" s="463"/>
      <c r="LGS5" s="463"/>
      <c r="LGT5" s="463"/>
      <c r="LGU5" s="463"/>
      <c r="LGV5" s="463"/>
      <c r="LGW5" s="463"/>
      <c r="LGX5" s="463"/>
      <c r="LGY5" s="463"/>
      <c r="LGZ5" s="463"/>
      <c r="LHA5" s="463"/>
      <c r="LHB5" s="463"/>
      <c r="LHC5" s="463"/>
      <c r="LHD5" s="463"/>
      <c r="LHE5" s="463"/>
      <c r="LHF5" s="463"/>
      <c r="LHG5" s="463"/>
      <c r="LHH5" s="463"/>
      <c r="LHI5" s="463"/>
      <c r="LHJ5" s="463"/>
      <c r="LHK5" s="463"/>
      <c r="LHL5" s="463"/>
      <c r="LHM5" s="463"/>
      <c r="LHN5" s="463"/>
      <c r="LHO5" s="463"/>
      <c r="LHP5" s="463"/>
      <c r="LHQ5" s="463"/>
      <c r="LHR5" s="463"/>
      <c r="LHS5" s="463"/>
      <c r="LHT5" s="463"/>
      <c r="LHU5" s="463"/>
      <c r="LHV5" s="463"/>
      <c r="LHW5" s="463"/>
      <c r="LHX5" s="463"/>
      <c r="LHY5" s="463"/>
      <c r="LHZ5" s="463"/>
      <c r="LIA5" s="463"/>
      <c r="LIB5" s="463"/>
      <c r="LIC5" s="463"/>
      <c r="LID5" s="463"/>
      <c r="LIE5" s="463"/>
      <c r="LIF5" s="463"/>
      <c r="LIG5" s="463"/>
      <c r="LIH5" s="463"/>
      <c r="LII5" s="463"/>
      <c r="LIJ5" s="463"/>
      <c r="LIK5" s="463"/>
      <c r="LIL5" s="463"/>
      <c r="LIM5" s="463"/>
      <c r="LIN5" s="463"/>
      <c r="LIO5" s="463"/>
      <c r="LIP5" s="463"/>
      <c r="LIQ5" s="463"/>
      <c r="LIR5" s="463"/>
      <c r="LIS5" s="463"/>
      <c r="LIT5" s="463"/>
      <c r="LIU5" s="463"/>
      <c r="LIV5" s="463"/>
      <c r="LIW5" s="463"/>
      <c r="LIX5" s="463"/>
      <c r="LIY5" s="463"/>
      <c r="LIZ5" s="463"/>
      <c r="LJA5" s="463"/>
      <c r="LJB5" s="463"/>
      <c r="LJC5" s="463"/>
      <c r="LJD5" s="463"/>
      <c r="LJE5" s="463"/>
      <c r="LJF5" s="463"/>
      <c r="LJG5" s="463"/>
      <c r="LJH5" s="463"/>
      <c r="LJI5" s="463"/>
      <c r="LJJ5" s="463"/>
      <c r="LJK5" s="463"/>
      <c r="LJL5" s="463"/>
      <c r="LJM5" s="463"/>
      <c r="LJN5" s="463"/>
      <c r="LJO5" s="463"/>
      <c r="LJP5" s="463"/>
      <c r="LJQ5" s="463"/>
      <c r="LJR5" s="463"/>
      <c r="LJS5" s="463"/>
      <c r="LJT5" s="463"/>
      <c r="LJU5" s="463"/>
      <c r="LJV5" s="463"/>
      <c r="LJW5" s="463"/>
      <c r="LJX5" s="463"/>
      <c r="LJY5" s="463"/>
      <c r="LJZ5" s="463"/>
      <c r="LKA5" s="463"/>
      <c r="LKB5" s="463"/>
      <c r="LKC5" s="463"/>
      <c r="LKD5" s="463"/>
      <c r="LKE5" s="463"/>
      <c r="LKF5" s="463"/>
      <c r="LKG5" s="463"/>
      <c r="LKH5" s="463"/>
      <c r="LKI5" s="463"/>
      <c r="LKJ5" s="463"/>
      <c r="LKK5" s="463"/>
      <c r="LKL5" s="463"/>
      <c r="LKM5" s="463"/>
      <c r="LKN5" s="463"/>
      <c r="LKO5" s="463"/>
      <c r="LKP5" s="463"/>
      <c r="LKQ5" s="463"/>
      <c r="LKR5" s="463"/>
      <c r="LKS5" s="463"/>
      <c r="LKT5" s="463"/>
      <c r="LKU5" s="463"/>
      <c r="LKV5" s="463"/>
      <c r="LKW5" s="463"/>
      <c r="LKX5" s="463"/>
      <c r="LKY5" s="463"/>
      <c r="LKZ5" s="463"/>
      <c r="LLA5" s="463"/>
      <c r="LLB5" s="463"/>
      <c r="LLC5" s="463"/>
      <c r="LLD5" s="463"/>
      <c r="LLE5" s="463"/>
      <c r="LLF5" s="463"/>
      <c r="LLG5" s="463"/>
      <c r="LLH5" s="463"/>
      <c r="LLI5" s="463"/>
      <c r="LLJ5" s="463"/>
      <c r="LLK5" s="463"/>
      <c r="LLL5" s="463"/>
      <c r="LLM5" s="463"/>
      <c r="LLN5" s="463"/>
      <c r="LLO5" s="463"/>
      <c r="LLP5" s="463"/>
      <c r="LLQ5" s="463"/>
      <c r="LLR5" s="463"/>
      <c r="LLS5" s="463"/>
      <c r="LLT5" s="463"/>
      <c r="LLU5" s="463"/>
      <c r="LLV5" s="463"/>
      <c r="LLW5" s="463"/>
      <c r="LLX5" s="463"/>
      <c r="LLY5" s="463"/>
      <c r="LLZ5" s="463"/>
      <c r="LMA5" s="463"/>
      <c r="LMB5" s="463"/>
      <c r="LMC5" s="463"/>
      <c r="LMD5" s="463"/>
      <c r="LME5" s="463"/>
      <c r="LMF5" s="463"/>
      <c r="LMG5" s="463"/>
      <c r="LMH5" s="463"/>
      <c r="LMI5" s="463"/>
      <c r="LMJ5" s="463"/>
      <c r="LMK5" s="463"/>
      <c r="LML5" s="463"/>
      <c r="LMM5" s="463"/>
      <c r="LMN5" s="463"/>
      <c r="LMO5" s="463"/>
      <c r="LMP5" s="463"/>
      <c r="LMQ5" s="463"/>
      <c r="LMR5" s="463"/>
      <c r="LMS5" s="463"/>
      <c r="LMT5" s="463"/>
      <c r="LMU5" s="463"/>
      <c r="LMV5" s="463"/>
      <c r="LMW5" s="463"/>
      <c r="LMX5" s="463"/>
      <c r="LMY5" s="463"/>
      <c r="LMZ5" s="463"/>
      <c r="LNA5" s="463"/>
      <c r="LNB5" s="463"/>
      <c r="LNC5" s="463"/>
      <c r="LND5" s="463"/>
      <c r="LNE5" s="463"/>
      <c r="LNF5" s="463"/>
      <c r="LNG5" s="463"/>
      <c r="LNH5" s="463"/>
      <c r="LNI5" s="463"/>
      <c r="LNJ5" s="463"/>
      <c r="LNK5" s="463"/>
      <c r="LNL5" s="463"/>
      <c r="LNM5" s="463"/>
      <c r="LNN5" s="463"/>
      <c r="LNO5" s="463"/>
      <c r="LNP5" s="463"/>
      <c r="LNQ5" s="463"/>
      <c r="LNR5" s="463"/>
      <c r="LNS5" s="463"/>
      <c r="LNT5" s="463"/>
      <c r="LNU5" s="463"/>
      <c r="LNV5" s="463"/>
      <c r="LNW5" s="463"/>
      <c r="LNX5" s="463"/>
      <c r="LNY5" s="463"/>
      <c r="LNZ5" s="463"/>
      <c r="LOA5" s="463"/>
      <c r="LOB5" s="463"/>
      <c r="LOC5" s="463"/>
      <c r="LOD5" s="463"/>
      <c r="LOE5" s="463"/>
      <c r="LOF5" s="463"/>
      <c r="LOG5" s="463"/>
      <c r="LOH5" s="463"/>
      <c r="LOI5" s="463"/>
      <c r="LOJ5" s="463"/>
      <c r="LOK5" s="463"/>
      <c r="LOL5" s="463"/>
      <c r="LOM5" s="463"/>
      <c r="LON5" s="463"/>
      <c r="LOO5" s="463"/>
      <c r="LOP5" s="463"/>
      <c r="LOQ5" s="463"/>
      <c r="LOR5" s="463"/>
      <c r="LOS5" s="463"/>
      <c r="LOT5" s="463"/>
      <c r="LOU5" s="463"/>
      <c r="LOV5" s="463"/>
      <c r="LOW5" s="463"/>
      <c r="LOX5" s="463"/>
      <c r="LOY5" s="463"/>
      <c r="LOZ5" s="463"/>
      <c r="LPA5" s="463"/>
      <c r="LPB5" s="463"/>
      <c r="LPC5" s="463"/>
      <c r="LPD5" s="463"/>
      <c r="LPE5" s="463"/>
      <c r="LPF5" s="463"/>
      <c r="LPG5" s="463"/>
      <c r="LPH5" s="463"/>
      <c r="LPI5" s="463"/>
      <c r="LPJ5" s="463"/>
      <c r="LPK5" s="463"/>
      <c r="LPL5" s="463"/>
      <c r="LPM5" s="463"/>
      <c r="LPN5" s="463"/>
      <c r="LPO5" s="463"/>
      <c r="LPP5" s="463"/>
      <c r="LPQ5" s="463"/>
      <c r="LPR5" s="463"/>
      <c r="LPS5" s="463"/>
      <c r="LPT5" s="463"/>
      <c r="LPU5" s="463"/>
      <c r="LPV5" s="463"/>
      <c r="LPW5" s="463"/>
      <c r="LPX5" s="463"/>
      <c r="LPY5" s="463"/>
      <c r="LPZ5" s="463"/>
      <c r="LQA5" s="463"/>
      <c r="LQB5" s="463"/>
      <c r="LQC5" s="463"/>
      <c r="LQD5" s="463"/>
      <c r="LQE5" s="463"/>
      <c r="LQF5" s="463"/>
      <c r="LQG5" s="463"/>
      <c r="LQH5" s="463"/>
      <c r="LQI5" s="463"/>
      <c r="LQJ5" s="463"/>
      <c r="LQK5" s="463"/>
      <c r="LQL5" s="463"/>
      <c r="LQM5" s="463"/>
      <c r="LQN5" s="463"/>
      <c r="LQO5" s="463"/>
      <c r="LQP5" s="463"/>
      <c r="LQQ5" s="463"/>
      <c r="LQR5" s="463"/>
      <c r="LQS5" s="463"/>
      <c r="LQT5" s="463"/>
      <c r="LQU5" s="463"/>
      <c r="LQV5" s="463"/>
      <c r="LQW5" s="463"/>
      <c r="LQX5" s="463"/>
      <c r="LQY5" s="463"/>
      <c r="LQZ5" s="463"/>
      <c r="LRA5" s="463"/>
      <c r="LRB5" s="463"/>
      <c r="LRC5" s="463"/>
      <c r="LRD5" s="463"/>
      <c r="LRE5" s="463"/>
      <c r="LRF5" s="463"/>
      <c r="LRG5" s="463"/>
      <c r="LRH5" s="463"/>
      <c r="LRI5" s="463"/>
      <c r="LRJ5" s="463"/>
      <c r="LRK5" s="463"/>
      <c r="LRL5" s="463"/>
      <c r="LRM5" s="463"/>
      <c r="LRN5" s="463"/>
      <c r="LRO5" s="463"/>
      <c r="LRP5" s="463"/>
      <c r="LRQ5" s="463"/>
      <c r="LRR5" s="463"/>
      <c r="LRS5" s="463"/>
      <c r="LRT5" s="463"/>
      <c r="LRU5" s="463"/>
      <c r="LRV5" s="463"/>
      <c r="LRW5" s="463"/>
      <c r="LRX5" s="463"/>
      <c r="LRY5" s="463"/>
      <c r="LRZ5" s="463"/>
      <c r="LSA5" s="463"/>
      <c r="LSB5" s="463"/>
      <c r="LSC5" s="463"/>
      <c r="LSD5" s="463"/>
      <c r="LSE5" s="463"/>
      <c r="LSF5" s="463"/>
      <c r="LSG5" s="463"/>
      <c r="LSH5" s="463"/>
      <c r="LSI5" s="463"/>
      <c r="LSJ5" s="463"/>
      <c r="LSK5" s="463"/>
      <c r="LSL5" s="463"/>
      <c r="LSM5" s="463"/>
      <c r="LSN5" s="463"/>
      <c r="LSO5" s="463"/>
      <c r="LSP5" s="463"/>
      <c r="LSQ5" s="463"/>
      <c r="LSR5" s="463"/>
      <c r="LSS5" s="463"/>
      <c r="LST5" s="463"/>
      <c r="LSU5" s="463"/>
      <c r="LSV5" s="463"/>
      <c r="LSW5" s="463"/>
      <c r="LSX5" s="463"/>
      <c r="LSY5" s="463"/>
      <c r="LSZ5" s="463"/>
      <c r="LTA5" s="463"/>
      <c r="LTB5" s="463"/>
      <c r="LTC5" s="463"/>
      <c r="LTD5" s="463"/>
      <c r="LTE5" s="463"/>
      <c r="LTF5" s="463"/>
      <c r="LTG5" s="463"/>
      <c r="LTH5" s="463"/>
      <c r="LTI5" s="463"/>
      <c r="LTJ5" s="463"/>
      <c r="LTK5" s="463"/>
      <c r="LTL5" s="463"/>
      <c r="LTM5" s="463"/>
      <c r="LTN5" s="463"/>
      <c r="LTO5" s="463"/>
      <c r="LTP5" s="463"/>
      <c r="LTQ5" s="463"/>
      <c r="LTR5" s="463"/>
      <c r="LTS5" s="463"/>
      <c r="LTT5" s="463"/>
      <c r="LTU5" s="463"/>
      <c r="LTV5" s="463"/>
      <c r="LTW5" s="463"/>
      <c r="LTX5" s="463"/>
      <c r="LTY5" s="463"/>
      <c r="LTZ5" s="463"/>
      <c r="LUA5" s="463"/>
      <c r="LUB5" s="463"/>
      <c r="LUC5" s="463"/>
      <c r="LUD5" s="463"/>
      <c r="LUE5" s="463"/>
      <c r="LUF5" s="463"/>
      <c r="LUG5" s="463"/>
      <c r="LUH5" s="463"/>
      <c r="LUI5" s="463"/>
      <c r="LUJ5" s="463"/>
      <c r="LUK5" s="463"/>
      <c r="LUL5" s="463"/>
      <c r="LUM5" s="463"/>
      <c r="LUN5" s="463"/>
      <c r="LUO5" s="463"/>
      <c r="LUP5" s="463"/>
      <c r="LUQ5" s="463"/>
      <c r="LUR5" s="463"/>
      <c r="LUS5" s="463"/>
      <c r="LUT5" s="463"/>
      <c r="LUU5" s="463"/>
      <c r="LUV5" s="463"/>
      <c r="LUW5" s="463"/>
      <c r="LUX5" s="463"/>
      <c r="LUY5" s="463"/>
      <c r="LUZ5" s="463"/>
      <c r="LVA5" s="463"/>
      <c r="LVB5" s="463"/>
      <c r="LVC5" s="463"/>
      <c r="LVD5" s="463"/>
      <c r="LVE5" s="463"/>
      <c r="LVF5" s="463"/>
      <c r="LVG5" s="463"/>
      <c r="LVH5" s="463"/>
      <c r="LVI5" s="463"/>
      <c r="LVJ5" s="463"/>
      <c r="LVK5" s="463"/>
      <c r="LVL5" s="463"/>
      <c r="LVM5" s="463"/>
      <c r="LVN5" s="463"/>
      <c r="LVO5" s="463"/>
      <c r="LVP5" s="463"/>
      <c r="LVQ5" s="463"/>
      <c r="LVR5" s="463"/>
      <c r="LVS5" s="463"/>
      <c r="LVT5" s="463"/>
      <c r="LVU5" s="463"/>
      <c r="LVV5" s="463"/>
      <c r="LVW5" s="463"/>
      <c r="LVX5" s="463"/>
      <c r="LVY5" s="463"/>
      <c r="LVZ5" s="463"/>
      <c r="LWA5" s="463"/>
      <c r="LWB5" s="463"/>
      <c r="LWC5" s="463"/>
      <c r="LWD5" s="463"/>
      <c r="LWE5" s="463"/>
      <c r="LWF5" s="463"/>
      <c r="LWG5" s="463"/>
      <c r="LWH5" s="463"/>
      <c r="LWI5" s="463"/>
      <c r="LWJ5" s="463"/>
      <c r="LWK5" s="463"/>
      <c r="LWL5" s="463"/>
      <c r="LWM5" s="463"/>
      <c r="LWN5" s="463"/>
      <c r="LWO5" s="463"/>
      <c r="LWP5" s="463"/>
      <c r="LWQ5" s="463"/>
      <c r="LWR5" s="463"/>
      <c r="LWS5" s="463"/>
      <c r="LWT5" s="463"/>
      <c r="LWU5" s="463"/>
      <c r="LWV5" s="463"/>
      <c r="LWW5" s="463"/>
      <c r="LWX5" s="463"/>
      <c r="LWY5" s="463"/>
      <c r="LWZ5" s="463"/>
      <c r="LXA5" s="463"/>
      <c r="LXB5" s="463"/>
      <c r="LXC5" s="463"/>
      <c r="LXD5" s="463"/>
      <c r="LXE5" s="463"/>
      <c r="LXF5" s="463"/>
      <c r="LXG5" s="463"/>
      <c r="LXH5" s="463"/>
      <c r="LXI5" s="463"/>
      <c r="LXJ5" s="463"/>
      <c r="LXK5" s="463"/>
      <c r="LXL5" s="463"/>
      <c r="LXM5" s="463"/>
      <c r="LXN5" s="463"/>
      <c r="LXO5" s="463"/>
      <c r="LXP5" s="463"/>
      <c r="LXQ5" s="463"/>
      <c r="LXR5" s="463"/>
      <c r="LXS5" s="463"/>
      <c r="LXT5" s="463"/>
      <c r="LXU5" s="463"/>
      <c r="LXV5" s="463"/>
      <c r="LXW5" s="463"/>
      <c r="LXX5" s="463"/>
      <c r="LXY5" s="463"/>
      <c r="LXZ5" s="463"/>
      <c r="LYA5" s="463"/>
      <c r="LYB5" s="463"/>
      <c r="LYC5" s="463"/>
      <c r="LYD5" s="463"/>
      <c r="LYE5" s="463"/>
      <c r="LYF5" s="463"/>
      <c r="LYG5" s="463"/>
      <c r="LYH5" s="463"/>
      <c r="LYI5" s="463"/>
      <c r="LYJ5" s="463"/>
      <c r="LYK5" s="463"/>
      <c r="LYL5" s="463"/>
      <c r="LYM5" s="463"/>
      <c r="LYN5" s="463"/>
      <c r="LYO5" s="463"/>
      <c r="LYP5" s="463"/>
      <c r="LYQ5" s="463"/>
      <c r="LYR5" s="463"/>
      <c r="LYS5" s="463"/>
      <c r="LYT5" s="463"/>
      <c r="LYU5" s="463"/>
      <c r="LYV5" s="463"/>
      <c r="LYW5" s="463"/>
      <c r="LYX5" s="463"/>
      <c r="LYY5" s="463"/>
      <c r="LYZ5" s="463"/>
      <c r="LZA5" s="463"/>
      <c r="LZB5" s="463"/>
      <c r="LZC5" s="463"/>
      <c r="LZD5" s="463"/>
      <c r="LZE5" s="463"/>
      <c r="LZF5" s="463"/>
      <c r="LZG5" s="463"/>
      <c r="LZH5" s="463"/>
      <c r="LZI5" s="463"/>
      <c r="LZJ5" s="463"/>
      <c r="LZK5" s="463"/>
      <c r="LZL5" s="463"/>
      <c r="LZM5" s="463"/>
      <c r="LZN5" s="463"/>
      <c r="LZO5" s="463"/>
      <c r="LZP5" s="463"/>
      <c r="LZQ5" s="463"/>
      <c r="LZR5" s="463"/>
      <c r="LZS5" s="463"/>
      <c r="LZT5" s="463"/>
      <c r="LZU5" s="463"/>
      <c r="LZV5" s="463"/>
      <c r="LZW5" s="463"/>
      <c r="LZX5" s="463"/>
      <c r="LZY5" s="463"/>
      <c r="LZZ5" s="463"/>
      <c r="MAA5" s="463"/>
      <c r="MAB5" s="463"/>
      <c r="MAC5" s="463"/>
      <c r="MAD5" s="463"/>
      <c r="MAE5" s="463"/>
      <c r="MAF5" s="463"/>
      <c r="MAG5" s="463"/>
      <c r="MAH5" s="463"/>
      <c r="MAI5" s="463"/>
      <c r="MAJ5" s="463"/>
      <c r="MAK5" s="463"/>
      <c r="MAL5" s="463"/>
      <c r="MAM5" s="463"/>
      <c r="MAN5" s="463"/>
      <c r="MAO5" s="463"/>
      <c r="MAP5" s="463"/>
      <c r="MAQ5" s="463"/>
      <c r="MAR5" s="463"/>
      <c r="MAS5" s="463"/>
      <c r="MAT5" s="463"/>
      <c r="MAU5" s="463"/>
      <c r="MAV5" s="463"/>
      <c r="MAW5" s="463"/>
      <c r="MAX5" s="463"/>
      <c r="MAY5" s="463"/>
      <c r="MAZ5" s="463"/>
      <c r="MBA5" s="463"/>
      <c r="MBB5" s="463"/>
      <c r="MBC5" s="463"/>
      <c r="MBD5" s="463"/>
      <c r="MBE5" s="463"/>
      <c r="MBF5" s="463"/>
      <c r="MBG5" s="463"/>
      <c r="MBH5" s="463"/>
      <c r="MBI5" s="463"/>
      <c r="MBJ5" s="463"/>
      <c r="MBK5" s="463"/>
      <c r="MBL5" s="463"/>
      <c r="MBM5" s="463"/>
      <c r="MBN5" s="463"/>
      <c r="MBO5" s="463"/>
      <c r="MBP5" s="463"/>
      <c r="MBQ5" s="463"/>
      <c r="MBR5" s="463"/>
      <c r="MBS5" s="463"/>
      <c r="MBT5" s="463"/>
      <c r="MBU5" s="463"/>
      <c r="MBV5" s="463"/>
      <c r="MBW5" s="463"/>
      <c r="MBX5" s="463"/>
      <c r="MBY5" s="463"/>
      <c r="MBZ5" s="463"/>
      <c r="MCA5" s="463"/>
      <c r="MCB5" s="463"/>
      <c r="MCC5" s="463"/>
      <c r="MCD5" s="463"/>
      <c r="MCE5" s="463"/>
      <c r="MCF5" s="463"/>
      <c r="MCG5" s="463"/>
      <c r="MCH5" s="463"/>
      <c r="MCI5" s="463"/>
      <c r="MCJ5" s="463"/>
      <c r="MCK5" s="463"/>
      <c r="MCL5" s="463"/>
      <c r="MCM5" s="463"/>
      <c r="MCN5" s="463"/>
      <c r="MCO5" s="463"/>
      <c r="MCP5" s="463"/>
      <c r="MCQ5" s="463"/>
      <c r="MCR5" s="463"/>
      <c r="MCS5" s="463"/>
      <c r="MCT5" s="463"/>
      <c r="MCU5" s="463"/>
      <c r="MCV5" s="463"/>
      <c r="MCW5" s="463"/>
      <c r="MCX5" s="463"/>
      <c r="MCY5" s="463"/>
      <c r="MCZ5" s="463"/>
      <c r="MDA5" s="463"/>
      <c r="MDB5" s="463"/>
      <c r="MDC5" s="463"/>
      <c r="MDD5" s="463"/>
      <c r="MDE5" s="463"/>
      <c r="MDF5" s="463"/>
      <c r="MDG5" s="463"/>
      <c r="MDH5" s="463"/>
      <c r="MDI5" s="463"/>
      <c r="MDJ5" s="463"/>
      <c r="MDK5" s="463"/>
      <c r="MDL5" s="463"/>
      <c r="MDM5" s="463"/>
      <c r="MDN5" s="463"/>
      <c r="MDO5" s="463"/>
      <c r="MDP5" s="463"/>
      <c r="MDQ5" s="463"/>
      <c r="MDR5" s="463"/>
      <c r="MDS5" s="463"/>
      <c r="MDT5" s="463"/>
      <c r="MDU5" s="463"/>
      <c r="MDV5" s="463"/>
      <c r="MDW5" s="463"/>
      <c r="MDX5" s="463"/>
      <c r="MDY5" s="463"/>
      <c r="MDZ5" s="463"/>
      <c r="MEA5" s="463"/>
      <c r="MEB5" s="463"/>
      <c r="MEC5" s="463"/>
      <c r="MED5" s="463"/>
      <c r="MEE5" s="463"/>
      <c r="MEF5" s="463"/>
      <c r="MEG5" s="463"/>
      <c r="MEH5" s="463"/>
      <c r="MEI5" s="463"/>
      <c r="MEJ5" s="463"/>
      <c r="MEK5" s="463"/>
      <c r="MEL5" s="463"/>
      <c r="MEM5" s="463"/>
      <c r="MEN5" s="463"/>
      <c r="MEO5" s="463"/>
      <c r="MEP5" s="463"/>
      <c r="MEQ5" s="463"/>
      <c r="MER5" s="463"/>
      <c r="MES5" s="463"/>
      <c r="MET5" s="463"/>
      <c r="MEU5" s="463"/>
      <c r="MEV5" s="463"/>
      <c r="MEW5" s="463"/>
      <c r="MEX5" s="463"/>
      <c r="MEY5" s="463"/>
      <c r="MEZ5" s="463"/>
      <c r="MFA5" s="463"/>
      <c r="MFB5" s="463"/>
      <c r="MFC5" s="463"/>
      <c r="MFD5" s="463"/>
      <c r="MFE5" s="463"/>
      <c r="MFF5" s="463"/>
      <c r="MFG5" s="463"/>
      <c r="MFH5" s="463"/>
      <c r="MFI5" s="463"/>
      <c r="MFJ5" s="463"/>
      <c r="MFK5" s="463"/>
      <c r="MFL5" s="463"/>
      <c r="MFM5" s="463"/>
      <c r="MFN5" s="463"/>
      <c r="MFO5" s="463"/>
      <c r="MFP5" s="463"/>
      <c r="MFQ5" s="463"/>
      <c r="MFR5" s="463"/>
      <c r="MFS5" s="463"/>
      <c r="MFT5" s="463"/>
      <c r="MFU5" s="463"/>
      <c r="MFV5" s="463"/>
      <c r="MFW5" s="463"/>
      <c r="MFX5" s="463"/>
      <c r="MFY5" s="463"/>
      <c r="MFZ5" s="463"/>
      <c r="MGA5" s="463"/>
      <c r="MGB5" s="463"/>
      <c r="MGC5" s="463"/>
      <c r="MGD5" s="463"/>
      <c r="MGE5" s="463"/>
      <c r="MGF5" s="463"/>
      <c r="MGG5" s="463"/>
      <c r="MGH5" s="463"/>
      <c r="MGI5" s="463"/>
      <c r="MGJ5" s="463"/>
      <c r="MGK5" s="463"/>
      <c r="MGL5" s="463"/>
      <c r="MGM5" s="463"/>
      <c r="MGN5" s="463"/>
      <c r="MGO5" s="463"/>
      <c r="MGP5" s="463"/>
      <c r="MGQ5" s="463"/>
      <c r="MGR5" s="463"/>
      <c r="MGS5" s="463"/>
      <c r="MGT5" s="463"/>
      <c r="MGU5" s="463"/>
      <c r="MGV5" s="463"/>
      <c r="MGW5" s="463"/>
      <c r="MGX5" s="463"/>
      <c r="MGY5" s="463"/>
      <c r="MGZ5" s="463"/>
      <c r="MHA5" s="463"/>
      <c r="MHB5" s="463"/>
      <c r="MHC5" s="463"/>
      <c r="MHD5" s="463"/>
      <c r="MHE5" s="463"/>
      <c r="MHF5" s="463"/>
      <c r="MHG5" s="463"/>
      <c r="MHH5" s="463"/>
      <c r="MHI5" s="463"/>
      <c r="MHJ5" s="463"/>
      <c r="MHK5" s="463"/>
      <c r="MHL5" s="463"/>
      <c r="MHM5" s="463"/>
      <c r="MHN5" s="463"/>
      <c r="MHO5" s="463"/>
      <c r="MHP5" s="463"/>
      <c r="MHQ5" s="463"/>
      <c r="MHR5" s="463"/>
      <c r="MHS5" s="463"/>
      <c r="MHT5" s="463"/>
      <c r="MHU5" s="463"/>
      <c r="MHV5" s="463"/>
      <c r="MHW5" s="463"/>
      <c r="MHX5" s="463"/>
      <c r="MHY5" s="463"/>
      <c r="MHZ5" s="463"/>
      <c r="MIA5" s="463"/>
      <c r="MIB5" s="463"/>
      <c r="MIC5" s="463"/>
      <c r="MID5" s="463"/>
      <c r="MIE5" s="463"/>
      <c r="MIF5" s="463"/>
      <c r="MIG5" s="463"/>
      <c r="MIH5" s="463"/>
      <c r="MII5" s="463"/>
      <c r="MIJ5" s="463"/>
      <c r="MIK5" s="463"/>
      <c r="MIL5" s="463"/>
      <c r="MIM5" s="463"/>
      <c r="MIN5" s="463"/>
      <c r="MIO5" s="463"/>
      <c r="MIP5" s="463"/>
      <c r="MIQ5" s="463"/>
      <c r="MIR5" s="463"/>
      <c r="MIS5" s="463"/>
      <c r="MIT5" s="463"/>
      <c r="MIU5" s="463"/>
      <c r="MIV5" s="463"/>
      <c r="MIW5" s="463"/>
      <c r="MIX5" s="463"/>
      <c r="MIY5" s="463"/>
      <c r="MIZ5" s="463"/>
      <c r="MJA5" s="463"/>
      <c r="MJB5" s="463"/>
      <c r="MJC5" s="463"/>
      <c r="MJD5" s="463"/>
      <c r="MJE5" s="463"/>
      <c r="MJF5" s="463"/>
      <c r="MJG5" s="463"/>
      <c r="MJH5" s="463"/>
      <c r="MJI5" s="463"/>
      <c r="MJJ5" s="463"/>
      <c r="MJK5" s="463"/>
      <c r="MJL5" s="463"/>
      <c r="MJM5" s="463"/>
      <c r="MJN5" s="463"/>
      <c r="MJO5" s="463"/>
      <c r="MJP5" s="463"/>
      <c r="MJQ5" s="463"/>
      <c r="MJR5" s="463"/>
      <c r="MJS5" s="463"/>
      <c r="MJT5" s="463"/>
      <c r="MJU5" s="463"/>
      <c r="MJV5" s="463"/>
      <c r="MJW5" s="463"/>
      <c r="MJX5" s="463"/>
      <c r="MJY5" s="463"/>
      <c r="MJZ5" s="463"/>
      <c r="MKA5" s="463"/>
      <c r="MKB5" s="463"/>
      <c r="MKC5" s="463"/>
      <c r="MKD5" s="463"/>
      <c r="MKE5" s="463"/>
      <c r="MKF5" s="463"/>
      <c r="MKG5" s="463"/>
      <c r="MKH5" s="463"/>
      <c r="MKI5" s="463"/>
      <c r="MKJ5" s="463"/>
      <c r="MKK5" s="463"/>
      <c r="MKL5" s="463"/>
      <c r="MKM5" s="463"/>
      <c r="MKN5" s="463"/>
      <c r="MKO5" s="463"/>
      <c r="MKP5" s="463"/>
      <c r="MKQ5" s="463"/>
      <c r="MKR5" s="463"/>
      <c r="MKS5" s="463"/>
      <c r="MKT5" s="463"/>
      <c r="MKU5" s="463"/>
      <c r="MKV5" s="463"/>
      <c r="MKW5" s="463"/>
      <c r="MKX5" s="463"/>
      <c r="MKY5" s="463"/>
      <c r="MKZ5" s="463"/>
      <c r="MLA5" s="463"/>
      <c r="MLB5" s="463"/>
      <c r="MLC5" s="463"/>
      <c r="MLD5" s="463"/>
      <c r="MLE5" s="463"/>
      <c r="MLF5" s="463"/>
      <c r="MLG5" s="463"/>
      <c r="MLH5" s="463"/>
      <c r="MLI5" s="463"/>
      <c r="MLJ5" s="463"/>
      <c r="MLK5" s="463"/>
      <c r="MLL5" s="463"/>
      <c r="MLM5" s="463"/>
      <c r="MLN5" s="463"/>
      <c r="MLO5" s="463"/>
      <c r="MLP5" s="463"/>
      <c r="MLQ5" s="463"/>
      <c r="MLR5" s="463"/>
      <c r="MLS5" s="463"/>
      <c r="MLT5" s="463"/>
      <c r="MLU5" s="463"/>
      <c r="MLV5" s="463"/>
      <c r="MLW5" s="463"/>
      <c r="MLX5" s="463"/>
      <c r="MLY5" s="463"/>
      <c r="MLZ5" s="463"/>
      <c r="MMA5" s="463"/>
      <c r="MMB5" s="463"/>
      <c r="MMC5" s="463"/>
      <c r="MMD5" s="463"/>
      <c r="MME5" s="463"/>
      <c r="MMF5" s="463"/>
      <c r="MMG5" s="463"/>
      <c r="MMH5" s="463"/>
      <c r="MMI5" s="463"/>
      <c r="MMJ5" s="463"/>
      <c r="MMK5" s="463"/>
      <c r="MML5" s="463"/>
      <c r="MMM5" s="463"/>
      <c r="MMN5" s="463"/>
      <c r="MMO5" s="463"/>
      <c r="MMP5" s="463"/>
      <c r="MMQ5" s="463"/>
      <c r="MMR5" s="463"/>
      <c r="MMS5" s="463"/>
      <c r="MMT5" s="463"/>
      <c r="MMU5" s="463"/>
      <c r="MMV5" s="463"/>
      <c r="MMW5" s="463"/>
      <c r="MMX5" s="463"/>
      <c r="MMY5" s="463"/>
      <c r="MMZ5" s="463"/>
      <c r="MNA5" s="463"/>
      <c r="MNB5" s="463"/>
      <c r="MNC5" s="463"/>
      <c r="MND5" s="463"/>
      <c r="MNE5" s="463"/>
      <c r="MNF5" s="463"/>
      <c r="MNG5" s="463"/>
      <c r="MNH5" s="463"/>
      <c r="MNI5" s="463"/>
      <c r="MNJ5" s="463"/>
      <c r="MNK5" s="463"/>
      <c r="MNL5" s="463"/>
      <c r="MNM5" s="463"/>
      <c r="MNN5" s="463"/>
      <c r="MNO5" s="463"/>
      <c r="MNP5" s="463"/>
      <c r="MNQ5" s="463"/>
      <c r="MNR5" s="463"/>
      <c r="MNS5" s="463"/>
      <c r="MNT5" s="463"/>
      <c r="MNU5" s="463"/>
      <c r="MNV5" s="463"/>
      <c r="MNW5" s="463"/>
      <c r="MNX5" s="463"/>
      <c r="MNY5" s="463"/>
      <c r="MNZ5" s="463"/>
      <c r="MOA5" s="463"/>
      <c r="MOB5" s="463"/>
      <c r="MOC5" s="463"/>
      <c r="MOD5" s="463"/>
      <c r="MOE5" s="463"/>
      <c r="MOF5" s="463"/>
      <c r="MOG5" s="463"/>
      <c r="MOH5" s="463"/>
      <c r="MOI5" s="463"/>
      <c r="MOJ5" s="463"/>
      <c r="MOK5" s="463"/>
      <c r="MOL5" s="463"/>
      <c r="MOM5" s="463"/>
      <c r="MON5" s="463"/>
      <c r="MOO5" s="463"/>
      <c r="MOP5" s="463"/>
      <c r="MOQ5" s="463"/>
      <c r="MOR5" s="463"/>
      <c r="MOS5" s="463"/>
      <c r="MOT5" s="463"/>
      <c r="MOU5" s="463"/>
      <c r="MOV5" s="463"/>
      <c r="MOW5" s="463"/>
      <c r="MOX5" s="463"/>
      <c r="MOY5" s="463"/>
      <c r="MOZ5" s="463"/>
      <c r="MPA5" s="463"/>
      <c r="MPB5" s="463"/>
      <c r="MPC5" s="463"/>
      <c r="MPD5" s="463"/>
      <c r="MPE5" s="463"/>
      <c r="MPF5" s="463"/>
      <c r="MPG5" s="463"/>
      <c r="MPH5" s="463"/>
      <c r="MPI5" s="463"/>
      <c r="MPJ5" s="463"/>
      <c r="MPK5" s="463"/>
      <c r="MPL5" s="463"/>
      <c r="MPM5" s="463"/>
      <c r="MPN5" s="463"/>
      <c r="MPO5" s="463"/>
      <c r="MPP5" s="463"/>
      <c r="MPQ5" s="463"/>
      <c r="MPR5" s="463"/>
      <c r="MPS5" s="463"/>
      <c r="MPT5" s="463"/>
      <c r="MPU5" s="463"/>
      <c r="MPV5" s="463"/>
      <c r="MPW5" s="463"/>
      <c r="MPX5" s="463"/>
      <c r="MPY5" s="463"/>
      <c r="MPZ5" s="463"/>
      <c r="MQA5" s="463"/>
      <c r="MQB5" s="463"/>
      <c r="MQC5" s="463"/>
      <c r="MQD5" s="463"/>
      <c r="MQE5" s="463"/>
      <c r="MQF5" s="463"/>
      <c r="MQG5" s="463"/>
      <c r="MQH5" s="463"/>
      <c r="MQI5" s="463"/>
      <c r="MQJ5" s="463"/>
      <c r="MQK5" s="463"/>
      <c r="MQL5" s="463"/>
      <c r="MQM5" s="463"/>
      <c r="MQN5" s="463"/>
      <c r="MQO5" s="463"/>
      <c r="MQP5" s="463"/>
      <c r="MQQ5" s="463"/>
      <c r="MQR5" s="463"/>
      <c r="MQS5" s="463"/>
      <c r="MQT5" s="463"/>
      <c r="MQU5" s="463"/>
      <c r="MQV5" s="463"/>
      <c r="MQW5" s="463"/>
      <c r="MQX5" s="463"/>
      <c r="MQY5" s="463"/>
      <c r="MQZ5" s="463"/>
      <c r="MRA5" s="463"/>
      <c r="MRB5" s="463"/>
      <c r="MRC5" s="463"/>
      <c r="MRD5" s="463"/>
      <c r="MRE5" s="463"/>
      <c r="MRF5" s="463"/>
      <c r="MRG5" s="463"/>
      <c r="MRH5" s="463"/>
      <c r="MRI5" s="463"/>
      <c r="MRJ5" s="463"/>
      <c r="MRK5" s="463"/>
      <c r="MRL5" s="463"/>
      <c r="MRM5" s="463"/>
      <c r="MRN5" s="463"/>
      <c r="MRO5" s="463"/>
      <c r="MRP5" s="463"/>
      <c r="MRQ5" s="463"/>
      <c r="MRR5" s="463"/>
      <c r="MRS5" s="463"/>
      <c r="MRT5" s="463"/>
      <c r="MRU5" s="463"/>
      <c r="MRV5" s="463"/>
      <c r="MRW5" s="463"/>
      <c r="MRX5" s="463"/>
      <c r="MRY5" s="463"/>
      <c r="MRZ5" s="463"/>
      <c r="MSA5" s="463"/>
      <c r="MSB5" s="463"/>
      <c r="MSC5" s="463"/>
      <c r="MSD5" s="463"/>
      <c r="MSE5" s="463"/>
      <c r="MSF5" s="463"/>
      <c r="MSG5" s="463"/>
      <c r="MSH5" s="463"/>
      <c r="MSI5" s="463"/>
      <c r="MSJ5" s="463"/>
      <c r="MSK5" s="463"/>
      <c r="MSL5" s="463"/>
      <c r="MSM5" s="463"/>
      <c r="MSN5" s="463"/>
      <c r="MSO5" s="463"/>
      <c r="MSP5" s="463"/>
      <c r="MSQ5" s="463"/>
      <c r="MSR5" s="463"/>
      <c r="MSS5" s="463"/>
      <c r="MST5" s="463"/>
      <c r="MSU5" s="463"/>
      <c r="MSV5" s="463"/>
      <c r="MSW5" s="463"/>
      <c r="MSX5" s="463"/>
      <c r="MSY5" s="463"/>
      <c r="MSZ5" s="463"/>
      <c r="MTA5" s="463"/>
      <c r="MTB5" s="463"/>
      <c r="MTC5" s="463"/>
      <c r="MTD5" s="463"/>
      <c r="MTE5" s="463"/>
      <c r="MTF5" s="463"/>
      <c r="MTG5" s="463"/>
      <c r="MTH5" s="463"/>
      <c r="MTI5" s="463"/>
      <c r="MTJ5" s="463"/>
      <c r="MTK5" s="463"/>
      <c r="MTL5" s="463"/>
      <c r="MTM5" s="463"/>
      <c r="MTN5" s="463"/>
      <c r="MTO5" s="463"/>
      <c r="MTP5" s="463"/>
      <c r="MTQ5" s="463"/>
      <c r="MTR5" s="463"/>
      <c r="MTS5" s="463"/>
      <c r="MTT5" s="463"/>
      <c r="MTU5" s="463"/>
      <c r="MTV5" s="463"/>
      <c r="MTW5" s="463"/>
      <c r="MTX5" s="463"/>
      <c r="MTY5" s="463"/>
      <c r="MTZ5" s="463"/>
      <c r="MUA5" s="463"/>
      <c r="MUB5" s="463"/>
      <c r="MUC5" s="463"/>
      <c r="MUD5" s="463"/>
      <c r="MUE5" s="463"/>
      <c r="MUF5" s="463"/>
      <c r="MUG5" s="463"/>
      <c r="MUH5" s="463"/>
      <c r="MUI5" s="463"/>
      <c r="MUJ5" s="463"/>
      <c r="MUK5" s="463"/>
      <c r="MUL5" s="463"/>
      <c r="MUM5" s="463"/>
      <c r="MUN5" s="463"/>
      <c r="MUO5" s="463"/>
      <c r="MUP5" s="463"/>
      <c r="MUQ5" s="463"/>
      <c r="MUR5" s="463"/>
      <c r="MUS5" s="463"/>
      <c r="MUT5" s="463"/>
      <c r="MUU5" s="463"/>
      <c r="MUV5" s="463"/>
      <c r="MUW5" s="463"/>
      <c r="MUX5" s="463"/>
      <c r="MUY5" s="463"/>
      <c r="MUZ5" s="463"/>
      <c r="MVA5" s="463"/>
      <c r="MVB5" s="463"/>
      <c r="MVC5" s="463"/>
      <c r="MVD5" s="463"/>
      <c r="MVE5" s="463"/>
      <c r="MVF5" s="463"/>
      <c r="MVG5" s="463"/>
      <c r="MVH5" s="463"/>
      <c r="MVI5" s="463"/>
      <c r="MVJ5" s="463"/>
      <c r="MVK5" s="463"/>
      <c r="MVL5" s="463"/>
      <c r="MVM5" s="463"/>
      <c r="MVN5" s="463"/>
      <c r="MVO5" s="463"/>
      <c r="MVP5" s="463"/>
      <c r="MVQ5" s="463"/>
      <c r="MVR5" s="463"/>
      <c r="MVS5" s="463"/>
      <c r="MVT5" s="463"/>
      <c r="MVU5" s="463"/>
      <c r="MVV5" s="463"/>
      <c r="MVW5" s="463"/>
      <c r="MVX5" s="463"/>
      <c r="MVY5" s="463"/>
      <c r="MVZ5" s="463"/>
      <c r="MWA5" s="463"/>
      <c r="MWB5" s="463"/>
      <c r="MWC5" s="463"/>
      <c r="MWD5" s="463"/>
      <c r="MWE5" s="463"/>
      <c r="MWF5" s="463"/>
      <c r="MWG5" s="463"/>
      <c r="MWH5" s="463"/>
      <c r="MWI5" s="463"/>
      <c r="MWJ5" s="463"/>
      <c r="MWK5" s="463"/>
      <c r="MWL5" s="463"/>
      <c r="MWM5" s="463"/>
      <c r="MWN5" s="463"/>
      <c r="MWO5" s="463"/>
      <c r="MWP5" s="463"/>
      <c r="MWQ5" s="463"/>
      <c r="MWR5" s="463"/>
      <c r="MWS5" s="463"/>
      <c r="MWT5" s="463"/>
      <c r="MWU5" s="463"/>
      <c r="MWV5" s="463"/>
      <c r="MWW5" s="463"/>
      <c r="MWX5" s="463"/>
      <c r="MWY5" s="463"/>
      <c r="MWZ5" s="463"/>
      <c r="MXA5" s="463"/>
      <c r="MXB5" s="463"/>
      <c r="MXC5" s="463"/>
      <c r="MXD5" s="463"/>
      <c r="MXE5" s="463"/>
      <c r="MXF5" s="463"/>
      <c r="MXG5" s="463"/>
      <c r="MXH5" s="463"/>
      <c r="MXI5" s="463"/>
      <c r="MXJ5" s="463"/>
      <c r="MXK5" s="463"/>
      <c r="MXL5" s="463"/>
      <c r="MXM5" s="463"/>
      <c r="MXN5" s="463"/>
      <c r="MXO5" s="463"/>
      <c r="MXP5" s="463"/>
      <c r="MXQ5" s="463"/>
      <c r="MXR5" s="463"/>
      <c r="MXS5" s="463"/>
      <c r="MXT5" s="463"/>
      <c r="MXU5" s="463"/>
      <c r="MXV5" s="463"/>
      <c r="MXW5" s="463"/>
      <c r="MXX5" s="463"/>
      <c r="MXY5" s="463"/>
      <c r="MXZ5" s="463"/>
      <c r="MYA5" s="463"/>
      <c r="MYB5" s="463"/>
      <c r="MYC5" s="463"/>
      <c r="MYD5" s="463"/>
      <c r="MYE5" s="463"/>
      <c r="MYF5" s="463"/>
      <c r="MYG5" s="463"/>
      <c r="MYH5" s="463"/>
      <c r="MYI5" s="463"/>
      <c r="MYJ5" s="463"/>
      <c r="MYK5" s="463"/>
      <c r="MYL5" s="463"/>
      <c r="MYM5" s="463"/>
      <c r="MYN5" s="463"/>
      <c r="MYO5" s="463"/>
      <c r="MYP5" s="463"/>
      <c r="MYQ5" s="463"/>
      <c r="MYR5" s="463"/>
      <c r="MYS5" s="463"/>
      <c r="MYT5" s="463"/>
      <c r="MYU5" s="463"/>
      <c r="MYV5" s="463"/>
      <c r="MYW5" s="463"/>
      <c r="MYX5" s="463"/>
      <c r="MYY5" s="463"/>
      <c r="MYZ5" s="463"/>
      <c r="MZA5" s="463"/>
      <c r="MZB5" s="463"/>
      <c r="MZC5" s="463"/>
      <c r="MZD5" s="463"/>
      <c r="MZE5" s="463"/>
      <c r="MZF5" s="463"/>
      <c r="MZG5" s="463"/>
      <c r="MZH5" s="463"/>
      <c r="MZI5" s="463"/>
      <c r="MZJ5" s="463"/>
      <c r="MZK5" s="463"/>
      <c r="MZL5" s="463"/>
      <c r="MZM5" s="463"/>
      <c r="MZN5" s="463"/>
      <c r="MZO5" s="463"/>
      <c r="MZP5" s="463"/>
      <c r="MZQ5" s="463"/>
      <c r="MZR5" s="463"/>
      <c r="MZS5" s="463"/>
      <c r="MZT5" s="463"/>
      <c r="MZU5" s="463"/>
      <c r="MZV5" s="463"/>
      <c r="MZW5" s="463"/>
      <c r="MZX5" s="463"/>
      <c r="MZY5" s="463"/>
      <c r="MZZ5" s="463"/>
      <c r="NAA5" s="463"/>
      <c r="NAB5" s="463"/>
      <c r="NAC5" s="463"/>
      <c r="NAD5" s="463"/>
      <c r="NAE5" s="463"/>
      <c r="NAF5" s="463"/>
      <c r="NAG5" s="463"/>
      <c r="NAH5" s="463"/>
      <c r="NAI5" s="463"/>
      <c r="NAJ5" s="463"/>
      <c r="NAK5" s="463"/>
      <c r="NAL5" s="463"/>
      <c r="NAM5" s="463"/>
      <c r="NAN5" s="463"/>
      <c r="NAO5" s="463"/>
      <c r="NAP5" s="463"/>
      <c r="NAQ5" s="463"/>
      <c r="NAR5" s="463"/>
      <c r="NAS5" s="463"/>
      <c r="NAT5" s="463"/>
      <c r="NAU5" s="463"/>
      <c r="NAV5" s="463"/>
      <c r="NAW5" s="463"/>
      <c r="NAX5" s="463"/>
      <c r="NAY5" s="463"/>
      <c r="NAZ5" s="463"/>
      <c r="NBA5" s="463"/>
      <c r="NBB5" s="463"/>
      <c r="NBC5" s="463"/>
      <c r="NBD5" s="463"/>
      <c r="NBE5" s="463"/>
      <c r="NBF5" s="463"/>
      <c r="NBG5" s="463"/>
      <c r="NBH5" s="463"/>
      <c r="NBI5" s="463"/>
      <c r="NBJ5" s="463"/>
      <c r="NBK5" s="463"/>
      <c r="NBL5" s="463"/>
      <c r="NBM5" s="463"/>
      <c r="NBN5" s="463"/>
      <c r="NBO5" s="463"/>
      <c r="NBP5" s="463"/>
      <c r="NBQ5" s="463"/>
      <c r="NBR5" s="463"/>
      <c r="NBS5" s="463"/>
      <c r="NBT5" s="463"/>
      <c r="NBU5" s="463"/>
      <c r="NBV5" s="463"/>
      <c r="NBW5" s="463"/>
      <c r="NBX5" s="463"/>
      <c r="NBY5" s="463"/>
      <c r="NBZ5" s="463"/>
      <c r="NCA5" s="463"/>
      <c r="NCB5" s="463"/>
      <c r="NCC5" s="463"/>
      <c r="NCD5" s="463"/>
      <c r="NCE5" s="463"/>
      <c r="NCF5" s="463"/>
      <c r="NCG5" s="463"/>
      <c r="NCH5" s="463"/>
      <c r="NCI5" s="463"/>
      <c r="NCJ5" s="463"/>
      <c r="NCK5" s="463"/>
      <c r="NCL5" s="463"/>
      <c r="NCM5" s="463"/>
      <c r="NCN5" s="463"/>
      <c r="NCO5" s="463"/>
      <c r="NCP5" s="463"/>
      <c r="NCQ5" s="463"/>
      <c r="NCR5" s="463"/>
      <c r="NCS5" s="463"/>
      <c r="NCT5" s="463"/>
      <c r="NCU5" s="463"/>
      <c r="NCV5" s="463"/>
      <c r="NCW5" s="463"/>
      <c r="NCX5" s="463"/>
      <c r="NCY5" s="463"/>
      <c r="NCZ5" s="463"/>
      <c r="NDA5" s="463"/>
      <c r="NDB5" s="463"/>
      <c r="NDC5" s="463"/>
      <c r="NDD5" s="463"/>
      <c r="NDE5" s="463"/>
      <c r="NDF5" s="463"/>
      <c r="NDG5" s="463"/>
      <c r="NDH5" s="463"/>
      <c r="NDI5" s="463"/>
      <c r="NDJ5" s="463"/>
      <c r="NDK5" s="463"/>
      <c r="NDL5" s="463"/>
      <c r="NDM5" s="463"/>
      <c r="NDN5" s="463"/>
      <c r="NDO5" s="463"/>
      <c r="NDP5" s="463"/>
      <c r="NDQ5" s="463"/>
      <c r="NDR5" s="463"/>
      <c r="NDS5" s="463"/>
      <c r="NDT5" s="463"/>
      <c r="NDU5" s="463"/>
      <c r="NDV5" s="463"/>
      <c r="NDW5" s="463"/>
      <c r="NDX5" s="463"/>
      <c r="NDY5" s="463"/>
      <c r="NDZ5" s="463"/>
      <c r="NEA5" s="463"/>
      <c r="NEB5" s="463"/>
      <c r="NEC5" s="463"/>
      <c r="NED5" s="463"/>
      <c r="NEE5" s="463"/>
      <c r="NEF5" s="463"/>
      <c r="NEG5" s="463"/>
      <c r="NEH5" s="463"/>
      <c r="NEI5" s="463"/>
      <c r="NEJ5" s="463"/>
      <c r="NEK5" s="463"/>
      <c r="NEL5" s="463"/>
      <c r="NEM5" s="463"/>
      <c r="NEN5" s="463"/>
      <c r="NEO5" s="463"/>
      <c r="NEP5" s="463"/>
      <c r="NEQ5" s="463"/>
      <c r="NER5" s="463"/>
      <c r="NES5" s="463"/>
      <c r="NET5" s="463"/>
      <c r="NEU5" s="463"/>
      <c r="NEV5" s="463"/>
      <c r="NEW5" s="463"/>
      <c r="NEX5" s="463"/>
      <c r="NEY5" s="463"/>
      <c r="NEZ5" s="463"/>
      <c r="NFA5" s="463"/>
      <c r="NFB5" s="463"/>
      <c r="NFC5" s="463"/>
      <c r="NFD5" s="463"/>
      <c r="NFE5" s="463"/>
      <c r="NFF5" s="463"/>
      <c r="NFG5" s="463"/>
      <c r="NFH5" s="463"/>
      <c r="NFI5" s="463"/>
      <c r="NFJ5" s="463"/>
      <c r="NFK5" s="463"/>
      <c r="NFL5" s="463"/>
      <c r="NFM5" s="463"/>
      <c r="NFN5" s="463"/>
      <c r="NFO5" s="463"/>
      <c r="NFP5" s="463"/>
      <c r="NFQ5" s="463"/>
      <c r="NFR5" s="463"/>
      <c r="NFS5" s="463"/>
      <c r="NFT5" s="463"/>
      <c r="NFU5" s="463"/>
      <c r="NFV5" s="463"/>
      <c r="NFW5" s="463"/>
      <c r="NFX5" s="463"/>
      <c r="NFY5" s="463"/>
      <c r="NFZ5" s="463"/>
      <c r="NGA5" s="463"/>
      <c r="NGB5" s="463"/>
      <c r="NGC5" s="463"/>
      <c r="NGD5" s="463"/>
      <c r="NGE5" s="463"/>
      <c r="NGF5" s="463"/>
      <c r="NGG5" s="463"/>
      <c r="NGH5" s="463"/>
      <c r="NGI5" s="463"/>
      <c r="NGJ5" s="463"/>
      <c r="NGK5" s="463"/>
      <c r="NGL5" s="463"/>
      <c r="NGM5" s="463"/>
      <c r="NGN5" s="463"/>
      <c r="NGO5" s="463"/>
      <c r="NGP5" s="463"/>
      <c r="NGQ5" s="463"/>
      <c r="NGR5" s="463"/>
      <c r="NGS5" s="463"/>
      <c r="NGT5" s="463"/>
      <c r="NGU5" s="463"/>
      <c r="NGV5" s="463"/>
      <c r="NGW5" s="463"/>
      <c r="NGX5" s="463"/>
      <c r="NGY5" s="463"/>
      <c r="NGZ5" s="463"/>
      <c r="NHA5" s="463"/>
      <c r="NHB5" s="463"/>
      <c r="NHC5" s="463"/>
      <c r="NHD5" s="463"/>
      <c r="NHE5" s="463"/>
      <c r="NHF5" s="463"/>
      <c r="NHG5" s="463"/>
      <c r="NHH5" s="463"/>
      <c r="NHI5" s="463"/>
      <c r="NHJ5" s="463"/>
      <c r="NHK5" s="463"/>
      <c r="NHL5" s="463"/>
      <c r="NHM5" s="463"/>
      <c r="NHN5" s="463"/>
      <c r="NHO5" s="463"/>
      <c r="NHP5" s="463"/>
      <c r="NHQ5" s="463"/>
      <c r="NHR5" s="463"/>
      <c r="NHS5" s="463"/>
      <c r="NHT5" s="463"/>
      <c r="NHU5" s="463"/>
      <c r="NHV5" s="463"/>
      <c r="NHW5" s="463"/>
      <c r="NHX5" s="463"/>
      <c r="NHY5" s="463"/>
      <c r="NHZ5" s="463"/>
      <c r="NIA5" s="463"/>
      <c r="NIB5" s="463"/>
      <c r="NIC5" s="463"/>
      <c r="NID5" s="463"/>
      <c r="NIE5" s="463"/>
      <c r="NIF5" s="463"/>
      <c r="NIG5" s="463"/>
      <c r="NIH5" s="463"/>
      <c r="NII5" s="463"/>
      <c r="NIJ5" s="463"/>
      <c r="NIK5" s="463"/>
      <c r="NIL5" s="463"/>
      <c r="NIM5" s="463"/>
      <c r="NIN5" s="463"/>
      <c r="NIO5" s="463"/>
      <c r="NIP5" s="463"/>
      <c r="NIQ5" s="463"/>
      <c r="NIR5" s="463"/>
      <c r="NIS5" s="463"/>
      <c r="NIT5" s="463"/>
      <c r="NIU5" s="463"/>
      <c r="NIV5" s="463"/>
      <c r="NIW5" s="463"/>
      <c r="NIX5" s="463"/>
      <c r="NIY5" s="463"/>
      <c r="NIZ5" s="463"/>
      <c r="NJA5" s="463"/>
      <c r="NJB5" s="463"/>
      <c r="NJC5" s="463"/>
      <c r="NJD5" s="463"/>
      <c r="NJE5" s="463"/>
      <c r="NJF5" s="463"/>
      <c r="NJG5" s="463"/>
      <c r="NJH5" s="463"/>
      <c r="NJI5" s="463"/>
      <c r="NJJ5" s="463"/>
      <c r="NJK5" s="463"/>
      <c r="NJL5" s="463"/>
      <c r="NJM5" s="463"/>
      <c r="NJN5" s="463"/>
      <c r="NJO5" s="463"/>
      <c r="NJP5" s="463"/>
      <c r="NJQ5" s="463"/>
      <c r="NJR5" s="463"/>
      <c r="NJS5" s="463"/>
      <c r="NJT5" s="463"/>
      <c r="NJU5" s="463"/>
      <c r="NJV5" s="463"/>
      <c r="NJW5" s="463"/>
      <c r="NJX5" s="463"/>
      <c r="NJY5" s="463"/>
      <c r="NJZ5" s="463"/>
      <c r="NKA5" s="463"/>
      <c r="NKB5" s="463"/>
      <c r="NKC5" s="463"/>
      <c r="NKD5" s="463"/>
      <c r="NKE5" s="463"/>
      <c r="NKF5" s="463"/>
      <c r="NKG5" s="463"/>
      <c r="NKH5" s="463"/>
      <c r="NKI5" s="463"/>
      <c r="NKJ5" s="463"/>
      <c r="NKK5" s="463"/>
      <c r="NKL5" s="463"/>
      <c r="NKM5" s="463"/>
      <c r="NKN5" s="463"/>
      <c r="NKO5" s="463"/>
      <c r="NKP5" s="463"/>
      <c r="NKQ5" s="463"/>
      <c r="NKR5" s="463"/>
      <c r="NKS5" s="463"/>
      <c r="NKT5" s="463"/>
      <c r="NKU5" s="463"/>
      <c r="NKV5" s="463"/>
      <c r="NKW5" s="463"/>
      <c r="NKX5" s="463"/>
      <c r="NKY5" s="463"/>
      <c r="NKZ5" s="463"/>
      <c r="NLA5" s="463"/>
      <c r="NLB5" s="463"/>
      <c r="NLC5" s="463"/>
      <c r="NLD5" s="463"/>
      <c r="NLE5" s="463"/>
      <c r="NLF5" s="463"/>
      <c r="NLG5" s="463"/>
      <c r="NLH5" s="463"/>
      <c r="NLI5" s="463"/>
      <c r="NLJ5" s="463"/>
      <c r="NLK5" s="463"/>
      <c r="NLL5" s="463"/>
      <c r="NLM5" s="463"/>
      <c r="NLN5" s="463"/>
      <c r="NLO5" s="463"/>
      <c r="NLP5" s="463"/>
      <c r="NLQ5" s="463"/>
      <c r="NLR5" s="463"/>
      <c r="NLS5" s="463"/>
      <c r="NLT5" s="463"/>
      <c r="NLU5" s="463"/>
      <c r="NLV5" s="463"/>
      <c r="NLW5" s="463"/>
      <c r="NLX5" s="463"/>
      <c r="NLY5" s="463"/>
      <c r="NLZ5" s="463"/>
      <c r="NMA5" s="463"/>
      <c r="NMB5" s="463"/>
      <c r="NMC5" s="463"/>
      <c r="NMD5" s="463"/>
      <c r="NME5" s="463"/>
      <c r="NMF5" s="463"/>
      <c r="NMG5" s="463"/>
      <c r="NMH5" s="463"/>
      <c r="NMI5" s="463"/>
      <c r="NMJ5" s="463"/>
      <c r="NMK5" s="463"/>
      <c r="NML5" s="463"/>
      <c r="NMM5" s="463"/>
      <c r="NMN5" s="463"/>
      <c r="NMO5" s="463"/>
      <c r="NMP5" s="463"/>
      <c r="NMQ5" s="463"/>
      <c r="NMR5" s="463"/>
      <c r="NMS5" s="463"/>
      <c r="NMT5" s="463"/>
      <c r="NMU5" s="463"/>
      <c r="NMV5" s="463"/>
      <c r="NMW5" s="463"/>
      <c r="NMX5" s="463"/>
      <c r="NMY5" s="463"/>
      <c r="NMZ5" s="463"/>
      <c r="NNA5" s="463"/>
      <c r="NNB5" s="463"/>
      <c r="NNC5" s="463"/>
      <c r="NND5" s="463"/>
      <c r="NNE5" s="463"/>
      <c r="NNF5" s="463"/>
      <c r="NNG5" s="463"/>
      <c r="NNH5" s="463"/>
      <c r="NNI5" s="463"/>
      <c r="NNJ5" s="463"/>
      <c r="NNK5" s="463"/>
      <c r="NNL5" s="463"/>
      <c r="NNM5" s="463"/>
      <c r="NNN5" s="463"/>
      <c r="NNO5" s="463"/>
      <c r="NNP5" s="463"/>
      <c r="NNQ5" s="463"/>
      <c r="NNR5" s="463"/>
      <c r="NNS5" s="463"/>
      <c r="NNT5" s="463"/>
      <c r="NNU5" s="463"/>
      <c r="NNV5" s="463"/>
      <c r="NNW5" s="463"/>
      <c r="NNX5" s="463"/>
      <c r="NNY5" s="463"/>
      <c r="NNZ5" s="463"/>
      <c r="NOA5" s="463"/>
      <c r="NOB5" s="463"/>
      <c r="NOC5" s="463"/>
      <c r="NOD5" s="463"/>
      <c r="NOE5" s="463"/>
      <c r="NOF5" s="463"/>
      <c r="NOG5" s="463"/>
      <c r="NOH5" s="463"/>
      <c r="NOI5" s="463"/>
      <c r="NOJ5" s="463"/>
      <c r="NOK5" s="463"/>
      <c r="NOL5" s="463"/>
      <c r="NOM5" s="463"/>
      <c r="NON5" s="463"/>
      <c r="NOO5" s="463"/>
      <c r="NOP5" s="463"/>
      <c r="NOQ5" s="463"/>
      <c r="NOR5" s="463"/>
      <c r="NOS5" s="463"/>
      <c r="NOT5" s="463"/>
      <c r="NOU5" s="463"/>
      <c r="NOV5" s="463"/>
      <c r="NOW5" s="463"/>
      <c r="NOX5" s="463"/>
      <c r="NOY5" s="463"/>
      <c r="NOZ5" s="463"/>
      <c r="NPA5" s="463"/>
      <c r="NPB5" s="463"/>
      <c r="NPC5" s="463"/>
      <c r="NPD5" s="463"/>
      <c r="NPE5" s="463"/>
      <c r="NPF5" s="463"/>
      <c r="NPG5" s="463"/>
      <c r="NPH5" s="463"/>
      <c r="NPI5" s="463"/>
      <c r="NPJ5" s="463"/>
      <c r="NPK5" s="463"/>
      <c r="NPL5" s="463"/>
      <c r="NPM5" s="463"/>
      <c r="NPN5" s="463"/>
      <c r="NPO5" s="463"/>
      <c r="NPP5" s="463"/>
      <c r="NPQ5" s="463"/>
      <c r="NPR5" s="463"/>
      <c r="NPS5" s="463"/>
      <c r="NPT5" s="463"/>
      <c r="NPU5" s="463"/>
      <c r="NPV5" s="463"/>
      <c r="NPW5" s="463"/>
      <c r="NPX5" s="463"/>
      <c r="NPY5" s="463"/>
      <c r="NPZ5" s="463"/>
      <c r="NQA5" s="463"/>
      <c r="NQB5" s="463"/>
      <c r="NQC5" s="463"/>
      <c r="NQD5" s="463"/>
      <c r="NQE5" s="463"/>
      <c r="NQF5" s="463"/>
      <c r="NQG5" s="463"/>
      <c r="NQH5" s="463"/>
      <c r="NQI5" s="463"/>
      <c r="NQJ5" s="463"/>
      <c r="NQK5" s="463"/>
      <c r="NQL5" s="463"/>
      <c r="NQM5" s="463"/>
      <c r="NQN5" s="463"/>
      <c r="NQO5" s="463"/>
      <c r="NQP5" s="463"/>
      <c r="NQQ5" s="463"/>
      <c r="NQR5" s="463"/>
      <c r="NQS5" s="463"/>
      <c r="NQT5" s="463"/>
      <c r="NQU5" s="463"/>
      <c r="NQV5" s="463"/>
      <c r="NQW5" s="463"/>
      <c r="NQX5" s="463"/>
      <c r="NQY5" s="463"/>
      <c r="NQZ5" s="463"/>
      <c r="NRA5" s="463"/>
      <c r="NRB5" s="463"/>
      <c r="NRC5" s="463"/>
      <c r="NRD5" s="463"/>
      <c r="NRE5" s="463"/>
      <c r="NRF5" s="463"/>
      <c r="NRG5" s="463"/>
      <c r="NRH5" s="463"/>
      <c r="NRI5" s="463"/>
      <c r="NRJ5" s="463"/>
      <c r="NRK5" s="463"/>
      <c r="NRL5" s="463"/>
      <c r="NRM5" s="463"/>
      <c r="NRN5" s="463"/>
      <c r="NRO5" s="463"/>
      <c r="NRP5" s="463"/>
      <c r="NRQ5" s="463"/>
      <c r="NRR5" s="463"/>
      <c r="NRS5" s="463"/>
      <c r="NRT5" s="463"/>
      <c r="NRU5" s="463"/>
      <c r="NRV5" s="463"/>
      <c r="NRW5" s="463"/>
      <c r="NRX5" s="463"/>
      <c r="NRY5" s="463"/>
      <c r="NRZ5" s="463"/>
      <c r="NSA5" s="463"/>
      <c r="NSB5" s="463"/>
      <c r="NSC5" s="463"/>
      <c r="NSD5" s="463"/>
      <c r="NSE5" s="463"/>
      <c r="NSF5" s="463"/>
      <c r="NSG5" s="463"/>
      <c r="NSH5" s="463"/>
      <c r="NSI5" s="463"/>
      <c r="NSJ5" s="463"/>
      <c r="NSK5" s="463"/>
      <c r="NSL5" s="463"/>
      <c r="NSM5" s="463"/>
      <c r="NSN5" s="463"/>
      <c r="NSO5" s="463"/>
      <c r="NSP5" s="463"/>
      <c r="NSQ5" s="463"/>
      <c r="NSR5" s="463"/>
      <c r="NSS5" s="463"/>
      <c r="NST5" s="463"/>
      <c r="NSU5" s="463"/>
      <c r="NSV5" s="463"/>
      <c r="NSW5" s="463"/>
      <c r="NSX5" s="463"/>
      <c r="NSY5" s="463"/>
      <c r="NSZ5" s="463"/>
      <c r="NTA5" s="463"/>
      <c r="NTB5" s="463"/>
      <c r="NTC5" s="463"/>
      <c r="NTD5" s="463"/>
      <c r="NTE5" s="463"/>
      <c r="NTF5" s="463"/>
      <c r="NTG5" s="463"/>
      <c r="NTH5" s="463"/>
      <c r="NTI5" s="463"/>
      <c r="NTJ5" s="463"/>
      <c r="NTK5" s="463"/>
      <c r="NTL5" s="463"/>
      <c r="NTM5" s="463"/>
      <c r="NTN5" s="463"/>
      <c r="NTO5" s="463"/>
      <c r="NTP5" s="463"/>
      <c r="NTQ5" s="463"/>
      <c r="NTR5" s="463"/>
      <c r="NTS5" s="463"/>
      <c r="NTT5" s="463"/>
      <c r="NTU5" s="463"/>
      <c r="NTV5" s="463"/>
      <c r="NTW5" s="463"/>
      <c r="NTX5" s="463"/>
      <c r="NTY5" s="463"/>
      <c r="NTZ5" s="463"/>
      <c r="NUA5" s="463"/>
      <c r="NUB5" s="463"/>
      <c r="NUC5" s="463"/>
      <c r="NUD5" s="463"/>
      <c r="NUE5" s="463"/>
      <c r="NUF5" s="463"/>
      <c r="NUG5" s="463"/>
      <c r="NUH5" s="463"/>
      <c r="NUI5" s="463"/>
      <c r="NUJ5" s="463"/>
      <c r="NUK5" s="463"/>
      <c r="NUL5" s="463"/>
      <c r="NUM5" s="463"/>
      <c r="NUN5" s="463"/>
      <c r="NUO5" s="463"/>
      <c r="NUP5" s="463"/>
      <c r="NUQ5" s="463"/>
      <c r="NUR5" s="463"/>
      <c r="NUS5" s="463"/>
      <c r="NUT5" s="463"/>
      <c r="NUU5" s="463"/>
      <c r="NUV5" s="463"/>
      <c r="NUW5" s="463"/>
      <c r="NUX5" s="463"/>
      <c r="NUY5" s="463"/>
      <c r="NUZ5" s="463"/>
      <c r="NVA5" s="463"/>
      <c r="NVB5" s="463"/>
      <c r="NVC5" s="463"/>
      <c r="NVD5" s="463"/>
      <c r="NVE5" s="463"/>
      <c r="NVF5" s="463"/>
      <c r="NVG5" s="463"/>
      <c r="NVH5" s="463"/>
      <c r="NVI5" s="463"/>
      <c r="NVJ5" s="463"/>
      <c r="NVK5" s="463"/>
      <c r="NVL5" s="463"/>
      <c r="NVM5" s="463"/>
      <c r="NVN5" s="463"/>
      <c r="NVO5" s="463"/>
      <c r="NVP5" s="463"/>
      <c r="NVQ5" s="463"/>
      <c r="NVR5" s="463"/>
      <c r="NVS5" s="463"/>
      <c r="NVT5" s="463"/>
      <c r="NVU5" s="463"/>
      <c r="NVV5" s="463"/>
      <c r="NVW5" s="463"/>
      <c r="NVX5" s="463"/>
      <c r="NVY5" s="463"/>
      <c r="NVZ5" s="463"/>
      <c r="NWA5" s="463"/>
      <c r="NWB5" s="463"/>
      <c r="NWC5" s="463"/>
      <c r="NWD5" s="463"/>
      <c r="NWE5" s="463"/>
      <c r="NWF5" s="463"/>
      <c r="NWG5" s="463"/>
      <c r="NWH5" s="463"/>
      <c r="NWI5" s="463"/>
      <c r="NWJ5" s="463"/>
      <c r="NWK5" s="463"/>
      <c r="NWL5" s="463"/>
      <c r="NWM5" s="463"/>
      <c r="NWN5" s="463"/>
      <c r="NWO5" s="463"/>
      <c r="NWP5" s="463"/>
      <c r="NWQ5" s="463"/>
      <c r="NWR5" s="463"/>
      <c r="NWS5" s="463"/>
      <c r="NWT5" s="463"/>
      <c r="NWU5" s="463"/>
      <c r="NWV5" s="463"/>
      <c r="NWW5" s="463"/>
      <c r="NWX5" s="463"/>
      <c r="NWY5" s="463"/>
      <c r="NWZ5" s="463"/>
      <c r="NXA5" s="463"/>
      <c r="NXB5" s="463"/>
      <c r="NXC5" s="463"/>
      <c r="NXD5" s="463"/>
      <c r="NXE5" s="463"/>
      <c r="NXF5" s="463"/>
      <c r="NXG5" s="463"/>
      <c r="NXH5" s="463"/>
      <c r="NXI5" s="463"/>
      <c r="NXJ5" s="463"/>
      <c r="NXK5" s="463"/>
      <c r="NXL5" s="463"/>
      <c r="NXM5" s="463"/>
      <c r="NXN5" s="463"/>
      <c r="NXO5" s="463"/>
      <c r="NXP5" s="463"/>
      <c r="NXQ5" s="463"/>
      <c r="NXR5" s="463"/>
      <c r="NXS5" s="463"/>
      <c r="NXT5" s="463"/>
      <c r="NXU5" s="463"/>
      <c r="NXV5" s="463"/>
      <c r="NXW5" s="463"/>
      <c r="NXX5" s="463"/>
      <c r="NXY5" s="463"/>
      <c r="NXZ5" s="463"/>
      <c r="NYA5" s="463"/>
      <c r="NYB5" s="463"/>
      <c r="NYC5" s="463"/>
      <c r="NYD5" s="463"/>
      <c r="NYE5" s="463"/>
      <c r="NYF5" s="463"/>
      <c r="NYG5" s="463"/>
      <c r="NYH5" s="463"/>
      <c r="NYI5" s="463"/>
      <c r="NYJ5" s="463"/>
      <c r="NYK5" s="463"/>
      <c r="NYL5" s="463"/>
      <c r="NYM5" s="463"/>
      <c r="NYN5" s="463"/>
      <c r="NYO5" s="463"/>
      <c r="NYP5" s="463"/>
      <c r="NYQ5" s="463"/>
      <c r="NYR5" s="463"/>
      <c r="NYS5" s="463"/>
      <c r="NYT5" s="463"/>
      <c r="NYU5" s="463"/>
      <c r="NYV5" s="463"/>
      <c r="NYW5" s="463"/>
      <c r="NYX5" s="463"/>
      <c r="NYY5" s="463"/>
      <c r="NYZ5" s="463"/>
      <c r="NZA5" s="463"/>
      <c r="NZB5" s="463"/>
      <c r="NZC5" s="463"/>
      <c r="NZD5" s="463"/>
      <c r="NZE5" s="463"/>
      <c r="NZF5" s="463"/>
      <c r="NZG5" s="463"/>
      <c r="NZH5" s="463"/>
      <c r="NZI5" s="463"/>
      <c r="NZJ5" s="463"/>
      <c r="NZK5" s="463"/>
      <c r="NZL5" s="463"/>
      <c r="NZM5" s="463"/>
      <c r="NZN5" s="463"/>
      <c r="NZO5" s="463"/>
      <c r="NZP5" s="463"/>
      <c r="NZQ5" s="463"/>
      <c r="NZR5" s="463"/>
      <c r="NZS5" s="463"/>
      <c r="NZT5" s="463"/>
      <c r="NZU5" s="463"/>
      <c r="NZV5" s="463"/>
      <c r="NZW5" s="463"/>
      <c r="NZX5" s="463"/>
      <c r="NZY5" s="463"/>
      <c r="NZZ5" s="463"/>
      <c r="OAA5" s="463"/>
      <c r="OAB5" s="463"/>
      <c r="OAC5" s="463"/>
      <c r="OAD5" s="463"/>
      <c r="OAE5" s="463"/>
      <c r="OAF5" s="463"/>
      <c r="OAG5" s="463"/>
      <c r="OAH5" s="463"/>
      <c r="OAI5" s="463"/>
      <c r="OAJ5" s="463"/>
      <c r="OAK5" s="463"/>
      <c r="OAL5" s="463"/>
      <c r="OAM5" s="463"/>
      <c r="OAN5" s="463"/>
      <c r="OAO5" s="463"/>
      <c r="OAP5" s="463"/>
      <c r="OAQ5" s="463"/>
      <c r="OAR5" s="463"/>
      <c r="OAS5" s="463"/>
      <c r="OAT5" s="463"/>
      <c r="OAU5" s="463"/>
      <c r="OAV5" s="463"/>
      <c r="OAW5" s="463"/>
      <c r="OAX5" s="463"/>
      <c r="OAY5" s="463"/>
      <c r="OAZ5" s="463"/>
      <c r="OBA5" s="463"/>
      <c r="OBB5" s="463"/>
      <c r="OBC5" s="463"/>
      <c r="OBD5" s="463"/>
      <c r="OBE5" s="463"/>
      <c r="OBF5" s="463"/>
      <c r="OBG5" s="463"/>
      <c r="OBH5" s="463"/>
      <c r="OBI5" s="463"/>
      <c r="OBJ5" s="463"/>
      <c r="OBK5" s="463"/>
      <c r="OBL5" s="463"/>
      <c r="OBM5" s="463"/>
      <c r="OBN5" s="463"/>
      <c r="OBO5" s="463"/>
      <c r="OBP5" s="463"/>
      <c r="OBQ5" s="463"/>
      <c r="OBR5" s="463"/>
      <c r="OBS5" s="463"/>
      <c r="OBT5" s="463"/>
      <c r="OBU5" s="463"/>
      <c r="OBV5" s="463"/>
      <c r="OBW5" s="463"/>
      <c r="OBX5" s="463"/>
      <c r="OBY5" s="463"/>
      <c r="OBZ5" s="463"/>
      <c r="OCA5" s="463"/>
      <c r="OCB5" s="463"/>
      <c r="OCC5" s="463"/>
      <c r="OCD5" s="463"/>
      <c r="OCE5" s="463"/>
      <c r="OCF5" s="463"/>
      <c r="OCG5" s="463"/>
      <c r="OCH5" s="463"/>
      <c r="OCI5" s="463"/>
      <c r="OCJ5" s="463"/>
      <c r="OCK5" s="463"/>
      <c r="OCL5" s="463"/>
      <c r="OCM5" s="463"/>
      <c r="OCN5" s="463"/>
      <c r="OCO5" s="463"/>
      <c r="OCP5" s="463"/>
      <c r="OCQ5" s="463"/>
      <c r="OCR5" s="463"/>
      <c r="OCS5" s="463"/>
      <c r="OCT5" s="463"/>
      <c r="OCU5" s="463"/>
      <c r="OCV5" s="463"/>
      <c r="OCW5" s="463"/>
      <c r="OCX5" s="463"/>
      <c r="OCY5" s="463"/>
      <c r="OCZ5" s="463"/>
      <c r="ODA5" s="463"/>
      <c r="ODB5" s="463"/>
      <c r="ODC5" s="463"/>
      <c r="ODD5" s="463"/>
      <c r="ODE5" s="463"/>
      <c r="ODF5" s="463"/>
      <c r="ODG5" s="463"/>
      <c r="ODH5" s="463"/>
      <c r="ODI5" s="463"/>
      <c r="ODJ5" s="463"/>
      <c r="ODK5" s="463"/>
      <c r="ODL5" s="463"/>
      <c r="ODM5" s="463"/>
      <c r="ODN5" s="463"/>
      <c r="ODO5" s="463"/>
      <c r="ODP5" s="463"/>
      <c r="ODQ5" s="463"/>
      <c r="ODR5" s="463"/>
      <c r="ODS5" s="463"/>
      <c r="ODT5" s="463"/>
      <c r="ODU5" s="463"/>
      <c r="ODV5" s="463"/>
      <c r="ODW5" s="463"/>
      <c r="ODX5" s="463"/>
      <c r="ODY5" s="463"/>
      <c r="ODZ5" s="463"/>
      <c r="OEA5" s="463"/>
      <c r="OEB5" s="463"/>
      <c r="OEC5" s="463"/>
      <c r="OED5" s="463"/>
      <c r="OEE5" s="463"/>
      <c r="OEF5" s="463"/>
      <c r="OEG5" s="463"/>
      <c r="OEH5" s="463"/>
      <c r="OEI5" s="463"/>
      <c r="OEJ5" s="463"/>
      <c r="OEK5" s="463"/>
      <c r="OEL5" s="463"/>
      <c r="OEM5" s="463"/>
      <c r="OEN5" s="463"/>
      <c r="OEO5" s="463"/>
      <c r="OEP5" s="463"/>
      <c r="OEQ5" s="463"/>
      <c r="OER5" s="463"/>
      <c r="OES5" s="463"/>
      <c r="OET5" s="463"/>
      <c r="OEU5" s="463"/>
      <c r="OEV5" s="463"/>
      <c r="OEW5" s="463"/>
      <c r="OEX5" s="463"/>
      <c r="OEY5" s="463"/>
      <c r="OEZ5" s="463"/>
      <c r="OFA5" s="463"/>
      <c r="OFB5" s="463"/>
      <c r="OFC5" s="463"/>
      <c r="OFD5" s="463"/>
      <c r="OFE5" s="463"/>
      <c r="OFF5" s="463"/>
      <c r="OFG5" s="463"/>
      <c r="OFH5" s="463"/>
      <c r="OFI5" s="463"/>
      <c r="OFJ5" s="463"/>
      <c r="OFK5" s="463"/>
      <c r="OFL5" s="463"/>
      <c r="OFM5" s="463"/>
      <c r="OFN5" s="463"/>
      <c r="OFO5" s="463"/>
      <c r="OFP5" s="463"/>
      <c r="OFQ5" s="463"/>
      <c r="OFR5" s="463"/>
      <c r="OFS5" s="463"/>
      <c r="OFT5" s="463"/>
      <c r="OFU5" s="463"/>
      <c r="OFV5" s="463"/>
      <c r="OFW5" s="463"/>
      <c r="OFX5" s="463"/>
      <c r="OFY5" s="463"/>
      <c r="OFZ5" s="463"/>
      <c r="OGA5" s="463"/>
      <c r="OGB5" s="463"/>
      <c r="OGC5" s="463"/>
      <c r="OGD5" s="463"/>
      <c r="OGE5" s="463"/>
      <c r="OGF5" s="463"/>
      <c r="OGG5" s="463"/>
      <c r="OGH5" s="463"/>
      <c r="OGI5" s="463"/>
      <c r="OGJ5" s="463"/>
      <c r="OGK5" s="463"/>
      <c r="OGL5" s="463"/>
      <c r="OGM5" s="463"/>
      <c r="OGN5" s="463"/>
      <c r="OGO5" s="463"/>
      <c r="OGP5" s="463"/>
      <c r="OGQ5" s="463"/>
      <c r="OGR5" s="463"/>
      <c r="OGS5" s="463"/>
      <c r="OGT5" s="463"/>
      <c r="OGU5" s="463"/>
      <c r="OGV5" s="463"/>
      <c r="OGW5" s="463"/>
      <c r="OGX5" s="463"/>
      <c r="OGY5" s="463"/>
      <c r="OGZ5" s="463"/>
      <c r="OHA5" s="463"/>
      <c r="OHB5" s="463"/>
      <c r="OHC5" s="463"/>
      <c r="OHD5" s="463"/>
      <c r="OHE5" s="463"/>
      <c r="OHF5" s="463"/>
      <c r="OHG5" s="463"/>
      <c r="OHH5" s="463"/>
      <c r="OHI5" s="463"/>
      <c r="OHJ5" s="463"/>
      <c r="OHK5" s="463"/>
      <c r="OHL5" s="463"/>
      <c r="OHM5" s="463"/>
      <c r="OHN5" s="463"/>
      <c r="OHO5" s="463"/>
      <c r="OHP5" s="463"/>
      <c r="OHQ5" s="463"/>
      <c r="OHR5" s="463"/>
      <c r="OHS5" s="463"/>
      <c r="OHT5" s="463"/>
      <c r="OHU5" s="463"/>
      <c r="OHV5" s="463"/>
      <c r="OHW5" s="463"/>
      <c r="OHX5" s="463"/>
      <c r="OHY5" s="463"/>
      <c r="OHZ5" s="463"/>
      <c r="OIA5" s="463"/>
      <c r="OIB5" s="463"/>
      <c r="OIC5" s="463"/>
      <c r="OID5" s="463"/>
      <c r="OIE5" s="463"/>
      <c r="OIF5" s="463"/>
      <c r="OIG5" s="463"/>
      <c r="OIH5" s="463"/>
      <c r="OII5" s="463"/>
      <c r="OIJ5" s="463"/>
      <c r="OIK5" s="463"/>
      <c r="OIL5" s="463"/>
      <c r="OIM5" s="463"/>
      <c r="OIN5" s="463"/>
      <c r="OIO5" s="463"/>
      <c r="OIP5" s="463"/>
      <c r="OIQ5" s="463"/>
      <c r="OIR5" s="463"/>
      <c r="OIS5" s="463"/>
      <c r="OIT5" s="463"/>
      <c r="OIU5" s="463"/>
      <c r="OIV5" s="463"/>
      <c r="OIW5" s="463"/>
      <c r="OIX5" s="463"/>
      <c r="OIY5" s="463"/>
      <c r="OIZ5" s="463"/>
      <c r="OJA5" s="463"/>
      <c r="OJB5" s="463"/>
      <c r="OJC5" s="463"/>
      <c r="OJD5" s="463"/>
      <c r="OJE5" s="463"/>
      <c r="OJF5" s="463"/>
      <c r="OJG5" s="463"/>
      <c r="OJH5" s="463"/>
      <c r="OJI5" s="463"/>
      <c r="OJJ5" s="463"/>
      <c r="OJK5" s="463"/>
      <c r="OJL5" s="463"/>
      <c r="OJM5" s="463"/>
      <c r="OJN5" s="463"/>
      <c r="OJO5" s="463"/>
      <c r="OJP5" s="463"/>
      <c r="OJQ5" s="463"/>
      <c r="OJR5" s="463"/>
      <c r="OJS5" s="463"/>
      <c r="OJT5" s="463"/>
      <c r="OJU5" s="463"/>
      <c r="OJV5" s="463"/>
      <c r="OJW5" s="463"/>
      <c r="OJX5" s="463"/>
      <c r="OJY5" s="463"/>
      <c r="OJZ5" s="463"/>
      <c r="OKA5" s="463"/>
      <c r="OKB5" s="463"/>
      <c r="OKC5" s="463"/>
      <c r="OKD5" s="463"/>
      <c r="OKE5" s="463"/>
      <c r="OKF5" s="463"/>
      <c r="OKG5" s="463"/>
      <c r="OKH5" s="463"/>
      <c r="OKI5" s="463"/>
      <c r="OKJ5" s="463"/>
      <c r="OKK5" s="463"/>
      <c r="OKL5" s="463"/>
      <c r="OKM5" s="463"/>
      <c r="OKN5" s="463"/>
      <c r="OKO5" s="463"/>
      <c r="OKP5" s="463"/>
      <c r="OKQ5" s="463"/>
      <c r="OKR5" s="463"/>
      <c r="OKS5" s="463"/>
      <c r="OKT5" s="463"/>
      <c r="OKU5" s="463"/>
      <c r="OKV5" s="463"/>
      <c r="OKW5" s="463"/>
      <c r="OKX5" s="463"/>
      <c r="OKY5" s="463"/>
      <c r="OKZ5" s="463"/>
      <c r="OLA5" s="463"/>
      <c r="OLB5" s="463"/>
      <c r="OLC5" s="463"/>
      <c r="OLD5" s="463"/>
      <c r="OLE5" s="463"/>
      <c r="OLF5" s="463"/>
      <c r="OLG5" s="463"/>
      <c r="OLH5" s="463"/>
      <c r="OLI5" s="463"/>
      <c r="OLJ5" s="463"/>
      <c r="OLK5" s="463"/>
      <c r="OLL5" s="463"/>
      <c r="OLM5" s="463"/>
      <c r="OLN5" s="463"/>
      <c r="OLO5" s="463"/>
      <c r="OLP5" s="463"/>
      <c r="OLQ5" s="463"/>
      <c r="OLR5" s="463"/>
      <c r="OLS5" s="463"/>
      <c r="OLT5" s="463"/>
      <c r="OLU5" s="463"/>
      <c r="OLV5" s="463"/>
      <c r="OLW5" s="463"/>
      <c r="OLX5" s="463"/>
      <c r="OLY5" s="463"/>
      <c r="OLZ5" s="463"/>
      <c r="OMA5" s="463"/>
      <c r="OMB5" s="463"/>
      <c r="OMC5" s="463"/>
      <c r="OMD5" s="463"/>
      <c r="OME5" s="463"/>
      <c r="OMF5" s="463"/>
      <c r="OMG5" s="463"/>
      <c r="OMH5" s="463"/>
      <c r="OMI5" s="463"/>
      <c r="OMJ5" s="463"/>
      <c r="OMK5" s="463"/>
      <c r="OML5" s="463"/>
      <c r="OMM5" s="463"/>
      <c r="OMN5" s="463"/>
      <c r="OMO5" s="463"/>
      <c r="OMP5" s="463"/>
      <c r="OMQ5" s="463"/>
      <c r="OMR5" s="463"/>
      <c r="OMS5" s="463"/>
      <c r="OMT5" s="463"/>
      <c r="OMU5" s="463"/>
      <c r="OMV5" s="463"/>
      <c r="OMW5" s="463"/>
      <c r="OMX5" s="463"/>
      <c r="OMY5" s="463"/>
      <c r="OMZ5" s="463"/>
      <c r="ONA5" s="463"/>
      <c r="ONB5" s="463"/>
      <c r="ONC5" s="463"/>
      <c r="OND5" s="463"/>
      <c r="ONE5" s="463"/>
      <c r="ONF5" s="463"/>
      <c r="ONG5" s="463"/>
      <c r="ONH5" s="463"/>
      <c r="ONI5" s="463"/>
      <c r="ONJ5" s="463"/>
      <c r="ONK5" s="463"/>
      <c r="ONL5" s="463"/>
      <c r="ONM5" s="463"/>
      <c r="ONN5" s="463"/>
      <c r="ONO5" s="463"/>
      <c r="ONP5" s="463"/>
      <c r="ONQ5" s="463"/>
      <c r="ONR5" s="463"/>
      <c r="ONS5" s="463"/>
      <c r="ONT5" s="463"/>
      <c r="ONU5" s="463"/>
      <c r="ONV5" s="463"/>
      <c r="ONW5" s="463"/>
      <c r="ONX5" s="463"/>
      <c r="ONY5" s="463"/>
      <c r="ONZ5" s="463"/>
      <c r="OOA5" s="463"/>
      <c r="OOB5" s="463"/>
      <c r="OOC5" s="463"/>
      <c r="OOD5" s="463"/>
      <c r="OOE5" s="463"/>
      <c r="OOF5" s="463"/>
      <c r="OOG5" s="463"/>
      <c r="OOH5" s="463"/>
      <c r="OOI5" s="463"/>
      <c r="OOJ5" s="463"/>
      <c r="OOK5" s="463"/>
      <c r="OOL5" s="463"/>
      <c r="OOM5" s="463"/>
      <c r="OON5" s="463"/>
      <c r="OOO5" s="463"/>
      <c r="OOP5" s="463"/>
      <c r="OOQ5" s="463"/>
      <c r="OOR5" s="463"/>
      <c r="OOS5" s="463"/>
      <c r="OOT5" s="463"/>
      <c r="OOU5" s="463"/>
      <c r="OOV5" s="463"/>
      <c r="OOW5" s="463"/>
      <c r="OOX5" s="463"/>
      <c r="OOY5" s="463"/>
      <c r="OOZ5" s="463"/>
      <c r="OPA5" s="463"/>
      <c r="OPB5" s="463"/>
      <c r="OPC5" s="463"/>
      <c r="OPD5" s="463"/>
      <c r="OPE5" s="463"/>
      <c r="OPF5" s="463"/>
      <c r="OPG5" s="463"/>
      <c r="OPH5" s="463"/>
      <c r="OPI5" s="463"/>
      <c r="OPJ5" s="463"/>
      <c r="OPK5" s="463"/>
      <c r="OPL5" s="463"/>
      <c r="OPM5" s="463"/>
      <c r="OPN5" s="463"/>
      <c r="OPO5" s="463"/>
      <c r="OPP5" s="463"/>
      <c r="OPQ5" s="463"/>
      <c r="OPR5" s="463"/>
      <c r="OPS5" s="463"/>
      <c r="OPT5" s="463"/>
      <c r="OPU5" s="463"/>
      <c r="OPV5" s="463"/>
      <c r="OPW5" s="463"/>
      <c r="OPX5" s="463"/>
      <c r="OPY5" s="463"/>
      <c r="OPZ5" s="463"/>
      <c r="OQA5" s="463"/>
      <c r="OQB5" s="463"/>
      <c r="OQC5" s="463"/>
      <c r="OQD5" s="463"/>
      <c r="OQE5" s="463"/>
      <c r="OQF5" s="463"/>
      <c r="OQG5" s="463"/>
      <c r="OQH5" s="463"/>
      <c r="OQI5" s="463"/>
      <c r="OQJ5" s="463"/>
      <c r="OQK5" s="463"/>
      <c r="OQL5" s="463"/>
      <c r="OQM5" s="463"/>
      <c r="OQN5" s="463"/>
      <c r="OQO5" s="463"/>
      <c r="OQP5" s="463"/>
      <c r="OQQ5" s="463"/>
      <c r="OQR5" s="463"/>
      <c r="OQS5" s="463"/>
      <c r="OQT5" s="463"/>
      <c r="OQU5" s="463"/>
      <c r="OQV5" s="463"/>
      <c r="OQW5" s="463"/>
      <c r="OQX5" s="463"/>
      <c r="OQY5" s="463"/>
      <c r="OQZ5" s="463"/>
      <c r="ORA5" s="463"/>
      <c r="ORB5" s="463"/>
      <c r="ORC5" s="463"/>
      <c r="ORD5" s="463"/>
      <c r="ORE5" s="463"/>
      <c r="ORF5" s="463"/>
      <c r="ORG5" s="463"/>
      <c r="ORH5" s="463"/>
      <c r="ORI5" s="463"/>
      <c r="ORJ5" s="463"/>
      <c r="ORK5" s="463"/>
      <c r="ORL5" s="463"/>
      <c r="ORM5" s="463"/>
      <c r="ORN5" s="463"/>
      <c r="ORO5" s="463"/>
      <c r="ORP5" s="463"/>
      <c r="ORQ5" s="463"/>
      <c r="ORR5" s="463"/>
      <c r="ORS5" s="463"/>
      <c r="ORT5" s="463"/>
      <c r="ORU5" s="463"/>
      <c r="ORV5" s="463"/>
      <c r="ORW5" s="463"/>
      <c r="ORX5" s="463"/>
      <c r="ORY5" s="463"/>
      <c r="ORZ5" s="463"/>
      <c r="OSA5" s="463"/>
      <c r="OSB5" s="463"/>
      <c r="OSC5" s="463"/>
      <c r="OSD5" s="463"/>
      <c r="OSE5" s="463"/>
      <c r="OSF5" s="463"/>
      <c r="OSG5" s="463"/>
      <c r="OSH5" s="463"/>
      <c r="OSI5" s="463"/>
      <c r="OSJ5" s="463"/>
      <c r="OSK5" s="463"/>
      <c r="OSL5" s="463"/>
      <c r="OSM5" s="463"/>
      <c r="OSN5" s="463"/>
      <c r="OSO5" s="463"/>
      <c r="OSP5" s="463"/>
      <c r="OSQ5" s="463"/>
      <c r="OSR5" s="463"/>
      <c r="OSS5" s="463"/>
      <c r="OST5" s="463"/>
      <c r="OSU5" s="463"/>
      <c r="OSV5" s="463"/>
      <c r="OSW5" s="463"/>
      <c r="OSX5" s="463"/>
      <c r="OSY5" s="463"/>
      <c r="OSZ5" s="463"/>
      <c r="OTA5" s="463"/>
      <c r="OTB5" s="463"/>
      <c r="OTC5" s="463"/>
      <c r="OTD5" s="463"/>
      <c r="OTE5" s="463"/>
      <c r="OTF5" s="463"/>
      <c r="OTG5" s="463"/>
      <c r="OTH5" s="463"/>
      <c r="OTI5" s="463"/>
      <c r="OTJ5" s="463"/>
      <c r="OTK5" s="463"/>
      <c r="OTL5" s="463"/>
      <c r="OTM5" s="463"/>
      <c r="OTN5" s="463"/>
      <c r="OTO5" s="463"/>
      <c r="OTP5" s="463"/>
      <c r="OTQ5" s="463"/>
      <c r="OTR5" s="463"/>
      <c r="OTS5" s="463"/>
      <c r="OTT5" s="463"/>
      <c r="OTU5" s="463"/>
      <c r="OTV5" s="463"/>
      <c r="OTW5" s="463"/>
      <c r="OTX5" s="463"/>
      <c r="OTY5" s="463"/>
      <c r="OTZ5" s="463"/>
      <c r="OUA5" s="463"/>
      <c r="OUB5" s="463"/>
      <c r="OUC5" s="463"/>
      <c r="OUD5" s="463"/>
      <c r="OUE5" s="463"/>
      <c r="OUF5" s="463"/>
      <c r="OUG5" s="463"/>
      <c r="OUH5" s="463"/>
      <c r="OUI5" s="463"/>
      <c r="OUJ5" s="463"/>
      <c r="OUK5" s="463"/>
      <c r="OUL5" s="463"/>
      <c r="OUM5" s="463"/>
      <c r="OUN5" s="463"/>
      <c r="OUO5" s="463"/>
      <c r="OUP5" s="463"/>
      <c r="OUQ5" s="463"/>
      <c r="OUR5" s="463"/>
      <c r="OUS5" s="463"/>
      <c r="OUT5" s="463"/>
      <c r="OUU5" s="463"/>
      <c r="OUV5" s="463"/>
      <c r="OUW5" s="463"/>
      <c r="OUX5" s="463"/>
      <c r="OUY5" s="463"/>
      <c r="OUZ5" s="463"/>
      <c r="OVA5" s="463"/>
      <c r="OVB5" s="463"/>
      <c r="OVC5" s="463"/>
      <c r="OVD5" s="463"/>
      <c r="OVE5" s="463"/>
      <c r="OVF5" s="463"/>
      <c r="OVG5" s="463"/>
      <c r="OVH5" s="463"/>
      <c r="OVI5" s="463"/>
      <c r="OVJ5" s="463"/>
      <c r="OVK5" s="463"/>
      <c r="OVL5" s="463"/>
      <c r="OVM5" s="463"/>
      <c r="OVN5" s="463"/>
      <c r="OVO5" s="463"/>
      <c r="OVP5" s="463"/>
      <c r="OVQ5" s="463"/>
      <c r="OVR5" s="463"/>
      <c r="OVS5" s="463"/>
      <c r="OVT5" s="463"/>
      <c r="OVU5" s="463"/>
      <c r="OVV5" s="463"/>
      <c r="OVW5" s="463"/>
      <c r="OVX5" s="463"/>
      <c r="OVY5" s="463"/>
      <c r="OVZ5" s="463"/>
      <c r="OWA5" s="463"/>
      <c r="OWB5" s="463"/>
      <c r="OWC5" s="463"/>
      <c r="OWD5" s="463"/>
      <c r="OWE5" s="463"/>
      <c r="OWF5" s="463"/>
      <c r="OWG5" s="463"/>
      <c r="OWH5" s="463"/>
      <c r="OWI5" s="463"/>
      <c r="OWJ5" s="463"/>
      <c r="OWK5" s="463"/>
      <c r="OWL5" s="463"/>
      <c r="OWM5" s="463"/>
      <c r="OWN5" s="463"/>
      <c r="OWO5" s="463"/>
      <c r="OWP5" s="463"/>
      <c r="OWQ5" s="463"/>
      <c r="OWR5" s="463"/>
      <c r="OWS5" s="463"/>
      <c r="OWT5" s="463"/>
      <c r="OWU5" s="463"/>
      <c r="OWV5" s="463"/>
      <c r="OWW5" s="463"/>
      <c r="OWX5" s="463"/>
      <c r="OWY5" s="463"/>
      <c r="OWZ5" s="463"/>
      <c r="OXA5" s="463"/>
      <c r="OXB5" s="463"/>
      <c r="OXC5" s="463"/>
      <c r="OXD5" s="463"/>
      <c r="OXE5" s="463"/>
      <c r="OXF5" s="463"/>
      <c r="OXG5" s="463"/>
      <c r="OXH5" s="463"/>
      <c r="OXI5" s="463"/>
      <c r="OXJ5" s="463"/>
      <c r="OXK5" s="463"/>
      <c r="OXL5" s="463"/>
      <c r="OXM5" s="463"/>
      <c r="OXN5" s="463"/>
      <c r="OXO5" s="463"/>
      <c r="OXP5" s="463"/>
      <c r="OXQ5" s="463"/>
      <c r="OXR5" s="463"/>
      <c r="OXS5" s="463"/>
      <c r="OXT5" s="463"/>
      <c r="OXU5" s="463"/>
      <c r="OXV5" s="463"/>
      <c r="OXW5" s="463"/>
      <c r="OXX5" s="463"/>
      <c r="OXY5" s="463"/>
      <c r="OXZ5" s="463"/>
      <c r="OYA5" s="463"/>
      <c r="OYB5" s="463"/>
      <c r="OYC5" s="463"/>
      <c r="OYD5" s="463"/>
      <c r="OYE5" s="463"/>
      <c r="OYF5" s="463"/>
      <c r="OYG5" s="463"/>
      <c r="OYH5" s="463"/>
      <c r="OYI5" s="463"/>
      <c r="OYJ5" s="463"/>
      <c r="OYK5" s="463"/>
      <c r="OYL5" s="463"/>
      <c r="OYM5" s="463"/>
      <c r="OYN5" s="463"/>
      <c r="OYO5" s="463"/>
      <c r="OYP5" s="463"/>
      <c r="OYQ5" s="463"/>
      <c r="OYR5" s="463"/>
      <c r="OYS5" s="463"/>
      <c r="OYT5" s="463"/>
      <c r="OYU5" s="463"/>
      <c r="OYV5" s="463"/>
      <c r="OYW5" s="463"/>
      <c r="OYX5" s="463"/>
      <c r="OYY5" s="463"/>
      <c r="OYZ5" s="463"/>
      <c r="OZA5" s="463"/>
      <c r="OZB5" s="463"/>
      <c r="OZC5" s="463"/>
      <c r="OZD5" s="463"/>
      <c r="OZE5" s="463"/>
      <c r="OZF5" s="463"/>
      <c r="OZG5" s="463"/>
      <c r="OZH5" s="463"/>
      <c r="OZI5" s="463"/>
      <c r="OZJ5" s="463"/>
      <c r="OZK5" s="463"/>
      <c r="OZL5" s="463"/>
      <c r="OZM5" s="463"/>
      <c r="OZN5" s="463"/>
      <c r="OZO5" s="463"/>
      <c r="OZP5" s="463"/>
      <c r="OZQ5" s="463"/>
      <c r="OZR5" s="463"/>
      <c r="OZS5" s="463"/>
      <c r="OZT5" s="463"/>
      <c r="OZU5" s="463"/>
      <c r="OZV5" s="463"/>
      <c r="OZW5" s="463"/>
      <c r="OZX5" s="463"/>
      <c r="OZY5" s="463"/>
      <c r="OZZ5" s="463"/>
      <c r="PAA5" s="463"/>
      <c r="PAB5" s="463"/>
      <c r="PAC5" s="463"/>
      <c r="PAD5" s="463"/>
      <c r="PAE5" s="463"/>
      <c r="PAF5" s="463"/>
      <c r="PAG5" s="463"/>
      <c r="PAH5" s="463"/>
      <c r="PAI5" s="463"/>
      <c r="PAJ5" s="463"/>
      <c r="PAK5" s="463"/>
      <c r="PAL5" s="463"/>
      <c r="PAM5" s="463"/>
      <c r="PAN5" s="463"/>
      <c r="PAO5" s="463"/>
      <c r="PAP5" s="463"/>
      <c r="PAQ5" s="463"/>
      <c r="PAR5" s="463"/>
      <c r="PAS5" s="463"/>
      <c r="PAT5" s="463"/>
      <c r="PAU5" s="463"/>
      <c r="PAV5" s="463"/>
      <c r="PAW5" s="463"/>
      <c r="PAX5" s="463"/>
      <c r="PAY5" s="463"/>
      <c r="PAZ5" s="463"/>
      <c r="PBA5" s="463"/>
      <c r="PBB5" s="463"/>
      <c r="PBC5" s="463"/>
      <c r="PBD5" s="463"/>
      <c r="PBE5" s="463"/>
      <c r="PBF5" s="463"/>
      <c r="PBG5" s="463"/>
      <c r="PBH5" s="463"/>
      <c r="PBI5" s="463"/>
      <c r="PBJ5" s="463"/>
      <c r="PBK5" s="463"/>
      <c r="PBL5" s="463"/>
      <c r="PBM5" s="463"/>
      <c r="PBN5" s="463"/>
      <c r="PBO5" s="463"/>
      <c r="PBP5" s="463"/>
      <c r="PBQ5" s="463"/>
      <c r="PBR5" s="463"/>
      <c r="PBS5" s="463"/>
      <c r="PBT5" s="463"/>
      <c r="PBU5" s="463"/>
      <c r="PBV5" s="463"/>
      <c r="PBW5" s="463"/>
      <c r="PBX5" s="463"/>
      <c r="PBY5" s="463"/>
      <c r="PBZ5" s="463"/>
      <c r="PCA5" s="463"/>
      <c r="PCB5" s="463"/>
      <c r="PCC5" s="463"/>
      <c r="PCD5" s="463"/>
      <c r="PCE5" s="463"/>
      <c r="PCF5" s="463"/>
      <c r="PCG5" s="463"/>
      <c r="PCH5" s="463"/>
      <c r="PCI5" s="463"/>
      <c r="PCJ5" s="463"/>
      <c r="PCK5" s="463"/>
      <c r="PCL5" s="463"/>
      <c r="PCM5" s="463"/>
      <c r="PCN5" s="463"/>
      <c r="PCO5" s="463"/>
      <c r="PCP5" s="463"/>
      <c r="PCQ5" s="463"/>
      <c r="PCR5" s="463"/>
      <c r="PCS5" s="463"/>
      <c r="PCT5" s="463"/>
      <c r="PCU5" s="463"/>
      <c r="PCV5" s="463"/>
      <c r="PCW5" s="463"/>
      <c r="PCX5" s="463"/>
      <c r="PCY5" s="463"/>
      <c r="PCZ5" s="463"/>
      <c r="PDA5" s="463"/>
      <c r="PDB5" s="463"/>
      <c r="PDC5" s="463"/>
      <c r="PDD5" s="463"/>
      <c r="PDE5" s="463"/>
      <c r="PDF5" s="463"/>
      <c r="PDG5" s="463"/>
      <c r="PDH5" s="463"/>
      <c r="PDI5" s="463"/>
      <c r="PDJ5" s="463"/>
      <c r="PDK5" s="463"/>
      <c r="PDL5" s="463"/>
      <c r="PDM5" s="463"/>
      <c r="PDN5" s="463"/>
      <c r="PDO5" s="463"/>
      <c r="PDP5" s="463"/>
      <c r="PDQ5" s="463"/>
      <c r="PDR5" s="463"/>
      <c r="PDS5" s="463"/>
      <c r="PDT5" s="463"/>
      <c r="PDU5" s="463"/>
      <c r="PDV5" s="463"/>
      <c r="PDW5" s="463"/>
      <c r="PDX5" s="463"/>
      <c r="PDY5" s="463"/>
      <c r="PDZ5" s="463"/>
      <c r="PEA5" s="463"/>
      <c r="PEB5" s="463"/>
      <c r="PEC5" s="463"/>
      <c r="PED5" s="463"/>
      <c r="PEE5" s="463"/>
      <c r="PEF5" s="463"/>
      <c r="PEG5" s="463"/>
      <c r="PEH5" s="463"/>
      <c r="PEI5" s="463"/>
      <c r="PEJ5" s="463"/>
      <c r="PEK5" s="463"/>
      <c r="PEL5" s="463"/>
      <c r="PEM5" s="463"/>
      <c r="PEN5" s="463"/>
      <c r="PEO5" s="463"/>
      <c r="PEP5" s="463"/>
      <c r="PEQ5" s="463"/>
      <c r="PER5" s="463"/>
      <c r="PES5" s="463"/>
      <c r="PET5" s="463"/>
      <c r="PEU5" s="463"/>
      <c r="PEV5" s="463"/>
      <c r="PEW5" s="463"/>
      <c r="PEX5" s="463"/>
      <c r="PEY5" s="463"/>
      <c r="PEZ5" s="463"/>
      <c r="PFA5" s="463"/>
      <c r="PFB5" s="463"/>
      <c r="PFC5" s="463"/>
      <c r="PFD5" s="463"/>
      <c r="PFE5" s="463"/>
      <c r="PFF5" s="463"/>
      <c r="PFG5" s="463"/>
      <c r="PFH5" s="463"/>
      <c r="PFI5" s="463"/>
      <c r="PFJ5" s="463"/>
      <c r="PFK5" s="463"/>
      <c r="PFL5" s="463"/>
      <c r="PFM5" s="463"/>
      <c r="PFN5" s="463"/>
      <c r="PFO5" s="463"/>
      <c r="PFP5" s="463"/>
      <c r="PFQ5" s="463"/>
      <c r="PFR5" s="463"/>
      <c r="PFS5" s="463"/>
      <c r="PFT5" s="463"/>
      <c r="PFU5" s="463"/>
      <c r="PFV5" s="463"/>
      <c r="PFW5" s="463"/>
      <c r="PFX5" s="463"/>
      <c r="PFY5" s="463"/>
      <c r="PFZ5" s="463"/>
      <c r="PGA5" s="463"/>
      <c r="PGB5" s="463"/>
      <c r="PGC5" s="463"/>
      <c r="PGD5" s="463"/>
      <c r="PGE5" s="463"/>
      <c r="PGF5" s="463"/>
      <c r="PGG5" s="463"/>
      <c r="PGH5" s="463"/>
      <c r="PGI5" s="463"/>
      <c r="PGJ5" s="463"/>
      <c r="PGK5" s="463"/>
      <c r="PGL5" s="463"/>
      <c r="PGM5" s="463"/>
      <c r="PGN5" s="463"/>
      <c r="PGO5" s="463"/>
      <c r="PGP5" s="463"/>
      <c r="PGQ5" s="463"/>
      <c r="PGR5" s="463"/>
      <c r="PGS5" s="463"/>
      <c r="PGT5" s="463"/>
      <c r="PGU5" s="463"/>
      <c r="PGV5" s="463"/>
      <c r="PGW5" s="463"/>
      <c r="PGX5" s="463"/>
      <c r="PGY5" s="463"/>
      <c r="PGZ5" s="463"/>
      <c r="PHA5" s="463"/>
      <c r="PHB5" s="463"/>
      <c r="PHC5" s="463"/>
      <c r="PHD5" s="463"/>
      <c r="PHE5" s="463"/>
      <c r="PHF5" s="463"/>
      <c r="PHG5" s="463"/>
      <c r="PHH5" s="463"/>
      <c r="PHI5" s="463"/>
      <c r="PHJ5" s="463"/>
      <c r="PHK5" s="463"/>
      <c r="PHL5" s="463"/>
      <c r="PHM5" s="463"/>
      <c r="PHN5" s="463"/>
      <c r="PHO5" s="463"/>
      <c r="PHP5" s="463"/>
      <c r="PHQ5" s="463"/>
      <c r="PHR5" s="463"/>
      <c r="PHS5" s="463"/>
      <c r="PHT5" s="463"/>
      <c r="PHU5" s="463"/>
      <c r="PHV5" s="463"/>
      <c r="PHW5" s="463"/>
      <c r="PHX5" s="463"/>
      <c r="PHY5" s="463"/>
      <c r="PHZ5" s="463"/>
      <c r="PIA5" s="463"/>
      <c r="PIB5" s="463"/>
      <c r="PIC5" s="463"/>
      <c r="PID5" s="463"/>
      <c r="PIE5" s="463"/>
      <c r="PIF5" s="463"/>
      <c r="PIG5" s="463"/>
      <c r="PIH5" s="463"/>
      <c r="PII5" s="463"/>
      <c r="PIJ5" s="463"/>
      <c r="PIK5" s="463"/>
      <c r="PIL5" s="463"/>
      <c r="PIM5" s="463"/>
      <c r="PIN5" s="463"/>
      <c r="PIO5" s="463"/>
      <c r="PIP5" s="463"/>
      <c r="PIQ5" s="463"/>
      <c r="PIR5" s="463"/>
      <c r="PIS5" s="463"/>
      <c r="PIT5" s="463"/>
      <c r="PIU5" s="463"/>
      <c r="PIV5" s="463"/>
      <c r="PIW5" s="463"/>
      <c r="PIX5" s="463"/>
      <c r="PIY5" s="463"/>
      <c r="PIZ5" s="463"/>
      <c r="PJA5" s="463"/>
      <c r="PJB5" s="463"/>
      <c r="PJC5" s="463"/>
      <c r="PJD5" s="463"/>
      <c r="PJE5" s="463"/>
      <c r="PJF5" s="463"/>
      <c r="PJG5" s="463"/>
      <c r="PJH5" s="463"/>
      <c r="PJI5" s="463"/>
      <c r="PJJ5" s="463"/>
      <c r="PJK5" s="463"/>
      <c r="PJL5" s="463"/>
      <c r="PJM5" s="463"/>
      <c r="PJN5" s="463"/>
      <c r="PJO5" s="463"/>
      <c r="PJP5" s="463"/>
      <c r="PJQ5" s="463"/>
      <c r="PJR5" s="463"/>
      <c r="PJS5" s="463"/>
      <c r="PJT5" s="463"/>
      <c r="PJU5" s="463"/>
      <c r="PJV5" s="463"/>
      <c r="PJW5" s="463"/>
      <c r="PJX5" s="463"/>
      <c r="PJY5" s="463"/>
      <c r="PJZ5" s="463"/>
      <c r="PKA5" s="463"/>
      <c r="PKB5" s="463"/>
      <c r="PKC5" s="463"/>
      <c r="PKD5" s="463"/>
      <c r="PKE5" s="463"/>
      <c r="PKF5" s="463"/>
      <c r="PKG5" s="463"/>
      <c r="PKH5" s="463"/>
      <c r="PKI5" s="463"/>
      <c r="PKJ5" s="463"/>
      <c r="PKK5" s="463"/>
      <c r="PKL5" s="463"/>
      <c r="PKM5" s="463"/>
      <c r="PKN5" s="463"/>
      <c r="PKO5" s="463"/>
      <c r="PKP5" s="463"/>
      <c r="PKQ5" s="463"/>
      <c r="PKR5" s="463"/>
      <c r="PKS5" s="463"/>
      <c r="PKT5" s="463"/>
      <c r="PKU5" s="463"/>
      <c r="PKV5" s="463"/>
      <c r="PKW5" s="463"/>
      <c r="PKX5" s="463"/>
      <c r="PKY5" s="463"/>
      <c r="PKZ5" s="463"/>
      <c r="PLA5" s="463"/>
      <c r="PLB5" s="463"/>
      <c r="PLC5" s="463"/>
      <c r="PLD5" s="463"/>
      <c r="PLE5" s="463"/>
      <c r="PLF5" s="463"/>
      <c r="PLG5" s="463"/>
      <c r="PLH5" s="463"/>
      <c r="PLI5" s="463"/>
      <c r="PLJ5" s="463"/>
      <c r="PLK5" s="463"/>
      <c r="PLL5" s="463"/>
      <c r="PLM5" s="463"/>
      <c r="PLN5" s="463"/>
      <c r="PLO5" s="463"/>
      <c r="PLP5" s="463"/>
      <c r="PLQ5" s="463"/>
      <c r="PLR5" s="463"/>
      <c r="PLS5" s="463"/>
      <c r="PLT5" s="463"/>
      <c r="PLU5" s="463"/>
      <c r="PLV5" s="463"/>
      <c r="PLW5" s="463"/>
      <c r="PLX5" s="463"/>
      <c r="PLY5" s="463"/>
      <c r="PLZ5" s="463"/>
      <c r="PMA5" s="463"/>
      <c r="PMB5" s="463"/>
      <c r="PMC5" s="463"/>
      <c r="PMD5" s="463"/>
      <c r="PME5" s="463"/>
      <c r="PMF5" s="463"/>
      <c r="PMG5" s="463"/>
      <c r="PMH5" s="463"/>
      <c r="PMI5" s="463"/>
      <c r="PMJ5" s="463"/>
      <c r="PMK5" s="463"/>
      <c r="PML5" s="463"/>
      <c r="PMM5" s="463"/>
      <c r="PMN5" s="463"/>
      <c r="PMO5" s="463"/>
      <c r="PMP5" s="463"/>
      <c r="PMQ5" s="463"/>
      <c r="PMR5" s="463"/>
      <c r="PMS5" s="463"/>
      <c r="PMT5" s="463"/>
      <c r="PMU5" s="463"/>
      <c r="PMV5" s="463"/>
      <c r="PMW5" s="463"/>
      <c r="PMX5" s="463"/>
      <c r="PMY5" s="463"/>
      <c r="PMZ5" s="463"/>
      <c r="PNA5" s="463"/>
      <c r="PNB5" s="463"/>
      <c r="PNC5" s="463"/>
      <c r="PND5" s="463"/>
      <c r="PNE5" s="463"/>
      <c r="PNF5" s="463"/>
      <c r="PNG5" s="463"/>
      <c r="PNH5" s="463"/>
      <c r="PNI5" s="463"/>
      <c r="PNJ5" s="463"/>
      <c r="PNK5" s="463"/>
      <c r="PNL5" s="463"/>
      <c r="PNM5" s="463"/>
      <c r="PNN5" s="463"/>
      <c r="PNO5" s="463"/>
      <c r="PNP5" s="463"/>
      <c r="PNQ5" s="463"/>
      <c r="PNR5" s="463"/>
      <c r="PNS5" s="463"/>
      <c r="PNT5" s="463"/>
      <c r="PNU5" s="463"/>
      <c r="PNV5" s="463"/>
      <c r="PNW5" s="463"/>
      <c r="PNX5" s="463"/>
      <c r="PNY5" s="463"/>
      <c r="PNZ5" s="463"/>
      <c r="POA5" s="463"/>
      <c r="POB5" s="463"/>
      <c r="POC5" s="463"/>
      <c r="POD5" s="463"/>
      <c r="POE5" s="463"/>
      <c r="POF5" s="463"/>
      <c r="POG5" s="463"/>
      <c r="POH5" s="463"/>
      <c r="POI5" s="463"/>
      <c r="POJ5" s="463"/>
      <c r="POK5" s="463"/>
      <c r="POL5" s="463"/>
      <c r="POM5" s="463"/>
      <c r="PON5" s="463"/>
      <c r="POO5" s="463"/>
      <c r="POP5" s="463"/>
      <c r="POQ5" s="463"/>
      <c r="POR5" s="463"/>
      <c r="POS5" s="463"/>
      <c r="POT5" s="463"/>
      <c r="POU5" s="463"/>
      <c r="POV5" s="463"/>
      <c r="POW5" s="463"/>
      <c r="POX5" s="463"/>
      <c r="POY5" s="463"/>
      <c r="POZ5" s="463"/>
      <c r="PPA5" s="463"/>
      <c r="PPB5" s="463"/>
      <c r="PPC5" s="463"/>
      <c r="PPD5" s="463"/>
      <c r="PPE5" s="463"/>
      <c r="PPF5" s="463"/>
      <c r="PPG5" s="463"/>
      <c r="PPH5" s="463"/>
      <c r="PPI5" s="463"/>
      <c r="PPJ5" s="463"/>
      <c r="PPK5" s="463"/>
      <c r="PPL5" s="463"/>
      <c r="PPM5" s="463"/>
      <c r="PPN5" s="463"/>
      <c r="PPO5" s="463"/>
      <c r="PPP5" s="463"/>
      <c r="PPQ5" s="463"/>
      <c r="PPR5" s="463"/>
      <c r="PPS5" s="463"/>
      <c r="PPT5" s="463"/>
      <c r="PPU5" s="463"/>
      <c r="PPV5" s="463"/>
      <c r="PPW5" s="463"/>
      <c r="PPX5" s="463"/>
      <c r="PPY5" s="463"/>
      <c r="PPZ5" s="463"/>
      <c r="PQA5" s="463"/>
      <c r="PQB5" s="463"/>
      <c r="PQC5" s="463"/>
      <c r="PQD5" s="463"/>
      <c r="PQE5" s="463"/>
      <c r="PQF5" s="463"/>
      <c r="PQG5" s="463"/>
      <c r="PQH5" s="463"/>
      <c r="PQI5" s="463"/>
      <c r="PQJ5" s="463"/>
      <c r="PQK5" s="463"/>
      <c r="PQL5" s="463"/>
      <c r="PQM5" s="463"/>
      <c r="PQN5" s="463"/>
      <c r="PQO5" s="463"/>
      <c r="PQP5" s="463"/>
      <c r="PQQ5" s="463"/>
      <c r="PQR5" s="463"/>
      <c r="PQS5" s="463"/>
      <c r="PQT5" s="463"/>
      <c r="PQU5" s="463"/>
      <c r="PQV5" s="463"/>
      <c r="PQW5" s="463"/>
      <c r="PQX5" s="463"/>
      <c r="PQY5" s="463"/>
      <c r="PQZ5" s="463"/>
      <c r="PRA5" s="463"/>
      <c r="PRB5" s="463"/>
      <c r="PRC5" s="463"/>
      <c r="PRD5" s="463"/>
      <c r="PRE5" s="463"/>
      <c r="PRF5" s="463"/>
      <c r="PRG5" s="463"/>
      <c r="PRH5" s="463"/>
      <c r="PRI5" s="463"/>
      <c r="PRJ5" s="463"/>
      <c r="PRK5" s="463"/>
      <c r="PRL5" s="463"/>
      <c r="PRM5" s="463"/>
      <c r="PRN5" s="463"/>
      <c r="PRO5" s="463"/>
      <c r="PRP5" s="463"/>
      <c r="PRQ5" s="463"/>
      <c r="PRR5" s="463"/>
      <c r="PRS5" s="463"/>
      <c r="PRT5" s="463"/>
      <c r="PRU5" s="463"/>
      <c r="PRV5" s="463"/>
      <c r="PRW5" s="463"/>
      <c r="PRX5" s="463"/>
      <c r="PRY5" s="463"/>
      <c r="PRZ5" s="463"/>
      <c r="PSA5" s="463"/>
      <c r="PSB5" s="463"/>
      <c r="PSC5" s="463"/>
      <c r="PSD5" s="463"/>
      <c r="PSE5" s="463"/>
      <c r="PSF5" s="463"/>
      <c r="PSG5" s="463"/>
      <c r="PSH5" s="463"/>
      <c r="PSI5" s="463"/>
      <c r="PSJ5" s="463"/>
      <c r="PSK5" s="463"/>
      <c r="PSL5" s="463"/>
      <c r="PSM5" s="463"/>
      <c r="PSN5" s="463"/>
      <c r="PSO5" s="463"/>
      <c r="PSP5" s="463"/>
      <c r="PSQ5" s="463"/>
      <c r="PSR5" s="463"/>
      <c r="PSS5" s="463"/>
      <c r="PST5" s="463"/>
      <c r="PSU5" s="463"/>
      <c r="PSV5" s="463"/>
      <c r="PSW5" s="463"/>
      <c r="PSX5" s="463"/>
      <c r="PSY5" s="463"/>
      <c r="PSZ5" s="463"/>
      <c r="PTA5" s="463"/>
      <c r="PTB5" s="463"/>
      <c r="PTC5" s="463"/>
      <c r="PTD5" s="463"/>
      <c r="PTE5" s="463"/>
      <c r="PTF5" s="463"/>
      <c r="PTG5" s="463"/>
      <c r="PTH5" s="463"/>
      <c r="PTI5" s="463"/>
      <c r="PTJ5" s="463"/>
      <c r="PTK5" s="463"/>
      <c r="PTL5" s="463"/>
      <c r="PTM5" s="463"/>
      <c r="PTN5" s="463"/>
      <c r="PTO5" s="463"/>
      <c r="PTP5" s="463"/>
      <c r="PTQ5" s="463"/>
      <c r="PTR5" s="463"/>
      <c r="PTS5" s="463"/>
      <c r="PTT5" s="463"/>
      <c r="PTU5" s="463"/>
      <c r="PTV5" s="463"/>
      <c r="PTW5" s="463"/>
      <c r="PTX5" s="463"/>
      <c r="PTY5" s="463"/>
      <c r="PTZ5" s="463"/>
      <c r="PUA5" s="463"/>
      <c r="PUB5" s="463"/>
      <c r="PUC5" s="463"/>
      <c r="PUD5" s="463"/>
      <c r="PUE5" s="463"/>
      <c r="PUF5" s="463"/>
      <c r="PUG5" s="463"/>
      <c r="PUH5" s="463"/>
      <c r="PUI5" s="463"/>
      <c r="PUJ5" s="463"/>
      <c r="PUK5" s="463"/>
      <c r="PUL5" s="463"/>
      <c r="PUM5" s="463"/>
      <c r="PUN5" s="463"/>
      <c r="PUO5" s="463"/>
      <c r="PUP5" s="463"/>
      <c r="PUQ5" s="463"/>
      <c r="PUR5" s="463"/>
      <c r="PUS5" s="463"/>
      <c r="PUT5" s="463"/>
      <c r="PUU5" s="463"/>
      <c r="PUV5" s="463"/>
      <c r="PUW5" s="463"/>
      <c r="PUX5" s="463"/>
      <c r="PUY5" s="463"/>
      <c r="PUZ5" s="463"/>
      <c r="PVA5" s="463"/>
      <c r="PVB5" s="463"/>
      <c r="PVC5" s="463"/>
      <c r="PVD5" s="463"/>
      <c r="PVE5" s="463"/>
      <c r="PVF5" s="463"/>
      <c r="PVG5" s="463"/>
      <c r="PVH5" s="463"/>
      <c r="PVI5" s="463"/>
      <c r="PVJ5" s="463"/>
      <c r="PVK5" s="463"/>
      <c r="PVL5" s="463"/>
      <c r="PVM5" s="463"/>
      <c r="PVN5" s="463"/>
      <c r="PVO5" s="463"/>
      <c r="PVP5" s="463"/>
      <c r="PVQ5" s="463"/>
      <c r="PVR5" s="463"/>
      <c r="PVS5" s="463"/>
      <c r="PVT5" s="463"/>
      <c r="PVU5" s="463"/>
      <c r="PVV5" s="463"/>
      <c r="PVW5" s="463"/>
      <c r="PVX5" s="463"/>
      <c r="PVY5" s="463"/>
      <c r="PVZ5" s="463"/>
      <c r="PWA5" s="463"/>
      <c r="PWB5" s="463"/>
      <c r="PWC5" s="463"/>
      <c r="PWD5" s="463"/>
      <c r="PWE5" s="463"/>
      <c r="PWF5" s="463"/>
      <c r="PWG5" s="463"/>
      <c r="PWH5" s="463"/>
      <c r="PWI5" s="463"/>
      <c r="PWJ5" s="463"/>
      <c r="PWK5" s="463"/>
      <c r="PWL5" s="463"/>
      <c r="PWM5" s="463"/>
      <c r="PWN5" s="463"/>
      <c r="PWO5" s="463"/>
      <c r="PWP5" s="463"/>
      <c r="PWQ5" s="463"/>
      <c r="PWR5" s="463"/>
      <c r="PWS5" s="463"/>
      <c r="PWT5" s="463"/>
      <c r="PWU5" s="463"/>
      <c r="PWV5" s="463"/>
      <c r="PWW5" s="463"/>
      <c r="PWX5" s="463"/>
      <c r="PWY5" s="463"/>
      <c r="PWZ5" s="463"/>
      <c r="PXA5" s="463"/>
      <c r="PXB5" s="463"/>
      <c r="PXC5" s="463"/>
      <c r="PXD5" s="463"/>
      <c r="PXE5" s="463"/>
      <c r="PXF5" s="463"/>
      <c r="PXG5" s="463"/>
      <c r="PXH5" s="463"/>
      <c r="PXI5" s="463"/>
      <c r="PXJ5" s="463"/>
      <c r="PXK5" s="463"/>
      <c r="PXL5" s="463"/>
      <c r="PXM5" s="463"/>
      <c r="PXN5" s="463"/>
      <c r="PXO5" s="463"/>
      <c r="PXP5" s="463"/>
      <c r="PXQ5" s="463"/>
      <c r="PXR5" s="463"/>
      <c r="PXS5" s="463"/>
      <c r="PXT5" s="463"/>
      <c r="PXU5" s="463"/>
      <c r="PXV5" s="463"/>
      <c r="PXW5" s="463"/>
      <c r="PXX5" s="463"/>
      <c r="PXY5" s="463"/>
      <c r="PXZ5" s="463"/>
      <c r="PYA5" s="463"/>
      <c r="PYB5" s="463"/>
      <c r="PYC5" s="463"/>
      <c r="PYD5" s="463"/>
      <c r="PYE5" s="463"/>
      <c r="PYF5" s="463"/>
      <c r="PYG5" s="463"/>
      <c r="PYH5" s="463"/>
      <c r="PYI5" s="463"/>
      <c r="PYJ5" s="463"/>
      <c r="PYK5" s="463"/>
      <c r="PYL5" s="463"/>
      <c r="PYM5" s="463"/>
      <c r="PYN5" s="463"/>
      <c r="PYO5" s="463"/>
      <c r="PYP5" s="463"/>
      <c r="PYQ5" s="463"/>
      <c r="PYR5" s="463"/>
      <c r="PYS5" s="463"/>
      <c r="PYT5" s="463"/>
      <c r="PYU5" s="463"/>
      <c r="PYV5" s="463"/>
      <c r="PYW5" s="463"/>
      <c r="PYX5" s="463"/>
      <c r="PYY5" s="463"/>
      <c r="PYZ5" s="463"/>
      <c r="PZA5" s="463"/>
      <c r="PZB5" s="463"/>
      <c r="PZC5" s="463"/>
      <c r="PZD5" s="463"/>
      <c r="PZE5" s="463"/>
      <c r="PZF5" s="463"/>
      <c r="PZG5" s="463"/>
      <c r="PZH5" s="463"/>
      <c r="PZI5" s="463"/>
      <c r="PZJ5" s="463"/>
      <c r="PZK5" s="463"/>
      <c r="PZL5" s="463"/>
      <c r="PZM5" s="463"/>
      <c r="PZN5" s="463"/>
      <c r="PZO5" s="463"/>
      <c r="PZP5" s="463"/>
      <c r="PZQ5" s="463"/>
      <c r="PZR5" s="463"/>
      <c r="PZS5" s="463"/>
      <c r="PZT5" s="463"/>
      <c r="PZU5" s="463"/>
      <c r="PZV5" s="463"/>
      <c r="PZW5" s="463"/>
      <c r="PZX5" s="463"/>
      <c r="PZY5" s="463"/>
      <c r="PZZ5" s="463"/>
      <c r="QAA5" s="463"/>
      <c r="QAB5" s="463"/>
      <c r="QAC5" s="463"/>
      <c r="QAD5" s="463"/>
      <c r="QAE5" s="463"/>
      <c r="QAF5" s="463"/>
      <c r="QAG5" s="463"/>
      <c r="QAH5" s="463"/>
      <c r="QAI5" s="463"/>
      <c r="QAJ5" s="463"/>
      <c r="QAK5" s="463"/>
      <c r="QAL5" s="463"/>
      <c r="QAM5" s="463"/>
      <c r="QAN5" s="463"/>
      <c r="QAO5" s="463"/>
      <c r="QAP5" s="463"/>
      <c r="QAQ5" s="463"/>
      <c r="QAR5" s="463"/>
      <c r="QAS5" s="463"/>
      <c r="QAT5" s="463"/>
      <c r="QAU5" s="463"/>
      <c r="QAV5" s="463"/>
      <c r="QAW5" s="463"/>
      <c r="QAX5" s="463"/>
      <c r="QAY5" s="463"/>
      <c r="QAZ5" s="463"/>
      <c r="QBA5" s="463"/>
      <c r="QBB5" s="463"/>
      <c r="QBC5" s="463"/>
      <c r="QBD5" s="463"/>
      <c r="QBE5" s="463"/>
      <c r="QBF5" s="463"/>
      <c r="QBG5" s="463"/>
      <c r="QBH5" s="463"/>
      <c r="QBI5" s="463"/>
      <c r="QBJ5" s="463"/>
      <c r="QBK5" s="463"/>
      <c r="QBL5" s="463"/>
      <c r="QBM5" s="463"/>
      <c r="QBN5" s="463"/>
      <c r="QBO5" s="463"/>
      <c r="QBP5" s="463"/>
      <c r="QBQ5" s="463"/>
      <c r="QBR5" s="463"/>
      <c r="QBS5" s="463"/>
      <c r="QBT5" s="463"/>
      <c r="QBU5" s="463"/>
      <c r="QBV5" s="463"/>
      <c r="QBW5" s="463"/>
      <c r="QBX5" s="463"/>
      <c r="QBY5" s="463"/>
      <c r="QBZ5" s="463"/>
      <c r="QCA5" s="463"/>
      <c r="QCB5" s="463"/>
      <c r="QCC5" s="463"/>
      <c r="QCD5" s="463"/>
      <c r="QCE5" s="463"/>
      <c r="QCF5" s="463"/>
      <c r="QCG5" s="463"/>
      <c r="QCH5" s="463"/>
      <c r="QCI5" s="463"/>
      <c r="QCJ5" s="463"/>
      <c r="QCK5" s="463"/>
      <c r="QCL5" s="463"/>
      <c r="QCM5" s="463"/>
      <c r="QCN5" s="463"/>
      <c r="QCO5" s="463"/>
      <c r="QCP5" s="463"/>
      <c r="QCQ5" s="463"/>
      <c r="QCR5" s="463"/>
      <c r="QCS5" s="463"/>
      <c r="QCT5" s="463"/>
      <c r="QCU5" s="463"/>
      <c r="QCV5" s="463"/>
      <c r="QCW5" s="463"/>
      <c r="QCX5" s="463"/>
      <c r="QCY5" s="463"/>
      <c r="QCZ5" s="463"/>
      <c r="QDA5" s="463"/>
      <c r="QDB5" s="463"/>
      <c r="QDC5" s="463"/>
      <c r="QDD5" s="463"/>
      <c r="QDE5" s="463"/>
      <c r="QDF5" s="463"/>
      <c r="QDG5" s="463"/>
      <c r="QDH5" s="463"/>
      <c r="QDI5" s="463"/>
      <c r="QDJ5" s="463"/>
      <c r="QDK5" s="463"/>
      <c r="QDL5" s="463"/>
      <c r="QDM5" s="463"/>
      <c r="QDN5" s="463"/>
      <c r="QDO5" s="463"/>
      <c r="QDP5" s="463"/>
      <c r="QDQ5" s="463"/>
      <c r="QDR5" s="463"/>
      <c r="QDS5" s="463"/>
      <c r="QDT5" s="463"/>
      <c r="QDU5" s="463"/>
      <c r="QDV5" s="463"/>
      <c r="QDW5" s="463"/>
      <c r="QDX5" s="463"/>
      <c r="QDY5" s="463"/>
      <c r="QDZ5" s="463"/>
      <c r="QEA5" s="463"/>
      <c r="QEB5" s="463"/>
      <c r="QEC5" s="463"/>
      <c r="QED5" s="463"/>
      <c r="QEE5" s="463"/>
      <c r="QEF5" s="463"/>
      <c r="QEG5" s="463"/>
      <c r="QEH5" s="463"/>
      <c r="QEI5" s="463"/>
      <c r="QEJ5" s="463"/>
      <c r="QEK5" s="463"/>
      <c r="QEL5" s="463"/>
      <c r="QEM5" s="463"/>
      <c r="QEN5" s="463"/>
      <c r="QEO5" s="463"/>
      <c r="QEP5" s="463"/>
      <c r="QEQ5" s="463"/>
      <c r="QER5" s="463"/>
      <c r="QES5" s="463"/>
      <c r="QET5" s="463"/>
      <c r="QEU5" s="463"/>
      <c r="QEV5" s="463"/>
      <c r="QEW5" s="463"/>
      <c r="QEX5" s="463"/>
      <c r="QEY5" s="463"/>
      <c r="QEZ5" s="463"/>
      <c r="QFA5" s="463"/>
      <c r="QFB5" s="463"/>
      <c r="QFC5" s="463"/>
      <c r="QFD5" s="463"/>
      <c r="QFE5" s="463"/>
      <c r="QFF5" s="463"/>
      <c r="QFG5" s="463"/>
      <c r="QFH5" s="463"/>
      <c r="QFI5" s="463"/>
      <c r="QFJ5" s="463"/>
      <c r="QFK5" s="463"/>
      <c r="QFL5" s="463"/>
      <c r="QFM5" s="463"/>
      <c r="QFN5" s="463"/>
      <c r="QFO5" s="463"/>
      <c r="QFP5" s="463"/>
      <c r="QFQ5" s="463"/>
      <c r="QFR5" s="463"/>
      <c r="QFS5" s="463"/>
      <c r="QFT5" s="463"/>
      <c r="QFU5" s="463"/>
      <c r="QFV5" s="463"/>
      <c r="QFW5" s="463"/>
      <c r="QFX5" s="463"/>
      <c r="QFY5" s="463"/>
      <c r="QFZ5" s="463"/>
      <c r="QGA5" s="463"/>
      <c r="QGB5" s="463"/>
      <c r="QGC5" s="463"/>
      <c r="QGD5" s="463"/>
      <c r="QGE5" s="463"/>
      <c r="QGF5" s="463"/>
      <c r="QGG5" s="463"/>
      <c r="QGH5" s="463"/>
      <c r="QGI5" s="463"/>
      <c r="QGJ5" s="463"/>
      <c r="QGK5" s="463"/>
      <c r="QGL5" s="463"/>
      <c r="QGM5" s="463"/>
      <c r="QGN5" s="463"/>
      <c r="QGO5" s="463"/>
      <c r="QGP5" s="463"/>
      <c r="QGQ5" s="463"/>
      <c r="QGR5" s="463"/>
      <c r="QGS5" s="463"/>
      <c r="QGT5" s="463"/>
      <c r="QGU5" s="463"/>
      <c r="QGV5" s="463"/>
      <c r="QGW5" s="463"/>
      <c r="QGX5" s="463"/>
      <c r="QGY5" s="463"/>
      <c r="QGZ5" s="463"/>
      <c r="QHA5" s="463"/>
      <c r="QHB5" s="463"/>
      <c r="QHC5" s="463"/>
      <c r="QHD5" s="463"/>
      <c r="QHE5" s="463"/>
      <c r="QHF5" s="463"/>
      <c r="QHG5" s="463"/>
      <c r="QHH5" s="463"/>
      <c r="QHI5" s="463"/>
      <c r="QHJ5" s="463"/>
      <c r="QHK5" s="463"/>
      <c r="QHL5" s="463"/>
      <c r="QHM5" s="463"/>
      <c r="QHN5" s="463"/>
      <c r="QHO5" s="463"/>
      <c r="QHP5" s="463"/>
      <c r="QHQ5" s="463"/>
      <c r="QHR5" s="463"/>
      <c r="QHS5" s="463"/>
      <c r="QHT5" s="463"/>
      <c r="QHU5" s="463"/>
      <c r="QHV5" s="463"/>
      <c r="QHW5" s="463"/>
      <c r="QHX5" s="463"/>
      <c r="QHY5" s="463"/>
      <c r="QHZ5" s="463"/>
      <c r="QIA5" s="463"/>
      <c r="QIB5" s="463"/>
      <c r="QIC5" s="463"/>
      <c r="QID5" s="463"/>
      <c r="QIE5" s="463"/>
      <c r="QIF5" s="463"/>
      <c r="QIG5" s="463"/>
      <c r="QIH5" s="463"/>
      <c r="QII5" s="463"/>
      <c r="QIJ5" s="463"/>
      <c r="QIK5" s="463"/>
      <c r="QIL5" s="463"/>
      <c r="QIM5" s="463"/>
      <c r="QIN5" s="463"/>
      <c r="QIO5" s="463"/>
      <c r="QIP5" s="463"/>
      <c r="QIQ5" s="463"/>
      <c r="QIR5" s="463"/>
      <c r="QIS5" s="463"/>
      <c r="QIT5" s="463"/>
      <c r="QIU5" s="463"/>
      <c r="QIV5" s="463"/>
      <c r="QIW5" s="463"/>
      <c r="QIX5" s="463"/>
      <c r="QIY5" s="463"/>
      <c r="QIZ5" s="463"/>
      <c r="QJA5" s="463"/>
      <c r="QJB5" s="463"/>
      <c r="QJC5" s="463"/>
      <c r="QJD5" s="463"/>
      <c r="QJE5" s="463"/>
      <c r="QJF5" s="463"/>
      <c r="QJG5" s="463"/>
      <c r="QJH5" s="463"/>
      <c r="QJI5" s="463"/>
      <c r="QJJ5" s="463"/>
      <c r="QJK5" s="463"/>
      <c r="QJL5" s="463"/>
      <c r="QJM5" s="463"/>
      <c r="QJN5" s="463"/>
      <c r="QJO5" s="463"/>
      <c r="QJP5" s="463"/>
      <c r="QJQ5" s="463"/>
      <c r="QJR5" s="463"/>
      <c r="QJS5" s="463"/>
      <c r="QJT5" s="463"/>
      <c r="QJU5" s="463"/>
      <c r="QJV5" s="463"/>
      <c r="QJW5" s="463"/>
      <c r="QJX5" s="463"/>
      <c r="QJY5" s="463"/>
      <c r="QJZ5" s="463"/>
      <c r="QKA5" s="463"/>
      <c r="QKB5" s="463"/>
      <c r="QKC5" s="463"/>
      <c r="QKD5" s="463"/>
      <c r="QKE5" s="463"/>
      <c r="QKF5" s="463"/>
      <c r="QKG5" s="463"/>
      <c r="QKH5" s="463"/>
      <c r="QKI5" s="463"/>
      <c r="QKJ5" s="463"/>
      <c r="QKK5" s="463"/>
      <c r="QKL5" s="463"/>
      <c r="QKM5" s="463"/>
      <c r="QKN5" s="463"/>
      <c r="QKO5" s="463"/>
      <c r="QKP5" s="463"/>
      <c r="QKQ5" s="463"/>
      <c r="QKR5" s="463"/>
      <c r="QKS5" s="463"/>
      <c r="QKT5" s="463"/>
      <c r="QKU5" s="463"/>
      <c r="QKV5" s="463"/>
      <c r="QKW5" s="463"/>
      <c r="QKX5" s="463"/>
      <c r="QKY5" s="463"/>
      <c r="QKZ5" s="463"/>
      <c r="QLA5" s="463"/>
      <c r="QLB5" s="463"/>
      <c r="QLC5" s="463"/>
      <c r="QLD5" s="463"/>
      <c r="QLE5" s="463"/>
      <c r="QLF5" s="463"/>
      <c r="QLG5" s="463"/>
      <c r="QLH5" s="463"/>
      <c r="QLI5" s="463"/>
      <c r="QLJ5" s="463"/>
      <c r="QLK5" s="463"/>
      <c r="QLL5" s="463"/>
      <c r="QLM5" s="463"/>
      <c r="QLN5" s="463"/>
      <c r="QLO5" s="463"/>
      <c r="QLP5" s="463"/>
      <c r="QLQ5" s="463"/>
      <c r="QLR5" s="463"/>
      <c r="QLS5" s="463"/>
      <c r="QLT5" s="463"/>
      <c r="QLU5" s="463"/>
      <c r="QLV5" s="463"/>
      <c r="QLW5" s="463"/>
      <c r="QLX5" s="463"/>
      <c r="QLY5" s="463"/>
      <c r="QLZ5" s="463"/>
      <c r="QMA5" s="463"/>
      <c r="QMB5" s="463"/>
      <c r="QMC5" s="463"/>
      <c r="QMD5" s="463"/>
      <c r="QME5" s="463"/>
      <c r="QMF5" s="463"/>
      <c r="QMG5" s="463"/>
      <c r="QMH5" s="463"/>
      <c r="QMI5" s="463"/>
      <c r="QMJ5" s="463"/>
      <c r="QMK5" s="463"/>
      <c r="QML5" s="463"/>
      <c r="QMM5" s="463"/>
      <c r="QMN5" s="463"/>
      <c r="QMO5" s="463"/>
      <c r="QMP5" s="463"/>
      <c r="QMQ5" s="463"/>
      <c r="QMR5" s="463"/>
      <c r="QMS5" s="463"/>
      <c r="QMT5" s="463"/>
      <c r="QMU5" s="463"/>
      <c r="QMV5" s="463"/>
      <c r="QMW5" s="463"/>
      <c r="QMX5" s="463"/>
      <c r="QMY5" s="463"/>
      <c r="QMZ5" s="463"/>
      <c r="QNA5" s="463"/>
      <c r="QNB5" s="463"/>
      <c r="QNC5" s="463"/>
      <c r="QND5" s="463"/>
      <c r="QNE5" s="463"/>
      <c r="QNF5" s="463"/>
      <c r="QNG5" s="463"/>
      <c r="QNH5" s="463"/>
      <c r="QNI5" s="463"/>
      <c r="QNJ5" s="463"/>
      <c r="QNK5" s="463"/>
      <c r="QNL5" s="463"/>
      <c r="QNM5" s="463"/>
      <c r="QNN5" s="463"/>
      <c r="QNO5" s="463"/>
      <c r="QNP5" s="463"/>
      <c r="QNQ5" s="463"/>
      <c r="QNR5" s="463"/>
      <c r="QNS5" s="463"/>
      <c r="QNT5" s="463"/>
      <c r="QNU5" s="463"/>
      <c r="QNV5" s="463"/>
      <c r="QNW5" s="463"/>
      <c r="QNX5" s="463"/>
      <c r="QNY5" s="463"/>
      <c r="QNZ5" s="463"/>
      <c r="QOA5" s="463"/>
      <c r="QOB5" s="463"/>
      <c r="QOC5" s="463"/>
      <c r="QOD5" s="463"/>
      <c r="QOE5" s="463"/>
      <c r="QOF5" s="463"/>
      <c r="QOG5" s="463"/>
      <c r="QOH5" s="463"/>
      <c r="QOI5" s="463"/>
      <c r="QOJ5" s="463"/>
      <c r="QOK5" s="463"/>
      <c r="QOL5" s="463"/>
      <c r="QOM5" s="463"/>
      <c r="QON5" s="463"/>
      <c r="QOO5" s="463"/>
      <c r="QOP5" s="463"/>
      <c r="QOQ5" s="463"/>
      <c r="QOR5" s="463"/>
      <c r="QOS5" s="463"/>
      <c r="QOT5" s="463"/>
      <c r="QOU5" s="463"/>
      <c r="QOV5" s="463"/>
      <c r="QOW5" s="463"/>
      <c r="QOX5" s="463"/>
      <c r="QOY5" s="463"/>
      <c r="QOZ5" s="463"/>
      <c r="QPA5" s="463"/>
      <c r="QPB5" s="463"/>
      <c r="QPC5" s="463"/>
      <c r="QPD5" s="463"/>
      <c r="QPE5" s="463"/>
      <c r="QPF5" s="463"/>
      <c r="QPG5" s="463"/>
      <c r="QPH5" s="463"/>
      <c r="QPI5" s="463"/>
      <c r="QPJ5" s="463"/>
      <c r="QPK5" s="463"/>
      <c r="QPL5" s="463"/>
      <c r="QPM5" s="463"/>
      <c r="QPN5" s="463"/>
      <c r="QPO5" s="463"/>
      <c r="QPP5" s="463"/>
      <c r="QPQ5" s="463"/>
      <c r="QPR5" s="463"/>
      <c r="QPS5" s="463"/>
      <c r="QPT5" s="463"/>
      <c r="QPU5" s="463"/>
      <c r="QPV5" s="463"/>
      <c r="QPW5" s="463"/>
      <c r="QPX5" s="463"/>
      <c r="QPY5" s="463"/>
      <c r="QPZ5" s="463"/>
      <c r="QQA5" s="463"/>
      <c r="QQB5" s="463"/>
      <c r="QQC5" s="463"/>
      <c r="QQD5" s="463"/>
      <c r="QQE5" s="463"/>
      <c r="QQF5" s="463"/>
      <c r="QQG5" s="463"/>
      <c r="QQH5" s="463"/>
      <c r="QQI5" s="463"/>
      <c r="QQJ5" s="463"/>
      <c r="QQK5" s="463"/>
      <c r="QQL5" s="463"/>
      <c r="QQM5" s="463"/>
      <c r="QQN5" s="463"/>
      <c r="QQO5" s="463"/>
      <c r="QQP5" s="463"/>
      <c r="QQQ5" s="463"/>
      <c r="QQR5" s="463"/>
      <c r="QQS5" s="463"/>
      <c r="QQT5" s="463"/>
      <c r="QQU5" s="463"/>
      <c r="QQV5" s="463"/>
      <c r="QQW5" s="463"/>
      <c r="QQX5" s="463"/>
      <c r="QQY5" s="463"/>
      <c r="QQZ5" s="463"/>
      <c r="QRA5" s="463"/>
      <c r="QRB5" s="463"/>
      <c r="QRC5" s="463"/>
      <c r="QRD5" s="463"/>
      <c r="QRE5" s="463"/>
      <c r="QRF5" s="463"/>
      <c r="QRG5" s="463"/>
      <c r="QRH5" s="463"/>
      <c r="QRI5" s="463"/>
      <c r="QRJ5" s="463"/>
      <c r="QRK5" s="463"/>
      <c r="QRL5" s="463"/>
      <c r="QRM5" s="463"/>
      <c r="QRN5" s="463"/>
      <c r="QRO5" s="463"/>
      <c r="QRP5" s="463"/>
      <c r="QRQ5" s="463"/>
      <c r="QRR5" s="463"/>
      <c r="QRS5" s="463"/>
      <c r="QRT5" s="463"/>
      <c r="QRU5" s="463"/>
      <c r="QRV5" s="463"/>
      <c r="QRW5" s="463"/>
      <c r="QRX5" s="463"/>
      <c r="QRY5" s="463"/>
      <c r="QRZ5" s="463"/>
      <c r="QSA5" s="463"/>
      <c r="QSB5" s="463"/>
      <c r="QSC5" s="463"/>
      <c r="QSD5" s="463"/>
      <c r="QSE5" s="463"/>
      <c r="QSF5" s="463"/>
      <c r="QSG5" s="463"/>
      <c r="QSH5" s="463"/>
      <c r="QSI5" s="463"/>
      <c r="QSJ5" s="463"/>
      <c r="QSK5" s="463"/>
      <c r="QSL5" s="463"/>
      <c r="QSM5" s="463"/>
      <c r="QSN5" s="463"/>
      <c r="QSO5" s="463"/>
      <c r="QSP5" s="463"/>
      <c r="QSQ5" s="463"/>
      <c r="QSR5" s="463"/>
      <c r="QSS5" s="463"/>
      <c r="QST5" s="463"/>
      <c r="QSU5" s="463"/>
      <c r="QSV5" s="463"/>
      <c r="QSW5" s="463"/>
      <c r="QSX5" s="463"/>
      <c r="QSY5" s="463"/>
      <c r="QSZ5" s="463"/>
      <c r="QTA5" s="463"/>
      <c r="QTB5" s="463"/>
      <c r="QTC5" s="463"/>
      <c r="QTD5" s="463"/>
      <c r="QTE5" s="463"/>
      <c r="QTF5" s="463"/>
      <c r="QTG5" s="463"/>
      <c r="QTH5" s="463"/>
      <c r="QTI5" s="463"/>
      <c r="QTJ5" s="463"/>
      <c r="QTK5" s="463"/>
      <c r="QTL5" s="463"/>
      <c r="QTM5" s="463"/>
      <c r="QTN5" s="463"/>
      <c r="QTO5" s="463"/>
      <c r="QTP5" s="463"/>
      <c r="QTQ5" s="463"/>
      <c r="QTR5" s="463"/>
      <c r="QTS5" s="463"/>
      <c r="QTT5" s="463"/>
      <c r="QTU5" s="463"/>
      <c r="QTV5" s="463"/>
      <c r="QTW5" s="463"/>
      <c r="QTX5" s="463"/>
      <c r="QTY5" s="463"/>
      <c r="QTZ5" s="463"/>
      <c r="QUA5" s="463"/>
      <c r="QUB5" s="463"/>
      <c r="QUC5" s="463"/>
      <c r="QUD5" s="463"/>
      <c r="QUE5" s="463"/>
      <c r="QUF5" s="463"/>
      <c r="QUG5" s="463"/>
      <c r="QUH5" s="463"/>
      <c r="QUI5" s="463"/>
      <c r="QUJ5" s="463"/>
      <c r="QUK5" s="463"/>
      <c r="QUL5" s="463"/>
      <c r="QUM5" s="463"/>
      <c r="QUN5" s="463"/>
      <c r="QUO5" s="463"/>
      <c r="QUP5" s="463"/>
      <c r="QUQ5" s="463"/>
      <c r="QUR5" s="463"/>
      <c r="QUS5" s="463"/>
      <c r="QUT5" s="463"/>
      <c r="QUU5" s="463"/>
      <c r="QUV5" s="463"/>
      <c r="QUW5" s="463"/>
      <c r="QUX5" s="463"/>
      <c r="QUY5" s="463"/>
      <c r="QUZ5" s="463"/>
      <c r="QVA5" s="463"/>
      <c r="QVB5" s="463"/>
      <c r="QVC5" s="463"/>
      <c r="QVD5" s="463"/>
      <c r="QVE5" s="463"/>
      <c r="QVF5" s="463"/>
      <c r="QVG5" s="463"/>
      <c r="QVH5" s="463"/>
      <c r="QVI5" s="463"/>
      <c r="QVJ5" s="463"/>
      <c r="QVK5" s="463"/>
      <c r="QVL5" s="463"/>
      <c r="QVM5" s="463"/>
      <c r="QVN5" s="463"/>
      <c r="QVO5" s="463"/>
      <c r="QVP5" s="463"/>
      <c r="QVQ5" s="463"/>
      <c r="QVR5" s="463"/>
      <c r="QVS5" s="463"/>
      <c r="QVT5" s="463"/>
      <c r="QVU5" s="463"/>
      <c r="QVV5" s="463"/>
      <c r="QVW5" s="463"/>
      <c r="QVX5" s="463"/>
      <c r="QVY5" s="463"/>
      <c r="QVZ5" s="463"/>
      <c r="QWA5" s="463"/>
      <c r="QWB5" s="463"/>
      <c r="QWC5" s="463"/>
      <c r="QWD5" s="463"/>
      <c r="QWE5" s="463"/>
      <c r="QWF5" s="463"/>
      <c r="QWG5" s="463"/>
      <c r="QWH5" s="463"/>
      <c r="QWI5" s="463"/>
      <c r="QWJ5" s="463"/>
      <c r="QWK5" s="463"/>
      <c r="QWL5" s="463"/>
      <c r="QWM5" s="463"/>
      <c r="QWN5" s="463"/>
      <c r="QWO5" s="463"/>
      <c r="QWP5" s="463"/>
      <c r="QWQ5" s="463"/>
      <c r="QWR5" s="463"/>
      <c r="QWS5" s="463"/>
      <c r="QWT5" s="463"/>
      <c r="QWU5" s="463"/>
      <c r="QWV5" s="463"/>
      <c r="QWW5" s="463"/>
      <c r="QWX5" s="463"/>
      <c r="QWY5" s="463"/>
      <c r="QWZ5" s="463"/>
      <c r="QXA5" s="463"/>
      <c r="QXB5" s="463"/>
      <c r="QXC5" s="463"/>
      <c r="QXD5" s="463"/>
      <c r="QXE5" s="463"/>
      <c r="QXF5" s="463"/>
      <c r="QXG5" s="463"/>
      <c r="QXH5" s="463"/>
      <c r="QXI5" s="463"/>
      <c r="QXJ5" s="463"/>
      <c r="QXK5" s="463"/>
      <c r="QXL5" s="463"/>
      <c r="QXM5" s="463"/>
      <c r="QXN5" s="463"/>
      <c r="QXO5" s="463"/>
      <c r="QXP5" s="463"/>
      <c r="QXQ5" s="463"/>
      <c r="QXR5" s="463"/>
      <c r="QXS5" s="463"/>
      <c r="QXT5" s="463"/>
      <c r="QXU5" s="463"/>
      <c r="QXV5" s="463"/>
      <c r="QXW5" s="463"/>
      <c r="QXX5" s="463"/>
      <c r="QXY5" s="463"/>
      <c r="QXZ5" s="463"/>
      <c r="QYA5" s="463"/>
      <c r="QYB5" s="463"/>
      <c r="QYC5" s="463"/>
      <c r="QYD5" s="463"/>
      <c r="QYE5" s="463"/>
      <c r="QYF5" s="463"/>
      <c r="QYG5" s="463"/>
      <c r="QYH5" s="463"/>
      <c r="QYI5" s="463"/>
      <c r="QYJ5" s="463"/>
      <c r="QYK5" s="463"/>
      <c r="QYL5" s="463"/>
      <c r="QYM5" s="463"/>
      <c r="QYN5" s="463"/>
      <c r="QYO5" s="463"/>
      <c r="QYP5" s="463"/>
      <c r="QYQ5" s="463"/>
      <c r="QYR5" s="463"/>
      <c r="QYS5" s="463"/>
      <c r="QYT5" s="463"/>
      <c r="QYU5" s="463"/>
      <c r="QYV5" s="463"/>
      <c r="QYW5" s="463"/>
      <c r="QYX5" s="463"/>
      <c r="QYY5" s="463"/>
      <c r="QYZ5" s="463"/>
      <c r="QZA5" s="463"/>
      <c r="QZB5" s="463"/>
      <c r="QZC5" s="463"/>
      <c r="QZD5" s="463"/>
      <c r="QZE5" s="463"/>
      <c r="QZF5" s="463"/>
      <c r="QZG5" s="463"/>
      <c r="QZH5" s="463"/>
      <c r="QZI5" s="463"/>
      <c r="QZJ5" s="463"/>
      <c r="QZK5" s="463"/>
      <c r="QZL5" s="463"/>
      <c r="QZM5" s="463"/>
      <c r="QZN5" s="463"/>
      <c r="QZO5" s="463"/>
      <c r="QZP5" s="463"/>
      <c r="QZQ5" s="463"/>
      <c r="QZR5" s="463"/>
      <c r="QZS5" s="463"/>
      <c r="QZT5" s="463"/>
      <c r="QZU5" s="463"/>
      <c r="QZV5" s="463"/>
      <c r="QZW5" s="463"/>
      <c r="QZX5" s="463"/>
      <c r="QZY5" s="463"/>
      <c r="QZZ5" s="463"/>
      <c r="RAA5" s="463"/>
      <c r="RAB5" s="463"/>
      <c r="RAC5" s="463"/>
      <c r="RAD5" s="463"/>
      <c r="RAE5" s="463"/>
      <c r="RAF5" s="463"/>
      <c r="RAG5" s="463"/>
      <c r="RAH5" s="463"/>
      <c r="RAI5" s="463"/>
      <c r="RAJ5" s="463"/>
      <c r="RAK5" s="463"/>
      <c r="RAL5" s="463"/>
      <c r="RAM5" s="463"/>
      <c r="RAN5" s="463"/>
      <c r="RAO5" s="463"/>
      <c r="RAP5" s="463"/>
      <c r="RAQ5" s="463"/>
      <c r="RAR5" s="463"/>
      <c r="RAS5" s="463"/>
      <c r="RAT5" s="463"/>
      <c r="RAU5" s="463"/>
      <c r="RAV5" s="463"/>
      <c r="RAW5" s="463"/>
      <c r="RAX5" s="463"/>
      <c r="RAY5" s="463"/>
      <c r="RAZ5" s="463"/>
      <c r="RBA5" s="463"/>
      <c r="RBB5" s="463"/>
      <c r="RBC5" s="463"/>
      <c r="RBD5" s="463"/>
      <c r="RBE5" s="463"/>
      <c r="RBF5" s="463"/>
      <c r="RBG5" s="463"/>
      <c r="RBH5" s="463"/>
      <c r="RBI5" s="463"/>
      <c r="RBJ5" s="463"/>
      <c r="RBK5" s="463"/>
      <c r="RBL5" s="463"/>
      <c r="RBM5" s="463"/>
      <c r="RBN5" s="463"/>
      <c r="RBO5" s="463"/>
      <c r="RBP5" s="463"/>
      <c r="RBQ5" s="463"/>
      <c r="RBR5" s="463"/>
      <c r="RBS5" s="463"/>
      <c r="RBT5" s="463"/>
      <c r="RBU5" s="463"/>
      <c r="RBV5" s="463"/>
      <c r="RBW5" s="463"/>
      <c r="RBX5" s="463"/>
      <c r="RBY5" s="463"/>
      <c r="RBZ5" s="463"/>
      <c r="RCA5" s="463"/>
      <c r="RCB5" s="463"/>
      <c r="RCC5" s="463"/>
      <c r="RCD5" s="463"/>
      <c r="RCE5" s="463"/>
      <c r="RCF5" s="463"/>
      <c r="RCG5" s="463"/>
      <c r="RCH5" s="463"/>
      <c r="RCI5" s="463"/>
      <c r="RCJ5" s="463"/>
      <c r="RCK5" s="463"/>
      <c r="RCL5" s="463"/>
      <c r="RCM5" s="463"/>
      <c r="RCN5" s="463"/>
      <c r="RCO5" s="463"/>
      <c r="RCP5" s="463"/>
      <c r="RCQ5" s="463"/>
      <c r="RCR5" s="463"/>
      <c r="RCS5" s="463"/>
      <c r="RCT5" s="463"/>
      <c r="RCU5" s="463"/>
      <c r="RCV5" s="463"/>
      <c r="RCW5" s="463"/>
      <c r="RCX5" s="463"/>
      <c r="RCY5" s="463"/>
      <c r="RCZ5" s="463"/>
      <c r="RDA5" s="463"/>
      <c r="RDB5" s="463"/>
      <c r="RDC5" s="463"/>
      <c r="RDD5" s="463"/>
      <c r="RDE5" s="463"/>
      <c r="RDF5" s="463"/>
      <c r="RDG5" s="463"/>
      <c r="RDH5" s="463"/>
      <c r="RDI5" s="463"/>
      <c r="RDJ5" s="463"/>
      <c r="RDK5" s="463"/>
      <c r="RDL5" s="463"/>
      <c r="RDM5" s="463"/>
      <c r="RDN5" s="463"/>
      <c r="RDO5" s="463"/>
      <c r="RDP5" s="463"/>
      <c r="RDQ5" s="463"/>
      <c r="RDR5" s="463"/>
      <c r="RDS5" s="463"/>
      <c r="RDT5" s="463"/>
      <c r="RDU5" s="463"/>
      <c r="RDV5" s="463"/>
      <c r="RDW5" s="463"/>
      <c r="RDX5" s="463"/>
      <c r="RDY5" s="463"/>
      <c r="RDZ5" s="463"/>
      <c r="REA5" s="463"/>
      <c r="REB5" s="463"/>
      <c r="REC5" s="463"/>
      <c r="RED5" s="463"/>
      <c r="REE5" s="463"/>
      <c r="REF5" s="463"/>
      <c r="REG5" s="463"/>
      <c r="REH5" s="463"/>
      <c r="REI5" s="463"/>
      <c r="REJ5" s="463"/>
      <c r="REK5" s="463"/>
      <c r="REL5" s="463"/>
      <c r="REM5" s="463"/>
      <c r="REN5" s="463"/>
      <c r="REO5" s="463"/>
      <c r="REP5" s="463"/>
      <c r="REQ5" s="463"/>
      <c r="RER5" s="463"/>
      <c r="RES5" s="463"/>
      <c r="RET5" s="463"/>
      <c r="REU5" s="463"/>
      <c r="REV5" s="463"/>
      <c r="REW5" s="463"/>
      <c r="REX5" s="463"/>
      <c r="REY5" s="463"/>
      <c r="REZ5" s="463"/>
      <c r="RFA5" s="463"/>
      <c r="RFB5" s="463"/>
      <c r="RFC5" s="463"/>
      <c r="RFD5" s="463"/>
      <c r="RFE5" s="463"/>
      <c r="RFF5" s="463"/>
      <c r="RFG5" s="463"/>
      <c r="RFH5" s="463"/>
      <c r="RFI5" s="463"/>
      <c r="RFJ5" s="463"/>
      <c r="RFK5" s="463"/>
      <c r="RFL5" s="463"/>
      <c r="RFM5" s="463"/>
      <c r="RFN5" s="463"/>
      <c r="RFO5" s="463"/>
      <c r="RFP5" s="463"/>
      <c r="RFQ5" s="463"/>
      <c r="RFR5" s="463"/>
      <c r="RFS5" s="463"/>
      <c r="RFT5" s="463"/>
      <c r="RFU5" s="463"/>
      <c r="RFV5" s="463"/>
      <c r="RFW5" s="463"/>
      <c r="RFX5" s="463"/>
      <c r="RFY5" s="463"/>
      <c r="RFZ5" s="463"/>
      <c r="RGA5" s="463"/>
      <c r="RGB5" s="463"/>
      <c r="RGC5" s="463"/>
      <c r="RGD5" s="463"/>
      <c r="RGE5" s="463"/>
      <c r="RGF5" s="463"/>
      <c r="RGG5" s="463"/>
      <c r="RGH5" s="463"/>
      <c r="RGI5" s="463"/>
      <c r="RGJ5" s="463"/>
      <c r="RGK5" s="463"/>
      <c r="RGL5" s="463"/>
      <c r="RGM5" s="463"/>
      <c r="RGN5" s="463"/>
      <c r="RGO5" s="463"/>
      <c r="RGP5" s="463"/>
      <c r="RGQ5" s="463"/>
      <c r="RGR5" s="463"/>
      <c r="RGS5" s="463"/>
      <c r="RGT5" s="463"/>
      <c r="RGU5" s="463"/>
      <c r="RGV5" s="463"/>
      <c r="RGW5" s="463"/>
      <c r="RGX5" s="463"/>
      <c r="RGY5" s="463"/>
      <c r="RGZ5" s="463"/>
      <c r="RHA5" s="463"/>
      <c r="RHB5" s="463"/>
      <c r="RHC5" s="463"/>
      <c r="RHD5" s="463"/>
      <c r="RHE5" s="463"/>
      <c r="RHF5" s="463"/>
      <c r="RHG5" s="463"/>
      <c r="RHH5" s="463"/>
      <c r="RHI5" s="463"/>
      <c r="RHJ5" s="463"/>
      <c r="RHK5" s="463"/>
      <c r="RHL5" s="463"/>
      <c r="RHM5" s="463"/>
      <c r="RHN5" s="463"/>
      <c r="RHO5" s="463"/>
      <c r="RHP5" s="463"/>
      <c r="RHQ5" s="463"/>
      <c r="RHR5" s="463"/>
      <c r="RHS5" s="463"/>
      <c r="RHT5" s="463"/>
      <c r="RHU5" s="463"/>
      <c r="RHV5" s="463"/>
      <c r="RHW5" s="463"/>
      <c r="RHX5" s="463"/>
      <c r="RHY5" s="463"/>
      <c r="RHZ5" s="463"/>
      <c r="RIA5" s="463"/>
      <c r="RIB5" s="463"/>
      <c r="RIC5" s="463"/>
      <c r="RID5" s="463"/>
      <c r="RIE5" s="463"/>
      <c r="RIF5" s="463"/>
      <c r="RIG5" s="463"/>
      <c r="RIH5" s="463"/>
      <c r="RII5" s="463"/>
      <c r="RIJ5" s="463"/>
      <c r="RIK5" s="463"/>
      <c r="RIL5" s="463"/>
      <c r="RIM5" s="463"/>
      <c r="RIN5" s="463"/>
      <c r="RIO5" s="463"/>
      <c r="RIP5" s="463"/>
      <c r="RIQ5" s="463"/>
      <c r="RIR5" s="463"/>
      <c r="RIS5" s="463"/>
      <c r="RIT5" s="463"/>
      <c r="RIU5" s="463"/>
      <c r="RIV5" s="463"/>
      <c r="RIW5" s="463"/>
      <c r="RIX5" s="463"/>
      <c r="RIY5" s="463"/>
      <c r="RIZ5" s="463"/>
      <c r="RJA5" s="463"/>
      <c r="RJB5" s="463"/>
      <c r="RJC5" s="463"/>
      <c r="RJD5" s="463"/>
      <c r="RJE5" s="463"/>
      <c r="RJF5" s="463"/>
      <c r="RJG5" s="463"/>
      <c r="RJH5" s="463"/>
      <c r="RJI5" s="463"/>
      <c r="RJJ5" s="463"/>
      <c r="RJK5" s="463"/>
      <c r="RJL5" s="463"/>
      <c r="RJM5" s="463"/>
      <c r="RJN5" s="463"/>
      <c r="RJO5" s="463"/>
      <c r="RJP5" s="463"/>
      <c r="RJQ5" s="463"/>
      <c r="RJR5" s="463"/>
      <c r="RJS5" s="463"/>
      <c r="RJT5" s="463"/>
      <c r="RJU5" s="463"/>
      <c r="RJV5" s="463"/>
      <c r="RJW5" s="463"/>
      <c r="RJX5" s="463"/>
      <c r="RJY5" s="463"/>
      <c r="RJZ5" s="463"/>
      <c r="RKA5" s="463"/>
      <c r="RKB5" s="463"/>
      <c r="RKC5" s="463"/>
      <c r="RKD5" s="463"/>
      <c r="RKE5" s="463"/>
      <c r="RKF5" s="463"/>
      <c r="RKG5" s="463"/>
      <c r="RKH5" s="463"/>
      <c r="RKI5" s="463"/>
      <c r="RKJ5" s="463"/>
      <c r="RKK5" s="463"/>
      <c r="RKL5" s="463"/>
      <c r="RKM5" s="463"/>
      <c r="RKN5" s="463"/>
      <c r="RKO5" s="463"/>
      <c r="RKP5" s="463"/>
      <c r="RKQ5" s="463"/>
      <c r="RKR5" s="463"/>
      <c r="RKS5" s="463"/>
      <c r="RKT5" s="463"/>
      <c r="RKU5" s="463"/>
      <c r="RKV5" s="463"/>
      <c r="RKW5" s="463"/>
      <c r="RKX5" s="463"/>
      <c r="RKY5" s="463"/>
      <c r="RKZ5" s="463"/>
      <c r="RLA5" s="463"/>
      <c r="RLB5" s="463"/>
      <c r="RLC5" s="463"/>
      <c r="RLD5" s="463"/>
      <c r="RLE5" s="463"/>
      <c r="RLF5" s="463"/>
      <c r="RLG5" s="463"/>
      <c r="RLH5" s="463"/>
      <c r="RLI5" s="463"/>
      <c r="RLJ5" s="463"/>
      <c r="RLK5" s="463"/>
      <c r="RLL5" s="463"/>
      <c r="RLM5" s="463"/>
      <c r="RLN5" s="463"/>
      <c r="RLO5" s="463"/>
      <c r="RLP5" s="463"/>
      <c r="RLQ5" s="463"/>
      <c r="RLR5" s="463"/>
      <c r="RLS5" s="463"/>
      <c r="RLT5" s="463"/>
      <c r="RLU5" s="463"/>
      <c r="RLV5" s="463"/>
      <c r="RLW5" s="463"/>
      <c r="RLX5" s="463"/>
      <c r="RLY5" s="463"/>
      <c r="RLZ5" s="463"/>
      <c r="RMA5" s="463"/>
      <c r="RMB5" s="463"/>
      <c r="RMC5" s="463"/>
      <c r="RMD5" s="463"/>
      <c r="RME5" s="463"/>
      <c r="RMF5" s="463"/>
      <c r="RMG5" s="463"/>
      <c r="RMH5" s="463"/>
      <c r="RMI5" s="463"/>
      <c r="RMJ5" s="463"/>
      <c r="RMK5" s="463"/>
      <c r="RML5" s="463"/>
      <c r="RMM5" s="463"/>
      <c r="RMN5" s="463"/>
      <c r="RMO5" s="463"/>
      <c r="RMP5" s="463"/>
      <c r="RMQ5" s="463"/>
      <c r="RMR5" s="463"/>
      <c r="RMS5" s="463"/>
      <c r="RMT5" s="463"/>
      <c r="RMU5" s="463"/>
      <c r="RMV5" s="463"/>
      <c r="RMW5" s="463"/>
      <c r="RMX5" s="463"/>
      <c r="RMY5" s="463"/>
      <c r="RMZ5" s="463"/>
      <c r="RNA5" s="463"/>
      <c r="RNB5" s="463"/>
      <c r="RNC5" s="463"/>
      <c r="RND5" s="463"/>
      <c r="RNE5" s="463"/>
      <c r="RNF5" s="463"/>
      <c r="RNG5" s="463"/>
      <c r="RNH5" s="463"/>
      <c r="RNI5" s="463"/>
      <c r="RNJ5" s="463"/>
      <c r="RNK5" s="463"/>
      <c r="RNL5" s="463"/>
      <c r="RNM5" s="463"/>
      <c r="RNN5" s="463"/>
      <c r="RNO5" s="463"/>
      <c r="RNP5" s="463"/>
      <c r="RNQ5" s="463"/>
      <c r="RNR5" s="463"/>
      <c r="RNS5" s="463"/>
      <c r="RNT5" s="463"/>
      <c r="RNU5" s="463"/>
      <c r="RNV5" s="463"/>
      <c r="RNW5" s="463"/>
      <c r="RNX5" s="463"/>
      <c r="RNY5" s="463"/>
      <c r="RNZ5" s="463"/>
      <c r="ROA5" s="463"/>
      <c r="ROB5" s="463"/>
      <c r="ROC5" s="463"/>
      <c r="ROD5" s="463"/>
      <c r="ROE5" s="463"/>
      <c r="ROF5" s="463"/>
      <c r="ROG5" s="463"/>
      <c r="ROH5" s="463"/>
      <c r="ROI5" s="463"/>
      <c r="ROJ5" s="463"/>
      <c r="ROK5" s="463"/>
      <c r="ROL5" s="463"/>
      <c r="ROM5" s="463"/>
      <c r="RON5" s="463"/>
      <c r="ROO5" s="463"/>
      <c r="ROP5" s="463"/>
      <c r="ROQ5" s="463"/>
      <c r="ROR5" s="463"/>
      <c r="ROS5" s="463"/>
      <c r="ROT5" s="463"/>
      <c r="ROU5" s="463"/>
      <c r="ROV5" s="463"/>
      <c r="ROW5" s="463"/>
      <c r="ROX5" s="463"/>
      <c r="ROY5" s="463"/>
      <c r="ROZ5" s="463"/>
      <c r="RPA5" s="463"/>
      <c r="RPB5" s="463"/>
      <c r="RPC5" s="463"/>
      <c r="RPD5" s="463"/>
      <c r="RPE5" s="463"/>
      <c r="RPF5" s="463"/>
      <c r="RPG5" s="463"/>
      <c r="RPH5" s="463"/>
      <c r="RPI5" s="463"/>
      <c r="RPJ5" s="463"/>
      <c r="RPK5" s="463"/>
      <c r="RPL5" s="463"/>
      <c r="RPM5" s="463"/>
      <c r="RPN5" s="463"/>
      <c r="RPO5" s="463"/>
      <c r="RPP5" s="463"/>
      <c r="RPQ5" s="463"/>
      <c r="RPR5" s="463"/>
      <c r="RPS5" s="463"/>
      <c r="RPT5" s="463"/>
      <c r="RPU5" s="463"/>
      <c r="RPV5" s="463"/>
      <c r="RPW5" s="463"/>
      <c r="RPX5" s="463"/>
      <c r="RPY5" s="463"/>
      <c r="RPZ5" s="463"/>
      <c r="RQA5" s="463"/>
      <c r="RQB5" s="463"/>
      <c r="RQC5" s="463"/>
      <c r="RQD5" s="463"/>
      <c r="RQE5" s="463"/>
      <c r="RQF5" s="463"/>
      <c r="RQG5" s="463"/>
      <c r="RQH5" s="463"/>
      <c r="RQI5" s="463"/>
      <c r="RQJ5" s="463"/>
      <c r="RQK5" s="463"/>
      <c r="RQL5" s="463"/>
      <c r="RQM5" s="463"/>
      <c r="RQN5" s="463"/>
      <c r="RQO5" s="463"/>
      <c r="RQP5" s="463"/>
      <c r="RQQ5" s="463"/>
      <c r="RQR5" s="463"/>
      <c r="RQS5" s="463"/>
      <c r="RQT5" s="463"/>
      <c r="RQU5" s="463"/>
      <c r="RQV5" s="463"/>
      <c r="RQW5" s="463"/>
      <c r="RQX5" s="463"/>
      <c r="RQY5" s="463"/>
      <c r="RQZ5" s="463"/>
      <c r="RRA5" s="463"/>
      <c r="RRB5" s="463"/>
      <c r="RRC5" s="463"/>
      <c r="RRD5" s="463"/>
      <c r="RRE5" s="463"/>
      <c r="RRF5" s="463"/>
      <c r="RRG5" s="463"/>
      <c r="RRH5" s="463"/>
      <c r="RRI5" s="463"/>
      <c r="RRJ5" s="463"/>
      <c r="RRK5" s="463"/>
      <c r="RRL5" s="463"/>
      <c r="RRM5" s="463"/>
      <c r="RRN5" s="463"/>
      <c r="RRO5" s="463"/>
      <c r="RRP5" s="463"/>
      <c r="RRQ5" s="463"/>
      <c r="RRR5" s="463"/>
      <c r="RRS5" s="463"/>
      <c r="RRT5" s="463"/>
      <c r="RRU5" s="463"/>
      <c r="RRV5" s="463"/>
      <c r="RRW5" s="463"/>
      <c r="RRX5" s="463"/>
      <c r="RRY5" s="463"/>
      <c r="RRZ5" s="463"/>
      <c r="RSA5" s="463"/>
      <c r="RSB5" s="463"/>
      <c r="RSC5" s="463"/>
      <c r="RSD5" s="463"/>
      <c r="RSE5" s="463"/>
      <c r="RSF5" s="463"/>
      <c r="RSG5" s="463"/>
      <c r="RSH5" s="463"/>
      <c r="RSI5" s="463"/>
      <c r="RSJ5" s="463"/>
      <c r="RSK5" s="463"/>
      <c r="RSL5" s="463"/>
      <c r="RSM5" s="463"/>
      <c r="RSN5" s="463"/>
      <c r="RSO5" s="463"/>
      <c r="RSP5" s="463"/>
      <c r="RSQ5" s="463"/>
      <c r="RSR5" s="463"/>
      <c r="RSS5" s="463"/>
      <c r="RST5" s="463"/>
      <c r="RSU5" s="463"/>
      <c r="RSV5" s="463"/>
      <c r="RSW5" s="463"/>
      <c r="RSX5" s="463"/>
      <c r="RSY5" s="463"/>
      <c r="RSZ5" s="463"/>
      <c r="RTA5" s="463"/>
      <c r="RTB5" s="463"/>
      <c r="RTC5" s="463"/>
      <c r="RTD5" s="463"/>
      <c r="RTE5" s="463"/>
      <c r="RTF5" s="463"/>
      <c r="RTG5" s="463"/>
      <c r="RTH5" s="463"/>
      <c r="RTI5" s="463"/>
      <c r="RTJ5" s="463"/>
      <c r="RTK5" s="463"/>
      <c r="RTL5" s="463"/>
      <c r="RTM5" s="463"/>
      <c r="RTN5" s="463"/>
      <c r="RTO5" s="463"/>
      <c r="RTP5" s="463"/>
      <c r="RTQ5" s="463"/>
      <c r="RTR5" s="463"/>
      <c r="RTS5" s="463"/>
      <c r="RTT5" s="463"/>
      <c r="RTU5" s="463"/>
      <c r="RTV5" s="463"/>
      <c r="RTW5" s="463"/>
      <c r="RTX5" s="463"/>
      <c r="RTY5" s="463"/>
      <c r="RTZ5" s="463"/>
      <c r="RUA5" s="463"/>
      <c r="RUB5" s="463"/>
      <c r="RUC5" s="463"/>
      <c r="RUD5" s="463"/>
      <c r="RUE5" s="463"/>
      <c r="RUF5" s="463"/>
      <c r="RUG5" s="463"/>
      <c r="RUH5" s="463"/>
      <c r="RUI5" s="463"/>
      <c r="RUJ5" s="463"/>
      <c r="RUK5" s="463"/>
      <c r="RUL5" s="463"/>
      <c r="RUM5" s="463"/>
      <c r="RUN5" s="463"/>
      <c r="RUO5" s="463"/>
      <c r="RUP5" s="463"/>
      <c r="RUQ5" s="463"/>
      <c r="RUR5" s="463"/>
      <c r="RUS5" s="463"/>
      <c r="RUT5" s="463"/>
      <c r="RUU5" s="463"/>
      <c r="RUV5" s="463"/>
      <c r="RUW5" s="463"/>
      <c r="RUX5" s="463"/>
      <c r="RUY5" s="463"/>
      <c r="RUZ5" s="463"/>
      <c r="RVA5" s="463"/>
      <c r="RVB5" s="463"/>
      <c r="RVC5" s="463"/>
      <c r="RVD5" s="463"/>
      <c r="RVE5" s="463"/>
      <c r="RVF5" s="463"/>
      <c r="RVG5" s="463"/>
      <c r="RVH5" s="463"/>
      <c r="RVI5" s="463"/>
      <c r="RVJ5" s="463"/>
      <c r="RVK5" s="463"/>
      <c r="RVL5" s="463"/>
      <c r="RVM5" s="463"/>
      <c r="RVN5" s="463"/>
      <c r="RVO5" s="463"/>
      <c r="RVP5" s="463"/>
      <c r="RVQ5" s="463"/>
      <c r="RVR5" s="463"/>
      <c r="RVS5" s="463"/>
      <c r="RVT5" s="463"/>
      <c r="RVU5" s="463"/>
      <c r="RVV5" s="463"/>
      <c r="RVW5" s="463"/>
      <c r="RVX5" s="463"/>
      <c r="RVY5" s="463"/>
      <c r="RVZ5" s="463"/>
      <c r="RWA5" s="463"/>
      <c r="RWB5" s="463"/>
      <c r="RWC5" s="463"/>
      <c r="RWD5" s="463"/>
      <c r="RWE5" s="463"/>
      <c r="RWF5" s="463"/>
      <c r="RWG5" s="463"/>
      <c r="RWH5" s="463"/>
      <c r="RWI5" s="463"/>
      <c r="RWJ5" s="463"/>
      <c r="RWK5" s="463"/>
      <c r="RWL5" s="463"/>
      <c r="RWM5" s="463"/>
      <c r="RWN5" s="463"/>
      <c r="RWO5" s="463"/>
      <c r="RWP5" s="463"/>
      <c r="RWQ5" s="463"/>
      <c r="RWR5" s="463"/>
      <c r="RWS5" s="463"/>
      <c r="RWT5" s="463"/>
      <c r="RWU5" s="463"/>
      <c r="RWV5" s="463"/>
      <c r="RWW5" s="463"/>
      <c r="RWX5" s="463"/>
      <c r="RWY5" s="463"/>
      <c r="RWZ5" s="463"/>
      <c r="RXA5" s="463"/>
      <c r="RXB5" s="463"/>
      <c r="RXC5" s="463"/>
      <c r="RXD5" s="463"/>
      <c r="RXE5" s="463"/>
      <c r="RXF5" s="463"/>
      <c r="RXG5" s="463"/>
      <c r="RXH5" s="463"/>
      <c r="RXI5" s="463"/>
      <c r="RXJ5" s="463"/>
      <c r="RXK5" s="463"/>
      <c r="RXL5" s="463"/>
      <c r="RXM5" s="463"/>
      <c r="RXN5" s="463"/>
      <c r="RXO5" s="463"/>
      <c r="RXP5" s="463"/>
      <c r="RXQ5" s="463"/>
      <c r="RXR5" s="463"/>
      <c r="RXS5" s="463"/>
      <c r="RXT5" s="463"/>
      <c r="RXU5" s="463"/>
      <c r="RXV5" s="463"/>
      <c r="RXW5" s="463"/>
      <c r="RXX5" s="463"/>
      <c r="RXY5" s="463"/>
      <c r="RXZ5" s="463"/>
      <c r="RYA5" s="463"/>
      <c r="RYB5" s="463"/>
      <c r="RYC5" s="463"/>
      <c r="RYD5" s="463"/>
      <c r="RYE5" s="463"/>
      <c r="RYF5" s="463"/>
      <c r="RYG5" s="463"/>
      <c r="RYH5" s="463"/>
      <c r="RYI5" s="463"/>
      <c r="RYJ5" s="463"/>
      <c r="RYK5" s="463"/>
      <c r="RYL5" s="463"/>
      <c r="RYM5" s="463"/>
      <c r="RYN5" s="463"/>
      <c r="RYO5" s="463"/>
      <c r="RYP5" s="463"/>
      <c r="RYQ5" s="463"/>
      <c r="RYR5" s="463"/>
      <c r="RYS5" s="463"/>
      <c r="RYT5" s="463"/>
      <c r="RYU5" s="463"/>
      <c r="RYV5" s="463"/>
      <c r="RYW5" s="463"/>
      <c r="RYX5" s="463"/>
      <c r="RYY5" s="463"/>
      <c r="RYZ5" s="463"/>
      <c r="RZA5" s="463"/>
      <c r="RZB5" s="463"/>
      <c r="RZC5" s="463"/>
      <c r="RZD5" s="463"/>
      <c r="RZE5" s="463"/>
      <c r="RZF5" s="463"/>
      <c r="RZG5" s="463"/>
      <c r="RZH5" s="463"/>
      <c r="RZI5" s="463"/>
      <c r="RZJ5" s="463"/>
      <c r="RZK5" s="463"/>
      <c r="RZL5" s="463"/>
      <c r="RZM5" s="463"/>
      <c r="RZN5" s="463"/>
      <c r="RZO5" s="463"/>
      <c r="RZP5" s="463"/>
      <c r="RZQ5" s="463"/>
      <c r="RZR5" s="463"/>
      <c r="RZS5" s="463"/>
      <c r="RZT5" s="463"/>
      <c r="RZU5" s="463"/>
      <c r="RZV5" s="463"/>
      <c r="RZW5" s="463"/>
      <c r="RZX5" s="463"/>
      <c r="RZY5" s="463"/>
      <c r="RZZ5" s="463"/>
      <c r="SAA5" s="463"/>
      <c r="SAB5" s="463"/>
      <c r="SAC5" s="463"/>
      <c r="SAD5" s="463"/>
      <c r="SAE5" s="463"/>
      <c r="SAF5" s="463"/>
      <c r="SAG5" s="463"/>
      <c r="SAH5" s="463"/>
      <c r="SAI5" s="463"/>
      <c r="SAJ5" s="463"/>
      <c r="SAK5" s="463"/>
      <c r="SAL5" s="463"/>
      <c r="SAM5" s="463"/>
      <c r="SAN5" s="463"/>
      <c r="SAO5" s="463"/>
      <c r="SAP5" s="463"/>
      <c r="SAQ5" s="463"/>
      <c r="SAR5" s="463"/>
      <c r="SAS5" s="463"/>
      <c r="SAT5" s="463"/>
      <c r="SAU5" s="463"/>
      <c r="SAV5" s="463"/>
      <c r="SAW5" s="463"/>
      <c r="SAX5" s="463"/>
      <c r="SAY5" s="463"/>
      <c r="SAZ5" s="463"/>
      <c r="SBA5" s="463"/>
      <c r="SBB5" s="463"/>
      <c r="SBC5" s="463"/>
      <c r="SBD5" s="463"/>
      <c r="SBE5" s="463"/>
      <c r="SBF5" s="463"/>
      <c r="SBG5" s="463"/>
      <c r="SBH5" s="463"/>
      <c r="SBI5" s="463"/>
      <c r="SBJ5" s="463"/>
      <c r="SBK5" s="463"/>
      <c r="SBL5" s="463"/>
      <c r="SBM5" s="463"/>
      <c r="SBN5" s="463"/>
      <c r="SBO5" s="463"/>
      <c r="SBP5" s="463"/>
      <c r="SBQ5" s="463"/>
      <c r="SBR5" s="463"/>
      <c r="SBS5" s="463"/>
      <c r="SBT5" s="463"/>
      <c r="SBU5" s="463"/>
      <c r="SBV5" s="463"/>
      <c r="SBW5" s="463"/>
      <c r="SBX5" s="463"/>
      <c r="SBY5" s="463"/>
      <c r="SBZ5" s="463"/>
      <c r="SCA5" s="463"/>
      <c r="SCB5" s="463"/>
      <c r="SCC5" s="463"/>
      <c r="SCD5" s="463"/>
      <c r="SCE5" s="463"/>
      <c r="SCF5" s="463"/>
      <c r="SCG5" s="463"/>
      <c r="SCH5" s="463"/>
      <c r="SCI5" s="463"/>
      <c r="SCJ5" s="463"/>
      <c r="SCK5" s="463"/>
      <c r="SCL5" s="463"/>
      <c r="SCM5" s="463"/>
      <c r="SCN5" s="463"/>
      <c r="SCO5" s="463"/>
      <c r="SCP5" s="463"/>
      <c r="SCQ5" s="463"/>
      <c r="SCR5" s="463"/>
      <c r="SCS5" s="463"/>
      <c r="SCT5" s="463"/>
      <c r="SCU5" s="463"/>
      <c r="SCV5" s="463"/>
      <c r="SCW5" s="463"/>
      <c r="SCX5" s="463"/>
      <c r="SCY5" s="463"/>
      <c r="SCZ5" s="463"/>
      <c r="SDA5" s="463"/>
      <c r="SDB5" s="463"/>
      <c r="SDC5" s="463"/>
      <c r="SDD5" s="463"/>
      <c r="SDE5" s="463"/>
      <c r="SDF5" s="463"/>
      <c r="SDG5" s="463"/>
      <c r="SDH5" s="463"/>
      <c r="SDI5" s="463"/>
      <c r="SDJ5" s="463"/>
      <c r="SDK5" s="463"/>
      <c r="SDL5" s="463"/>
      <c r="SDM5" s="463"/>
      <c r="SDN5" s="463"/>
      <c r="SDO5" s="463"/>
      <c r="SDP5" s="463"/>
      <c r="SDQ5" s="463"/>
      <c r="SDR5" s="463"/>
      <c r="SDS5" s="463"/>
      <c r="SDT5" s="463"/>
      <c r="SDU5" s="463"/>
      <c r="SDV5" s="463"/>
      <c r="SDW5" s="463"/>
      <c r="SDX5" s="463"/>
      <c r="SDY5" s="463"/>
      <c r="SDZ5" s="463"/>
      <c r="SEA5" s="463"/>
      <c r="SEB5" s="463"/>
      <c r="SEC5" s="463"/>
      <c r="SED5" s="463"/>
      <c r="SEE5" s="463"/>
      <c r="SEF5" s="463"/>
      <c r="SEG5" s="463"/>
      <c r="SEH5" s="463"/>
      <c r="SEI5" s="463"/>
      <c r="SEJ5" s="463"/>
      <c r="SEK5" s="463"/>
      <c r="SEL5" s="463"/>
      <c r="SEM5" s="463"/>
      <c r="SEN5" s="463"/>
      <c r="SEO5" s="463"/>
      <c r="SEP5" s="463"/>
      <c r="SEQ5" s="463"/>
      <c r="SER5" s="463"/>
      <c r="SES5" s="463"/>
      <c r="SET5" s="463"/>
      <c r="SEU5" s="463"/>
      <c r="SEV5" s="463"/>
      <c r="SEW5" s="463"/>
      <c r="SEX5" s="463"/>
      <c r="SEY5" s="463"/>
      <c r="SEZ5" s="463"/>
      <c r="SFA5" s="463"/>
      <c r="SFB5" s="463"/>
      <c r="SFC5" s="463"/>
      <c r="SFD5" s="463"/>
      <c r="SFE5" s="463"/>
      <c r="SFF5" s="463"/>
      <c r="SFG5" s="463"/>
      <c r="SFH5" s="463"/>
      <c r="SFI5" s="463"/>
      <c r="SFJ5" s="463"/>
      <c r="SFK5" s="463"/>
      <c r="SFL5" s="463"/>
      <c r="SFM5" s="463"/>
      <c r="SFN5" s="463"/>
      <c r="SFO5" s="463"/>
      <c r="SFP5" s="463"/>
      <c r="SFQ5" s="463"/>
      <c r="SFR5" s="463"/>
      <c r="SFS5" s="463"/>
      <c r="SFT5" s="463"/>
      <c r="SFU5" s="463"/>
      <c r="SFV5" s="463"/>
      <c r="SFW5" s="463"/>
      <c r="SFX5" s="463"/>
      <c r="SFY5" s="463"/>
      <c r="SFZ5" s="463"/>
      <c r="SGA5" s="463"/>
      <c r="SGB5" s="463"/>
      <c r="SGC5" s="463"/>
      <c r="SGD5" s="463"/>
      <c r="SGE5" s="463"/>
      <c r="SGF5" s="463"/>
      <c r="SGG5" s="463"/>
      <c r="SGH5" s="463"/>
      <c r="SGI5" s="463"/>
      <c r="SGJ5" s="463"/>
      <c r="SGK5" s="463"/>
      <c r="SGL5" s="463"/>
      <c r="SGM5" s="463"/>
      <c r="SGN5" s="463"/>
      <c r="SGO5" s="463"/>
      <c r="SGP5" s="463"/>
      <c r="SGQ5" s="463"/>
      <c r="SGR5" s="463"/>
      <c r="SGS5" s="463"/>
      <c r="SGT5" s="463"/>
      <c r="SGU5" s="463"/>
      <c r="SGV5" s="463"/>
      <c r="SGW5" s="463"/>
      <c r="SGX5" s="463"/>
      <c r="SGY5" s="463"/>
      <c r="SGZ5" s="463"/>
      <c r="SHA5" s="463"/>
      <c r="SHB5" s="463"/>
      <c r="SHC5" s="463"/>
      <c r="SHD5" s="463"/>
      <c r="SHE5" s="463"/>
      <c r="SHF5" s="463"/>
      <c r="SHG5" s="463"/>
      <c r="SHH5" s="463"/>
      <c r="SHI5" s="463"/>
      <c r="SHJ5" s="463"/>
      <c r="SHK5" s="463"/>
      <c r="SHL5" s="463"/>
      <c r="SHM5" s="463"/>
      <c r="SHN5" s="463"/>
      <c r="SHO5" s="463"/>
      <c r="SHP5" s="463"/>
      <c r="SHQ5" s="463"/>
      <c r="SHR5" s="463"/>
      <c r="SHS5" s="463"/>
      <c r="SHT5" s="463"/>
      <c r="SHU5" s="463"/>
      <c r="SHV5" s="463"/>
      <c r="SHW5" s="463"/>
      <c r="SHX5" s="463"/>
      <c r="SHY5" s="463"/>
      <c r="SHZ5" s="463"/>
      <c r="SIA5" s="463"/>
      <c r="SIB5" s="463"/>
      <c r="SIC5" s="463"/>
      <c r="SID5" s="463"/>
      <c r="SIE5" s="463"/>
      <c r="SIF5" s="463"/>
      <c r="SIG5" s="463"/>
      <c r="SIH5" s="463"/>
      <c r="SII5" s="463"/>
      <c r="SIJ5" s="463"/>
      <c r="SIK5" s="463"/>
      <c r="SIL5" s="463"/>
      <c r="SIM5" s="463"/>
      <c r="SIN5" s="463"/>
      <c r="SIO5" s="463"/>
      <c r="SIP5" s="463"/>
      <c r="SIQ5" s="463"/>
      <c r="SIR5" s="463"/>
      <c r="SIS5" s="463"/>
      <c r="SIT5" s="463"/>
      <c r="SIU5" s="463"/>
      <c r="SIV5" s="463"/>
      <c r="SIW5" s="463"/>
      <c r="SIX5" s="463"/>
      <c r="SIY5" s="463"/>
      <c r="SIZ5" s="463"/>
      <c r="SJA5" s="463"/>
      <c r="SJB5" s="463"/>
      <c r="SJC5" s="463"/>
      <c r="SJD5" s="463"/>
      <c r="SJE5" s="463"/>
      <c r="SJF5" s="463"/>
      <c r="SJG5" s="463"/>
      <c r="SJH5" s="463"/>
      <c r="SJI5" s="463"/>
      <c r="SJJ5" s="463"/>
      <c r="SJK5" s="463"/>
      <c r="SJL5" s="463"/>
      <c r="SJM5" s="463"/>
      <c r="SJN5" s="463"/>
      <c r="SJO5" s="463"/>
      <c r="SJP5" s="463"/>
      <c r="SJQ5" s="463"/>
      <c r="SJR5" s="463"/>
      <c r="SJS5" s="463"/>
      <c r="SJT5" s="463"/>
      <c r="SJU5" s="463"/>
      <c r="SJV5" s="463"/>
      <c r="SJW5" s="463"/>
      <c r="SJX5" s="463"/>
      <c r="SJY5" s="463"/>
      <c r="SJZ5" s="463"/>
      <c r="SKA5" s="463"/>
      <c r="SKB5" s="463"/>
      <c r="SKC5" s="463"/>
      <c r="SKD5" s="463"/>
      <c r="SKE5" s="463"/>
      <c r="SKF5" s="463"/>
      <c r="SKG5" s="463"/>
      <c r="SKH5" s="463"/>
      <c r="SKI5" s="463"/>
      <c r="SKJ5" s="463"/>
      <c r="SKK5" s="463"/>
      <c r="SKL5" s="463"/>
      <c r="SKM5" s="463"/>
      <c r="SKN5" s="463"/>
      <c r="SKO5" s="463"/>
      <c r="SKP5" s="463"/>
      <c r="SKQ5" s="463"/>
      <c r="SKR5" s="463"/>
      <c r="SKS5" s="463"/>
      <c r="SKT5" s="463"/>
      <c r="SKU5" s="463"/>
      <c r="SKV5" s="463"/>
      <c r="SKW5" s="463"/>
      <c r="SKX5" s="463"/>
      <c r="SKY5" s="463"/>
      <c r="SKZ5" s="463"/>
      <c r="SLA5" s="463"/>
      <c r="SLB5" s="463"/>
      <c r="SLC5" s="463"/>
      <c r="SLD5" s="463"/>
      <c r="SLE5" s="463"/>
      <c r="SLF5" s="463"/>
      <c r="SLG5" s="463"/>
      <c r="SLH5" s="463"/>
      <c r="SLI5" s="463"/>
      <c r="SLJ5" s="463"/>
      <c r="SLK5" s="463"/>
      <c r="SLL5" s="463"/>
      <c r="SLM5" s="463"/>
      <c r="SLN5" s="463"/>
      <c r="SLO5" s="463"/>
      <c r="SLP5" s="463"/>
      <c r="SLQ5" s="463"/>
      <c r="SLR5" s="463"/>
      <c r="SLS5" s="463"/>
      <c r="SLT5" s="463"/>
      <c r="SLU5" s="463"/>
      <c r="SLV5" s="463"/>
      <c r="SLW5" s="463"/>
      <c r="SLX5" s="463"/>
      <c r="SLY5" s="463"/>
      <c r="SLZ5" s="463"/>
      <c r="SMA5" s="463"/>
      <c r="SMB5" s="463"/>
      <c r="SMC5" s="463"/>
      <c r="SMD5" s="463"/>
      <c r="SME5" s="463"/>
      <c r="SMF5" s="463"/>
      <c r="SMG5" s="463"/>
      <c r="SMH5" s="463"/>
      <c r="SMI5" s="463"/>
      <c r="SMJ5" s="463"/>
      <c r="SMK5" s="463"/>
      <c r="SML5" s="463"/>
      <c r="SMM5" s="463"/>
      <c r="SMN5" s="463"/>
      <c r="SMO5" s="463"/>
      <c r="SMP5" s="463"/>
      <c r="SMQ5" s="463"/>
      <c r="SMR5" s="463"/>
      <c r="SMS5" s="463"/>
      <c r="SMT5" s="463"/>
      <c r="SMU5" s="463"/>
      <c r="SMV5" s="463"/>
      <c r="SMW5" s="463"/>
      <c r="SMX5" s="463"/>
      <c r="SMY5" s="463"/>
      <c r="SMZ5" s="463"/>
      <c r="SNA5" s="463"/>
      <c r="SNB5" s="463"/>
      <c r="SNC5" s="463"/>
      <c r="SND5" s="463"/>
      <c r="SNE5" s="463"/>
      <c r="SNF5" s="463"/>
      <c r="SNG5" s="463"/>
      <c r="SNH5" s="463"/>
      <c r="SNI5" s="463"/>
      <c r="SNJ5" s="463"/>
      <c r="SNK5" s="463"/>
      <c r="SNL5" s="463"/>
      <c r="SNM5" s="463"/>
      <c r="SNN5" s="463"/>
      <c r="SNO5" s="463"/>
      <c r="SNP5" s="463"/>
      <c r="SNQ5" s="463"/>
      <c r="SNR5" s="463"/>
      <c r="SNS5" s="463"/>
      <c r="SNT5" s="463"/>
      <c r="SNU5" s="463"/>
      <c r="SNV5" s="463"/>
      <c r="SNW5" s="463"/>
      <c r="SNX5" s="463"/>
      <c r="SNY5" s="463"/>
      <c r="SNZ5" s="463"/>
      <c r="SOA5" s="463"/>
      <c r="SOB5" s="463"/>
      <c r="SOC5" s="463"/>
      <c r="SOD5" s="463"/>
      <c r="SOE5" s="463"/>
      <c r="SOF5" s="463"/>
      <c r="SOG5" s="463"/>
      <c r="SOH5" s="463"/>
      <c r="SOI5" s="463"/>
      <c r="SOJ5" s="463"/>
      <c r="SOK5" s="463"/>
      <c r="SOL5" s="463"/>
      <c r="SOM5" s="463"/>
      <c r="SON5" s="463"/>
      <c r="SOO5" s="463"/>
      <c r="SOP5" s="463"/>
      <c r="SOQ5" s="463"/>
      <c r="SOR5" s="463"/>
      <c r="SOS5" s="463"/>
      <c r="SOT5" s="463"/>
      <c r="SOU5" s="463"/>
      <c r="SOV5" s="463"/>
      <c r="SOW5" s="463"/>
      <c r="SOX5" s="463"/>
      <c r="SOY5" s="463"/>
      <c r="SOZ5" s="463"/>
      <c r="SPA5" s="463"/>
      <c r="SPB5" s="463"/>
      <c r="SPC5" s="463"/>
      <c r="SPD5" s="463"/>
      <c r="SPE5" s="463"/>
      <c r="SPF5" s="463"/>
      <c r="SPG5" s="463"/>
      <c r="SPH5" s="463"/>
      <c r="SPI5" s="463"/>
      <c r="SPJ5" s="463"/>
      <c r="SPK5" s="463"/>
      <c r="SPL5" s="463"/>
      <c r="SPM5" s="463"/>
      <c r="SPN5" s="463"/>
      <c r="SPO5" s="463"/>
      <c r="SPP5" s="463"/>
      <c r="SPQ5" s="463"/>
      <c r="SPR5" s="463"/>
      <c r="SPS5" s="463"/>
      <c r="SPT5" s="463"/>
      <c r="SPU5" s="463"/>
      <c r="SPV5" s="463"/>
      <c r="SPW5" s="463"/>
      <c r="SPX5" s="463"/>
      <c r="SPY5" s="463"/>
      <c r="SPZ5" s="463"/>
      <c r="SQA5" s="463"/>
      <c r="SQB5" s="463"/>
      <c r="SQC5" s="463"/>
      <c r="SQD5" s="463"/>
      <c r="SQE5" s="463"/>
      <c r="SQF5" s="463"/>
      <c r="SQG5" s="463"/>
      <c r="SQH5" s="463"/>
      <c r="SQI5" s="463"/>
      <c r="SQJ5" s="463"/>
      <c r="SQK5" s="463"/>
      <c r="SQL5" s="463"/>
      <c r="SQM5" s="463"/>
      <c r="SQN5" s="463"/>
      <c r="SQO5" s="463"/>
      <c r="SQP5" s="463"/>
      <c r="SQQ5" s="463"/>
      <c r="SQR5" s="463"/>
      <c r="SQS5" s="463"/>
      <c r="SQT5" s="463"/>
      <c r="SQU5" s="463"/>
      <c r="SQV5" s="463"/>
      <c r="SQW5" s="463"/>
      <c r="SQX5" s="463"/>
      <c r="SQY5" s="463"/>
      <c r="SQZ5" s="463"/>
      <c r="SRA5" s="463"/>
      <c r="SRB5" s="463"/>
      <c r="SRC5" s="463"/>
      <c r="SRD5" s="463"/>
      <c r="SRE5" s="463"/>
      <c r="SRF5" s="463"/>
      <c r="SRG5" s="463"/>
      <c r="SRH5" s="463"/>
      <c r="SRI5" s="463"/>
      <c r="SRJ5" s="463"/>
      <c r="SRK5" s="463"/>
      <c r="SRL5" s="463"/>
      <c r="SRM5" s="463"/>
      <c r="SRN5" s="463"/>
      <c r="SRO5" s="463"/>
      <c r="SRP5" s="463"/>
      <c r="SRQ5" s="463"/>
      <c r="SRR5" s="463"/>
      <c r="SRS5" s="463"/>
      <c r="SRT5" s="463"/>
      <c r="SRU5" s="463"/>
      <c r="SRV5" s="463"/>
      <c r="SRW5" s="463"/>
      <c r="SRX5" s="463"/>
      <c r="SRY5" s="463"/>
      <c r="SRZ5" s="463"/>
      <c r="SSA5" s="463"/>
      <c r="SSB5" s="463"/>
      <c r="SSC5" s="463"/>
      <c r="SSD5" s="463"/>
      <c r="SSE5" s="463"/>
      <c r="SSF5" s="463"/>
      <c r="SSG5" s="463"/>
      <c r="SSH5" s="463"/>
      <c r="SSI5" s="463"/>
      <c r="SSJ5" s="463"/>
      <c r="SSK5" s="463"/>
      <c r="SSL5" s="463"/>
      <c r="SSM5" s="463"/>
      <c r="SSN5" s="463"/>
      <c r="SSO5" s="463"/>
      <c r="SSP5" s="463"/>
      <c r="SSQ5" s="463"/>
      <c r="SSR5" s="463"/>
      <c r="SSS5" s="463"/>
      <c r="SST5" s="463"/>
      <c r="SSU5" s="463"/>
      <c r="SSV5" s="463"/>
      <c r="SSW5" s="463"/>
      <c r="SSX5" s="463"/>
      <c r="SSY5" s="463"/>
      <c r="SSZ5" s="463"/>
      <c r="STA5" s="463"/>
      <c r="STB5" s="463"/>
      <c r="STC5" s="463"/>
      <c r="STD5" s="463"/>
      <c r="STE5" s="463"/>
      <c r="STF5" s="463"/>
      <c r="STG5" s="463"/>
      <c r="STH5" s="463"/>
      <c r="STI5" s="463"/>
      <c r="STJ5" s="463"/>
      <c r="STK5" s="463"/>
      <c r="STL5" s="463"/>
      <c r="STM5" s="463"/>
      <c r="STN5" s="463"/>
      <c r="STO5" s="463"/>
      <c r="STP5" s="463"/>
      <c r="STQ5" s="463"/>
      <c r="STR5" s="463"/>
      <c r="STS5" s="463"/>
      <c r="STT5" s="463"/>
      <c r="STU5" s="463"/>
      <c r="STV5" s="463"/>
      <c r="STW5" s="463"/>
      <c r="STX5" s="463"/>
      <c r="STY5" s="463"/>
      <c r="STZ5" s="463"/>
      <c r="SUA5" s="463"/>
      <c r="SUB5" s="463"/>
      <c r="SUC5" s="463"/>
      <c r="SUD5" s="463"/>
      <c r="SUE5" s="463"/>
      <c r="SUF5" s="463"/>
      <c r="SUG5" s="463"/>
      <c r="SUH5" s="463"/>
      <c r="SUI5" s="463"/>
      <c r="SUJ5" s="463"/>
      <c r="SUK5" s="463"/>
      <c r="SUL5" s="463"/>
      <c r="SUM5" s="463"/>
      <c r="SUN5" s="463"/>
      <c r="SUO5" s="463"/>
      <c r="SUP5" s="463"/>
      <c r="SUQ5" s="463"/>
      <c r="SUR5" s="463"/>
      <c r="SUS5" s="463"/>
      <c r="SUT5" s="463"/>
      <c r="SUU5" s="463"/>
      <c r="SUV5" s="463"/>
      <c r="SUW5" s="463"/>
      <c r="SUX5" s="463"/>
      <c r="SUY5" s="463"/>
      <c r="SUZ5" s="463"/>
      <c r="SVA5" s="463"/>
      <c r="SVB5" s="463"/>
      <c r="SVC5" s="463"/>
      <c r="SVD5" s="463"/>
      <c r="SVE5" s="463"/>
      <c r="SVF5" s="463"/>
      <c r="SVG5" s="463"/>
      <c r="SVH5" s="463"/>
      <c r="SVI5" s="463"/>
      <c r="SVJ5" s="463"/>
      <c r="SVK5" s="463"/>
      <c r="SVL5" s="463"/>
      <c r="SVM5" s="463"/>
      <c r="SVN5" s="463"/>
      <c r="SVO5" s="463"/>
      <c r="SVP5" s="463"/>
      <c r="SVQ5" s="463"/>
      <c r="SVR5" s="463"/>
      <c r="SVS5" s="463"/>
      <c r="SVT5" s="463"/>
      <c r="SVU5" s="463"/>
      <c r="SVV5" s="463"/>
      <c r="SVW5" s="463"/>
      <c r="SVX5" s="463"/>
      <c r="SVY5" s="463"/>
      <c r="SVZ5" s="463"/>
      <c r="SWA5" s="463"/>
      <c r="SWB5" s="463"/>
      <c r="SWC5" s="463"/>
      <c r="SWD5" s="463"/>
      <c r="SWE5" s="463"/>
      <c r="SWF5" s="463"/>
      <c r="SWG5" s="463"/>
      <c r="SWH5" s="463"/>
      <c r="SWI5" s="463"/>
      <c r="SWJ5" s="463"/>
      <c r="SWK5" s="463"/>
      <c r="SWL5" s="463"/>
      <c r="SWM5" s="463"/>
      <c r="SWN5" s="463"/>
      <c r="SWO5" s="463"/>
      <c r="SWP5" s="463"/>
      <c r="SWQ5" s="463"/>
      <c r="SWR5" s="463"/>
      <c r="SWS5" s="463"/>
      <c r="SWT5" s="463"/>
      <c r="SWU5" s="463"/>
      <c r="SWV5" s="463"/>
      <c r="SWW5" s="463"/>
      <c r="SWX5" s="463"/>
      <c r="SWY5" s="463"/>
      <c r="SWZ5" s="463"/>
      <c r="SXA5" s="463"/>
      <c r="SXB5" s="463"/>
      <c r="SXC5" s="463"/>
      <c r="SXD5" s="463"/>
      <c r="SXE5" s="463"/>
      <c r="SXF5" s="463"/>
      <c r="SXG5" s="463"/>
      <c r="SXH5" s="463"/>
      <c r="SXI5" s="463"/>
      <c r="SXJ5" s="463"/>
      <c r="SXK5" s="463"/>
      <c r="SXL5" s="463"/>
      <c r="SXM5" s="463"/>
      <c r="SXN5" s="463"/>
      <c r="SXO5" s="463"/>
      <c r="SXP5" s="463"/>
      <c r="SXQ5" s="463"/>
      <c r="SXR5" s="463"/>
      <c r="SXS5" s="463"/>
      <c r="SXT5" s="463"/>
      <c r="SXU5" s="463"/>
      <c r="SXV5" s="463"/>
      <c r="SXW5" s="463"/>
      <c r="SXX5" s="463"/>
      <c r="SXY5" s="463"/>
      <c r="SXZ5" s="463"/>
      <c r="SYA5" s="463"/>
      <c r="SYB5" s="463"/>
      <c r="SYC5" s="463"/>
      <c r="SYD5" s="463"/>
      <c r="SYE5" s="463"/>
      <c r="SYF5" s="463"/>
      <c r="SYG5" s="463"/>
      <c r="SYH5" s="463"/>
      <c r="SYI5" s="463"/>
      <c r="SYJ5" s="463"/>
      <c r="SYK5" s="463"/>
      <c r="SYL5" s="463"/>
      <c r="SYM5" s="463"/>
      <c r="SYN5" s="463"/>
      <c r="SYO5" s="463"/>
      <c r="SYP5" s="463"/>
      <c r="SYQ5" s="463"/>
      <c r="SYR5" s="463"/>
      <c r="SYS5" s="463"/>
      <c r="SYT5" s="463"/>
      <c r="SYU5" s="463"/>
      <c r="SYV5" s="463"/>
      <c r="SYW5" s="463"/>
      <c r="SYX5" s="463"/>
      <c r="SYY5" s="463"/>
      <c r="SYZ5" s="463"/>
      <c r="SZA5" s="463"/>
      <c r="SZB5" s="463"/>
      <c r="SZC5" s="463"/>
      <c r="SZD5" s="463"/>
      <c r="SZE5" s="463"/>
      <c r="SZF5" s="463"/>
      <c r="SZG5" s="463"/>
      <c r="SZH5" s="463"/>
      <c r="SZI5" s="463"/>
      <c r="SZJ5" s="463"/>
      <c r="SZK5" s="463"/>
      <c r="SZL5" s="463"/>
      <c r="SZM5" s="463"/>
      <c r="SZN5" s="463"/>
      <c r="SZO5" s="463"/>
      <c r="SZP5" s="463"/>
      <c r="SZQ5" s="463"/>
      <c r="SZR5" s="463"/>
      <c r="SZS5" s="463"/>
      <c r="SZT5" s="463"/>
      <c r="SZU5" s="463"/>
      <c r="SZV5" s="463"/>
      <c r="SZW5" s="463"/>
      <c r="SZX5" s="463"/>
      <c r="SZY5" s="463"/>
      <c r="SZZ5" s="463"/>
      <c r="TAA5" s="463"/>
      <c r="TAB5" s="463"/>
      <c r="TAC5" s="463"/>
      <c r="TAD5" s="463"/>
      <c r="TAE5" s="463"/>
      <c r="TAF5" s="463"/>
      <c r="TAG5" s="463"/>
      <c r="TAH5" s="463"/>
      <c r="TAI5" s="463"/>
      <c r="TAJ5" s="463"/>
      <c r="TAK5" s="463"/>
      <c r="TAL5" s="463"/>
      <c r="TAM5" s="463"/>
      <c r="TAN5" s="463"/>
      <c r="TAO5" s="463"/>
      <c r="TAP5" s="463"/>
      <c r="TAQ5" s="463"/>
      <c r="TAR5" s="463"/>
      <c r="TAS5" s="463"/>
      <c r="TAT5" s="463"/>
      <c r="TAU5" s="463"/>
      <c r="TAV5" s="463"/>
      <c r="TAW5" s="463"/>
      <c r="TAX5" s="463"/>
      <c r="TAY5" s="463"/>
      <c r="TAZ5" s="463"/>
      <c r="TBA5" s="463"/>
      <c r="TBB5" s="463"/>
      <c r="TBC5" s="463"/>
      <c r="TBD5" s="463"/>
      <c r="TBE5" s="463"/>
      <c r="TBF5" s="463"/>
      <c r="TBG5" s="463"/>
      <c r="TBH5" s="463"/>
      <c r="TBI5" s="463"/>
      <c r="TBJ5" s="463"/>
      <c r="TBK5" s="463"/>
      <c r="TBL5" s="463"/>
      <c r="TBM5" s="463"/>
      <c r="TBN5" s="463"/>
      <c r="TBO5" s="463"/>
      <c r="TBP5" s="463"/>
      <c r="TBQ5" s="463"/>
      <c r="TBR5" s="463"/>
      <c r="TBS5" s="463"/>
      <c r="TBT5" s="463"/>
      <c r="TBU5" s="463"/>
      <c r="TBV5" s="463"/>
      <c r="TBW5" s="463"/>
      <c r="TBX5" s="463"/>
      <c r="TBY5" s="463"/>
      <c r="TBZ5" s="463"/>
      <c r="TCA5" s="463"/>
      <c r="TCB5" s="463"/>
      <c r="TCC5" s="463"/>
      <c r="TCD5" s="463"/>
      <c r="TCE5" s="463"/>
      <c r="TCF5" s="463"/>
      <c r="TCG5" s="463"/>
      <c r="TCH5" s="463"/>
      <c r="TCI5" s="463"/>
      <c r="TCJ5" s="463"/>
      <c r="TCK5" s="463"/>
      <c r="TCL5" s="463"/>
      <c r="TCM5" s="463"/>
      <c r="TCN5" s="463"/>
      <c r="TCO5" s="463"/>
      <c r="TCP5" s="463"/>
      <c r="TCQ5" s="463"/>
      <c r="TCR5" s="463"/>
      <c r="TCS5" s="463"/>
      <c r="TCT5" s="463"/>
      <c r="TCU5" s="463"/>
      <c r="TCV5" s="463"/>
      <c r="TCW5" s="463"/>
      <c r="TCX5" s="463"/>
      <c r="TCY5" s="463"/>
      <c r="TCZ5" s="463"/>
      <c r="TDA5" s="463"/>
      <c r="TDB5" s="463"/>
      <c r="TDC5" s="463"/>
      <c r="TDD5" s="463"/>
      <c r="TDE5" s="463"/>
      <c r="TDF5" s="463"/>
      <c r="TDG5" s="463"/>
      <c r="TDH5" s="463"/>
      <c r="TDI5" s="463"/>
      <c r="TDJ5" s="463"/>
      <c r="TDK5" s="463"/>
      <c r="TDL5" s="463"/>
      <c r="TDM5" s="463"/>
      <c r="TDN5" s="463"/>
      <c r="TDO5" s="463"/>
      <c r="TDP5" s="463"/>
      <c r="TDQ5" s="463"/>
      <c r="TDR5" s="463"/>
      <c r="TDS5" s="463"/>
      <c r="TDT5" s="463"/>
      <c r="TDU5" s="463"/>
      <c r="TDV5" s="463"/>
      <c r="TDW5" s="463"/>
      <c r="TDX5" s="463"/>
      <c r="TDY5" s="463"/>
      <c r="TDZ5" s="463"/>
      <c r="TEA5" s="463"/>
      <c r="TEB5" s="463"/>
      <c r="TEC5" s="463"/>
      <c r="TED5" s="463"/>
      <c r="TEE5" s="463"/>
      <c r="TEF5" s="463"/>
      <c r="TEG5" s="463"/>
      <c r="TEH5" s="463"/>
      <c r="TEI5" s="463"/>
      <c r="TEJ5" s="463"/>
      <c r="TEK5" s="463"/>
      <c r="TEL5" s="463"/>
      <c r="TEM5" s="463"/>
      <c r="TEN5" s="463"/>
      <c r="TEO5" s="463"/>
      <c r="TEP5" s="463"/>
      <c r="TEQ5" s="463"/>
      <c r="TER5" s="463"/>
      <c r="TES5" s="463"/>
      <c r="TET5" s="463"/>
      <c r="TEU5" s="463"/>
      <c r="TEV5" s="463"/>
      <c r="TEW5" s="463"/>
      <c r="TEX5" s="463"/>
      <c r="TEY5" s="463"/>
      <c r="TEZ5" s="463"/>
      <c r="TFA5" s="463"/>
      <c r="TFB5" s="463"/>
      <c r="TFC5" s="463"/>
      <c r="TFD5" s="463"/>
      <c r="TFE5" s="463"/>
      <c r="TFF5" s="463"/>
      <c r="TFG5" s="463"/>
      <c r="TFH5" s="463"/>
      <c r="TFI5" s="463"/>
      <c r="TFJ5" s="463"/>
      <c r="TFK5" s="463"/>
      <c r="TFL5" s="463"/>
      <c r="TFM5" s="463"/>
      <c r="TFN5" s="463"/>
      <c r="TFO5" s="463"/>
      <c r="TFP5" s="463"/>
      <c r="TFQ5" s="463"/>
      <c r="TFR5" s="463"/>
      <c r="TFS5" s="463"/>
      <c r="TFT5" s="463"/>
      <c r="TFU5" s="463"/>
      <c r="TFV5" s="463"/>
      <c r="TFW5" s="463"/>
      <c r="TFX5" s="463"/>
      <c r="TFY5" s="463"/>
      <c r="TFZ5" s="463"/>
      <c r="TGA5" s="463"/>
      <c r="TGB5" s="463"/>
      <c r="TGC5" s="463"/>
      <c r="TGD5" s="463"/>
      <c r="TGE5" s="463"/>
      <c r="TGF5" s="463"/>
      <c r="TGG5" s="463"/>
      <c r="TGH5" s="463"/>
      <c r="TGI5" s="463"/>
      <c r="TGJ5" s="463"/>
      <c r="TGK5" s="463"/>
      <c r="TGL5" s="463"/>
      <c r="TGM5" s="463"/>
      <c r="TGN5" s="463"/>
      <c r="TGO5" s="463"/>
      <c r="TGP5" s="463"/>
      <c r="TGQ5" s="463"/>
      <c r="TGR5" s="463"/>
      <c r="TGS5" s="463"/>
      <c r="TGT5" s="463"/>
      <c r="TGU5" s="463"/>
      <c r="TGV5" s="463"/>
      <c r="TGW5" s="463"/>
      <c r="TGX5" s="463"/>
      <c r="TGY5" s="463"/>
      <c r="TGZ5" s="463"/>
      <c r="THA5" s="463"/>
      <c r="THB5" s="463"/>
      <c r="THC5" s="463"/>
      <c r="THD5" s="463"/>
      <c r="THE5" s="463"/>
      <c r="THF5" s="463"/>
      <c r="THG5" s="463"/>
      <c r="THH5" s="463"/>
      <c r="THI5" s="463"/>
      <c r="THJ5" s="463"/>
      <c r="THK5" s="463"/>
      <c r="THL5" s="463"/>
      <c r="THM5" s="463"/>
      <c r="THN5" s="463"/>
      <c r="THO5" s="463"/>
      <c r="THP5" s="463"/>
      <c r="THQ5" s="463"/>
      <c r="THR5" s="463"/>
      <c r="THS5" s="463"/>
      <c r="THT5" s="463"/>
      <c r="THU5" s="463"/>
      <c r="THV5" s="463"/>
      <c r="THW5" s="463"/>
      <c r="THX5" s="463"/>
      <c r="THY5" s="463"/>
      <c r="THZ5" s="463"/>
      <c r="TIA5" s="463"/>
      <c r="TIB5" s="463"/>
      <c r="TIC5" s="463"/>
      <c r="TID5" s="463"/>
      <c r="TIE5" s="463"/>
      <c r="TIF5" s="463"/>
      <c r="TIG5" s="463"/>
      <c r="TIH5" s="463"/>
      <c r="TII5" s="463"/>
      <c r="TIJ5" s="463"/>
      <c r="TIK5" s="463"/>
      <c r="TIL5" s="463"/>
      <c r="TIM5" s="463"/>
      <c r="TIN5" s="463"/>
      <c r="TIO5" s="463"/>
      <c r="TIP5" s="463"/>
      <c r="TIQ5" s="463"/>
      <c r="TIR5" s="463"/>
      <c r="TIS5" s="463"/>
      <c r="TIT5" s="463"/>
      <c r="TIU5" s="463"/>
      <c r="TIV5" s="463"/>
      <c r="TIW5" s="463"/>
      <c r="TIX5" s="463"/>
      <c r="TIY5" s="463"/>
      <c r="TIZ5" s="463"/>
      <c r="TJA5" s="463"/>
      <c r="TJB5" s="463"/>
      <c r="TJC5" s="463"/>
      <c r="TJD5" s="463"/>
      <c r="TJE5" s="463"/>
      <c r="TJF5" s="463"/>
      <c r="TJG5" s="463"/>
      <c r="TJH5" s="463"/>
      <c r="TJI5" s="463"/>
      <c r="TJJ5" s="463"/>
      <c r="TJK5" s="463"/>
      <c r="TJL5" s="463"/>
      <c r="TJM5" s="463"/>
      <c r="TJN5" s="463"/>
      <c r="TJO5" s="463"/>
      <c r="TJP5" s="463"/>
      <c r="TJQ5" s="463"/>
      <c r="TJR5" s="463"/>
      <c r="TJS5" s="463"/>
      <c r="TJT5" s="463"/>
      <c r="TJU5" s="463"/>
      <c r="TJV5" s="463"/>
      <c r="TJW5" s="463"/>
      <c r="TJX5" s="463"/>
      <c r="TJY5" s="463"/>
      <c r="TJZ5" s="463"/>
      <c r="TKA5" s="463"/>
      <c r="TKB5" s="463"/>
      <c r="TKC5" s="463"/>
      <c r="TKD5" s="463"/>
      <c r="TKE5" s="463"/>
      <c r="TKF5" s="463"/>
      <c r="TKG5" s="463"/>
      <c r="TKH5" s="463"/>
      <c r="TKI5" s="463"/>
      <c r="TKJ5" s="463"/>
      <c r="TKK5" s="463"/>
      <c r="TKL5" s="463"/>
      <c r="TKM5" s="463"/>
      <c r="TKN5" s="463"/>
      <c r="TKO5" s="463"/>
      <c r="TKP5" s="463"/>
      <c r="TKQ5" s="463"/>
      <c r="TKR5" s="463"/>
      <c r="TKS5" s="463"/>
      <c r="TKT5" s="463"/>
      <c r="TKU5" s="463"/>
      <c r="TKV5" s="463"/>
      <c r="TKW5" s="463"/>
      <c r="TKX5" s="463"/>
      <c r="TKY5" s="463"/>
      <c r="TKZ5" s="463"/>
      <c r="TLA5" s="463"/>
      <c r="TLB5" s="463"/>
      <c r="TLC5" s="463"/>
      <c r="TLD5" s="463"/>
      <c r="TLE5" s="463"/>
      <c r="TLF5" s="463"/>
      <c r="TLG5" s="463"/>
      <c r="TLH5" s="463"/>
      <c r="TLI5" s="463"/>
      <c r="TLJ5" s="463"/>
      <c r="TLK5" s="463"/>
      <c r="TLL5" s="463"/>
      <c r="TLM5" s="463"/>
      <c r="TLN5" s="463"/>
      <c r="TLO5" s="463"/>
      <c r="TLP5" s="463"/>
      <c r="TLQ5" s="463"/>
      <c r="TLR5" s="463"/>
      <c r="TLS5" s="463"/>
      <c r="TLT5" s="463"/>
      <c r="TLU5" s="463"/>
      <c r="TLV5" s="463"/>
      <c r="TLW5" s="463"/>
      <c r="TLX5" s="463"/>
      <c r="TLY5" s="463"/>
      <c r="TLZ5" s="463"/>
      <c r="TMA5" s="463"/>
      <c r="TMB5" s="463"/>
      <c r="TMC5" s="463"/>
      <c r="TMD5" s="463"/>
      <c r="TME5" s="463"/>
      <c r="TMF5" s="463"/>
      <c r="TMG5" s="463"/>
      <c r="TMH5" s="463"/>
      <c r="TMI5" s="463"/>
      <c r="TMJ5" s="463"/>
      <c r="TMK5" s="463"/>
      <c r="TML5" s="463"/>
      <c r="TMM5" s="463"/>
      <c r="TMN5" s="463"/>
      <c r="TMO5" s="463"/>
      <c r="TMP5" s="463"/>
      <c r="TMQ5" s="463"/>
      <c r="TMR5" s="463"/>
      <c r="TMS5" s="463"/>
      <c r="TMT5" s="463"/>
      <c r="TMU5" s="463"/>
      <c r="TMV5" s="463"/>
      <c r="TMW5" s="463"/>
      <c r="TMX5" s="463"/>
      <c r="TMY5" s="463"/>
      <c r="TMZ5" s="463"/>
      <c r="TNA5" s="463"/>
      <c r="TNB5" s="463"/>
      <c r="TNC5" s="463"/>
      <c r="TND5" s="463"/>
      <c r="TNE5" s="463"/>
      <c r="TNF5" s="463"/>
      <c r="TNG5" s="463"/>
      <c r="TNH5" s="463"/>
      <c r="TNI5" s="463"/>
      <c r="TNJ5" s="463"/>
      <c r="TNK5" s="463"/>
      <c r="TNL5" s="463"/>
      <c r="TNM5" s="463"/>
      <c r="TNN5" s="463"/>
      <c r="TNO5" s="463"/>
      <c r="TNP5" s="463"/>
      <c r="TNQ5" s="463"/>
      <c r="TNR5" s="463"/>
      <c r="TNS5" s="463"/>
      <c r="TNT5" s="463"/>
      <c r="TNU5" s="463"/>
      <c r="TNV5" s="463"/>
      <c r="TNW5" s="463"/>
      <c r="TNX5" s="463"/>
      <c r="TNY5" s="463"/>
      <c r="TNZ5" s="463"/>
      <c r="TOA5" s="463"/>
      <c r="TOB5" s="463"/>
      <c r="TOC5" s="463"/>
      <c r="TOD5" s="463"/>
      <c r="TOE5" s="463"/>
      <c r="TOF5" s="463"/>
      <c r="TOG5" s="463"/>
      <c r="TOH5" s="463"/>
      <c r="TOI5" s="463"/>
      <c r="TOJ5" s="463"/>
      <c r="TOK5" s="463"/>
      <c r="TOL5" s="463"/>
      <c r="TOM5" s="463"/>
      <c r="TON5" s="463"/>
      <c r="TOO5" s="463"/>
      <c r="TOP5" s="463"/>
      <c r="TOQ5" s="463"/>
      <c r="TOR5" s="463"/>
      <c r="TOS5" s="463"/>
      <c r="TOT5" s="463"/>
      <c r="TOU5" s="463"/>
      <c r="TOV5" s="463"/>
      <c r="TOW5" s="463"/>
      <c r="TOX5" s="463"/>
      <c r="TOY5" s="463"/>
      <c r="TOZ5" s="463"/>
      <c r="TPA5" s="463"/>
      <c r="TPB5" s="463"/>
      <c r="TPC5" s="463"/>
      <c r="TPD5" s="463"/>
      <c r="TPE5" s="463"/>
      <c r="TPF5" s="463"/>
      <c r="TPG5" s="463"/>
      <c r="TPH5" s="463"/>
      <c r="TPI5" s="463"/>
      <c r="TPJ5" s="463"/>
      <c r="TPK5" s="463"/>
      <c r="TPL5" s="463"/>
      <c r="TPM5" s="463"/>
      <c r="TPN5" s="463"/>
      <c r="TPO5" s="463"/>
      <c r="TPP5" s="463"/>
      <c r="TPQ5" s="463"/>
      <c r="TPR5" s="463"/>
      <c r="TPS5" s="463"/>
      <c r="TPT5" s="463"/>
      <c r="TPU5" s="463"/>
      <c r="TPV5" s="463"/>
      <c r="TPW5" s="463"/>
      <c r="TPX5" s="463"/>
      <c r="TPY5" s="463"/>
      <c r="TPZ5" s="463"/>
      <c r="TQA5" s="463"/>
      <c r="TQB5" s="463"/>
      <c r="TQC5" s="463"/>
      <c r="TQD5" s="463"/>
      <c r="TQE5" s="463"/>
      <c r="TQF5" s="463"/>
      <c r="TQG5" s="463"/>
      <c r="TQH5" s="463"/>
      <c r="TQI5" s="463"/>
      <c r="TQJ5" s="463"/>
      <c r="TQK5" s="463"/>
      <c r="TQL5" s="463"/>
      <c r="TQM5" s="463"/>
      <c r="TQN5" s="463"/>
      <c r="TQO5" s="463"/>
      <c r="TQP5" s="463"/>
      <c r="TQQ5" s="463"/>
      <c r="TQR5" s="463"/>
      <c r="TQS5" s="463"/>
      <c r="TQT5" s="463"/>
      <c r="TQU5" s="463"/>
      <c r="TQV5" s="463"/>
      <c r="TQW5" s="463"/>
      <c r="TQX5" s="463"/>
      <c r="TQY5" s="463"/>
      <c r="TQZ5" s="463"/>
      <c r="TRA5" s="463"/>
      <c r="TRB5" s="463"/>
      <c r="TRC5" s="463"/>
      <c r="TRD5" s="463"/>
      <c r="TRE5" s="463"/>
      <c r="TRF5" s="463"/>
      <c r="TRG5" s="463"/>
      <c r="TRH5" s="463"/>
      <c r="TRI5" s="463"/>
      <c r="TRJ5" s="463"/>
      <c r="TRK5" s="463"/>
      <c r="TRL5" s="463"/>
      <c r="TRM5" s="463"/>
      <c r="TRN5" s="463"/>
      <c r="TRO5" s="463"/>
      <c r="TRP5" s="463"/>
      <c r="TRQ5" s="463"/>
      <c r="TRR5" s="463"/>
      <c r="TRS5" s="463"/>
      <c r="TRT5" s="463"/>
      <c r="TRU5" s="463"/>
      <c r="TRV5" s="463"/>
      <c r="TRW5" s="463"/>
      <c r="TRX5" s="463"/>
      <c r="TRY5" s="463"/>
      <c r="TRZ5" s="463"/>
      <c r="TSA5" s="463"/>
      <c r="TSB5" s="463"/>
      <c r="TSC5" s="463"/>
      <c r="TSD5" s="463"/>
      <c r="TSE5" s="463"/>
      <c r="TSF5" s="463"/>
      <c r="TSG5" s="463"/>
      <c r="TSH5" s="463"/>
      <c r="TSI5" s="463"/>
      <c r="TSJ5" s="463"/>
      <c r="TSK5" s="463"/>
      <c r="TSL5" s="463"/>
      <c r="TSM5" s="463"/>
      <c r="TSN5" s="463"/>
      <c r="TSO5" s="463"/>
      <c r="TSP5" s="463"/>
      <c r="TSQ5" s="463"/>
      <c r="TSR5" s="463"/>
      <c r="TSS5" s="463"/>
      <c r="TST5" s="463"/>
      <c r="TSU5" s="463"/>
      <c r="TSV5" s="463"/>
      <c r="TSW5" s="463"/>
      <c r="TSX5" s="463"/>
      <c r="TSY5" s="463"/>
      <c r="TSZ5" s="463"/>
      <c r="TTA5" s="463"/>
      <c r="TTB5" s="463"/>
      <c r="TTC5" s="463"/>
      <c r="TTD5" s="463"/>
      <c r="TTE5" s="463"/>
      <c r="TTF5" s="463"/>
      <c r="TTG5" s="463"/>
      <c r="TTH5" s="463"/>
      <c r="TTI5" s="463"/>
      <c r="TTJ5" s="463"/>
      <c r="TTK5" s="463"/>
      <c r="TTL5" s="463"/>
      <c r="TTM5" s="463"/>
      <c r="TTN5" s="463"/>
      <c r="TTO5" s="463"/>
      <c r="TTP5" s="463"/>
      <c r="TTQ5" s="463"/>
      <c r="TTR5" s="463"/>
      <c r="TTS5" s="463"/>
      <c r="TTT5" s="463"/>
      <c r="TTU5" s="463"/>
      <c r="TTV5" s="463"/>
      <c r="TTW5" s="463"/>
      <c r="TTX5" s="463"/>
      <c r="TTY5" s="463"/>
      <c r="TTZ5" s="463"/>
      <c r="TUA5" s="463"/>
      <c r="TUB5" s="463"/>
      <c r="TUC5" s="463"/>
      <c r="TUD5" s="463"/>
      <c r="TUE5" s="463"/>
      <c r="TUF5" s="463"/>
      <c r="TUG5" s="463"/>
      <c r="TUH5" s="463"/>
      <c r="TUI5" s="463"/>
      <c r="TUJ5" s="463"/>
      <c r="TUK5" s="463"/>
      <c r="TUL5" s="463"/>
      <c r="TUM5" s="463"/>
      <c r="TUN5" s="463"/>
      <c r="TUO5" s="463"/>
      <c r="TUP5" s="463"/>
      <c r="TUQ5" s="463"/>
      <c r="TUR5" s="463"/>
      <c r="TUS5" s="463"/>
      <c r="TUT5" s="463"/>
      <c r="TUU5" s="463"/>
      <c r="TUV5" s="463"/>
      <c r="TUW5" s="463"/>
      <c r="TUX5" s="463"/>
      <c r="TUY5" s="463"/>
      <c r="TUZ5" s="463"/>
      <c r="TVA5" s="463"/>
      <c r="TVB5" s="463"/>
      <c r="TVC5" s="463"/>
      <c r="TVD5" s="463"/>
      <c r="TVE5" s="463"/>
      <c r="TVF5" s="463"/>
      <c r="TVG5" s="463"/>
      <c r="TVH5" s="463"/>
      <c r="TVI5" s="463"/>
      <c r="TVJ5" s="463"/>
      <c r="TVK5" s="463"/>
      <c r="TVL5" s="463"/>
      <c r="TVM5" s="463"/>
      <c r="TVN5" s="463"/>
      <c r="TVO5" s="463"/>
      <c r="TVP5" s="463"/>
      <c r="TVQ5" s="463"/>
      <c r="TVR5" s="463"/>
      <c r="TVS5" s="463"/>
      <c r="TVT5" s="463"/>
      <c r="TVU5" s="463"/>
      <c r="TVV5" s="463"/>
      <c r="TVW5" s="463"/>
      <c r="TVX5" s="463"/>
      <c r="TVY5" s="463"/>
      <c r="TVZ5" s="463"/>
      <c r="TWA5" s="463"/>
      <c r="TWB5" s="463"/>
      <c r="TWC5" s="463"/>
      <c r="TWD5" s="463"/>
      <c r="TWE5" s="463"/>
      <c r="TWF5" s="463"/>
      <c r="TWG5" s="463"/>
      <c r="TWH5" s="463"/>
      <c r="TWI5" s="463"/>
      <c r="TWJ5" s="463"/>
      <c r="TWK5" s="463"/>
      <c r="TWL5" s="463"/>
      <c r="TWM5" s="463"/>
      <c r="TWN5" s="463"/>
      <c r="TWO5" s="463"/>
      <c r="TWP5" s="463"/>
      <c r="TWQ5" s="463"/>
      <c r="TWR5" s="463"/>
      <c r="TWS5" s="463"/>
      <c r="TWT5" s="463"/>
      <c r="TWU5" s="463"/>
      <c r="TWV5" s="463"/>
      <c r="TWW5" s="463"/>
      <c r="TWX5" s="463"/>
      <c r="TWY5" s="463"/>
      <c r="TWZ5" s="463"/>
      <c r="TXA5" s="463"/>
      <c r="TXB5" s="463"/>
      <c r="TXC5" s="463"/>
      <c r="TXD5" s="463"/>
      <c r="TXE5" s="463"/>
      <c r="TXF5" s="463"/>
      <c r="TXG5" s="463"/>
      <c r="TXH5" s="463"/>
      <c r="TXI5" s="463"/>
      <c r="TXJ5" s="463"/>
      <c r="TXK5" s="463"/>
      <c r="TXL5" s="463"/>
      <c r="TXM5" s="463"/>
      <c r="TXN5" s="463"/>
      <c r="TXO5" s="463"/>
      <c r="TXP5" s="463"/>
      <c r="TXQ5" s="463"/>
      <c r="TXR5" s="463"/>
      <c r="TXS5" s="463"/>
      <c r="TXT5" s="463"/>
      <c r="TXU5" s="463"/>
      <c r="TXV5" s="463"/>
      <c r="TXW5" s="463"/>
      <c r="TXX5" s="463"/>
      <c r="TXY5" s="463"/>
      <c r="TXZ5" s="463"/>
      <c r="TYA5" s="463"/>
      <c r="TYB5" s="463"/>
      <c r="TYC5" s="463"/>
      <c r="TYD5" s="463"/>
      <c r="TYE5" s="463"/>
      <c r="TYF5" s="463"/>
      <c r="TYG5" s="463"/>
      <c r="TYH5" s="463"/>
      <c r="TYI5" s="463"/>
      <c r="TYJ5" s="463"/>
      <c r="TYK5" s="463"/>
      <c r="TYL5" s="463"/>
      <c r="TYM5" s="463"/>
      <c r="TYN5" s="463"/>
      <c r="TYO5" s="463"/>
      <c r="TYP5" s="463"/>
      <c r="TYQ5" s="463"/>
      <c r="TYR5" s="463"/>
      <c r="TYS5" s="463"/>
      <c r="TYT5" s="463"/>
      <c r="TYU5" s="463"/>
      <c r="TYV5" s="463"/>
      <c r="TYW5" s="463"/>
      <c r="TYX5" s="463"/>
      <c r="TYY5" s="463"/>
      <c r="TYZ5" s="463"/>
      <c r="TZA5" s="463"/>
      <c r="TZB5" s="463"/>
      <c r="TZC5" s="463"/>
      <c r="TZD5" s="463"/>
      <c r="TZE5" s="463"/>
      <c r="TZF5" s="463"/>
      <c r="TZG5" s="463"/>
      <c r="TZH5" s="463"/>
      <c r="TZI5" s="463"/>
      <c r="TZJ5" s="463"/>
      <c r="TZK5" s="463"/>
      <c r="TZL5" s="463"/>
      <c r="TZM5" s="463"/>
      <c r="TZN5" s="463"/>
      <c r="TZO5" s="463"/>
      <c r="TZP5" s="463"/>
      <c r="TZQ5" s="463"/>
      <c r="TZR5" s="463"/>
      <c r="TZS5" s="463"/>
      <c r="TZT5" s="463"/>
      <c r="TZU5" s="463"/>
      <c r="TZV5" s="463"/>
      <c r="TZW5" s="463"/>
      <c r="TZX5" s="463"/>
      <c r="TZY5" s="463"/>
      <c r="TZZ5" s="463"/>
      <c r="UAA5" s="463"/>
      <c r="UAB5" s="463"/>
      <c r="UAC5" s="463"/>
      <c r="UAD5" s="463"/>
      <c r="UAE5" s="463"/>
      <c r="UAF5" s="463"/>
      <c r="UAG5" s="463"/>
      <c r="UAH5" s="463"/>
      <c r="UAI5" s="463"/>
      <c r="UAJ5" s="463"/>
      <c r="UAK5" s="463"/>
      <c r="UAL5" s="463"/>
      <c r="UAM5" s="463"/>
      <c r="UAN5" s="463"/>
      <c r="UAO5" s="463"/>
      <c r="UAP5" s="463"/>
      <c r="UAQ5" s="463"/>
      <c r="UAR5" s="463"/>
      <c r="UAS5" s="463"/>
      <c r="UAT5" s="463"/>
      <c r="UAU5" s="463"/>
      <c r="UAV5" s="463"/>
      <c r="UAW5" s="463"/>
      <c r="UAX5" s="463"/>
      <c r="UAY5" s="463"/>
      <c r="UAZ5" s="463"/>
      <c r="UBA5" s="463"/>
      <c r="UBB5" s="463"/>
      <c r="UBC5" s="463"/>
      <c r="UBD5" s="463"/>
      <c r="UBE5" s="463"/>
      <c r="UBF5" s="463"/>
      <c r="UBG5" s="463"/>
      <c r="UBH5" s="463"/>
      <c r="UBI5" s="463"/>
      <c r="UBJ5" s="463"/>
      <c r="UBK5" s="463"/>
      <c r="UBL5" s="463"/>
      <c r="UBM5" s="463"/>
      <c r="UBN5" s="463"/>
      <c r="UBO5" s="463"/>
      <c r="UBP5" s="463"/>
      <c r="UBQ5" s="463"/>
      <c r="UBR5" s="463"/>
      <c r="UBS5" s="463"/>
      <c r="UBT5" s="463"/>
      <c r="UBU5" s="463"/>
      <c r="UBV5" s="463"/>
      <c r="UBW5" s="463"/>
      <c r="UBX5" s="463"/>
      <c r="UBY5" s="463"/>
      <c r="UBZ5" s="463"/>
      <c r="UCA5" s="463"/>
      <c r="UCB5" s="463"/>
      <c r="UCC5" s="463"/>
      <c r="UCD5" s="463"/>
      <c r="UCE5" s="463"/>
      <c r="UCF5" s="463"/>
      <c r="UCG5" s="463"/>
      <c r="UCH5" s="463"/>
      <c r="UCI5" s="463"/>
      <c r="UCJ5" s="463"/>
      <c r="UCK5" s="463"/>
      <c r="UCL5" s="463"/>
      <c r="UCM5" s="463"/>
      <c r="UCN5" s="463"/>
      <c r="UCO5" s="463"/>
      <c r="UCP5" s="463"/>
      <c r="UCQ5" s="463"/>
      <c r="UCR5" s="463"/>
      <c r="UCS5" s="463"/>
      <c r="UCT5" s="463"/>
      <c r="UCU5" s="463"/>
      <c r="UCV5" s="463"/>
      <c r="UCW5" s="463"/>
      <c r="UCX5" s="463"/>
      <c r="UCY5" s="463"/>
      <c r="UCZ5" s="463"/>
      <c r="UDA5" s="463"/>
      <c r="UDB5" s="463"/>
      <c r="UDC5" s="463"/>
      <c r="UDD5" s="463"/>
      <c r="UDE5" s="463"/>
      <c r="UDF5" s="463"/>
      <c r="UDG5" s="463"/>
      <c r="UDH5" s="463"/>
      <c r="UDI5" s="463"/>
      <c r="UDJ5" s="463"/>
      <c r="UDK5" s="463"/>
      <c r="UDL5" s="463"/>
      <c r="UDM5" s="463"/>
      <c r="UDN5" s="463"/>
      <c r="UDO5" s="463"/>
      <c r="UDP5" s="463"/>
      <c r="UDQ5" s="463"/>
      <c r="UDR5" s="463"/>
      <c r="UDS5" s="463"/>
      <c r="UDT5" s="463"/>
      <c r="UDU5" s="463"/>
      <c r="UDV5" s="463"/>
      <c r="UDW5" s="463"/>
      <c r="UDX5" s="463"/>
      <c r="UDY5" s="463"/>
      <c r="UDZ5" s="463"/>
      <c r="UEA5" s="463"/>
      <c r="UEB5" s="463"/>
      <c r="UEC5" s="463"/>
      <c r="UED5" s="463"/>
      <c r="UEE5" s="463"/>
      <c r="UEF5" s="463"/>
      <c r="UEG5" s="463"/>
      <c r="UEH5" s="463"/>
      <c r="UEI5" s="463"/>
      <c r="UEJ5" s="463"/>
      <c r="UEK5" s="463"/>
      <c r="UEL5" s="463"/>
      <c r="UEM5" s="463"/>
      <c r="UEN5" s="463"/>
      <c r="UEO5" s="463"/>
      <c r="UEP5" s="463"/>
      <c r="UEQ5" s="463"/>
      <c r="UER5" s="463"/>
      <c r="UES5" s="463"/>
      <c r="UET5" s="463"/>
      <c r="UEU5" s="463"/>
      <c r="UEV5" s="463"/>
      <c r="UEW5" s="463"/>
      <c r="UEX5" s="463"/>
      <c r="UEY5" s="463"/>
      <c r="UEZ5" s="463"/>
      <c r="UFA5" s="463"/>
      <c r="UFB5" s="463"/>
      <c r="UFC5" s="463"/>
      <c r="UFD5" s="463"/>
      <c r="UFE5" s="463"/>
      <c r="UFF5" s="463"/>
      <c r="UFG5" s="463"/>
      <c r="UFH5" s="463"/>
      <c r="UFI5" s="463"/>
      <c r="UFJ5" s="463"/>
      <c r="UFK5" s="463"/>
      <c r="UFL5" s="463"/>
      <c r="UFM5" s="463"/>
      <c r="UFN5" s="463"/>
      <c r="UFO5" s="463"/>
      <c r="UFP5" s="463"/>
      <c r="UFQ5" s="463"/>
      <c r="UFR5" s="463"/>
      <c r="UFS5" s="463"/>
      <c r="UFT5" s="463"/>
      <c r="UFU5" s="463"/>
      <c r="UFV5" s="463"/>
      <c r="UFW5" s="463"/>
      <c r="UFX5" s="463"/>
      <c r="UFY5" s="463"/>
      <c r="UFZ5" s="463"/>
      <c r="UGA5" s="463"/>
      <c r="UGB5" s="463"/>
      <c r="UGC5" s="463"/>
      <c r="UGD5" s="463"/>
      <c r="UGE5" s="463"/>
      <c r="UGF5" s="463"/>
      <c r="UGG5" s="463"/>
      <c r="UGH5" s="463"/>
      <c r="UGI5" s="463"/>
      <c r="UGJ5" s="463"/>
      <c r="UGK5" s="463"/>
      <c r="UGL5" s="463"/>
      <c r="UGM5" s="463"/>
      <c r="UGN5" s="463"/>
      <c r="UGO5" s="463"/>
      <c r="UGP5" s="463"/>
      <c r="UGQ5" s="463"/>
      <c r="UGR5" s="463"/>
      <c r="UGS5" s="463"/>
      <c r="UGT5" s="463"/>
      <c r="UGU5" s="463"/>
      <c r="UGV5" s="463"/>
      <c r="UGW5" s="463"/>
      <c r="UGX5" s="463"/>
      <c r="UGY5" s="463"/>
      <c r="UGZ5" s="463"/>
      <c r="UHA5" s="463"/>
      <c r="UHB5" s="463"/>
      <c r="UHC5" s="463"/>
      <c r="UHD5" s="463"/>
      <c r="UHE5" s="463"/>
      <c r="UHF5" s="463"/>
      <c r="UHG5" s="463"/>
      <c r="UHH5" s="463"/>
      <c r="UHI5" s="463"/>
      <c r="UHJ5" s="463"/>
      <c r="UHK5" s="463"/>
      <c r="UHL5" s="463"/>
      <c r="UHM5" s="463"/>
      <c r="UHN5" s="463"/>
      <c r="UHO5" s="463"/>
      <c r="UHP5" s="463"/>
      <c r="UHQ5" s="463"/>
      <c r="UHR5" s="463"/>
      <c r="UHS5" s="463"/>
      <c r="UHT5" s="463"/>
      <c r="UHU5" s="463"/>
      <c r="UHV5" s="463"/>
      <c r="UHW5" s="463"/>
      <c r="UHX5" s="463"/>
      <c r="UHY5" s="463"/>
      <c r="UHZ5" s="463"/>
      <c r="UIA5" s="463"/>
      <c r="UIB5" s="463"/>
      <c r="UIC5" s="463"/>
      <c r="UID5" s="463"/>
      <c r="UIE5" s="463"/>
      <c r="UIF5" s="463"/>
      <c r="UIG5" s="463"/>
      <c r="UIH5" s="463"/>
      <c r="UII5" s="463"/>
      <c r="UIJ5" s="463"/>
      <c r="UIK5" s="463"/>
      <c r="UIL5" s="463"/>
      <c r="UIM5" s="463"/>
      <c r="UIN5" s="463"/>
      <c r="UIO5" s="463"/>
      <c r="UIP5" s="463"/>
      <c r="UIQ5" s="463"/>
      <c r="UIR5" s="463"/>
      <c r="UIS5" s="463"/>
      <c r="UIT5" s="463"/>
      <c r="UIU5" s="463"/>
      <c r="UIV5" s="463"/>
      <c r="UIW5" s="463"/>
      <c r="UIX5" s="463"/>
      <c r="UIY5" s="463"/>
      <c r="UIZ5" s="463"/>
      <c r="UJA5" s="463"/>
      <c r="UJB5" s="463"/>
      <c r="UJC5" s="463"/>
      <c r="UJD5" s="463"/>
      <c r="UJE5" s="463"/>
      <c r="UJF5" s="463"/>
      <c r="UJG5" s="463"/>
      <c r="UJH5" s="463"/>
      <c r="UJI5" s="463"/>
      <c r="UJJ5" s="463"/>
      <c r="UJK5" s="463"/>
      <c r="UJL5" s="463"/>
      <c r="UJM5" s="463"/>
      <c r="UJN5" s="463"/>
      <c r="UJO5" s="463"/>
      <c r="UJP5" s="463"/>
      <c r="UJQ5" s="463"/>
      <c r="UJR5" s="463"/>
      <c r="UJS5" s="463"/>
      <c r="UJT5" s="463"/>
      <c r="UJU5" s="463"/>
      <c r="UJV5" s="463"/>
      <c r="UJW5" s="463"/>
      <c r="UJX5" s="463"/>
      <c r="UJY5" s="463"/>
      <c r="UJZ5" s="463"/>
      <c r="UKA5" s="463"/>
      <c r="UKB5" s="463"/>
      <c r="UKC5" s="463"/>
      <c r="UKD5" s="463"/>
      <c r="UKE5" s="463"/>
      <c r="UKF5" s="463"/>
      <c r="UKG5" s="463"/>
      <c r="UKH5" s="463"/>
      <c r="UKI5" s="463"/>
      <c r="UKJ5" s="463"/>
      <c r="UKK5" s="463"/>
      <c r="UKL5" s="463"/>
      <c r="UKM5" s="463"/>
      <c r="UKN5" s="463"/>
      <c r="UKO5" s="463"/>
      <c r="UKP5" s="463"/>
      <c r="UKQ5" s="463"/>
      <c r="UKR5" s="463"/>
      <c r="UKS5" s="463"/>
      <c r="UKT5" s="463"/>
      <c r="UKU5" s="463"/>
      <c r="UKV5" s="463"/>
      <c r="UKW5" s="463"/>
      <c r="UKX5" s="463"/>
      <c r="UKY5" s="463"/>
      <c r="UKZ5" s="463"/>
      <c r="ULA5" s="463"/>
      <c r="ULB5" s="463"/>
      <c r="ULC5" s="463"/>
      <c r="ULD5" s="463"/>
      <c r="ULE5" s="463"/>
      <c r="ULF5" s="463"/>
      <c r="ULG5" s="463"/>
      <c r="ULH5" s="463"/>
      <c r="ULI5" s="463"/>
      <c r="ULJ5" s="463"/>
      <c r="ULK5" s="463"/>
      <c r="ULL5" s="463"/>
      <c r="ULM5" s="463"/>
      <c r="ULN5" s="463"/>
      <c r="ULO5" s="463"/>
      <c r="ULP5" s="463"/>
      <c r="ULQ5" s="463"/>
      <c r="ULR5" s="463"/>
      <c r="ULS5" s="463"/>
      <c r="ULT5" s="463"/>
      <c r="ULU5" s="463"/>
      <c r="ULV5" s="463"/>
      <c r="ULW5" s="463"/>
      <c r="ULX5" s="463"/>
      <c r="ULY5" s="463"/>
      <c r="ULZ5" s="463"/>
      <c r="UMA5" s="463"/>
      <c r="UMB5" s="463"/>
      <c r="UMC5" s="463"/>
      <c r="UMD5" s="463"/>
      <c r="UME5" s="463"/>
      <c r="UMF5" s="463"/>
      <c r="UMG5" s="463"/>
      <c r="UMH5" s="463"/>
      <c r="UMI5" s="463"/>
      <c r="UMJ5" s="463"/>
      <c r="UMK5" s="463"/>
      <c r="UML5" s="463"/>
      <c r="UMM5" s="463"/>
      <c r="UMN5" s="463"/>
      <c r="UMO5" s="463"/>
      <c r="UMP5" s="463"/>
      <c r="UMQ5" s="463"/>
      <c r="UMR5" s="463"/>
      <c r="UMS5" s="463"/>
      <c r="UMT5" s="463"/>
      <c r="UMU5" s="463"/>
      <c r="UMV5" s="463"/>
      <c r="UMW5" s="463"/>
      <c r="UMX5" s="463"/>
      <c r="UMY5" s="463"/>
      <c r="UMZ5" s="463"/>
      <c r="UNA5" s="463"/>
      <c r="UNB5" s="463"/>
      <c r="UNC5" s="463"/>
      <c r="UND5" s="463"/>
      <c r="UNE5" s="463"/>
      <c r="UNF5" s="463"/>
      <c r="UNG5" s="463"/>
      <c r="UNH5" s="463"/>
      <c r="UNI5" s="463"/>
      <c r="UNJ5" s="463"/>
      <c r="UNK5" s="463"/>
      <c r="UNL5" s="463"/>
      <c r="UNM5" s="463"/>
      <c r="UNN5" s="463"/>
      <c r="UNO5" s="463"/>
      <c r="UNP5" s="463"/>
      <c r="UNQ5" s="463"/>
      <c r="UNR5" s="463"/>
      <c r="UNS5" s="463"/>
      <c r="UNT5" s="463"/>
      <c r="UNU5" s="463"/>
      <c r="UNV5" s="463"/>
      <c r="UNW5" s="463"/>
      <c r="UNX5" s="463"/>
      <c r="UNY5" s="463"/>
      <c r="UNZ5" s="463"/>
      <c r="UOA5" s="463"/>
      <c r="UOB5" s="463"/>
      <c r="UOC5" s="463"/>
      <c r="UOD5" s="463"/>
      <c r="UOE5" s="463"/>
      <c r="UOF5" s="463"/>
      <c r="UOG5" s="463"/>
      <c r="UOH5" s="463"/>
      <c r="UOI5" s="463"/>
      <c r="UOJ5" s="463"/>
      <c r="UOK5" s="463"/>
      <c r="UOL5" s="463"/>
      <c r="UOM5" s="463"/>
      <c r="UON5" s="463"/>
      <c r="UOO5" s="463"/>
      <c r="UOP5" s="463"/>
      <c r="UOQ5" s="463"/>
      <c r="UOR5" s="463"/>
      <c r="UOS5" s="463"/>
      <c r="UOT5" s="463"/>
      <c r="UOU5" s="463"/>
      <c r="UOV5" s="463"/>
      <c r="UOW5" s="463"/>
      <c r="UOX5" s="463"/>
      <c r="UOY5" s="463"/>
      <c r="UOZ5" s="463"/>
      <c r="UPA5" s="463"/>
      <c r="UPB5" s="463"/>
      <c r="UPC5" s="463"/>
      <c r="UPD5" s="463"/>
      <c r="UPE5" s="463"/>
      <c r="UPF5" s="463"/>
      <c r="UPG5" s="463"/>
      <c r="UPH5" s="463"/>
      <c r="UPI5" s="463"/>
      <c r="UPJ5" s="463"/>
      <c r="UPK5" s="463"/>
      <c r="UPL5" s="463"/>
      <c r="UPM5" s="463"/>
      <c r="UPN5" s="463"/>
      <c r="UPO5" s="463"/>
      <c r="UPP5" s="463"/>
      <c r="UPQ5" s="463"/>
      <c r="UPR5" s="463"/>
      <c r="UPS5" s="463"/>
      <c r="UPT5" s="463"/>
      <c r="UPU5" s="463"/>
      <c r="UPV5" s="463"/>
      <c r="UPW5" s="463"/>
      <c r="UPX5" s="463"/>
      <c r="UPY5" s="463"/>
      <c r="UPZ5" s="463"/>
      <c r="UQA5" s="463"/>
      <c r="UQB5" s="463"/>
      <c r="UQC5" s="463"/>
      <c r="UQD5" s="463"/>
      <c r="UQE5" s="463"/>
      <c r="UQF5" s="463"/>
      <c r="UQG5" s="463"/>
      <c r="UQH5" s="463"/>
      <c r="UQI5" s="463"/>
      <c r="UQJ5" s="463"/>
      <c r="UQK5" s="463"/>
      <c r="UQL5" s="463"/>
      <c r="UQM5" s="463"/>
      <c r="UQN5" s="463"/>
      <c r="UQO5" s="463"/>
      <c r="UQP5" s="463"/>
      <c r="UQQ5" s="463"/>
      <c r="UQR5" s="463"/>
      <c r="UQS5" s="463"/>
      <c r="UQT5" s="463"/>
      <c r="UQU5" s="463"/>
      <c r="UQV5" s="463"/>
      <c r="UQW5" s="463"/>
      <c r="UQX5" s="463"/>
      <c r="UQY5" s="463"/>
      <c r="UQZ5" s="463"/>
      <c r="URA5" s="463"/>
      <c r="URB5" s="463"/>
      <c r="URC5" s="463"/>
      <c r="URD5" s="463"/>
      <c r="URE5" s="463"/>
      <c r="URF5" s="463"/>
      <c r="URG5" s="463"/>
      <c r="URH5" s="463"/>
      <c r="URI5" s="463"/>
      <c r="URJ5" s="463"/>
      <c r="URK5" s="463"/>
      <c r="URL5" s="463"/>
      <c r="URM5" s="463"/>
      <c r="URN5" s="463"/>
      <c r="URO5" s="463"/>
      <c r="URP5" s="463"/>
      <c r="URQ5" s="463"/>
      <c r="URR5" s="463"/>
      <c r="URS5" s="463"/>
      <c r="URT5" s="463"/>
      <c r="URU5" s="463"/>
      <c r="URV5" s="463"/>
      <c r="URW5" s="463"/>
      <c r="URX5" s="463"/>
      <c r="URY5" s="463"/>
      <c r="URZ5" s="463"/>
      <c r="USA5" s="463"/>
      <c r="USB5" s="463"/>
      <c r="USC5" s="463"/>
      <c r="USD5" s="463"/>
      <c r="USE5" s="463"/>
      <c r="USF5" s="463"/>
      <c r="USG5" s="463"/>
      <c r="USH5" s="463"/>
      <c r="USI5" s="463"/>
      <c r="USJ5" s="463"/>
      <c r="USK5" s="463"/>
      <c r="USL5" s="463"/>
      <c r="USM5" s="463"/>
      <c r="USN5" s="463"/>
      <c r="USO5" s="463"/>
      <c r="USP5" s="463"/>
      <c r="USQ5" s="463"/>
      <c r="USR5" s="463"/>
      <c r="USS5" s="463"/>
      <c r="UST5" s="463"/>
      <c r="USU5" s="463"/>
      <c r="USV5" s="463"/>
      <c r="USW5" s="463"/>
      <c r="USX5" s="463"/>
      <c r="USY5" s="463"/>
      <c r="USZ5" s="463"/>
      <c r="UTA5" s="463"/>
      <c r="UTB5" s="463"/>
      <c r="UTC5" s="463"/>
      <c r="UTD5" s="463"/>
      <c r="UTE5" s="463"/>
      <c r="UTF5" s="463"/>
      <c r="UTG5" s="463"/>
      <c r="UTH5" s="463"/>
      <c r="UTI5" s="463"/>
      <c r="UTJ5" s="463"/>
      <c r="UTK5" s="463"/>
      <c r="UTL5" s="463"/>
      <c r="UTM5" s="463"/>
      <c r="UTN5" s="463"/>
      <c r="UTO5" s="463"/>
      <c r="UTP5" s="463"/>
      <c r="UTQ5" s="463"/>
      <c r="UTR5" s="463"/>
      <c r="UTS5" s="463"/>
      <c r="UTT5" s="463"/>
      <c r="UTU5" s="463"/>
      <c r="UTV5" s="463"/>
      <c r="UTW5" s="463"/>
      <c r="UTX5" s="463"/>
      <c r="UTY5" s="463"/>
      <c r="UTZ5" s="463"/>
      <c r="UUA5" s="463"/>
      <c r="UUB5" s="463"/>
      <c r="UUC5" s="463"/>
      <c r="UUD5" s="463"/>
      <c r="UUE5" s="463"/>
      <c r="UUF5" s="463"/>
      <c r="UUG5" s="463"/>
      <c r="UUH5" s="463"/>
      <c r="UUI5" s="463"/>
      <c r="UUJ5" s="463"/>
      <c r="UUK5" s="463"/>
      <c r="UUL5" s="463"/>
      <c r="UUM5" s="463"/>
      <c r="UUN5" s="463"/>
      <c r="UUO5" s="463"/>
      <c r="UUP5" s="463"/>
      <c r="UUQ5" s="463"/>
      <c r="UUR5" s="463"/>
      <c r="UUS5" s="463"/>
      <c r="UUT5" s="463"/>
      <c r="UUU5" s="463"/>
      <c r="UUV5" s="463"/>
      <c r="UUW5" s="463"/>
      <c r="UUX5" s="463"/>
      <c r="UUY5" s="463"/>
      <c r="UUZ5" s="463"/>
      <c r="UVA5" s="463"/>
      <c r="UVB5" s="463"/>
      <c r="UVC5" s="463"/>
      <c r="UVD5" s="463"/>
      <c r="UVE5" s="463"/>
      <c r="UVF5" s="463"/>
      <c r="UVG5" s="463"/>
      <c r="UVH5" s="463"/>
      <c r="UVI5" s="463"/>
      <c r="UVJ5" s="463"/>
      <c r="UVK5" s="463"/>
      <c r="UVL5" s="463"/>
      <c r="UVM5" s="463"/>
      <c r="UVN5" s="463"/>
      <c r="UVO5" s="463"/>
      <c r="UVP5" s="463"/>
      <c r="UVQ5" s="463"/>
      <c r="UVR5" s="463"/>
      <c r="UVS5" s="463"/>
      <c r="UVT5" s="463"/>
      <c r="UVU5" s="463"/>
      <c r="UVV5" s="463"/>
      <c r="UVW5" s="463"/>
      <c r="UVX5" s="463"/>
      <c r="UVY5" s="463"/>
      <c r="UVZ5" s="463"/>
      <c r="UWA5" s="463"/>
      <c r="UWB5" s="463"/>
      <c r="UWC5" s="463"/>
      <c r="UWD5" s="463"/>
      <c r="UWE5" s="463"/>
      <c r="UWF5" s="463"/>
      <c r="UWG5" s="463"/>
      <c r="UWH5" s="463"/>
      <c r="UWI5" s="463"/>
      <c r="UWJ5" s="463"/>
      <c r="UWK5" s="463"/>
      <c r="UWL5" s="463"/>
      <c r="UWM5" s="463"/>
      <c r="UWN5" s="463"/>
      <c r="UWO5" s="463"/>
      <c r="UWP5" s="463"/>
      <c r="UWQ5" s="463"/>
      <c r="UWR5" s="463"/>
      <c r="UWS5" s="463"/>
      <c r="UWT5" s="463"/>
      <c r="UWU5" s="463"/>
      <c r="UWV5" s="463"/>
      <c r="UWW5" s="463"/>
      <c r="UWX5" s="463"/>
      <c r="UWY5" s="463"/>
      <c r="UWZ5" s="463"/>
      <c r="UXA5" s="463"/>
      <c r="UXB5" s="463"/>
      <c r="UXC5" s="463"/>
      <c r="UXD5" s="463"/>
      <c r="UXE5" s="463"/>
      <c r="UXF5" s="463"/>
      <c r="UXG5" s="463"/>
      <c r="UXH5" s="463"/>
      <c r="UXI5" s="463"/>
      <c r="UXJ5" s="463"/>
      <c r="UXK5" s="463"/>
      <c r="UXL5" s="463"/>
      <c r="UXM5" s="463"/>
      <c r="UXN5" s="463"/>
      <c r="UXO5" s="463"/>
      <c r="UXP5" s="463"/>
      <c r="UXQ5" s="463"/>
      <c r="UXR5" s="463"/>
      <c r="UXS5" s="463"/>
      <c r="UXT5" s="463"/>
      <c r="UXU5" s="463"/>
      <c r="UXV5" s="463"/>
      <c r="UXW5" s="463"/>
      <c r="UXX5" s="463"/>
      <c r="UXY5" s="463"/>
      <c r="UXZ5" s="463"/>
      <c r="UYA5" s="463"/>
      <c r="UYB5" s="463"/>
      <c r="UYC5" s="463"/>
      <c r="UYD5" s="463"/>
      <c r="UYE5" s="463"/>
      <c r="UYF5" s="463"/>
      <c r="UYG5" s="463"/>
      <c r="UYH5" s="463"/>
      <c r="UYI5" s="463"/>
      <c r="UYJ5" s="463"/>
      <c r="UYK5" s="463"/>
      <c r="UYL5" s="463"/>
      <c r="UYM5" s="463"/>
      <c r="UYN5" s="463"/>
      <c r="UYO5" s="463"/>
      <c r="UYP5" s="463"/>
      <c r="UYQ5" s="463"/>
      <c r="UYR5" s="463"/>
      <c r="UYS5" s="463"/>
      <c r="UYT5" s="463"/>
      <c r="UYU5" s="463"/>
      <c r="UYV5" s="463"/>
      <c r="UYW5" s="463"/>
      <c r="UYX5" s="463"/>
      <c r="UYY5" s="463"/>
      <c r="UYZ5" s="463"/>
      <c r="UZA5" s="463"/>
      <c r="UZB5" s="463"/>
      <c r="UZC5" s="463"/>
      <c r="UZD5" s="463"/>
      <c r="UZE5" s="463"/>
      <c r="UZF5" s="463"/>
      <c r="UZG5" s="463"/>
      <c r="UZH5" s="463"/>
      <c r="UZI5" s="463"/>
      <c r="UZJ5" s="463"/>
      <c r="UZK5" s="463"/>
      <c r="UZL5" s="463"/>
      <c r="UZM5" s="463"/>
      <c r="UZN5" s="463"/>
      <c r="UZO5" s="463"/>
      <c r="UZP5" s="463"/>
      <c r="UZQ5" s="463"/>
      <c r="UZR5" s="463"/>
      <c r="UZS5" s="463"/>
      <c r="UZT5" s="463"/>
      <c r="UZU5" s="463"/>
      <c r="UZV5" s="463"/>
      <c r="UZW5" s="463"/>
      <c r="UZX5" s="463"/>
      <c r="UZY5" s="463"/>
      <c r="UZZ5" s="463"/>
      <c r="VAA5" s="463"/>
      <c r="VAB5" s="463"/>
      <c r="VAC5" s="463"/>
      <c r="VAD5" s="463"/>
      <c r="VAE5" s="463"/>
      <c r="VAF5" s="463"/>
      <c r="VAG5" s="463"/>
      <c r="VAH5" s="463"/>
      <c r="VAI5" s="463"/>
      <c r="VAJ5" s="463"/>
      <c r="VAK5" s="463"/>
      <c r="VAL5" s="463"/>
      <c r="VAM5" s="463"/>
      <c r="VAN5" s="463"/>
      <c r="VAO5" s="463"/>
      <c r="VAP5" s="463"/>
      <c r="VAQ5" s="463"/>
      <c r="VAR5" s="463"/>
      <c r="VAS5" s="463"/>
      <c r="VAT5" s="463"/>
      <c r="VAU5" s="463"/>
      <c r="VAV5" s="463"/>
      <c r="VAW5" s="463"/>
      <c r="VAX5" s="463"/>
      <c r="VAY5" s="463"/>
      <c r="VAZ5" s="463"/>
      <c r="VBA5" s="463"/>
      <c r="VBB5" s="463"/>
      <c r="VBC5" s="463"/>
      <c r="VBD5" s="463"/>
      <c r="VBE5" s="463"/>
      <c r="VBF5" s="463"/>
      <c r="VBG5" s="463"/>
      <c r="VBH5" s="463"/>
      <c r="VBI5" s="463"/>
      <c r="VBJ5" s="463"/>
      <c r="VBK5" s="463"/>
      <c r="VBL5" s="463"/>
      <c r="VBM5" s="463"/>
      <c r="VBN5" s="463"/>
      <c r="VBO5" s="463"/>
      <c r="VBP5" s="463"/>
      <c r="VBQ5" s="463"/>
      <c r="VBR5" s="463"/>
      <c r="VBS5" s="463"/>
      <c r="VBT5" s="463"/>
      <c r="VBU5" s="463"/>
      <c r="VBV5" s="463"/>
      <c r="VBW5" s="463"/>
      <c r="VBX5" s="463"/>
      <c r="VBY5" s="463"/>
      <c r="VBZ5" s="463"/>
      <c r="VCA5" s="463"/>
      <c r="VCB5" s="463"/>
      <c r="VCC5" s="463"/>
      <c r="VCD5" s="463"/>
      <c r="VCE5" s="463"/>
      <c r="VCF5" s="463"/>
      <c r="VCG5" s="463"/>
      <c r="VCH5" s="463"/>
      <c r="VCI5" s="463"/>
      <c r="VCJ5" s="463"/>
      <c r="VCK5" s="463"/>
      <c r="VCL5" s="463"/>
      <c r="VCM5" s="463"/>
      <c r="VCN5" s="463"/>
      <c r="VCO5" s="463"/>
      <c r="VCP5" s="463"/>
      <c r="VCQ5" s="463"/>
      <c r="VCR5" s="463"/>
      <c r="VCS5" s="463"/>
      <c r="VCT5" s="463"/>
      <c r="VCU5" s="463"/>
      <c r="VCV5" s="463"/>
      <c r="VCW5" s="463"/>
      <c r="VCX5" s="463"/>
      <c r="VCY5" s="463"/>
      <c r="VCZ5" s="463"/>
      <c r="VDA5" s="463"/>
      <c r="VDB5" s="463"/>
      <c r="VDC5" s="463"/>
      <c r="VDD5" s="463"/>
      <c r="VDE5" s="463"/>
      <c r="VDF5" s="463"/>
      <c r="VDG5" s="463"/>
      <c r="VDH5" s="463"/>
      <c r="VDI5" s="463"/>
      <c r="VDJ5" s="463"/>
      <c r="VDK5" s="463"/>
      <c r="VDL5" s="463"/>
      <c r="VDM5" s="463"/>
      <c r="VDN5" s="463"/>
      <c r="VDO5" s="463"/>
      <c r="VDP5" s="463"/>
      <c r="VDQ5" s="463"/>
      <c r="VDR5" s="463"/>
      <c r="VDS5" s="463"/>
      <c r="VDT5" s="463"/>
      <c r="VDU5" s="463"/>
      <c r="VDV5" s="463"/>
      <c r="VDW5" s="463"/>
      <c r="VDX5" s="463"/>
      <c r="VDY5" s="463"/>
      <c r="VDZ5" s="463"/>
      <c r="VEA5" s="463"/>
      <c r="VEB5" s="463"/>
      <c r="VEC5" s="463"/>
      <c r="VED5" s="463"/>
      <c r="VEE5" s="463"/>
      <c r="VEF5" s="463"/>
      <c r="VEG5" s="463"/>
      <c r="VEH5" s="463"/>
      <c r="VEI5" s="463"/>
      <c r="VEJ5" s="463"/>
      <c r="VEK5" s="463"/>
      <c r="VEL5" s="463"/>
      <c r="VEM5" s="463"/>
      <c r="VEN5" s="463"/>
      <c r="VEO5" s="463"/>
      <c r="VEP5" s="463"/>
      <c r="VEQ5" s="463"/>
      <c r="VER5" s="463"/>
      <c r="VES5" s="463"/>
      <c r="VET5" s="463"/>
      <c r="VEU5" s="463"/>
      <c r="VEV5" s="463"/>
      <c r="VEW5" s="463"/>
      <c r="VEX5" s="463"/>
      <c r="VEY5" s="463"/>
      <c r="VEZ5" s="463"/>
      <c r="VFA5" s="463"/>
      <c r="VFB5" s="463"/>
      <c r="VFC5" s="463"/>
      <c r="VFD5" s="463"/>
      <c r="VFE5" s="463"/>
      <c r="VFF5" s="463"/>
      <c r="VFG5" s="463"/>
      <c r="VFH5" s="463"/>
      <c r="VFI5" s="463"/>
      <c r="VFJ5" s="463"/>
      <c r="VFK5" s="463"/>
      <c r="VFL5" s="463"/>
      <c r="VFM5" s="463"/>
      <c r="VFN5" s="463"/>
      <c r="VFO5" s="463"/>
      <c r="VFP5" s="463"/>
      <c r="VFQ5" s="463"/>
      <c r="VFR5" s="463"/>
      <c r="VFS5" s="463"/>
      <c r="VFT5" s="463"/>
      <c r="VFU5" s="463"/>
      <c r="VFV5" s="463"/>
      <c r="VFW5" s="463"/>
      <c r="VFX5" s="463"/>
      <c r="VFY5" s="463"/>
      <c r="VFZ5" s="463"/>
      <c r="VGA5" s="463"/>
      <c r="VGB5" s="463"/>
      <c r="VGC5" s="463"/>
      <c r="VGD5" s="463"/>
      <c r="VGE5" s="463"/>
      <c r="VGF5" s="463"/>
      <c r="VGG5" s="463"/>
      <c r="VGH5" s="463"/>
      <c r="VGI5" s="463"/>
      <c r="VGJ5" s="463"/>
      <c r="VGK5" s="463"/>
      <c r="VGL5" s="463"/>
      <c r="VGM5" s="463"/>
      <c r="VGN5" s="463"/>
      <c r="VGO5" s="463"/>
      <c r="VGP5" s="463"/>
      <c r="VGQ5" s="463"/>
      <c r="VGR5" s="463"/>
      <c r="VGS5" s="463"/>
      <c r="VGT5" s="463"/>
      <c r="VGU5" s="463"/>
      <c r="VGV5" s="463"/>
      <c r="VGW5" s="463"/>
      <c r="VGX5" s="463"/>
      <c r="VGY5" s="463"/>
      <c r="VGZ5" s="463"/>
      <c r="VHA5" s="463"/>
      <c r="VHB5" s="463"/>
      <c r="VHC5" s="463"/>
      <c r="VHD5" s="463"/>
      <c r="VHE5" s="463"/>
      <c r="VHF5" s="463"/>
      <c r="VHG5" s="463"/>
      <c r="VHH5" s="463"/>
      <c r="VHI5" s="463"/>
      <c r="VHJ5" s="463"/>
      <c r="VHK5" s="463"/>
      <c r="VHL5" s="463"/>
      <c r="VHM5" s="463"/>
      <c r="VHN5" s="463"/>
      <c r="VHO5" s="463"/>
      <c r="VHP5" s="463"/>
      <c r="VHQ5" s="463"/>
      <c r="VHR5" s="463"/>
      <c r="VHS5" s="463"/>
      <c r="VHT5" s="463"/>
      <c r="VHU5" s="463"/>
      <c r="VHV5" s="463"/>
      <c r="VHW5" s="463"/>
      <c r="VHX5" s="463"/>
      <c r="VHY5" s="463"/>
      <c r="VHZ5" s="463"/>
      <c r="VIA5" s="463"/>
      <c r="VIB5" s="463"/>
      <c r="VIC5" s="463"/>
      <c r="VID5" s="463"/>
      <c r="VIE5" s="463"/>
      <c r="VIF5" s="463"/>
      <c r="VIG5" s="463"/>
      <c r="VIH5" s="463"/>
      <c r="VII5" s="463"/>
      <c r="VIJ5" s="463"/>
      <c r="VIK5" s="463"/>
      <c r="VIL5" s="463"/>
      <c r="VIM5" s="463"/>
      <c r="VIN5" s="463"/>
      <c r="VIO5" s="463"/>
      <c r="VIP5" s="463"/>
      <c r="VIQ5" s="463"/>
      <c r="VIR5" s="463"/>
      <c r="VIS5" s="463"/>
      <c r="VIT5" s="463"/>
      <c r="VIU5" s="463"/>
      <c r="VIV5" s="463"/>
      <c r="VIW5" s="463"/>
      <c r="VIX5" s="463"/>
      <c r="VIY5" s="463"/>
      <c r="VIZ5" s="463"/>
      <c r="VJA5" s="463"/>
      <c r="VJB5" s="463"/>
      <c r="VJC5" s="463"/>
      <c r="VJD5" s="463"/>
      <c r="VJE5" s="463"/>
      <c r="VJF5" s="463"/>
      <c r="VJG5" s="463"/>
      <c r="VJH5" s="463"/>
      <c r="VJI5" s="463"/>
      <c r="VJJ5" s="463"/>
      <c r="VJK5" s="463"/>
      <c r="VJL5" s="463"/>
      <c r="VJM5" s="463"/>
      <c r="VJN5" s="463"/>
      <c r="VJO5" s="463"/>
      <c r="VJP5" s="463"/>
      <c r="VJQ5" s="463"/>
      <c r="VJR5" s="463"/>
      <c r="VJS5" s="463"/>
      <c r="VJT5" s="463"/>
      <c r="VJU5" s="463"/>
      <c r="VJV5" s="463"/>
      <c r="VJW5" s="463"/>
      <c r="VJX5" s="463"/>
      <c r="VJY5" s="463"/>
      <c r="VJZ5" s="463"/>
      <c r="VKA5" s="463"/>
      <c r="VKB5" s="463"/>
      <c r="VKC5" s="463"/>
      <c r="VKD5" s="463"/>
      <c r="VKE5" s="463"/>
      <c r="VKF5" s="463"/>
      <c r="VKG5" s="463"/>
      <c r="VKH5" s="463"/>
      <c r="VKI5" s="463"/>
      <c r="VKJ5" s="463"/>
      <c r="VKK5" s="463"/>
      <c r="VKL5" s="463"/>
      <c r="VKM5" s="463"/>
      <c r="VKN5" s="463"/>
      <c r="VKO5" s="463"/>
      <c r="VKP5" s="463"/>
      <c r="VKQ5" s="463"/>
      <c r="VKR5" s="463"/>
      <c r="VKS5" s="463"/>
      <c r="VKT5" s="463"/>
      <c r="VKU5" s="463"/>
      <c r="VKV5" s="463"/>
      <c r="VKW5" s="463"/>
      <c r="VKX5" s="463"/>
      <c r="VKY5" s="463"/>
      <c r="VKZ5" s="463"/>
      <c r="VLA5" s="463"/>
      <c r="VLB5" s="463"/>
      <c r="VLC5" s="463"/>
      <c r="VLD5" s="463"/>
      <c r="VLE5" s="463"/>
      <c r="VLF5" s="463"/>
      <c r="VLG5" s="463"/>
      <c r="VLH5" s="463"/>
      <c r="VLI5" s="463"/>
      <c r="VLJ5" s="463"/>
      <c r="VLK5" s="463"/>
      <c r="VLL5" s="463"/>
      <c r="VLM5" s="463"/>
      <c r="VLN5" s="463"/>
      <c r="VLO5" s="463"/>
      <c r="VLP5" s="463"/>
      <c r="VLQ5" s="463"/>
      <c r="VLR5" s="463"/>
      <c r="VLS5" s="463"/>
      <c r="VLT5" s="463"/>
      <c r="VLU5" s="463"/>
      <c r="VLV5" s="463"/>
      <c r="VLW5" s="463"/>
      <c r="VLX5" s="463"/>
      <c r="VLY5" s="463"/>
      <c r="VLZ5" s="463"/>
      <c r="VMA5" s="463"/>
      <c r="VMB5" s="463"/>
      <c r="VMC5" s="463"/>
      <c r="VMD5" s="463"/>
      <c r="VME5" s="463"/>
      <c r="VMF5" s="463"/>
      <c r="VMG5" s="463"/>
      <c r="VMH5" s="463"/>
      <c r="VMI5" s="463"/>
      <c r="VMJ5" s="463"/>
      <c r="VMK5" s="463"/>
      <c r="VML5" s="463"/>
      <c r="VMM5" s="463"/>
      <c r="VMN5" s="463"/>
      <c r="VMO5" s="463"/>
      <c r="VMP5" s="463"/>
      <c r="VMQ5" s="463"/>
      <c r="VMR5" s="463"/>
      <c r="VMS5" s="463"/>
      <c r="VMT5" s="463"/>
      <c r="VMU5" s="463"/>
      <c r="VMV5" s="463"/>
      <c r="VMW5" s="463"/>
      <c r="VMX5" s="463"/>
      <c r="VMY5" s="463"/>
      <c r="VMZ5" s="463"/>
      <c r="VNA5" s="463"/>
      <c r="VNB5" s="463"/>
      <c r="VNC5" s="463"/>
      <c r="VND5" s="463"/>
      <c r="VNE5" s="463"/>
      <c r="VNF5" s="463"/>
      <c r="VNG5" s="463"/>
      <c r="VNH5" s="463"/>
      <c r="VNI5" s="463"/>
      <c r="VNJ5" s="463"/>
      <c r="VNK5" s="463"/>
      <c r="VNL5" s="463"/>
      <c r="VNM5" s="463"/>
      <c r="VNN5" s="463"/>
      <c r="VNO5" s="463"/>
      <c r="VNP5" s="463"/>
      <c r="VNQ5" s="463"/>
      <c r="VNR5" s="463"/>
      <c r="VNS5" s="463"/>
      <c r="VNT5" s="463"/>
      <c r="VNU5" s="463"/>
      <c r="VNV5" s="463"/>
      <c r="VNW5" s="463"/>
      <c r="VNX5" s="463"/>
      <c r="VNY5" s="463"/>
      <c r="VNZ5" s="463"/>
      <c r="VOA5" s="463"/>
      <c r="VOB5" s="463"/>
      <c r="VOC5" s="463"/>
      <c r="VOD5" s="463"/>
      <c r="VOE5" s="463"/>
      <c r="VOF5" s="463"/>
      <c r="VOG5" s="463"/>
      <c r="VOH5" s="463"/>
      <c r="VOI5" s="463"/>
      <c r="VOJ5" s="463"/>
      <c r="VOK5" s="463"/>
      <c r="VOL5" s="463"/>
      <c r="VOM5" s="463"/>
      <c r="VON5" s="463"/>
      <c r="VOO5" s="463"/>
      <c r="VOP5" s="463"/>
      <c r="VOQ5" s="463"/>
      <c r="VOR5" s="463"/>
      <c r="VOS5" s="463"/>
      <c r="VOT5" s="463"/>
      <c r="VOU5" s="463"/>
      <c r="VOV5" s="463"/>
      <c r="VOW5" s="463"/>
      <c r="VOX5" s="463"/>
      <c r="VOY5" s="463"/>
      <c r="VOZ5" s="463"/>
      <c r="VPA5" s="463"/>
      <c r="VPB5" s="463"/>
      <c r="VPC5" s="463"/>
      <c r="VPD5" s="463"/>
      <c r="VPE5" s="463"/>
      <c r="VPF5" s="463"/>
      <c r="VPG5" s="463"/>
      <c r="VPH5" s="463"/>
      <c r="VPI5" s="463"/>
      <c r="VPJ5" s="463"/>
      <c r="VPK5" s="463"/>
      <c r="VPL5" s="463"/>
      <c r="VPM5" s="463"/>
      <c r="VPN5" s="463"/>
      <c r="VPO5" s="463"/>
      <c r="VPP5" s="463"/>
      <c r="VPQ5" s="463"/>
      <c r="VPR5" s="463"/>
      <c r="VPS5" s="463"/>
      <c r="VPT5" s="463"/>
      <c r="VPU5" s="463"/>
      <c r="VPV5" s="463"/>
      <c r="VPW5" s="463"/>
      <c r="VPX5" s="463"/>
      <c r="VPY5" s="463"/>
      <c r="VPZ5" s="463"/>
      <c r="VQA5" s="463"/>
      <c r="VQB5" s="463"/>
      <c r="VQC5" s="463"/>
      <c r="VQD5" s="463"/>
      <c r="VQE5" s="463"/>
      <c r="VQF5" s="463"/>
      <c r="VQG5" s="463"/>
      <c r="VQH5" s="463"/>
      <c r="VQI5" s="463"/>
      <c r="VQJ5" s="463"/>
      <c r="VQK5" s="463"/>
      <c r="VQL5" s="463"/>
      <c r="VQM5" s="463"/>
      <c r="VQN5" s="463"/>
      <c r="VQO5" s="463"/>
      <c r="VQP5" s="463"/>
      <c r="VQQ5" s="463"/>
      <c r="VQR5" s="463"/>
      <c r="VQS5" s="463"/>
      <c r="VQT5" s="463"/>
      <c r="VQU5" s="463"/>
      <c r="VQV5" s="463"/>
      <c r="VQW5" s="463"/>
      <c r="VQX5" s="463"/>
      <c r="VQY5" s="463"/>
      <c r="VQZ5" s="463"/>
      <c r="VRA5" s="463"/>
      <c r="VRB5" s="463"/>
      <c r="VRC5" s="463"/>
      <c r="VRD5" s="463"/>
      <c r="VRE5" s="463"/>
      <c r="VRF5" s="463"/>
      <c r="VRG5" s="463"/>
      <c r="VRH5" s="463"/>
      <c r="VRI5" s="463"/>
      <c r="VRJ5" s="463"/>
      <c r="VRK5" s="463"/>
      <c r="VRL5" s="463"/>
      <c r="VRM5" s="463"/>
      <c r="VRN5" s="463"/>
      <c r="VRO5" s="463"/>
      <c r="VRP5" s="463"/>
      <c r="VRQ5" s="463"/>
      <c r="VRR5" s="463"/>
      <c r="VRS5" s="463"/>
      <c r="VRT5" s="463"/>
      <c r="VRU5" s="463"/>
      <c r="VRV5" s="463"/>
      <c r="VRW5" s="463"/>
      <c r="VRX5" s="463"/>
      <c r="VRY5" s="463"/>
      <c r="VRZ5" s="463"/>
      <c r="VSA5" s="463"/>
      <c r="VSB5" s="463"/>
      <c r="VSC5" s="463"/>
      <c r="VSD5" s="463"/>
      <c r="VSE5" s="463"/>
      <c r="VSF5" s="463"/>
      <c r="VSG5" s="463"/>
      <c r="VSH5" s="463"/>
      <c r="VSI5" s="463"/>
      <c r="VSJ5" s="463"/>
      <c r="VSK5" s="463"/>
      <c r="VSL5" s="463"/>
      <c r="VSM5" s="463"/>
      <c r="VSN5" s="463"/>
      <c r="VSO5" s="463"/>
      <c r="VSP5" s="463"/>
      <c r="VSQ5" s="463"/>
      <c r="VSR5" s="463"/>
      <c r="VSS5" s="463"/>
      <c r="VST5" s="463"/>
      <c r="VSU5" s="463"/>
      <c r="VSV5" s="463"/>
      <c r="VSW5" s="463"/>
      <c r="VSX5" s="463"/>
      <c r="VSY5" s="463"/>
      <c r="VSZ5" s="463"/>
      <c r="VTA5" s="463"/>
      <c r="VTB5" s="463"/>
      <c r="VTC5" s="463"/>
      <c r="VTD5" s="463"/>
      <c r="VTE5" s="463"/>
      <c r="VTF5" s="463"/>
      <c r="VTG5" s="463"/>
      <c r="VTH5" s="463"/>
      <c r="VTI5" s="463"/>
      <c r="VTJ5" s="463"/>
      <c r="VTK5" s="463"/>
      <c r="VTL5" s="463"/>
      <c r="VTM5" s="463"/>
      <c r="VTN5" s="463"/>
      <c r="VTO5" s="463"/>
      <c r="VTP5" s="463"/>
      <c r="VTQ5" s="463"/>
      <c r="VTR5" s="463"/>
      <c r="VTS5" s="463"/>
      <c r="VTT5" s="463"/>
      <c r="VTU5" s="463"/>
      <c r="VTV5" s="463"/>
      <c r="VTW5" s="463"/>
      <c r="VTX5" s="463"/>
      <c r="VTY5" s="463"/>
      <c r="VTZ5" s="463"/>
      <c r="VUA5" s="463"/>
      <c r="VUB5" s="463"/>
      <c r="VUC5" s="463"/>
      <c r="VUD5" s="463"/>
      <c r="VUE5" s="463"/>
      <c r="VUF5" s="463"/>
      <c r="VUG5" s="463"/>
      <c r="VUH5" s="463"/>
      <c r="VUI5" s="463"/>
      <c r="VUJ5" s="463"/>
      <c r="VUK5" s="463"/>
      <c r="VUL5" s="463"/>
      <c r="VUM5" s="463"/>
      <c r="VUN5" s="463"/>
      <c r="VUO5" s="463"/>
      <c r="VUP5" s="463"/>
      <c r="VUQ5" s="463"/>
      <c r="VUR5" s="463"/>
      <c r="VUS5" s="463"/>
      <c r="VUT5" s="463"/>
      <c r="VUU5" s="463"/>
      <c r="VUV5" s="463"/>
      <c r="VUW5" s="463"/>
      <c r="VUX5" s="463"/>
      <c r="VUY5" s="463"/>
      <c r="VUZ5" s="463"/>
      <c r="VVA5" s="463"/>
      <c r="VVB5" s="463"/>
      <c r="VVC5" s="463"/>
      <c r="VVD5" s="463"/>
      <c r="VVE5" s="463"/>
      <c r="VVF5" s="463"/>
      <c r="VVG5" s="463"/>
      <c r="VVH5" s="463"/>
      <c r="VVI5" s="463"/>
      <c r="VVJ5" s="463"/>
      <c r="VVK5" s="463"/>
      <c r="VVL5" s="463"/>
      <c r="VVM5" s="463"/>
      <c r="VVN5" s="463"/>
      <c r="VVO5" s="463"/>
      <c r="VVP5" s="463"/>
      <c r="VVQ5" s="463"/>
      <c r="VVR5" s="463"/>
      <c r="VVS5" s="463"/>
      <c r="VVT5" s="463"/>
      <c r="VVU5" s="463"/>
      <c r="VVV5" s="463"/>
      <c r="VVW5" s="463"/>
      <c r="VVX5" s="463"/>
      <c r="VVY5" s="463"/>
      <c r="VVZ5" s="463"/>
      <c r="VWA5" s="463"/>
      <c r="VWB5" s="463"/>
      <c r="VWC5" s="463"/>
      <c r="VWD5" s="463"/>
      <c r="VWE5" s="463"/>
      <c r="VWF5" s="463"/>
      <c r="VWG5" s="463"/>
      <c r="VWH5" s="463"/>
      <c r="VWI5" s="463"/>
      <c r="VWJ5" s="463"/>
      <c r="VWK5" s="463"/>
      <c r="VWL5" s="463"/>
      <c r="VWM5" s="463"/>
      <c r="VWN5" s="463"/>
      <c r="VWO5" s="463"/>
      <c r="VWP5" s="463"/>
      <c r="VWQ5" s="463"/>
      <c r="VWR5" s="463"/>
      <c r="VWS5" s="463"/>
      <c r="VWT5" s="463"/>
      <c r="VWU5" s="463"/>
      <c r="VWV5" s="463"/>
      <c r="VWW5" s="463"/>
      <c r="VWX5" s="463"/>
      <c r="VWY5" s="463"/>
      <c r="VWZ5" s="463"/>
      <c r="VXA5" s="463"/>
      <c r="VXB5" s="463"/>
      <c r="VXC5" s="463"/>
      <c r="VXD5" s="463"/>
      <c r="VXE5" s="463"/>
      <c r="VXF5" s="463"/>
      <c r="VXG5" s="463"/>
      <c r="VXH5" s="463"/>
      <c r="VXI5" s="463"/>
      <c r="VXJ5" s="463"/>
      <c r="VXK5" s="463"/>
      <c r="VXL5" s="463"/>
      <c r="VXM5" s="463"/>
      <c r="VXN5" s="463"/>
      <c r="VXO5" s="463"/>
      <c r="VXP5" s="463"/>
      <c r="VXQ5" s="463"/>
      <c r="VXR5" s="463"/>
      <c r="VXS5" s="463"/>
      <c r="VXT5" s="463"/>
      <c r="VXU5" s="463"/>
      <c r="VXV5" s="463"/>
      <c r="VXW5" s="463"/>
      <c r="VXX5" s="463"/>
      <c r="VXY5" s="463"/>
      <c r="VXZ5" s="463"/>
      <c r="VYA5" s="463"/>
      <c r="VYB5" s="463"/>
      <c r="VYC5" s="463"/>
      <c r="VYD5" s="463"/>
      <c r="VYE5" s="463"/>
      <c r="VYF5" s="463"/>
      <c r="VYG5" s="463"/>
      <c r="VYH5" s="463"/>
      <c r="VYI5" s="463"/>
      <c r="VYJ5" s="463"/>
      <c r="VYK5" s="463"/>
      <c r="VYL5" s="463"/>
      <c r="VYM5" s="463"/>
      <c r="VYN5" s="463"/>
      <c r="VYO5" s="463"/>
      <c r="VYP5" s="463"/>
      <c r="VYQ5" s="463"/>
      <c r="VYR5" s="463"/>
      <c r="VYS5" s="463"/>
      <c r="VYT5" s="463"/>
      <c r="VYU5" s="463"/>
      <c r="VYV5" s="463"/>
      <c r="VYW5" s="463"/>
      <c r="VYX5" s="463"/>
      <c r="VYY5" s="463"/>
      <c r="VYZ5" s="463"/>
      <c r="VZA5" s="463"/>
      <c r="VZB5" s="463"/>
      <c r="VZC5" s="463"/>
      <c r="VZD5" s="463"/>
      <c r="VZE5" s="463"/>
      <c r="VZF5" s="463"/>
      <c r="VZG5" s="463"/>
      <c r="VZH5" s="463"/>
      <c r="VZI5" s="463"/>
      <c r="VZJ5" s="463"/>
      <c r="VZK5" s="463"/>
      <c r="VZL5" s="463"/>
      <c r="VZM5" s="463"/>
      <c r="VZN5" s="463"/>
      <c r="VZO5" s="463"/>
      <c r="VZP5" s="463"/>
      <c r="VZQ5" s="463"/>
      <c r="VZR5" s="463"/>
      <c r="VZS5" s="463"/>
      <c r="VZT5" s="463"/>
      <c r="VZU5" s="463"/>
      <c r="VZV5" s="463"/>
      <c r="VZW5" s="463"/>
      <c r="VZX5" s="463"/>
      <c r="VZY5" s="463"/>
      <c r="VZZ5" s="463"/>
      <c r="WAA5" s="463"/>
      <c r="WAB5" s="463"/>
      <c r="WAC5" s="463"/>
      <c r="WAD5" s="463"/>
      <c r="WAE5" s="463"/>
      <c r="WAF5" s="463"/>
      <c r="WAG5" s="463"/>
      <c r="WAH5" s="463"/>
      <c r="WAI5" s="463"/>
      <c r="WAJ5" s="463"/>
      <c r="WAK5" s="463"/>
      <c r="WAL5" s="463"/>
      <c r="WAM5" s="463"/>
      <c r="WAN5" s="463"/>
      <c r="WAO5" s="463"/>
      <c r="WAP5" s="463"/>
      <c r="WAQ5" s="463"/>
      <c r="WAR5" s="463"/>
      <c r="WAS5" s="463"/>
      <c r="WAT5" s="463"/>
      <c r="WAU5" s="463"/>
      <c r="WAV5" s="463"/>
      <c r="WAW5" s="463"/>
      <c r="WAX5" s="463"/>
      <c r="WAY5" s="463"/>
      <c r="WAZ5" s="463"/>
      <c r="WBA5" s="463"/>
      <c r="WBB5" s="463"/>
      <c r="WBC5" s="463"/>
      <c r="WBD5" s="463"/>
      <c r="WBE5" s="463"/>
      <c r="WBF5" s="463"/>
      <c r="WBG5" s="463"/>
      <c r="WBH5" s="463"/>
      <c r="WBI5" s="463"/>
      <c r="WBJ5" s="463"/>
      <c r="WBK5" s="463"/>
      <c r="WBL5" s="463"/>
      <c r="WBM5" s="463"/>
      <c r="WBN5" s="463"/>
      <c r="WBO5" s="463"/>
      <c r="WBP5" s="463"/>
      <c r="WBQ5" s="463"/>
      <c r="WBR5" s="463"/>
      <c r="WBS5" s="463"/>
      <c r="WBT5" s="463"/>
      <c r="WBU5" s="463"/>
      <c r="WBV5" s="463"/>
      <c r="WBW5" s="463"/>
      <c r="WBX5" s="463"/>
      <c r="WBY5" s="463"/>
      <c r="WBZ5" s="463"/>
      <c r="WCA5" s="463"/>
      <c r="WCB5" s="463"/>
      <c r="WCC5" s="463"/>
      <c r="WCD5" s="463"/>
      <c r="WCE5" s="463"/>
      <c r="WCF5" s="463"/>
      <c r="WCG5" s="463"/>
      <c r="WCH5" s="463"/>
      <c r="WCI5" s="463"/>
      <c r="WCJ5" s="463"/>
      <c r="WCK5" s="463"/>
      <c r="WCL5" s="463"/>
      <c r="WCM5" s="463"/>
      <c r="WCN5" s="463"/>
      <c r="WCO5" s="463"/>
      <c r="WCP5" s="463"/>
      <c r="WCQ5" s="463"/>
      <c r="WCR5" s="463"/>
      <c r="WCS5" s="463"/>
      <c r="WCT5" s="463"/>
      <c r="WCU5" s="463"/>
      <c r="WCV5" s="463"/>
      <c r="WCW5" s="463"/>
      <c r="WCX5" s="463"/>
      <c r="WCY5" s="463"/>
      <c r="WCZ5" s="463"/>
      <c r="WDA5" s="463"/>
      <c r="WDB5" s="463"/>
      <c r="WDC5" s="463"/>
      <c r="WDD5" s="463"/>
      <c r="WDE5" s="463"/>
      <c r="WDF5" s="463"/>
      <c r="WDG5" s="463"/>
      <c r="WDH5" s="463"/>
      <c r="WDI5" s="463"/>
      <c r="WDJ5" s="463"/>
      <c r="WDK5" s="463"/>
      <c r="WDL5" s="463"/>
      <c r="WDM5" s="463"/>
      <c r="WDN5" s="463"/>
      <c r="WDO5" s="463"/>
      <c r="WDP5" s="463"/>
      <c r="WDQ5" s="463"/>
      <c r="WDR5" s="463"/>
      <c r="WDS5" s="463"/>
      <c r="WDT5" s="463"/>
      <c r="WDU5" s="463"/>
      <c r="WDV5" s="463"/>
      <c r="WDW5" s="463"/>
      <c r="WDX5" s="463"/>
      <c r="WDY5" s="463"/>
      <c r="WDZ5" s="463"/>
      <c r="WEA5" s="463"/>
      <c r="WEB5" s="463"/>
      <c r="WEC5" s="463"/>
      <c r="WED5" s="463"/>
      <c r="WEE5" s="463"/>
      <c r="WEF5" s="463"/>
      <c r="WEG5" s="463"/>
      <c r="WEH5" s="463"/>
      <c r="WEI5" s="463"/>
      <c r="WEJ5" s="463"/>
      <c r="WEK5" s="463"/>
      <c r="WEL5" s="463"/>
      <c r="WEM5" s="463"/>
      <c r="WEN5" s="463"/>
      <c r="WEO5" s="463"/>
      <c r="WEP5" s="463"/>
      <c r="WEQ5" s="463"/>
      <c r="WER5" s="463"/>
      <c r="WES5" s="463"/>
      <c r="WET5" s="463"/>
      <c r="WEU5" s="463"/>
      <c r="WEV5" s="463"/>
      <c r="WEW5" s="463"/>
      <c r="WEX5" s="463"/>
      <c r="WEY5" s="463"/>
      <c r="WEZ5" s="463"/>
      <c r="WFA5" s="463"/>
      <c r="WFB5" s="463"/>
      <c r="WFC5" s="463"/>
      <c r="WFD5" s="463"/>
      <c r="WFE5" s="463"/>
      <c r="WFF5" s="463"/>
      <c r="WFG5" s="463"/>
      <c r="WFH5" s="463"/>
      <c r="WFI5" s="463"/>
      <c r="WFJ5" s="463"/>
      <c r="WFK5" s="463"/>
      <c r="WFL5" s="463"/>
      <c r="WFM5" s="463"/>
      <c r="WFN5" s="463"/>
      <c r="WFO5" s="463"/>
      <c r="WFP5" s="463"/>
      <c r="WFQ5" s="463"/>
      <c r="WFR5" s="463"/>
      <c r="WFS5" s="463"/>
      <c r="WFT5" s="463"/>
      <c r="WFU5" s="463"/>
      <c r="WFV5" s="463"/>
      <c r="WFW5" s="463"/>
      <c r="WFX5" s="463"/>
      <c r="WFY5" s="463"/>
      <c r="WFZ5" s="463"/>
      <c r="WGA5" s="463"/>
      <c r="WGB5" s="463"/>
      <c r="WGC5" s="463"/>
      <c r="WGD5" s="463"/>
      <c r="WGE5" s="463"/>
      <c r="WGF5" s="463"/>
      <c r="WGG5" s="463"/>
      <c r="WGH5" s="463"/>
      <c r="WGI5" s="463"/>
      <c r="WGJ5" s="463"/>
      <c r="WGK5" s="463"/>
      <c r="WGL5" s="463"/>
      <c r="WGM5" s="463"/>
      <c r="WGN5" s="463"/>
      <c r="WGO5" s="463"/>
      <c r="WGP5" s="463"/>
      <c r="WGQ5" s="463"/>
      <c r="WGR5" s="463"/>
      <c r="WGS5" s="463"/>
      <c r="WGT5" s="463"/>
      <c r="WGU5" s="463"/>
      <c r="WGV5" s="463"/>
      <c r="WGW5" s="463"/>
      <c r="WGX5" s="463"/>
      <c r="WGY5" s="463"/>
      <c r="WGZ5" s="463"/>
      <c r="WHA5" s="463"/>
      <c r="WHB5" s="463"/>
      <c r="WHC5" s="463"/>
      <c r="WHD5" s="463"/>
      <c r="WHE5" s="463"/>
      <c r="WHF5" s="463"/>
      <c r="WHG5" s="463"/>
      <c r="WHH5" s="463"/>
      <c r="WHI5" s="463"/>
      <c r="WHJ5" s="463"/>
      <c r="WHK5" s="463"/>
      <c r="WHL5" s="463"/>
      <c r="WHM5" s="463"/>
      <c r="WHN5" s="463"/>
      <c r="WHO5" s="463"/>
      <c r="WHP5" s="463"/>
      <c r="WHQ5" s="463"/>
      <c r="WHR5" s="463"/>
      <c r="WHS5" s="463"/>
      <c r="WHT5" s="463"/>
      <c r="WHU5" s="463"/>
      <c r="WHV5" s="463"/>
      <c r="WHW5" s="463"/>
      <c r="WHX5" s="463"/>
      <c r="WHY5" s="463"/>
      <c r="WHZ5" s="463"/>
      <c r="WIA5" s="463"/>
      <c r="WIB5" s="463"/>
      <c r="WIC5" s="463"/>
      <c r="WID5" s="463"/>
      <c r="WIE5" s="463"/>
      <c r="WIF5" s="463"/>
      <c r="WIG5" s="463"/>
      <c r="WIH5" s="463"/>
      <c r="WII5" s="463"/>
      <c r="WIJ5" s="463"/>
      <c r="WIK5" s="463"/>
      <c r="WIL5" s="463"/>
      <c r="WIM5" s="463"/>
      <c r="WIN5" s="463"/>
      <c r="WIO5" s="463"/>
      <c r="WIP5" s="463"/>
      <c r="WIQ5" s="463"/>
      <c r="WIR5" s="463"/>
      <c r="WIS5" s="463"/>
      <c r="WIT5" s="463"/>
      <c r="WIU5" s="463"/>
      <c r="WIV5" s="463"/>
      <c r="WIW5" s="463"/>
      <c r="WIX5" s="463"/>
      <c r="WIY5" s="463"/>
      <c r="WIZ5" s="463"/>
      <c r="WJA5" s="463"/>
      <c r="WJB5" s="463"/>
      <c r="WJC5" s="463"/>
      <c r="WJD5" s="463"/>
      <c r="WJE5" s="463"/>
      <c r="WJF5" s="463"/>
      <c r="WJG5" s="463"/>
      <c r="WJH5" s="463"/>
      <c r="WJI5" s="463"/>
      <c r="WJJ5" s="463"/>
      <c r="WJK5" s="463"/>
      <c r="WJL5" s="463"/>
      <c r="WJM5" s="463"/>
      <c r="WJN5" s="463"/>
      <c r="WJO5" s="463"/>
      <c r="WJP5" s="463"/>
      <c r="WJQ5" s="463"/>
      <c r="WJR5" s="463"/>
      <c r="WJS5" s="463"/>
      <c r="WJT5" s="463"/>
      <c r="WJU5" s="463"/>
      <c r="WJV5" s="463"/>
      <c r="WJW5" s="463"/>
      <c r="WJX5" s="463"/>
      <c r="WJY5" s="463"/>
      <c r="WJZ5" s="463"/>
      <c r="WKA5" s="463"/>
      <c r="WKB5" s="463"/>
      <c r="WKC5" s="463"/>
      <c r="WKD5" s="463"/>
      <c r="WKE5" s="463"/>
      <c r="WKF5" s="463"/>
      <c r="WKG5" s="463"/>
      <c r="WKH5" s="463"/>
      <c r="WKI5" s="463"/>
      <c r="WKJ5" s="463"/>
      <c r="WKK5" s="463"/>
      <c r="WKL5" s="463"/>
      <c r="WKM5" s="463"/>
      <c r="WKN5" s="463"/>
      <c r="WKO5" s="463"/>
      <c r="WKP5" s="463"/>
      <c r="WKQ5" s="463"/>
      <c r="WKR5" s="463"/>
      <c r="WKS5" s="463"/>
      <c r="WKT5" s="463"/>
      <c r="WKU5" s="463"/>
      <c r="WKV5" s="463"/>
      <c r="WKW5" s="463"/>
      <c r="WKX5" s="463"/>
      <c r="WKY5" s="463"/>
      <c r="WKZ5" s="463"/>
      <c r="WLA5" s="463"/>
      <c r="WLB5" s="463"/>
      <c r="WLC5" s="463"/>
      <c r="WLD5" s="463"/>
      <c r="WLE5" s="463"/>
      <c r="WLF5" s="463"/>
      <c r="WLG5" s="463"/>
      <c r="WLH5" s="463"/>
      <c r="WLI5" s="463"/>
      <c r="WLJ5" s="463"/>
      <c r="WLK5" s="463"/>
      <c r="WLL5" s="463"/>
      <c r="WLM5" s="463"/>
      <c r="WLN5" s="463"/>
      <c r="WLO5" s="463"/>
      <c r="WLP5" s="463"/>
      <c r="WLQ5" s="463"/>
      <c r="WLR5" s="463"/>
      <c r="WLS5" s="463"/>
      <c r="WLT5" s="463"/>
      <c r="WLU5" s="463"/>
      <c r="WLV5" s="463"/>
      <c r="WLW5" s="463"/>
      <c r="WLX5" s="463"/>
      <c r="WLY5" s="463"/>
      <c r="WLZ5" s="463"/>
      <c r="WMA5" s="463"/>
      <c r="WMB5" s="463"/>
      <c r="WMC5" s="463"/>
      <c r="WMD5" s="463"/>
      <c r="WME5" s="463"/>
      <c r="WMF5" s="463"/>
      <c r="WMG5" s="463"/>
      <c r="WMH5" s="463"/>
      <c r="WMI5" s="463"/>
      <c r="WMJ5" s="463"/>
      <c r="WMK5" s="463"/>
      <c r="WML5" s="463"/>
      <c r="WMM5" s="463"/>
      <c r="WMN5" s="463"/>
      <c r="WMO5" s="463"/>
      <c r="WMP5" s="463"/>
      <c r="WMQ5" s="463"/>
      <c r="WMR5" s="463"/>
      <c r="WMS5" s="463"/>
      <c r="WMT5" s="463"/>
      <c r="WMU5" s="463"/>
      <c r="WMV5" s="463"/>
      <c r="WMW5" s="463"/>
      <c r="WMX5" s="463"/>
      <c r="WMY5" s="463"/>
      <c r="WMZ5" s="463"/>
      <c r="WNA5" s="463"/>
      <c r="WNB5" s="463"/>
      <c r="WNC5" s="463"/>
      <c r="WND5" s="463"/>
      <c r="WNE5" s="463"/>
      <c r="WNF5" s="463"/>
      <c r="WNG5" s="463"/>
      <c r="WNH5" s="463"/>
      <c r="WNI5" s="463"/>
      <c r="WNJ5" s="463"/>
      <c r="WNK5" s="463"/>
      <c r="WNL5" s="463"/>
      <c r="WNM5" s="463"/>
      <c r="WNN5" s="463"/>
      <c r="WNO5" s="463"/>
      <c r="WNP5" s="463"/>
      <c r="WNQ5" s="463"/>
      <c r="WNR5" s="463"/>
      <c r="WNS5" s="463"/>
      <c r="WNT5" s="463"/>
      <c r="WNU5" s="463"/>
      <c r="WNV5" s="463"/>
      <c r="WNW5" s="463"/>
      <c r="WNX5" s="463"/>
      <c r="WNY5" s="463"/>
      <c r="WNZ5" s="463"/>
      <c r="WOA5" s="463"/>
      <c r="WOB5" s="463"/>
      <c r="WOC5" s="463"/>
      <c r="WOD5" s="463"/>
      <c r="WOE5" s="463"/>
      <c r="WOF5" s="463"/>
      <c r="WOG5" s="463"/>
      <c r="WOH5" s="463"/>
      <c r="WOI5" s="463"/>
      <c r="WOJ5" s="463"/>
      <c r="WOK5" s="463"/>
      <c r="WOL5" s="463"/>
      <c r="WOM5" s="463"/>
      <c r="WON5" s="463"/>
      <c r="WOO5" s="463"/>
      <c r="WOP5" s="463"/>
      <c r="WOQ5" s="463"/>
      <c r="WOR5" s="463"/>
      <c r="WOS5" s="463"/>
      <c r="WOT5" s="463"/>
      <c r="WOU5" s="463"/>
      <c r="WOV5" s="463"/>
      <c r="WOW5" s="463"/>
      <c r="WOX5" s="463"/>
      <c r="WOY5" s="463"/>
      <c r="WOZ5" s="463"/>
      <c r="WPA5" s="463"/>
      <c r="WPB5" s="463"/>
      <c r="WPC5" s="463"/>
      <c r="WPD5" s="463"/>
      <c r="WPE5" s="463"/>
      <c r="WPF5" s="463"/>
      <c r="WPG5" s="463"/>
      <c r="WPH5" s="463"/>
      <c r="WPI5" s="463"/>
      <c r="WPJ5" s="463"/>
      <c r="WPK5" s="463"/>
      <c r="WPL5" s="463"/>
      <c r="WPM5" s="463"/>
      <c r="WPN5" s="463"/>
      <c r="WPO5" s="463"/>
      <c r="WPP5" s="463"/>
      <c r="WPQ5" s="463"/>
      <c r="WPR5" s="463"/>
      <c r="WPS5" s="463"/>
      <c r="WPT5" s="463"/>
      <c r="WPU5" s="463"/>
      <c r="WPV5" s="463"/>
      <c r="WPW5" s="463"/>
      <c r="WPX5" s="463"/>
      <c r="WPY5" s="463"/>
      <c r="WPZ5" s="463"/>
      <c r="WQA5" s="463"/>
      <c r="WQB5" s="463"/>
      <c r="WQC5" s="463"/>
      <c r="WQD5" s="463"/>
      <c r="WQE5" s="463"/>
      <c r="WQF5" s="463"/>
      <c r="WQG5" s="463"/>
      <c r="WQH5" s="463"/>
      <c r="WQI5" s="463"/>
      <c r="WQJ5" s="463"/>
      <c r="WQK5" s="463"/>
      <c r="WQL5" s="463"/>
      <c r="WQM5" s="463"/>
      <c r="WQN5" s="463"/>
      <c r="WQO5" s="463"/>
      <c r="WQP5" s="463"/>
      <c r="WQQ5" s="463"/>
      <c r="WQR5" s="463"/>
      <c r="WQS5" s="463"/>
      <c r="WQT5" s="463"/>
      <c r="WQU5" s="463"/>
      <c r="WQV5" s="463"/>
      <c r="WQW5" s="463"/>
      <c r="WQX5" s="463"/>
      <c r="WQY5" s="463"/>
      <c r="WQZ5" s="463"/>
      <c r="WRA5" s="463"/>
      <c r="WRB5" s="463"/>
      <c r="WRC5" s="463"/>
      <c r="WRD5" s="463"/>
      <c r="WRE5" s="463"/>
      <c r="WRF5" s="463"/>
      <c r="WRG5" s="463"/>
      <c r="WRH5" s="463"/>
      <c r="WRI5" s="463"/>
      <c r="WRJ5" s="463"/>
      <c r="WRK5" s="463"/>
      <c r="WRL5" s="463"/>
      <c r="WRM5" s="463"/>
      <c r="WRN5" s="463"/>
      <c r="WRO5" s="463"/>
      <c r="WRP5" s="463"/>
      <c r="WRQ5" s="463"/>
      <c r="WRR5" s="463"/>
      <c r="WRS5" s="463"/>
      <c r="WRT5" s="463"/>
      <c r="WRU5" s="463"/>
      <c r="WRV5" s="463"/>
      <c r="WRW5" s="463"/>
      <c r="WRX5" s="463"/>
      <c r="WRY5" s="463"/>
      <c r="WRZ5" s="463"/>
      <c r="WSA5" s="463"/>
      <c r="WSB5" s="463"/>
      <c r="WSC5" s="463"/>
      <c r="WSD5" s="463"/>
      <c r="WSE5" s="463"/>
      <c r="WSF5" s="463"/>
      <c r="WSG5" s="463"/>
      <c r="WSH5" s="463"/>
      <c r="WSI5" s="463"/>
      <c r="WSJ5" s="463"/>
      <c r="WSK5" s="463"/>
      <c r="WSL5" s="463"/>
      <c r="WSM5" s="463"/>
      <c r="WSN5" s="463"/>
      <c r="WSO5" s="463"/>
      <c r="WSP5" s="463"/>
      <c r="WSQ5" s="463"/>
      <c r="WSR5" s="463"/>
      <c r="WSS5" s="463"/>
      <c r="WST5" s="463"/>
      <c r="WSU5" s="463"/>
      <c r="WSV5" s="463"/>
      <c r="WSW5" s="463"/>
      <c r="WSX5" s="463"/>
      <c r="WSY5" s="463"/>
      <c r="WSZ5" s="463"/>
      <c r="WTA5" s="463"/>
      <c r="WTB5" s="463"/>
      <c r="WTC5" s="463"/>
      <c r="WTD5" s="463"/>
      <c r="WTE5" s="463"/>
      <c r="WTF5" s="463"/>
      <c r="WTG5" s="463"/>
      <c r="WTH5" s="463"/>
      <c r="WTI5" s="463"/>
      <c r="WTJ5" s="463"/>
      <c r="WTK5" s="463"/>
      <c r="WTL5" s="463"/>
      <c r="WTM5" s="463"/>
      <c r="WTN5" s="463"/>
      <c r="WTO5" s="463"/>
      <c r="WTP5" s="463"/>
      <c r="WTQ5" s="463"/>
      <c r="WTR5" s="463"/>
      <c r="WTS5" s="463"/>
      <c r="WTT5" s="463"/>
      <c r="WTU5" s="463"/>
      <c r="WTV5" s="463"/>
      <c r="WTW5" s="463"/>
      <c r="WTX5" s="463"/>
      <c r="WTY5" s="463"/>
      <c r="WTZ5" s="463"/>
      <c r="WUA5" s="463"/>
      <c r="WUB5" s="463"/>
      <c r="WUC5" s="463"/>
      <c r="WUD5" s="463"/>
      <c r="WUE5" s="463"/>
      <c r="WUF5" s="463"/>
      <c r="WUG5" s="463"/>
      <c r="WUH5" s="463"/>
      <c r="WUI5" s="463"/>
      <c r="WUJ5" s="463"/>
      <c r="WUK5" s="463"/>
      <c r="WUL5" s="463"/>
      <c r="WUM5" s="463"/>
      <c r="WUN5" s="463"/>
      <c r="WUO5" s="463"/>
      <c r="WUP5" s="463"/>
      <c r="WUQ5" s="463"/>
      <c r="WUR5" s="463"/>
      <c r="WUS5" s="463"/>
      <c r="WUT5" s="463"/>
      <c r="WUU5" s="463"/>
      <c r="WUV5" s="463"/>
      <c r="WUW5" s="463"/>
      <c r="WUX5" s="463"/>
      <c r="WUY5" s="463"/>
      <c r="WUZ5" s="463"/>
      <c r="WVA5" s="463"/>
      <c r="WVB5" s="463"/>
      <c r="WVC5" s="463"/>
      <c r="WVD5" s="463"/>
      <c r="WVE5" s="463"/>
      <c r="WVF5" s="463"/>
      <c r="WVG5" s="463"/>
      <c r="WVH5" s="463"/>
      <c r="WVI5" s="463"/>
      <c r="WVJ5" s="463"/>
      <c r="WVK5" s="463"/>
      <c r="WVL5" s="463"/>
      <c r="WVM5" s="463"/>
      <c r="WVN5" s="463"/>
      <c r="WVO5" s="463"/>
      <c r="WVP5" s="463"/>
      <c r="WVQ5" s="463"/>
      <c r="WVR5" s="463"/>
      <c r="WVS5" s="463"/>
      <c r="WVT5" s="463"/>
      <c r="WVU5" s="463"/>
      <c r="WVV5" s="463"/>
      <c r="WVW5" s="463"/>
      <c r="WVX5" s="463"/>
      <c r="WVY5" s="463"/>
      <c r="WVZ5" s="463"/>
      <c r="WWA5" s="463"/>
      <c r="WWB5" s="463"/>
      <c r="WWC5" s="463"/>
      <c r="WWD5" s="463"/>
      <c r="WWE5" s="463"/>
      <c r="WWF5" s="463"/>
      <c r="WWG5" s="463"/>
      <c r="WWH5" s="463"/>
      <c r="WWI5" s="463"/>
      <c r="WWJ5" s="463"/>
      <c r="WWK5" s="463"/>
      <c r="WWL5" s="463"/>
      <c r="WWM5" s="463"/>
      <c r="WWN5" s="463"/>
      <c r="WWO5" s="463"/>
      <c r="WWP5" s="463"/>
      <c r="WWQ5" s="463"/>
      <c r="WWR5" s="463"/>
      <c r="WWS5" s="463"/>
      <c r="WWT5" s="463"/>
      <c r="WWU5" s="463"/>
      <c r="WWV5" s="463"/>
      <c r="WWW5" s="463"/>
      <c r="WWX5" s="463"/>
      <c r="WWY5" s="463"/>
      <c r="WWZ5" s="463"/>
      <c r="WXA5" s="463"/>
      <c r="WXB5" s="463"/>
      <c r="WXC5" s="463"/>
      <c r="WXD5" s="463"/>
      <c r="WXE5" s="463"/>
      <c r="WXF5" s="463"/>
      <c r="WXG5" s="463"/>
      <c r="WXH5" s="463"/>
      <c r="WXI5" s="463"/>
      <c r="WXJ5" s="463"/>
      <c r="WXK5" s="463"/>
      <c r="WXL5" s="463"/>
      <c r="WXM5" s="463"/>
      <c r="WXN5" s="463"/>
      <c r="WXO5" s="463"/>
      <c r="WXP5" s="463"/>
      <c r="WXQ5" s="463"/>
      <c r="WXR5" s="463"/>
      <c r="WXS5" s="463"/>
      <c r="WXT5" s="463"/>
      <c r="WXU5" s="463"/>
      <c r="WXV5" s="463"/>
      <c r="WXW5" s="463"/>
      <c r="WXX5" s="463"/>
      <c r="WXY5" s="463"/>
      <c r="WXZ5" s="463"/>
      <c r="WYA5" s="463"/>
      <c r="WYB5" s="463"/>
      <c r="WYC5" s="463"/>
      <c r="WYD5" s="463"/>
      <c r="WYE5" s="463"/>
      <c r="WYF5" s="463"/>
      <c r="WYG5" s="463"/>
      <c r="WYH5" s="463"/>
      <c r="WYI5" s="463"/>
      <c r="WYJ5" s="463"/>
      <c r="WYK5" s="463"/>
      <c r="WYL5" s="463"/>
      <c r="WYM5" s="463"/>
      <c r="WYN5" s="463"/>
      <c r="WYO5" s="463"/>
      <c r="WYP5" s="463"/>
      <c r="WYQ5" s="463"/>
      <c r="WYR5" s="463"/>
      <c r="WYS5" s="463"/>
      <c r="WYT5" s="463"/>
      <c r="WYU5" s="463"/>
      <c r="WYV5" s="463"/>
      <c r="WYW5" s="463"/>
      <c r="WYX5" s="463"/>
      <c r="WYY5" s="463"/>
      <c r="WYZ5" s="463"/>
      <c r="WZA5" s="463"/>
      <c r="WZB5" s="463"/>
      <c r="WZC5" s="463"/>
      <c r="WZD5" s="463"/>
      <c r="WZE5" s="463"/>
      <c r="WZF5" s="463"/>
      <c r="WZG5" s="463"/>
      <c r="WZH5" s="463"/>
      <c r="WZI5" s="463"/>
      <c r="WZJ5" s="463"/>
      <c r="WZK5" s="463"/>
      <c r="WZL5" s="463"/>
      <c r="WZM5" s="463"/>
      <c r="WZN5" s="463"/>
      <c r="WZO5" s="463"/>
      <c r="WZP5" s="463"/>
      <c r="WZQ5" s="463"/>
      <c r="WZR5" s="463"/>
      <c r="WZS5" s="463"/>
      <c r="WZT5" s="463"/>
      <c r="WZU5" s="463"/>
      <c r="WZV5" s="463"/>
      <c r="WZW5" s="463"/>
      <c r="WZX5" s="463"/>
      <c r="WZY5" s="463"/>
      <c r="WZZ5" s="463"/>
      <c r="XAA5" s="463"/>
      <c r="XAB5" s="463"/>
      <c r="XAC5" s="463"/>
      <c r="XAD5" s="463"/>
      <c r="XAE5" s="463"/>
      <c r="XAF5" s="463"/>
      <c r="XAG5" s="463"/>
      <c r="XAH5" s="463"/>
      <c r="XAI5" s="463"/>
      <c r="XAJ5" s="463"/>
      <c r="XAK5" s="463"/>
      <c r="XAL5" s="463"/>
      <c r="XAM5" s="463"/>
      <c r="XAN5" s="463"/>
      <c r="XAO5" s="463"/>
      <c r="XAP5" s="463"/>
      <c r="XAQ5" s="463"/>
      <c r="XAR5" s="463"/>
      <c r="XAS5" s="463"/>
      <c r="XAT5" s="463"/>
      <c r="XAU5" s="463"/>
      <c r="XAV5" s="463"/>
      <c r="XAW5" s="463"/>
      <c r="XAX5" s="463"/>
      <c r="XAY5" s="463"/>
      <c r="XAZ5" s="463"/>
      <c r="XBA5" s="463"/>
      <c r="XBB5" s="463"/>
      <c r="XBC5" s="463"/>
      <c r="XBD5" s="463"/>
      <c r="XBE5" s="463"/>
      <c r="XBF5" s="463"/>
      <c r="XBG5" s="463"/>
      <c r="XBH5" s="463"/>
      <c r="XBI5" s="463"/>
      <c r="XBJ5" s="463"/>
      <c r="XBK5" s="463"/>
      <c r="XBL5" s="463"/>
      <c r="XBM5" s="463"/>
      <c r="XBN5" s="463"/>
      <c r="XBO5" s="463"/>
      <c r="XBP5" s="463"/>
      <c r="XBQ5" s="463"/>
      <c r="XBR5" s="463"/>
      <c r="XBS5" s="463"/>
      <c r="XBT5" s="463"/>
      <c r="XBU5" s="463"/>
      <c r="XBV5" s="463"/>
      <c r="XBW5" s="463"/>
      <c r="XBX5" s="463"/>
      <c r="XBY5" s="463"/>
      <c r="XBZ5" s="463"/>
      <c r="XCA5" s="463"/>
      <c r="XCB5" s="463"/>
      <c r="XCC5" s="463"/>
      <c r="XCD5" s="463"/>
      <c r="XCE5" s="463"/>
      <c r="XCF5" s="463"/>
      <c r="XCG5" s="463"/>
      <c r="XCH5" s="463"/>
      <c r="XCI5" s="463"/>
      <c r="XCJ5" s="463"/>
      <c r="XCK5" s="463"/>
      <c r="XCL5" s="463"/>
      <c r="XCM5" s="463"/>
      <c r="XCN5" s="463"/>
      <c r="XCO5" s="463"/>
      <c r="XCP5" s="463"/>
      <c r="XCQ5" s="463"/>
      <c r="XCR5" s="463"/>
      <c r="XCS5" s="463"/>
      <c r="XCT5" s="463"/>
      <c r="XCU5" s="463"/>
      <c r="XCV5" s="463"/>
      <c r="XCW5" s="463"/>
      <c r="XCX5" s="463"/>
      <c r="XCY5" s="463"/>
      <c r="XCZ5" s="463"/>
      <c r="XDA5" s="463"/>
      <c r="XDB5" s="463"/>
      <c r="XDC5" s="463"/>
      <c r="XDD5" s="463"/>
      <c r="XDE5" s="463"/>
      <c r="XDF5" s="463"/>
      <c r="XDG5" s="463"/>
      <c r="XDH5" s="463"/>
      <c r="XDI5" s="463"/>
      <c r="XDJ5" s="463"/>
      <c r="XDK5" s="463"/>
      <c r="XDL5" s="463"/>
      <c r="XDM5" s="463"/>
      <c r="XDN5" s="463"/>
      <c r="XDO5" s="463"/>
      <c r="XDP5" s="463"/>
      <c r="XDQ5" s="463"/>
      <c r="XDR5" s="463"/>
      <c r="XDS5" s="463"/>
      <c r="XDT5" s="463"/>
      <c r="XDU5" s="463"/>
      <c r="XDV5" s="463"/>
      <c r="XDW5" s="463"/>
      <c r="XDX5" s="463"/>
      <c r="XDY5" s="463"/>
      <c r="XDZ5" s="463"/>
      <c r="XEA5" s="463"/>
      <c r="XEB5" s="463"/>
      <c r="XEC5" s="463"/>
      <c r="XED5" s="463"/>
      <c r="XEE5" s="463"/>
      <c r="XEF5" s="463"/>
      <c r="XEG5" s="463"/>
      <c r="XEH5" s="463"/>
      <c r="XEI5" s="463"/>
      <c r="XEJ5" s="463"/>
      <c r="XEK5" s="463"/>
      <c r="XEL5" s="463"/>
      <c r="XEM5" s="463"/>
      <c r="XEN5" s="463"/>
      <c r="XEO5" s="463"/>
      <c r="XEP5" s="463"/>
      <c r="XEQ5" s="463"/>
      <c r="XER5" s="463"/>
      <c r="XES5" s="463"/>
      <c r="XET5" s="463"/>
      <c r="XEU5" s="463"/>
      <c r="XEV5" s="463"/>
      <c r="XEW5" s="463"/>
      <c r="XEX5" s="463"/>
      <c r="XEY5" s="463"/>
      <c r="XEZ5" s="463"/>
      <c r="XFA5" s="463"/>
      <c r="XFB5" s="463"/>
      <c r="XFC5" s="463"/>
      <c r="XFD5" s="463"/>
    </row>
    <row r="6" spans="1:16384" ht="16" thickBot="1">
      <c r="B6" s="192"/>
      <c r="C6" s="193"/>
      <c r="D6" s="192"/>
      <c r="E6" s="192"/>
      <c r="F6" s="192"/>
      <c r="G6" s="192"/>
      <c r="H6" s="192"/>
      <c r="I6" s="194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5"/>
      <c r="V6" s="465" t="s">
        <v>11</v>
      </c>
      <c r="W6" s="192"/>
      <c r="X6" s="192"/>
      <c r="Y6" s="192"/>
      <c r="Z6" s="1094" t="s">
        <v>2956</v>
      </c>
      <c r="AA6" s="1095"/>
      <c r="AB6" s="1095"/>
      <c r="AC6" s="1095"/>
      <c r="AD6" s="1095"/>
      <c r="AE6" s="1095"/>
      <c r="AF6" s="1095"/>
      <c r="AG6" s="1095"/>
      <c r="AH6" s="1096"/>
      <c r="AI6" s="192"/>
      <c r="AJ6" s="192"/>
      <c r="AK6" s="192"/>
      <c r="AL6" s="192"/>
      <c r="AM6" s="1097" t="s">
        <v>9</v>
      </c>
      <c r="AN6" s="1098"/>
      <c r="AO6" s="1098"/>
      <c r="AP6" s="1098"/>
    </row>
    <row r="7" spans="1:16384" ht="16" thickBot="1">
      <c r="B7" s="199" t="s">
        <v>11</v>
      </c>
      <c r="C7" s="200" t="s">
        <v>12</v>
      </c>
      <c r="D7" s="1028" t="s">
        <v>13</v>
      </c>
      <c r="E7" s="1028"/>
      <c r="F7" s="1028" t="s">
        <v>14</v>
      </c>
      <c r="G7" s="1028"/>
      <c r="H7" s="1028"/>
      <c r="I7" s="201" t="s">
        <v>16</v>
      </c>
      <c r="J7" s="1028" t="s">
        <v>20</v>
      </c>
      <c r="K7" s="1028"/>
      <c r="L7" s="1028"/>
      <c r="M7" s="202" t="s">
        <v>15</v>
      </c>
      <c r="N7" s="202" t="s">
        <v>71</v>
      </c>
      <c r="O7" s="202" t="s">
        <v>72</v>
      </c>
      <c r="P7" s="1028" t="s">
        <v>17</v>
      </c>
      <c r="Q7" s="1028"/>
      <c r="R7" s="1028" t="s">
        <v>18</v>
      </c>
      <c r="S7" s="1028"/>
      <c r="T7" s="1028" t="s">
        <v>19</v>
      </c>
      <c r="U7" s="1028"/>
      <c r="V7" s="203"/>
      <c r="W7" s="1099" t="s">
        <v>319</v>
      </c>
      <c r="X7" s="1034"/>
      <c r="Y7" s="1100"/>
      <c r="Z7" s="466" t="s">
        <v>83</v>
      </c>
      <c r="AA7" s="467" t="s">
        <v>82</v>
      </c>
      <c r="AB7" s="467" t="s">
        <v>84</v>
      </c>
      <c r="AC7" s="467" t="s">
        <v>85</v>
      </c>
      <c r="AD7" s="467" t="s">
        <v>86</v>
      </c>
      <c r="AE7" s="468" t="s">
        <v>87</v>
      </c>
      <c r="AF7" s="467" t="s">
        <v>88</v>
      </c>
      <c r="AG7" s="469" t="s">
        <v>89</v>
      </c>
      <c r="AH7" s="470" t="s">
        <v>90</v>
      </c>
      <c r="AI7" s="471"/>
      <c r="AJ7" s="471"/>
      <c r="AK7" s="471" t="s">
        <v>1087</v>
      </c>
      <c r="AL7" s="202" t="s">
        <v>25</v>
      </c>
      <c r="AM7" s="214" t="s">
        <v>21</v>
      </c>
      <c r="AN7" s="214" t="s">
        <v>74</v>
      </c>
      <c r="AO7" s="214" t="s">
        <v>22</v>
      </c>
      <c r="AP7" s="215" t="s">
        <v>23</v>
      </c>
    </row>
    <row r="8" spans="1:16384" ht="15">
      <c r="B8" s="211"/>
      <c r="C8" s="211"/>
      <c r="D8" s="212" t="s">
        <v>26</v>
      </c>
      <c r="E8" s="212" t="s">
        <v>27</v>
      </c>
      <c r="F8" s="212" t="s">
        <v>75</v>
      </c>
      <c r="G8" s="212" t="s">
        <v>76</v>
      </c>
      <c r="H8" s="212" t="s">
        <v>29</v>
      </c>
      <c r="I8" s="213" t="s">
        <v>31</v>
      </c>
      <c r="J8" s="212" t="s">
        <v>34</v>
      </c>
      <c r="K8" s="212" t="s">
        <v>77</v>
      </c>
      <c r="L8" s="212" t="s">
        <v>35</v>
      </c>
      <c r="M8" s="212" t="s">
        <v>30</v>
      </c>
      <c r="N8" s="212" t="s">
        <v>30</v>
      </c>
      <c r="O8" s="212" t="s">
        <v>30</v>
      </c>
      <c r="P8" s="212" t="s">
        <v>32</v>
      </c>
      <c r="Q8" s="212" t="s">
        <v>33</v>
      </c>
      <c r="R8" s="212" t="s">
        <v>32</v>
      </c>
      <c r="S8" s="212" t="s">
        <v>33</v>
      </c>
      <c r="T8" s="212" t="s">
        <v>32</v>
      </c>
      <c r="U8" s="212" t="s">
        <v>33</v>
      </c>
      <c r="V8" s="203"/>
      <c r="W8" s="214" t="s">
        <v>38</v>
      </c>
      <c r="X8" s="214" t="s">
        <v>39</v>
      </c>
      <c r="Y8" s="219" t="s">
        <v>1089</v>
      </c>
      <c r="Z8" s="463"/>
      <c r="AA8" s="463"/>
      <c r="AB8" s="463"/>
      <c r="AC8" s="463"/>
      <c r="AD8" s="463"/>
      <c r="AE8" s="463"/>
      <c r="AF8" s="463"/>
      <c r="AG8" s="463"/>
      <c r="AH8" s="463"/>
      <c r="AI8" s="219"/>
      <c r="AJ8" s="219" t="s">
        <v>2957</v>
      </c>
      <c r="AK8" s="219" t="s">
        <v>70</v>
      </c>
      <c r="AL8" s="212"/>
      <c r="AM8" s="207" t="s">
        <v>497</v>
      </c>
      <c r="AN8" s="207" t="s">
        <v>498</v>
      </c>
      <c r="AO8" s="207"/>
      <c r="AP8" s="206"/>
    </row>
    <row r="9" spans="1:16384" ht="29.25" customHeight="1">
      <c r="A9" s="198" t="s">
        <v>2958</v>
      </c>
      <c r="B9" s="220">
        <v>1</v>
      </c>
      <c r="C9" s="472" t="s">
        <v>2959</v>
      </c>
      <c r="D9" s="220">
        <v>1</v>
      </c>
      <c r="E9" s="220"/>
      <c r="F9" s="220"/>
      <c r="G9" s="220"/>
      <c r="H9" s="220">
        <v>1</v>
      </c>
      <c r="I9" s="473">
        <v>804</v>
      </c>
      <c r="J9" s="220"/>
      <c r="K9" s="220"/>
      <c r="L9" s="220">
        <v>1</v>
      </c>
      <c r="M9" s="220">
        <v>172.2</v>
      </c>
      <c r="N9" s="220">
        <v>73</v>
      </c>
      <c r="O9" s="220">
        <v>225</v>
      </c>
      <c r="P9" s="220"/>
      <c r="Q9" s="220">
        <v>1</v>
      </c>
      <c r="R9" s="220"/>
      <c r="S9" s="220">
        <v>1</v>
      </c>
      <c r="T9" s="220"/>
      <c r="U9" s="220">
        <v>1</v>
      </c>
      <c r="V9" s="474">
        <v>1</v>
      </c>
      <c r="W9" s="220">
        <v>300</v>
      </c>
      <c r="X9" s="220">
        <v>700</v>
      </c>
      <c r="Y9" s="220" t="s">
        <v>2960</v>
      </c>
      <c r="Z9" s="70">
        <v>8828</v>
      </c>
      <c r="AA9" s="105">
        <v>17867</v>
      </c>
      <c r="AB9" s="66">
        <v>3389.5</v>
      </c>
      <c r="AC9" s="475">
        <v>742.5</v>
      </c>
      <c r="AD9" s="66">
        <v>1329</v>
      </c>
      <c r="AE9" s="476">
        <v>150.5</v>
      </c>
      <c r="AF9" s="81">
        <v>1645</v>
      </c>
      <c r="AG9" s="477">
        <v>450</v>
      </c>
      <c r="AH9" s="478">
        <v>2467</v>
      </c>
      <c r="AI9" s="220"/>
      <c r="AJ9" s="220"/>
      <c r="AK9" s="220"/>
      <c r="AL9" s="220"/>
      <c r="AM9" s="220"/>
      <c r="AN9" s="220"/>
      <c r="AO9" s="220"/>
      <c r="AP9" s="216"/>
    </row>
    <row r="10" spans="1:16384" ht="29.25" customHeight="1">
      <c r="A10" s="198" t="s">
        <v>2961</v>
      </c>
      <c r="B10" s="220">
        <v>2</v>
      </c>
      <c r="C10" s="472" t="s">
        <v>2959</v>
      </c>
      <c r="D10" s="220"/>
      <c r="E10" s="220">
        <v>1</v>
      </c>
      <c r="F10" s="220"/>
      <c r="G10" s="220"/>
      <c r="H10" s="220">
        <v>1</v>
      </c>
      <c r="I10" s="473">
        <v>355</v>
      </c>
      <c r="J10" s="220"/>
      <c r="K10" s="220">
        <v>1</v>
      </c>
      <c r="L10" s="220"/>
      <c r="M10" s="220">
        <v>156</v>
      </c>
      <c r="N10" s="220">
        <v>70</v>
      </c>
      <c r="O10" s="220">
        <v>200</v>
      </c>
      <c r="P10" s="220"/>
      <c r="Q10" s="220">
        <v>1</v>
      </c>
      <c r="R10" s="220"/>
      <c r="S10" s="220">
        <v>1</v>
      </c>
      <c r="T10" s="220"/>
      <c r="U10" s="220">
        <v>1</v>
      </c>
      <c r="V10" s="474">
        <v>2</v>
      </c>
      <c r="W10" s="220">
        <v>300</v>
      </c>
      <c r="X10" s="220">
        <v>1200</v>
      </c>
      <c r="Y10" s="220" t="s">
        <v>2962</v>
      </c>
      <c r="Z10" s="479">
        <v>105</v>
      </c>
      <c r="AA10" s="475">
        <v>357</v>
      </c>
      <c r="AB10" s="475">
        <v>115</v>
      </c>
      <c r="AC10" s="475">
        <v>102</v>
      </c>
      <c r="AD10" s="475">
        <v>85.5</v>
      </c>
      <c r="AE10" s="476">
        <v>69</v>
      </c>
      <c r="AF10" s="480">
        <v>170</v>
      </c>
      <c r="AG10" s="477">
        <v>53</v>
      </c>
      <c r="AH10" s="478">
        <v>3949.5</v>
      </c>
      <c r="AI10" s="220"/>
      <c r="AJ10" s="220"/>
      <c r="AK10" s="220"/>
      <c r="AL10" s="220"/>
      <c r="AM10" s="220"/>
      <c r="AN10" s="220"/>
      <c r="AO10" s="220"/>
      <c r="AP10" s="216"/>
    </row>
    <row r="11" spans="1:16384" ht="29.25" customHeight="1">
      <c r="A11" s="198" t="s">
        <v>2963</v>
      </c>
      <c r="B11" s="220">
        <v>3</v>
      </c>
      <c r="C11" s="472" t="s">
        <v>2959</v>
      </c>
      <c r="D11" s="220">
        <v>1</v>
      </c>
      <c r="E11" s="220"/>
      <c r="F11" s="220"/>
      <c r="G11" s="220"/>
      <c r="H11" s="220">
        <v>1</v>
      </c>
      <c r="I11" s="473">
        <v>832</v>
      </c>
      <c r="J11" s="220"/>
      <c r="K11" s="220"/>
      <c r="L11" s="220">
        <v>1</v>
      </c>
      <c r="M11" s="220">
        <v>175</v>
      </c>
      <c r="N11" s="220">
        <v>74</v>
      </c>
      <c r="O11" s="220">
        <v>212</v>
      </c>
      <c r="P11" s="220"/>
      <c r="Q11" s="220">
        <v>1</v>
      </c>
      <c r="R11" s="220"/>
      <c r="S11" s="220">
        <v>1</v>
      </c>
      <c r="T11" s="220"/>
      <c r="U11" s="220">
        <v>1</v>
      </c>
      <c r="V11" s="474">
        <v>3</v>
      </c>
      <c r="W11" s="220">
        <v>300</v>
      </c>
      <c r="X11" s="220">
        <v>500</v>
      </c>
      <c r="Y11" s="220" t="s">
        <v>2964</v>
      </c>
      <c r="Z11" s="70">
        <v>9907.5</v>
      </c>
      <c r="AA11" s="105">
        <v>19254</v>
      </c>
      <c r="AB11" s="66">
        <v>2795</v>
      </c>
      <c r="AC11" s="66">
        <v>5573</v>
      </c>
      <c r="AD11" s="66">
        <v>7553</v>
      </c>
      <c r="AE11" s="476">
        <v>130</v>
      </c>
      <c r="AF11" s="81">
        <v>1349.5</v>
      </c>
      <c r="AG11" s="477">
        <v>67.5</v>
      </c>
      <c r="AH11" s="478">
        <v>2712</v>
      </c>
      <c r="AI11" s="220"/>
      <c r="AJ11" s="220"/>
      <c r="AK11" s="220"/>
      <c r="AL11" s="220"/>
      <c r="AM11" s="220"/>
      <c r="AN11" s="220"/>
      <c r="AO11" s="220"/>
      <c r="AP11" s="216"/>
    </row>
    <row r="12" spans="1:16384" ht="29.25" customHeight="1">
      <c r="A12" s="198" t="s">
        <v>2965</v>
      </c>
      <c r="B12" s="220">
        <v>4</v>
      </c>
      <c r="C12" s="472" t="s">
        <v>2966</v>
      </c>
      <c r="D12" s="220"/>
      <c r="E12" s="220">
        <v>1</v>
      </c>
      <c r="F12" s="220"/>
      <c r="G12" s="220"/>
      <c r="H12" s="220">
        <v>1</v>
      </c>
      <c r="I12" s="473">
        <v>466</v>
      </c>
      <c r="J12" s="220"/>
      <c r="K12" s="220">
        <v>1</v>
      </c>
      <c r="L12" s="220"/>
      <c r="M12" s="220">
        <v>166</v>
      </c>
      <c r="N12" s="220">
        <v>70</v>
      </c>
      <c r="O12" s="220">
        <v>201</v>
      </c>
      <c r="P12" s="220"/>
      <c r="Q12" s="220">
        <v>1</v>
      </c>
      <c r="R12" s="220"/>
      <c r="S12" s="220">
        <v>1</v>
      </c>
      <c r="T12" s="220"/>
      <c r="U12" s="220">
        <v>1</v>
      </c>
      <c r="V12" s="474">
        <v>4</v>
      </c>
      <c r="W12" s="220">
        <v>300</v>
      </c>
      <c r="X12" s="220">
        <v>1400</v>
      </c>
      <c r="Y12" s="220" t="s">
        <v>2967</v>
      </c>
      <c r="Z12" s="479">
        <v>85</v>
      </c>
      <c r="AA12" s="475">
        <v>246.5</v>
      </c>
      <c r="AB12" s="475">
        <v>84</v>
      </c>
      <c r="AC12" s="475">
        <v>40</v>
      </c>
      <c r="AD12" s="475">
        <v>57</v>
      </c>
      <c r="AE12" s="476">
        <v>51</v>
      </c>
      <c r="AF12" s="480">
        <v>75</v>
      </c>
      <c r="AG12" s="477">
        <v>52.5</v>
      </c>
      <c r="AH12" s="478">
        <v>2973</v>
      </c>
      <c r="AI12" s="220"/>
      <c r="AJ12" s="220"/>
      <c r="AK12" s="220"/>
      <c r="AL12" s="220"/>
      <c r="AM12" s="220"/>
      <c r="AN12" s="220"/>
      <c r="AO12" s="220"/>
      <c r="AP12" s="216"/>
    </row>
    <row r="13" spans="1:16384" ht="29.25" customHeight="1">
      <c r="A13" s="198" t="s">
        <v>2968</v>
      </c>
      <c r="B13" s="220">
        <v>5</v>
      </c>
      <c r="C13" s="472" t="s">
        <v>2966</v>
      </c>
      <c r="D13" s="220">
        <v>1</v>
      </c>
      <c r="E13" s="220"/>
      <c r="F13" s="220"/>
      <c r="G13" s="220"/>
      <c r="H13" s="220">
        <v>1</v>
      </c>
      <c r="I13" s="473">
        <v>447</v>
      </c>
      <c r="J13" s="220"/>
      <c r="K13" s="220">
        <v>1</v>
      </c>
      <c r="L13" s="220"/>
      <c r="M13" s="220">
        <v>158</v>
      </c>
      <c r="N13" s="220">
        <v>68</v>
      </c>
      <c r="O13" s="220">
        <v>207</v>
      </c>
      <c r="P13" s="220"/>
      <c r="Q13" s="220">
        <v>1</v>
      </c>
      <c r="R13" s="220"/>
      <c r="S13" s="220">
        <v>1</v>
      </c>
      <c r="T13" s="220"/>
      <c r="U13" s="220">
        <v>1</v>
      </c>
      <c r="V13" s="474">
        <v>5</v>
      </c>
      <c r="W13" s="220">
        <v>300</v>
      </c>
      <c r="X13" s="220">
        <v>700</v>
      </c>
      <c r="Y13" s="220" t="s">
        <v>2969</v>
      </c>
      <c r="Z13" s="70">
        <v>4564.5</v>
      </c>
      <c r="AA13" s="105">
        <v>12230</v>
      </c>
      <c r="AB13" s="66">
        <v>2276</v>
      </c>
      <c r="AC13" s="475">
        <v>540.5</v>
      </c>
      <c r="AD13" s="66">
        <v>1202</v>
      </c>
      <c r="AE13" s="476">
        <v>73</v>
      </c>
      <c r="AF13" s="480">
        <v>303.5</v>
      </c>
      <c r="AG13" s="477">
        <v>70.5</v>
      </c>
      <c r="AH13" s="130">
        <v>4047.5</v>
      </c>
      <c r="AI13" s="220"/>
      <c r="AJ13" s="220"/>
      <c r="AK13" s="220"/>
      <c r="AL13" s="220"/>
      <c r="AM13" s="220"/>
      <c r="AN13" s="220"/>
      <c r="AO13" s="220"/>
      <c r="AP13" s="216"/>
    </row>
    <row r="14" spans="1:16384" ht="29.25" customHeight="1">
      <c r="A14" s="198" t="s">
        <v>2970</v>
      </c>
      <c r="B14" s="220">
        <v>6</v>
      </c>
      <c r="C14" s="472" t="s">
        <v>2966</v>
      </c>
      <c r="D14" s="220">
        <v>1</v>
      </c>
      <c r="E14" s="220"/>
      <c r="F14" s="220"/>
      <c r="G14" s="220"/>
      <c r="H14" s="220">
        <v>1</v>
      </c>
      <c r="I14" s="473">
        <v>501</v>
      </c>
      <c r="J14" s="220"/>
      <c r="K14" s="220">
        <v>1</v>
      </c>
      <c r="L14" s="220"/>
      <c r="M14" s="220">
        <v>160</v>
      </c>
      <c r="N14" s="220">
        <v>70</v>
      </c>
      <c r="O14" s="220">
        <v>211</v>
      </c>
      <c r="P14" s="220"/>
      <c r="Q14" s="220">
        <v>1</v>
      </c>
      <c r="R14" s="220"/>
      <c r="S14" s="220">
        <v>1</v>
      </c>
      <c r="T14" s="220"/>
      <c r="U14" s="220">
        <v>1</v>
      </c>
      <c r="V14" s="474">
        <v>6</v>
      </c>
      <c r="W14" s="220">
        <v>300</v>
      </c>
      <c r="X14" s="220">
        <v>500</v>
      </c>
      <c r="Y14" s="220" t="s">
        <v>2971</v>
      </c>
      <c r="Z14" s="481">
        <v>22332</v>
      </c>
      <c r="AA14" s="105">
        <v>22638</v>
      </c>
      <c r="AB14" s="66">
        <v>7224</v>
      </c>
      <c r="AC14" s="66">
        <v>5918</v>
      </c>
      <c r="AD14" s="66">
        <v>7648</v>
      </c>
      <c r="AE14" s="71">
        <v>1795</v>
      </c>
      <c r="AF14" s="81">
        <v>9252</v>
      </c>
      <c r="AG14" s="72">
        <v>4320</v>
      </c>
      <c r="AH14" s="478">
        <v>1986</v>
      </c>
      <c r="AI14" s="220"/>
      <c r="AJ14" s="220"/>
      <c r="AK14" s="220"/>
      <c r="AL14" s="220"/>
      <c r="AM14" s="220"/>
      <c r="AN14" s="220"/>
      <c r="AO14" s="220"/>
      <c r="AP14" s="216"/>
    </row>
    <row r="15" spans="1:16384" ht="29.25" customHeight="1">
      <c r="A15" s="198" t="s">
        <v>2972</v>
      </c>
      <c r="B15" s="222">
        <v>7</v>
      </c>
      <c r="C15" s="221" t="s">
        <v>2973</v>
      </c>
      <c r="D15" s="222">
        <v>1</v>
      </c>
      <c r="E15" s="222"/>
      <c r="F15" s="222"/>
      <c r="G15" s="222"/>
      <c r="H15" s="222">
        <v>1</v>
      </c>
      <c r="I15" s="223">
        <v>600</v>
      </c>
      <c r="J15" s="222"/>
      <c r="K15" s="222"/>
      <c r="L15" s="222">
        <v>1</v>
      </c>
      <c r="M15" s="222">
        <v>166</v>
      </c>
      <c r="N15" s="222">
        <v>72</v>
      </c>
      <c r="O15" s="222">
        <v>220</v>
      </c>
      <c r="P15" s="222"/>
      <c r="Q15" s="222">
        <v>1</v>
      </c>
      <c r="R15" s="222"/>
      <c r="S15" s="222">
        <v>1</v>
      </c>
      <c r="T15" s="222"/>
      <c r="U15" s="222">
        <v>1</v>
      </c>
      <c r="V15" s="222">
        <v>7</v>
      </c>
      <c r="W15" s="222">
        <v>300</v>
      </c>
      <c r="X15" s="222">
        <v>800</v>
      </c>
      <c r="Y15" s="222" t="s">
        <v>1006</v>
      </c>
      <c r="Z15" s="481">
        <v>14405.5</v>
      </c>
      <c r="AA15" s="105">
        <v>15295</v>
      </c>
      <c r="AB15" s="66">
        <v>3449</v>
      </c>
      <c r="AC15" s="66">
        <v>3369</v>
      </c>
      <c r="AD15" s="66">
        <v>5438</v>
      </c>
      <c r="AE15" s="476">
        <v>509</v>
      </c>
      <c r="AF15" s="81">
        <v>4866</v>
      </c>
      <c r="AG15" s="72">
        <v>1721</v>
      </c>
      <c r="AH15" s="478">
        <v>866</v>
      </c>
      <c r="AI15" s="222"/>
      <c r="AJ15" s="222"/>
      <c r="AK15" s="222"/>
      <c r="AL15" s="222" t="s">
        <v>2974</v>
      </c>
      <c r="AM15" s="220"/>
      <c r="AN15" s="220"/>
      <c r="AO15" s="220"/>
      <c r="AP15" s="216"/>
    </row>
    <row r="16" spans="1:16384" ht="29.25" customHeight="1">
      <c r="A16" s="198" t="s">
        <v>2975</v>
      </c>
      <c r="B16" s="220">
        <v>8</v>
      </c>
      <c r="C16" s="472" t="s">
        <v>2973</v>
      </c>
      <c r="D16" s="220"/>
      <c r="E16" s="220">
        <v>1</v>
      </c>
      <c r="F16" s="220"/>
      <c r="G16" s="220"/>
      <c r="H16" s="220">
        <v>1</v>
      </c>
      <c r="I16" s="473">
        <v>583</v>
      </c>
      <c r="J16" s="220"/>
      <c r="K16" s="220">
        <v>1</v>
      </c>
      <c r="L16" s="220"/>
      <c r="M16" s="220">
        <v>169</v>
      </c>
      <c r="N16" s="220">
        <v>71</v>
      </c>
      <c r="O16" s="220">
        <v>220</v>
      </c>
      <c r="P16" s="220"/>
      <c r="Q16" s="220">
        <v>1</v>
      </c>
      <c r="R16" s="220">
        <v>1</v>
      </c>
      <c r="S16" s="220"/>
      <c r="T16" s="220">
        <v>1</v>
      </c>
      <c r="U16" s="220"/>
      <c r="V16" s="474">
        <v>8</v>
      </c>
      <c r="W16" s="220">
        <v>300</v>
      </c>
      <c r="X16" s="220">
        <v>900</v>
      </c>
      <c r="Y16" s="220" t="s">
        <v>2976</v>
      </c>
      <c r="Z16" s="479">
        <v>75</v>
      </c>
      <c r="AA16" s="475">
        <v>85.5</v>
      </c>
      <c r="AB16" s="475">
        <v>90</v>
      </c>
      <c r="AC16" s="231">
        <v>88</v>
      </c>
      <c r="AD16" s="475">
        <v>171</v>
      </c>
      <c r="AE16" s="476">
        <v>100</v>
      </c>
      <c r="AF16" s="480">
        <v>409</v>
      </c>
      <c r="AG16" s="477">
        <v>162</v>
      </c>
      <c r="AH16" s="478">
        <v>2119</v>
      </c>
      <c r="AI16" s="220"/>
      <c r="AJ16" s="220"/>
      <c r="AK16" s="220"/>
      <c r="AL16" s="220"/>
      <c r="AM16" s="220"/>
      <c r="AN16" s="220"/>
      <c r="AO16" s="220"/>
      <c r="AP16" s="216"/>
    </row>
    <row r="17" spans="1:42" ht="29.25" customHeight="1">
      <c r="A17" s="198" t="s">
        <v>2977</v>
      </c>
      <c r="B17" s="220">
        <v>9</v>
      </c>
      <c r="C17" s="472" t="s">
        <v>2973</v>
      </c>
      <c r="D17" s="220">
        <v>1</v>
      </c>
      <c r="E17" s="220"/>
      <c r="F17" s="220">
        <v>1</v>
      </c>
      <c r="G17" s="220"/>
      <c r="H17" s="220"/>
      <c r="I17" s="473">
        <v>114</v>
      </c>
      <c r="J17" s="220"/>
      <c r="K17" s="220">
        <v>1</v>
      </c>
      <c r="L17" s="220"/>
      <c r="M17" s="220">
        <v>91</v>
      </c>
      <c r="N17" s="220">
        <v>48</v>
      </c>
      <c r="O17" s="220">
        <v>130</v>
      </c>
      <c r="P17" s="220"/>
      <c r="Q17" s="220">
        <v>1</v>
      </c>
      <c r="R17" s="220"/>
      <c r="S17" s="220">
        <v>1</v>
      </c>
      <c r="T17" s="220"/>
      <c r="U17" s="220">
        <v>1</v>
      </c>
      <c r="V17" s="474">
        <v>9</v>
      </c>
      <c r="W17" s="220">
        <v>200</v>
      </c>
      <c r="X17" s="220">
        <v>400</v>
      </c>
      <c r="Y17" s="220" t="s">
        <v>2978</v>
      </c>
      <c r="Z17" s="481">
        <v>23848</v>
      </c>
      <c r="AA17" s="105">
        <v>24414</v>
      </c>
      <c r="AB17" s="66">
        <v>7153</v>
      </c>
      <c r="AC17" s="475">
        <v>372.5</v>
      </c>
      <c r="AD17" s="475">
        <v>319</v>
      </c>
      <c r="AE17" s="476">
        <v>137</v>
      </c>
      <c r="AF17" s="480">
        <v>218</v>
      </c>
      <c r="AG17" s="477">
        <v>92</v>
      </c>
      <c r="AH17" s="478">
        <v>3538.5</v>
      </c>
      <c r="AI17" s="220"/>
      <c r="AJ17" s="220"/>
      <c r="AK17" s="220"/>
      <c r="AL17" s="220"/>
      <c r="AM17" s="220"/>
      <c r="AN17" s="220"/>
      <c r="AO17" s="220"/>
      <c r="AP17" s="216"/>
    </row>
    <row r="18" spans="1:42" ht="29.25" customHeight="1">
      <c r="A18" s="198" t="s">
        <v>2979</v>
      </c>
      <c r="B18" s="222">
        <v>10</v>
      </c>
      <c r="C18" s="221" t="s">
        <v>2973</v>
      </c>
      <c r="D18" s="222">
        <v>1</v>
      </c>
      <c r="E18" s="222"/>
      <c r="F18" s="222"/>
      <c r="G18" s="222"/>
      <c r="H18" s="222">
        <v>1</v>
      </c>
      <c r="I18" s="223">
        <v>630</v>
      </c>
      <c r="J18" s="222"/>
      <c r="K18" s="222"/>
      <c r="L18" s="222">
        <v>1</v>
      </c>
      <c r="M18" s="222">
        <v>169</v>
      </c>
      <c r="N18" s="222">
        <v>71</v>
      </c>
      <c r="O18" s="222">
        <v>222</v>
      </c>
      <c r="P18" s="222"/>
      <c r="Q18" s="222">
        <v>1</v>
      </c>
      <c r="R18" s="222"/>
      <c r="S18" s="222">
        <v>1</v>
      </c>
      <c r="T18" s="222"/>
      <c r="U18" s="222">
        <v>1</v>
      </c>
      <c r="V18" s="222">
        <v>10</v>
      </c>
      <c r="W18" s="222">
        <v>300</v>
      </c>
      <c r="X18" s="222">
        <v>900</v>
      </c>
      <c r="Y18" s="222" t="s">
        <v>2980</v>
      </c>
      <c r="Z18" s="70">
        <v>2599.5</v>
      </c>
      <c r="AA18" s="475">
        <v>146</v>
      </c>
      <c r="AB18" s="475">
        <v>331</v>
      </c>
      <c r="AC18" s="475">
        <v>154</v>
      </c>
      <c r="AD18" s="475">
        <v>319</v>
      </c>
      <c r="AE18" s="71">
        <v>1784</v>
      </c>
      <c r="AF18" s="81">
        <v>2362.5</v>
      </c>
      <c r="AG18" s="72">
        <v>1078</v>
      </c>
      <c r="AH18" s="478">
        <v>3578</v>
      </c>
      <c r="AI18" s="222"/>
      <c r="AJ18" s="222"/>
      <c r="AK18" s="222"/>
      <c r="AL18" s="222" t="s">
        <v>2981</v>
      </c>
      <c r="AM18" s="220"/>
      <c r="AN18" s="220"/>
      <c r="AO18" s="220"/>
      <c r="AP18" s="216"/>
    </row>
    <row r="19" spans="1:42" ht="29.25" customHeight="1">
      <c r="A19" s="198" t="s">
        <v>2982</v>
      </c>
      <c r="B19" s="220">
        <v>11</v>
      </c>
      <c r="C19" s="472" t="s">
        <v>2973</v>
      </c>
      <c r="D19" s="220">
        <v>1</v>
      </c>
      <c r="E19" s="220"/>
      <c r="F19" s="220"/>
      <c r="G19" s="220"/>
      <c r="H19" s="220">
        <v>1</v>
      </c>
      <c r="I19" s="473">
        <v>695</v>
      </c>
      <c r="J19" s="220"/>
      <c r="K19" s="220"/>
      <c r="L19" s="220">
        <v>1</v>
      </c>
      <c r="M19" s="220">
        <v>174</v>
      </c>
      <c r="N19" s="220">
        <v>72</v>
      </c>
      <c r="O19" s="220">
        <v>228</v>
      </c>
      <c r="P19" s="220"/>
      <c r="Q19" s="220">
        <v>1</v>
      </c>
      <c r="R19" s="220"/>
      <c r="S19" s="220">
        <v>1</v>
      </c>
      <c r="T19" s="220"/>
      <c r="U19" s="220">
        <v>1</v>
      </c>
      <c r="V19" s="474">
        <v>11</v>
      </c>
      <c r="W19" s="220">
        <v>300</v>
      </c>
      <c r="X19" s="220">
        <v>900</v>
      </c>
      <c r="Y19" s="220" t="s">
        <v>2983</v>
      </c>
      <c r="Z19" s="70">
        <v>1349</v>
      </c>
      <c r="AA19" s="475">
        <v>90</v>
      </c>
      <c r="AB19" s="475">
        <v>60</v>
      </c>
      <c r="AC19" s="475">
        <v>70</v>
      </c>
      <c r="AD19" s="475">
        <v>103.5</v>
      </c>
      <c r="AE19" s="71">
        <v>1021</v>
      </c>
      <c r="AF19" s="81">
        <v>1238</v>
      </c>
      <c r="AG19" s="477">
        <v>557</v>
      </c>
      <c r="AH19" s="478">
        <v>1126</v>
      </c>
      <c r="AI19" s="220"/>
      <c r="AJ19" s="220"/>
      <c r="AK19" s="220"/>
      <c r="AL19" s="220"/>
      <c r="AM19" s="220"/>
      <c r="AN19" s="220"/>
      <c r="AO19" s="220"/>
      <c r="AP19" s="216"/>
    </row>
    <row r="20" spans="1:42" ht="29.25" customHeight="1">
      <c r="A20" s="198" t="s">
        <v>2984</v>
      </c>
      <c r="B20" s="220">
        <v>12</v>
      </c>
      <c r="C20" s="472" t="s">
        <v>2973</v>
      </c>
      <c r="D20" s="220"/>
      <c r="E20" s="220">
        <v>1</v>
      </c>
      <c r="F20" s="220"/>
      <c r="G20" s="220"/>
      <c r="H20" s="220">
        <v>1</v>
      </c>
      <c r="I20" s="473">
        <v>536</v>
      </c>
      <c r="J20" s="220"/>
      <c r="K20" s="220">
        <v>1</v>
      </c>
      <c r="L20" s="220"/>
      <c r="M20" s="220">
        <v>168</v>
      </c>
      <c r="N20" s="220">
        <v>70</v>
      </c>
      <c r="O20" s="220">
        <v>219</v>
      </c>
      <c r="P20" s="220"/>
      <c r="Q20" s="220">
        <v>1</v>
      </c>
      <c r="R20" s="220">
        <v>1</v>
      </c>
      <c r="S20" s="220"/>
      <c r="T20" s="220">
        <v>1</v>
      </c>
      <c r="U20" s="220"/>
      <c r="V20" s="474">
        <v>12</v>
      </c>
      <c r="W20" s="220">
        <v>300</v>
      </c>
      <c r="X20" s="220">
        <v>900</v>
      </c>
      <c r="Y20" s="220" t="s">
        <v>2985</v>
      </c>
      <c r="Z20" s="481">
        <v>16608</v>
      </c>
      <c r="AA20" s="66">
        <v>8352.5</v>
      </c>
      <c r="AB20" s="66">
        <v>1656.5</v>
      </c>
      <c r="AC20" s="475">
        <v>143.5</v>
      </c>
      <c r="AD20" s="482">
        <v>115</v>
      </c>
      <c r="AE20" s="476">
        <v>615</v>
      </c>
      <c r="AF20" s="81">
        <v>5034</v>
      </c>
      <c r="AG20" s="72">
        <v>2639</v>
      </c>
      <c r="AH20" s="130">
        <v>4841</v>
      </c>
      <c r="AI20" s="220"/>
      <c r="AJ20" s="220"/>
      <c r="AK20" s="220"/>
      <c r="AL20" s="220"/>
      <c r="AM20" s="220"/>
      <c r="AN20" s="220"/>
      <c r="AO20" s="220"/>
      <c r="AP20" s="216"/>
    </row>
    <row r="21" spans="1:42" ht="29.25" customHeight="1">
      <c r="A21" s="198" t="s">
        <v>2986</v>
      </c>
      <c r="B21" s="220">
        <v>13</v>
      </c>
      <c r="C21" s="472" t="s">
        <v>2973</v>
      </c>
      <c r="D21" s="220"/>
      <c r="E21" s="220">
        <v>1</v>
      </c>
      <c r="F21" s="220">
        <v>1</v>
      </c>
      <c r="G21" s="220"/>
      <c r="H21" s="220"/>
      <c r="I21" s="473">
        <v>108</v>
      </c>
      <c r="J21" s="220"/>
      <c r="K21" s="220">
        <v>1</v>
      </c>
      <c r="L21" s="220"/>
      <c r="M21" s="220">
        <v>92</v>
      </c>
      <c r="N21" s="220">
        <v>38</v>
      </c>
      <c r="O21" s="220">
        <v>122</v>
      </c>
      <c r="P21" s="220"/>
      <c r="Q21" s="220">
        <v>1</v>
      </c>
      <c r="R21" s="220"/>
      <c r="S21" s="220">
        <v>1</v>
      </c>
      <c r="T21" s="220"/>
      <c r="U21" s="220">
        <v>1</v>
      </c>
      <c r="V21" s="474">
        <v>13</v>
      </c>
      <c r="W21" s="220">
        <v>200</v>
      </c>
      <c r="X21" s="220">
        <v>400</v>
      </c>
      <c r="Y21" s="220" t="s">
        <v>2987</v>
      </c>
      <c r="Z21" s="481">
        <v>22567</v>
      </c>
      <c r="AA21" s="105">
        <v>15781</v>
      </c>
      <c r="AB21" s="66">
        <v>3392.5</v>
      </c>
      <c r="AC21" s="475">
        <v>173.5</v>
      </c>
      <c r="AD21" s="475">
        <v>136.5</v>
      </c>
      <c r="AE21" s="476">
        <v>132</v>
      </c>
      <c r="AF21" s="480">
        <v>978</v>
      </c>
      <c r="AG21" s="477">
        <v>391</v>
      </c>
      <c r="AH21" s="478">
        <v>1974</v>
      </c>
      <c r="AI21" s="220"/>
      <c r="AJ21" s="220"/>
      <c r="AK21" s="220"/>
      <c r="AL21" s="220"/>
      <c r="AM21" s="220"/>
      <c r="AN21" s="220"/>
      <c r="AO21" s="220"/>
      <c r="AP21" s="216"/>
    </row>
    <row r="22" spans="1:42" ht="29.25" customHeight="1">
      <c r="A22" s="198" t="s">
        <v>2988</v>
      </c>
      <c r="B22" s="220">
        <v>14</v>
      </c>
      <c r="C22" s="472" t="s">
        <v>2973</v>
      </c>
      <c r="D22" s="220"/>
      <c r="E22" s="220">
        <v>1</v>
      </c>
      <c r="F22" s="220"/>
      <c r="G22" s="220"/>
      <c r="H22" s="220">
        <v>1</v>
      </c>
      <c r="I22" s="473">
        <v>509</v>
      </c>
      <c r="J22" s="220"/>
      <c r="K22" s="220">
        <v>1</v>
      </c>
      <c r="L22" s="220"/>
      <c r="M22" s="220">
        <v>168</v>
      </c>
      <c r="N22" s="220">
        <v>72</v>
      </c>
      <c r="O22" s="220">
        <v>225</v>
      </c>
      <c r="P22" s="220"/>
      <c r="Q22" s="220">
        <v>1</v>
      </c>
      <c r="R22" s="220">
        <v>1</v>
      </c>
      <c r="S22" s="220"/>
      <c r="T22" s="220">
        <v>1</v>
      </c>
      <c r="U22" s="220"/>
      <c r="V22" s="474">
        <v>14</v>
      </c>
      <c r="W22" s="220">
        <v>300</v>
      </c>
      <c r="X22" s="220">
        <v>800</v>
      </c>
      <c r="Y22" s="220" t="s">
        <v>2989</v>
      </c>
      <c r="Z22" s="479">
        <v>82.5</v>
      </c>
      <c r="AA22" s="475">
        <v>73.5</v>
      </c>
      <c r="AB22" s="475">
        <v>47.5</v>
      </c>
      <c r="AC22" s="475">
        <v>60</v>
      </c>
      <c r="AD22" s="475">
        <v>83.5</v>
      </c>
      <c r="AE22" s="476">
        <v>276.5</v>
      </c>
      <c r="AF22" s="480">
        <v>196</v>
      </c>
      <c r="AG22" s="477">
        <v>78</v>
      </c>
      <c r="AH22" s="478">
        <v>2662</v>
      </c>
      <c r="AI22" s="220"/>
      <c r="AJ22" s="220"/>
      <c r="AK22" s="220"/>
      <c r="AL22" s="220"/>
      <c r="AM22" s="220"/>
      <c r="AN22" s="220"/>
      <c r="AO22" s="220"/>
      <c r="AP22" s="216"/>
    </row>
    <row r="23" spans="1:42" ht="29.25" customHeight="1">
      <c r="A23" s="198" t="s">
        <v>2990</v>
      </c>
      <c r="B23" s="220">
        <v>15</v>
      </c>
      <c r="C23" s="472" t="s">
        <v>2973</v>
      </c>
      <c r="D23" s="220">
        <v>1</v>
      </c>
      <c r="E23" s="220"/>
      <c r="F23" s="220">
        <v>1</v>
      </c>
      <c r="G23" s="220"/>
      <c r="H23" s="220"/>
      <c r="I23" s="473">
        <v>141</v>
      </c>
      <c r="J23" s="220"/>
      <c r="K23" s="220">
        <v>1</v>
      </c>
      <c r="L23" s="220"/>
      <c r="M23" s="220">
        <v>105</v>
      </c>
      <c r="N23" s="220">
        <v>45</v>
      </c>
      <c r="O23" s="220">
        <v>115</v>
      </c>
      <c r="P23" s="220"/>
      <c r="Q23" s="220">
        <v>1</v>
      </c>
      <c r="R23" s="220"/>
      <c r="S23" s="220">
        <v>1</v>
      </c>
      <c r="T23" s="220"/>
      <c r="U23" s="220">
        <v>1</v>
      </c>
      <c r="V23" s="474">
        <v>15</v>
      </c>
      <c r="W23" s="220">
        <v>200</v>
      </c>
      <c r="X23" s="220">
        <v>400</v>
      </c>
      <c r="Y23" s="220" t="s">
        <v>2991</v>
      </c>
      <c r="Z23" s="70">
        <v>4422</v>
      </c>
      <c r="AA23" s="475">
        <v>182</v>
      </c>
      <c r="AB23" s="475">
        <v>108</v>
      </c>
      <c r="AC23" s="475">
        <v>85</v>
      </c>
      <c r="AD23" s="475">
        <v>114</v>
      </c>
      <c r="AE23" s="476">
        <v>401</v>
      </c>
      <c r="AF23" s="81">
        <v>3939</v>
      </c>
      <c r="AG23" s="72">
        <v>1238</v>
      </c>
      <c r="AH23" s="478">
        <v>1449.5</v>
      </c>
      <c r="AI23" s="220"/>
      <c r="AJ23" s="220"/>
      <c r="AK23" s="220"/>
      <c r="AL23" s="220"/>
      <c r="AM23" s="220"/>
      <c r="AN23" s="220"/>
      <c r="AO23" s="220"/>
      <c r="AP23" s="216"/>
    </row>
    <row r="24" spans="1:42" ht="29.25" customHeight="1">
      <c r="A24" s="198" t="s">
        <v>2992</v>
      </c>
      <c r="B24" s="220">
        <v>16</v>
      </c>
      <c r="C24" s="472" t="s">
        <v>2973</v>
      </c>
      <c r="D24" s="220">
        <v>1</v>
      </c>
      <c r="E24" s="220"/>
      <c r="F24" s="220"/>
      <c r="G24" s="220"/>
      <c r="H24" s="220">
        <v>1</v>
      </c>
      <c r="I24" s="473">
        <v>777</v>
      </c>
      <c r="J24" s="220"/>
      <c r="K24" s="220"/>
      <c r="L24" s="220">
        <v>1</v>
      </c>
      <c r="M24" s="220">
        <v>172</v>
      </c>
      <c r="N24" s="220">
        <v>72</v>
      </c>
      <c r="O24" s="220">
        <v>226</v>
      </c>
      <c r="P24" s="220"/>
      <c r="Q24" s="220">
        <v>1</v>
      </c>
      <c r="R24" s="220"/>
      <c r="S24" s="220">
        <v>1</v>
      </c>
      <c r="T24" s="220"/>
      <c r="U24" s="220">
        <v>1</v>
      </c>
      <c r="V24" s="474">
        <v>16</v>
      </c>
      <c r="W24" s="220">
        <v>300</v>
      </c>
      <c r="X24" s="220">
        <v>900</v>
      </c>
      <c r="Y24" s="220" t="s">
        <v>2993</v>
      </c>
      <c r="Z24" s="70">
        <v>3680</v>
      </c>
      <c r="AA24" s="475">
        <v>161</v>
      </c>
      <c r="AB24" s="475">
        <v>102.5</v>
      </c>
      <c r="AC24" s="475">
        <v>76.5</v>
      </c>
      <c r="AD24" s="475">
        <v>92.5</v>
      </c>
      <c r="AE24" s="476">
        <v>361</v>
      </c>
      <c r="AF24" s="81">
        <v>3561</v>
      </c>
      <c r="AG24" s="72">
        <v>1081.5</v>
      </c>
      <c r="AH24" s="478">
        <v>1393.5</v>
      </c>
      <c r="AI24" s="220"/>
      <c r="AJ24" s="220"/>
      <c r="AK24" s="220"/>
      <c r="AL24" s="220"/>
      <c r="AM24" s="220"/>
      <c r="AN24" s="220"/>
      <c r="AO24" s="220"/>
      <c r="AP24" s="216"/>
    </row>
    <row r="25" spans="1:42" ht="29.25" customHeight="1">
      <c r="A25" s="198" t="s">
        <v>2994</v>
      </c>
      <c r="B25" s="220">
        <v>17</v>
      </c>
      <c r="C25" s="472" t="s">
        <v>2973</v>
      </c>
      <c r="D25" s="220"/>
      <c r="E25" s="220">
        <v>1</v>
      </c>
      <c r="F25" s="220"/>
      <c r="G25" s="220"/>
      <c r="H25" s="220">
        <v>1</v>
      </c>
      <c r="I25" s="473">
        <v>534</v>
      </c>
      <c r="J25" s="220"/>
      <c r="K25" s="220">
        <v>1</v>
      </c>
      <c r="L25" s="220"/>
      <c r="M25" s="220">
        <v>168</v>
      </c>
      <c r="N25" s="220">
        <v>71</v>
      </c>
      <c r="O25" s="220">
        <v>212</v>
      </c>
      <c r="P25" s="220"/>
      <c r="Q25" s="220">
        <v>1</v>
      </c>
      <c r="R25" s="220">
        <v>1</v>
      </c>
      <c r="S25" s="220"/>
      <c r="T25" s="220">
        <v>1</v>
      </c>
      <c r="U25" s="220"/>
      <c r="V25" s="474">
        <v>17</v>
      </c>
      <c r="W25" s="220">
        <v>300</v>
      </c>
      <c r="X25" s="220">
        <v>1000</v>
      </c>
      <c r="Y25" s="220" t="s">
        <v>2995</v>
      </c>
      <c r="Z25" s="479">
        <v>452</v>
      </c>
      <c r="AA25" s="475">
        <v>97</v>
      </c>
      <c r="AB25" s="475">
        <v>79</v>
      </c>
      <c r="AC25" s="475">
        <v>44</v>
      </c>
      <c r="AD25" s="475">
        <v>67</v>
      </c>
      <c r="AE25" s="71">
        <v>4411.5</v>
      </c>
      <c r="AF25" s="480">
        <v>545.5</v>
      </c>
      <c r="AG25" s="477">
        <v>351</v>
      </c>
      <c r="AH25" s="478">
        <v>2516</v>
      </c>
      <c r="AI25" s="220"/>
      <c r="AJ25" s="220"/>
      <c r="AK25" s="220"/>
      <c r="AL25" s="220"/>
      <c r="AM25" s="220"/>
      <c r="AN25" s="220"/>
      <c r="AO25" s="220"/>
      <c r="AP25" s="216"/>
    </row>
    <row r="26" spans="1:42" ht="29.25" customHeight="1">
      <c r="A26" s="198" t="s">
        <v>2996</v>
      </c>
      <c r="B26" s="220">
        <v>18</v>
      </c>
      <c r="C26" s="472" t="s">
        <v>2973</v>
      </c>
      <c r="D26" s="220"/>
      <c r="E26" s="220">
        <v>1</v>
      </c>
      <c r="F26" s="220">
        <v>1</v>
      </c>
      <c r="G26" s="220"/>
      <c r="H26" s="220"/>
      <c r="I26" s="473">
        <v>84</v>
      </c>
      <c r="J26" s="220"/>
      <c r="K26" s="220">
        <v>1</v>
      </c>
      <c r="L26" s="220"/>
      <c r="M26" s="220">
        <v>91</v>
      </c>
      <c r="N26" s="220">
        <v>40</v>
      </c>
      <c r="O26" s="220">
        <v>108</v>
      </c>
      <c r="P26" s="220"/>
      <c r="Q26" s="220">
        <v>1</v>
      </c>
      <c r="R26" s="220"/>
      <c r="S26" s="220">
        <v>1</v>
      </c>
      <c r="T26" s="220"/>
      <c r="U26" s="220">
        <v>1</v>
      </c>
      <c r="V26" s="474">
        <v>18</v>
      </c>
      <c r="W26" s="220">
        <v>200</v>
      </c>
      <c r="X26" s="220">
        <v>400</v>
      </c>
      <c r="Y26" s="220" t="s">
        <v>2997</v>
      </c>
      <c r="Z26" s="70">
        <v>1872</v>
      </c>
      <c r="AA26" s="66">
        <v>2129</v>
      </c>
      <c r="AB26" s="475">
        <v>881</v>
      </c>
      <c r="AC26" s="475">
        <v>65</v>
      </c>
      <c r="AD26" s="475">
        <v>65.5</v>
      </c>
      <c r="AE26" s="71">
        <v>1586</v>
      </c>
      <c r="AF26" s="480">
        <v>968</v>
      </c>
      <c r="AG26" s="477">
        <v>614</v>
      </c>
      <c r="AH26" s="478">
        <v>1697</v>
      </c>
      <c r="AI26" s="220"/>
      <c r="AJ26" s="220"/>
      <c r="AK26" s="220"/>
      <c r="AL26" s="220"/>
      <c r="AM26" s="220"/>
      <c r="AN26" s="220"/>
      <c r="AO26" s="220"/>
      <c r="AP26" s="216"/>
    </row>
    <row r="27" spans="1:42" ht="29.25" customHeight="1">
      <c r="A27" s="198" t="s">
        <v>2998</v>
      </c>
      <c r="B27" s="220">
        <v>19</v>
      </c>
      <c r="C27" s="472" t="s">
        <v>2973</v>
      </c>
      <c r="D27" s="220">
        <v>1</v>
      </c>
      <c r="E27" s="220"/>
      <c r="F27" s="220"/>
      <c r="G27" s="220"/>
      <c r="H27" s="220">
        <v>1</v>
      </c>
      <c r="I27" s="473">
        <v>756</v>
      </c>
      <c r="J27" s="220"/>
      <c r="K27" s="220"/>
      <c r="L27" s="220">
        <v>1</v>
      </c>
      <c r="M27" s="220">
        <v>173</v>
      </c>
      <c r="N27" s="220">
        <v>71</v>
      </c>
      <c r="O27" s="220">
        <v>228</v>
      </c>
      <c r="P27" s="220"/>
      <c r="Q27" s="220">
        <v>1</v>
      </c>
      <c r="R27" s="220">
        <v>1</v>
      </c>
      <c r="S27" s="220"/>
      <c r="T27" s="220">
        <v>1</v>
      </c>
      <c r="U27" s="220"/>
      <c r="V27" s="474">
        <v>19</v>
      </c>
      <c r="W27" s="220">
        <v>300</v>
      </c>
      <c r="X27" s="220">
        <v>800</v>
      </c>
      <c r="Y27" s="220" t="s">
        <v>2999</v>
      </c>
      <c r="Z27" s="70">
        <v>1696</v>
      </c>
      <c r="AA27" s="66">
        <v>4414</v>
      </c>
      <c r="AB27" s="66">
        <v>1232.5</v>
      </c>
      <c r="AC27" s="475">
        <v>54</v>
      </c>
      <c r="AD27" s="475">
        <v>55</v>
      </c>
      <c r="AE27" s="476">
        <v>73</v>
      </c>
      <c r="AF27" s="480">
        <v>88</v>
      </c>
      <c r="AG27" s="477">
        <v>54</v>
      </c>
      <c r="AH27" s="478">
        <v>886</v>
      </c>
      <c r="AI27" s="220"/>
      <c r="AJ27" s="220"/>
      <c r="AK27" s="220"/>
      <c r="AL27" s="220"/>
      <c r="AM27" s="220"/>
      <c r="AN27" s="220"/>
      <c r="AO27" s="220"/>
      <c r="AP27" s="216"/>
    </row>
    <row r="28" spans="1:42" ht="29.25" customHeight="1">
      <c r="A28" s="198" t="s">
        <v>3000</v>
      </c>
      <c r="B28" s="220">
        <v>20</v>
      </c>
      <c r="C28" s="472" t="s">
        <v>2973</v>
      </c>
      <c r="D28" s="220"/>
      <c r="E28" s="220">
        <v>1</v>
      </c>
      <c r="F28" s="220"/>
      <c r="G28" s="220"/>
      <c r="H28" s="220">
        <v>1</v>
      </c>
      <c r="I28" s="473">
        <v>580</v>
      </c>
      <c r="J28" s="220"/>
      <c r="K28" s="220">
        <v>1</v>
      </c>
      <c r="L28" s="220"/>
      <c r="M28" s="220">
        <v>168</v>
      </c>
      <c r="N28" s="220">
        <v>71</v>
      </c>
      <c r="O28" s="220">
        <v>225</v>
      </c>
      <c r="P28" s="220"/>
      <c r="Q28" s="220">
        <v>1</v>
      </c>
      <c r="R28" s="220"/>
      <c r="S28" s="220">
        <v>1</v>
      </c>
      <c r="T28" s="220"/>
      <c r="U28" s="220">
        <v>1</v>
      </c>
      <c r="V28" s="474">
        <v>20</v>
      </c>
      <c r="W28" s="220">
        <v>300</v>
      </c>
      <c r="X28" s="220">
        <v>800</v>
      </c>
      <c r="Y28" s="220" t="s">
        <v>3001</v>
      </c>
      <c r="Z28" s="479">
        <v>195.5</v>
      </c>
      <c r="AA28" s="475">
        <v>116</v>
      </c>
      <c r="AB28" s="475">
        <v>70</v>
      </c>
      <c r="AC28" s="475">
        <v>76.5</v>
      </c>
      <c r="AD28" s="475">
        <v>87.5</v>
      </c>
      <c r="AE28" s="476">
        <v>70.5</v>
      </c>
      <c r="AF28" s="480">
        <v>705</v>
      </c>
      <c r="AG28" s="477">
        <v>168</v>
      </c>
      <c r="AH28" s="478">
        <v>3750</v>
      </c>
      <c r="AI28" s="220"/>
      <c r="AJ28" s="220"/>
      <c r="AK28" s="220"/>
      <c r="AL28" s="220"/>
      <c r="AM28" s="220"/>
      <c r="AN28" s="220"/>
      <c r="AO28" s="220"/>
      <c r="AP28" s="216"/>
    </row>
    <row r="29" spans="1:42" ht="29.25" customHeight="1">
      <c r="A29" s="198" t="s">
        <v>3002</v>
      </c>
      <c r="B29" s="220">
        <v>21</v>
      </c>
      <c r="C29" s="472" t="s">
        <v>2973</v>
      </c>
      <c r="D29" s="220">
        <v>1</v>
      </c>
      <c r="E29" s="220"/>
      <c r="F29" s="220">
        <v>1</v>
      </c>
      <c r="G29" s="220"/>
      <c r="H29" s="220"/>
      <c r="I29" s="473">
        <v>127</v>
      </c>
      <c r="J29" s="220"/>
      <c r="K29" s="220"/>
      <c r="L29" s="220">
        <v>1</v>
      </c>
      <c r="M29" s="220">
        <v>104</v>
      </c>
      <c r="N29" s="220">
        <v>45</v>
      </c>
      <c r="O29" s="220">
        <v>120</v>
      </c>
      <c r="P29" s="220"/>
      <c r="Q29" s="220">
        <v>1</v>
      </c>
      <c r="R29" s="220"/>
      <c r="S29" s="220">
        <v>1</v>
      </c>
      <c r="T29" s="220"/>
      <c r="U29" s="220">
        <v>1</v>
      </c>
      <c r="V29" s="474">
        <v>21</v>
      </c>
      <c r="W29" s="220">
        <v>200</v>
      </c>
      <c r="X29" s="220">
        <v>500</v>
      </c>
      <c r="Y29" s="220" t="s">
        <v>3003</v>
      </c>
      <c r="Z29" s="479">
        <v>69</v>
      </c>
      <c r="AA29" s="475">
        <v>63</v>
      </c>
      <c r="AB29" s="475">
        <v>57</v>
      </c>
      <c r="AC29" s="475">
        <v>54</v>
      </c>
      <c r="AD29" s="475">
        <v>48</v>
      </c>
      <c r="AE29" s="476">
        <v>60</v>
      </c>
      <c r="AF29" s="480">
        <v>347.5</v>
      </c>
      <c r="AG29" s="477">
        <v>52</v>
      </c>
      <c r="AH29" s="478">
        <v>2342</v>
      </c>
      <c r="AI29" s="220"/>
      <c r="AJ29" s="220"/>
      <c r="AK29" s="220"/>
      <c r="AL29" s="220"/>
      <c r="AM29" s="220"/>
      <c r="AN29" s="220"/>
      <c r="AO29" s="220"/>
      <c r="AP29" s="216"/>
    </row>
    <row r="30" spans="1:42" ht="29.25" customHeight="1">
      <c r="A30" s="198" t="s">
        <v>3004</v>
      </c>
      <c r="B30" s="220">
        <v>22</v>
      </c>
      <c r="C30" s="472" t="s">
        <v>3005</v>
      </c>
      <c r="D30" s="220"/>
      <c r="E30" s="220">
        <v>1</v>
      </c>
      <c r="F30" s="220"/>
      <c r="G30" s="220"/>
      <c r="H30" s="220">
        <v>1</v>
      </c>
      <c r="I30" s="473">
        <v>490</v>
      </c>
      <c r="J30" s="220">
        <v>1</v>
      </c>
      <c r="K30" s="220"/>
      <c r="L30" s="220"/>
      <c r="M30" s="220">
        <v>168</v>
      </c>
      <c r="N30" s="220">
        <v>72</v>
      </c>
      <c r="O30" s="220">
        <v>213</v>
      </c>
      <c r="P30" s="220"/>
      <c r="Q30" s="220">
        <v>1</v>
      </c>
      <c r="R30" s="220">
        <v>1</v>
      </c>
      <c r="S30" s="220"/>
      <c r="T30" s="220">
        <v>1</v>
      </c>
      <c r="U30" s="220"/>
      <c r="V30" s="474">
        <v>22</v>
      </c>
      <c r="W30" s="220">
        <v>300</v>
      </c>
      <c r="X30" s="220">
        <v>600</v>
      </c>
      <c r="Y30" s="220" t="s">
        <v>3006</v>
      </c>
      <c r="Z30" s="479">
        <v>531</v>
      </c>
      <c r="AA30" s="66">
        <v>1938</v>
      </c>
      <c r="AB30" s="475">
        <v>783</v>
      </c>
      <c r="AC30" s="475">
        <v>674</v>
      </c>
      <c r="AD30" s="475">
        <v>166.5</v>
      </c>
      <c r="AE30" s="476">
        <v>58.5</v>
      </c>
      <c r="AF30" s="480">
        <v>221</v>
      </c>
      <c r="AG30" s="477">
        <v>98.5</v>
      </c>
      <c r="AH30" s="478">
        <v>1821</v>
      </c>
      <c r="AI30" s="220"/>
      <c r="AJ30" s="220"/>
      <c r="AK30" s="220"/>
      <c r="AL30" s="220"/>
      <c r="AM30" s="220"/>
      <c r="AN30" s="220"/>
      <c r="AO30" s="220"/>
      <c r="AP30" s="216"/>
    </row>
    <row r="31" spans="1:42" ht="29.25" customHeight="1">
      <c r="A31" s="198" t="s">
        <v>3007</v>
      </c>
      <c r="B31" s="220">
        <v>23</v>
      </c>
      <c r="C31" s="472" t="s">
        <v>3005</v>
      </c>
      <c r="D31" s="220"/>
      <c r="E31" s="220">
        <v>1</v>
      </c>
      <c r="F31" s="220">
        <v>1</v>
      </c>
      <c r="G31" s="220"/>
      <c r="H31" s="220"/>
      <c r="I31" s="473">
        <v>91</v>
      </c>
      <c r="J31" s="220"/>
      <c r="K31" s="220">
        <v>1</v>
      </c>
      <c r="L31" s="220"/>
      <c r="M31" s="220">
        <v>88</v>
      </c>
      <c r="N31" s="220">
        <v>40</v>
      </c>
      <c r="O31" s="220">
        <v>98</v>
      </c>
      <c r="P31" s="220"/>
      <c r="Q31" s="220">
        <v>1</v>
      </c>
      <c r="R31" s="220"/>
      <c r="S31" s="220">
        <v>1</v>
      </c>
      <c r="T31" s="220"/>
      <c r="U31" s="220">
        <v>1</v>
      </c>
      <c r="V31" s="474">
        <v>23</v>
      </c>
      <c r="W31" s="220">
        <v>200</v>
      </c>
      <c r="X31" s="220">
        <v>400</v>
      </c>
      <c r="Y31" s="220" t="s">
        <v>3008</v>
      </c>
      <c r="Z31" s="70">
        <v>9694</v>
      </c>
      <c r="AA31" s="105">
        <v>14213</v>
      </c>
      <c r="AB31" s="66">
        <v>2488</v>
      </c>
      <c r="AC31" s="475">
        <v>200</v>
      </c>
      <c r="AD31" s="475">
        <v>146.5</v>
      </c>
      <c r="AE31" s="476">
        <v>185</v>
      </c>
      <c r="AF31" s="81">
        <v>2747</v>
      </c>
      <c r="AG31" s="477">
        <v>335</v>
      </c>
      <c r="AH31" s="478">
        <v>1751</v>
      </c>
      <c r="AI31" s="220"/>
      <c r="AJ31" s="220"/>
      <c r="AK31" s="220"/>
      <c r="AL31" s="220"/>
      <c r="AM31" s="220"/>
      <c r="AN31" s="220"/>
      <c r="AO31" s="220"/>
      <c r="AP31" s="216"/>
    </row>
    <row r="32" spans="1:42" ht="29.25" customHeight="1">
      <c r="A32" s="198" t="s">
        <v>3009</v>
      </c>
      <c r="B32" s="220">
        <v>24</v>
      </c>
      <c r="C32" s="472" t="s">
        <v>3005</v>
      </c>
      <c r="D32" s="220">
        <v>1</v>
      </c>
      <c r="E32" s="220"/>
      <c r="F32" s="220"/>
      <c r="G32" s="220"/>
      <c r="H32" s="220">
        <v>1</v>
      </c>
      <c r="I32" s="473">
        <v>721</v>
      </c>
      <c r="J32" s="220"/>
      <c r="K32" s="220"/>
      <c r="L32" s="220">
        <v>1</v>
      </c>
      <c r="M32" s="220">
        <v>172</v>
      </c>
      <c r="N32" s="220">
        <v>74</v>
      </c>
      <c r="O32" s="220">
        <v>224</v>
      </c>
      <c r="P32" s="220"/>
      <c r="Q32" s="220">
        <v>1</v>
      </c>
      <c r="R32" s="220"/>
      <c r="S32" s="220">
        <v>1</v>
      </c>
      <c r="T32" s="220"/>
      <c r="U32" s="220">
        <v>1</v>
      </c>
      <c r="V32" s="474">
        <v>24</v>
      </c>
      <c r="W32" s="220">
        <v>300</v>
      </c>
      <c r="X32" s="220">
        <v>900</v>
      </c>
      <c r="Y32" s="220" t="s">
        <v>3010</v>
      </c>
      <c r="Z32" s="479">
        <v>90</v>
      </c>
      <c r="AA32" s="475">
        <v>238.5</v>
      </c>
      <c r="AB32" s="475">
        <v>115.5</v>
      </c>
      <c r="AC32" s="475">
        <v>66</v>
      </c>
      <c r="AD32" s="475">
        <v>62</v>
      </c>
      <c r="AE32" s="476">
        <v>79</v>
      </c>
      <c r="AF32" s="480">
        <v>474.5</v>
      </c>
      <c r="AG32" s="477">
        <v>62</v>
      </c>
      <c r="AH32" s="478">
        <v>2894</v>
      </c>
      <c r="AI32" s="220"/>
      <c r="AJ32" s="220">
        <v>15</v>
      </c>
      <c r="AK32" s="220">
        <v>15</v>
      </c>
      <c r="AL32" s="220" t="s">
        <v>3011</v>
      </c>
      <c r="AM32" s="220"/>
      <c r="AN32" s="220"/>
      <c r="AO32" s="220"/>
      <c r="AP32" s="216"/>
    </row>
    <row r="33" spans="1:42" ht="29.25" customHeight="1">
      <c r="A33" s="198" t="s">
        <v>3012</v>
      </c>
      <c r="B33" s="220">
        <v>25</v>
      </c>
      <c r="C33" s="472" t="s">
        <v>3005</v>
      </c>
      <c r="D33" s="220"/>
      <c r="E33" s="220">
        <v>1</v>
      </c>
      <c r="F33" s="220"/>
      <c r="G33" s="220"/>
      <c r="H33" s="220">
        <v>1</v>
      </c>
      <c r="I33" s="473">
        <v>555</v>
      </c>
      <c r="J33" s="220"/>
      <c r="K33" s="220">
        <v>1</v>
      </c>
      <c r="L33" s="220"/>
      <c r="M33" s="220">
        <v>168</v>
      </c>
      <c r="N33" s="220">
        <v>71</v>
      </c>
      <c r="O33" s="220">
        <v>220</v>
      </c>
      <c r="P33" s="220"/>
      <c r="Q33" s="220">
        <v>1</v>
      </c>
      <c r="R33" s="220">
        <v>1</v>
      </c>
      <c r="S33" s="220"/>
      <c r="T33" s="220">
        <v>1</v>
      </c>
      <c r="U33" s="220"/>
      <c r="V33" s="474">
        <v>25</v>
      </c>
      <c r="W33" s="220">
        <v>300</v>
      </c>
      <c r="X33" s="220">
        <v>900</v>
      </c>
      <c r="Y33" s="220" t="s">
        <v>3013</v>
      </c>
      <c r="Z33" s="70">
        <v>6053.5</v>
      </c>
      <c r="AA33" s="105">
        <v>12065.5</v>
      </c>
      <c r="AB33" s="66">
        <v>3317</v>
      </c>
      <c r="AC33" s="475">
        <v>202</v>
      </c>
      <c r="AD33" s="475">
        <v>178</v>
      </c>
      <c r="AE33" s="476">
        <v>85</v>
      </c>
      <c r="AF33" s="480">
        <v>290.5</v>
      </c>
      <c r="AG33" s="477">
        <v>67</v>
      </c>
      <c r="AH33" s="478">
        <v>1624</v>
      </c>
      <c r="AI33" s="220"/>
      <c r="AJ33" s="220"/>
      <c r="AK33" s="220"/>
      <c r="AL33" s="220"/>
      <c r="AM33" s="220"/>
      <c r="AN33" s="220"/>
      <c r="AO33" s="220"/>
      <c r="AP33" s="216"/>
    </row>
    <row r="34" spans="1:42" ht="29.25" customHeight="1">
      <c r="A34" s="198" t="s">
        <v>3014</v>
      </c>
      <c r="B34" s="220">
        <v>26</v>
      </c>
      <c r="C34" s="472" t="s">
        <v>3005</v>
      </c>
      <c r="D34" s="220">
        <v>1</v>
      </c>
      <c r="E34" s="220"/>
      <c r="F34" s="220"/>
      <c r="G34" s="220"/>
      <c r="H34" s="220">
        <v>1</v>
      </c>
      <c r="I34" s="473">
        <v>474</v>
      </c>
      <c r="J34" s="220"/>
      <c r="K34" s="220">
        <v>1</v>
      </c>
      <c r="L34" s="220"/>
      <c r="M34" s="220">
        <v>158</v>
      </c>
      <c r="N34" s="220">
        <v>80</v>
      </c>
      <c r="O34" s="220">
        <v>175</v>
      </c>
      <c r="P34" s="220"/>
      <c r="Q34" s="220">
        <v>1</v>
      </c>
      <c r="R34" s="220"/>
      <c r="S34" s="220">
        <v>1</v>
      </c>
      <c r="T34" s="220"/>
      <c r="U34" s="220">
        <v>1</v>
      </c>
      <c r="V34" s="474">
        <v>26</v>
      </c>
      <c r="W34" s="220">
        <v>300</v>
      </c>
      <c r="X34" s="220">
        <v>1000</v>
      </c>
      <c r="Y34" s="220" t="s">
        <v>3015</v>
      </c>
      <c r="Z34" s="479">
        <v>67</v>
      </c>
      <c r="AA34" s="475">
        <v>92.5</v>
      </c>
      <c r="AB34" s="475">
        <v>77</v>
      </c>
      <c r="AC34" s="475">
        <v>68</v>
      </c>
      <c r="AD34" s="475">
        <v>91.5</v>
      </c>
      <c r="AE34" s="476">
        <v>47</v>
      </c>
      <c r="AF34" s="81">
        <v>4587</v>
      </c>
      <c r="AG34" s="477">
        <v>61</v>
      </c>
      <c r="AH34" s="130">
        <v>5878.5</v>
      </c>
      <c r="AI34" s="220"/>
      <c r="AJ34" s="220"/>
      <c r="AK34" s="220"/>
      <c r="AL34" s="220"/>
      <c r="AM34" s="220"/>
      <c r="AN34" s="220"/>
      <c r="AO34" s="220"/>
      <c r="AP34" s="216"/>
    </row>
    <row r="35" spans="1:42" ht="29.25" customHeight="1">
      <c r="A35" s="198" t="s">
        <v>3016</v>
      </c>
      <c r="B35" s="220">
        <v>27</v>
      </c>
      <c r="C35" s="472" t="s">
        <v>3005</v>
      </c>
      <c r="D35" s="220">
        <v>1</v>
      </c>
      <c r="E35" s="220"/>
      <c r="F35" s="220"/>
      <c r="G35" s="220"/>
      <c r="H35" s="220">
        <v>1</v>
      </c>
      <c r="I35" s="473">
        <v>375</v>
      </c>
      <c r="J35" s="220"/>
      <c r="K35" s="220">
        <v>1</v>
      </c>
      <c r="L35" s="220"/>
      <c r="M35" s="220">
        <v>163</v>
      </c>
      <c r="N35" s="220">
        <v>75</v>
      </c>
      <c r="O35" s="220">
        <v>160</v>
      </c>
      <c r="P35" s="220"/>
      <c r="Q35" s="220">
        <v>1</v>
      </c>
      <c r="R35" s="220"/>
      <c r="S35" s="220">
        <v>1</v>
      </c>
      <c r="T35" s="220"/>
      <c r="U35" s="220">
        <v>1</v>
      </c>
      <c r="V35" s="474">
        <v>27</v>
      </c>
      <c r="W35" s="220">
        <v>300</v>
      </c>
      <c r="X35" s="220">
        <v>1400</v>
      </c>
      <c r="Y35" s="220" t="s">
        <v>3017</v>
      </c>
      <c r="Z35" s="479">
        <v>33</v>
      </c>
      <c r="AA35" s="475">
        <v>88.5</v>
      </c>
      <c r="AB35" s="475">
        <v>47</v>
      </c>
      <c r="AC35" s="475">
        <v>46</v>
      </c>
      <c r="AD35" s="475">
        <v>70</v>
      </c>
      <c r="AE35" s="476">
        <v>38</v>
      </c>
      <c r="AF35" s="480">
        <v>622</v>
      </c>
      <c r="AG35" s="477">
        <v>39.5</v>
      </c>
      <c r="AH35" s="478">
        <v>1964</v>
      </c>
      <c r="AI35" s="220"/>
      <c r="AJ35" s="220"/>
      <c r="AK35" s="220"/>
      <c r="AL35" s="220"/>
      <c r="AM35" s="220"/>
      <c r="AN35" s="220"/>
      <c r="AO35" s="220"/>
      <c r="AP35" s="216"/>
    </row>
    <row r="36" spans="1:42" ht="29.25" customHeight="1">
      <c r="A36" s="198" t="s">
        <v>3018</v>
      </c>
      <c r="B36" s="220">
        <v>28</v>
      </c>
      <c r="C36" s="472" t="s">
        <v>3005</v>
      </c>
      <c r="D36" s="220"/>
      <c r="E36" s="220">
        <v>1</v>
      </c>
      <c r="F36" s="220"/>
      <c r="G36" s="220"/>
      <c r="H36" s="220">
        <v>1</v>
      </c>
      <c r="I36" s="473">
        <v>539</v>
      </c>
      <c r="J36" s="220">
        <v>1</v>
      </c>
      <c r="K36" s="220"/>
      <c r="L36" s="220"/>
      <c r="M36" s="220">
        <v>170</v>
      </c>
      <c r="N36" s="220">
        <v>71</v>
      </c>
      <c r="O36" s="220">
        <v>215</v>
      </c>
      <c r="P36" s="220"/>
      <c r="Q36" s="220">
        <v>1</v>
      </c>
      <c r="R36" s="220">
        <v>1</v>
      </c>
      <c r="S36" s="220"/>
      <c r="T36" s="220">
        <v>1</v>
      </c>
      <c r="U36" s="220"/>
      <c r="V36" s="474">
        <v>28</v>
      </c>
      <c r="W36" s="220">
        <v>300</v>
      </c>
      <c r="X36" s="220">
        <v>1200</v>
      </c>
      <c r="Y36" s="220" t="s">
        <v>3019</v>
      </c>
      <c r="Z36" s="70">
        <v>8368</v>
      </c>
      <c r="AA36" s="105">
        <v>18252.5</v>
      </c>
      <c r="AB36" s="66">
        <v>3425</v>
      </c>
      <c r="AC36" s="475">
        <v>829</v>
      </c>
      <c r="AD36" s="66">
        <v>1385</v>
      </c>
      <c r="AE36" s="476">
        <v>149.5</v>
      </c>
      <c r="AF36" s="480">
        <v>451.5</v>
      </c>
      <c r="AG36" s="477">
        <v>133</v>
      </c>
      <c r="AH36" s="478">
        <v>2132</v>
      </c>
      <c r="AI36" s="220"/>
      <c r="AJ36" s="220"/>
      <c r="AK36" s="220"/>
      <c r="AL36" s="220"/>
      <c r="AM36" s="220"/>
      <c r="AN36" s="220"/>
      <c r="AO36" s="220"/>
      <c r="AP36" s="216"/>
    </row>
    <row r="37" spans="1:42" ht="29.25" customHeight="1">
      <c r="A37" s="198" t="s">
        <v>3020</v>
      </c>
      <c r="B37" s="220">
        <v>29</v>
      </c>
      <c r="C37" s="472" t="s">
        <v>3005</v>
      </c>
      <c r="D37" s="220">
        <v>1</v>
      </c>
      <c r="E37" s="220"/>
      <c r="F37" s="220">
        <v>1</v>
      </c>
      <c r="G37" s="220"/>
      <c r="H37" s="220"/>
      <c r="I37" s="473">
        <v>135</v>
      </c>
      <c r="J37" s="220"/>
      <c r="K37" s="220"/>
      <c r="L37" s="220">
        <v>1</v>
      </c>
      <c r="M37" s="220">
        <v>105</v>
      </c>
      <c r="N37" s="220">
        <v>45</v>
      </c>
      <c r="O37" s="220">
        <v>123</v>
      </c>
      <c r="P37" s="220"/>
      <c r="Q37" s="220">
        <v>1</v>
      </c>
      <c r="R37" s="220"/>
      <c r="S37" s="220">
        <v>1</v>
      </c>
      <c r="T37" s="220"/>
      <c r="U37" s="220">
        <v>1</v>
      </c>
      <c r="V37" s="474">
        <v>29</v>
      </c>
      <c r="W37" s="220">
        <v>200</v>
      </c>
      <c r="X37" s="220">
        <v>400</v>
      </c>
      <c r="Y37" s="220" t="s">
        <v>3021</v>
      </c>
      <c r="Z37" s="481">
        <v>15054</v>
      </c>
      <c r="AA37" s="105">
        <v>21321</v>
      </c>
      <c r="AB37" s="66">
        <v>4479.5</v>
      </c>
      <c r="AC37" s="66">
        <v>1784</v>
      </c>
      <c r="AD37" s="66">
        <v>2958</v>
      </c>
      <c r="AE37" s="476">
        <v>70.5</v>
      </c>
      <c r="AF37" s="480">
        <v>132.5</v>
      </c>
      <c r="AG37" s="477">
        <v>78</v>
      </c>
      <c r="AH37" s="478">
        <v>1927</v>
      </c>
      <c r="AI37" s="220"/>
      <c r="AJ37" s="220"/>
      <c r="AK37" s="220"/>
      <c r="AL37" s="220"/>
      <c r="AM37" s="220"/>
      <c r="AN37" s="220"/>
      <c r="AO37" s="220"/>
      <c r="AP37" s="216"/>
    </row>
    <row r="38" spans="1:42" ht="29.25" customHeight="1">
      <c r="A38" s="198" t="s">
        <v>3022</v>
      </c>
      <c r="B38" s="220">
        <v>30</v>
      </c>
      <c r="C38" s="472" t="s">
        <v>3005</v>
      </c>
      <c r="D38" s="220"/>
      <c r="E38" s="220">
        <v>1</v>
      </c>
      <c r="F38" s="220"/>
      <c r="G38" s="220"/>
      <c r="H38" s="220">
        <v>1</v>
      </c>
      <c r="I38" s="473">
        <v>542</v>
      </c>
      <c r="J38" s="220">
        <v>1</v>
      </c>
      <c r="K38" s="220"/>
      <c r="L38" s="220"/>
      <c r="M38" s="220">
        <v>168</v>
      </c>
      <c r="N38" s="220">
        <v>70</v>
      </c>
      <c r="O38" s="220">
        <v>215</v>
      </c>
      <c r="P38" s="220"/>
      <c r="Q38" s="220">
        <v>1</v>
      </c>
      <c r="R38" s="220">
        <v>1</v>
      </c>
      <c r="S38" s="220"/>
      <c r="T38" s="220">
        <v>1</v>
      </c>
      <c r="U38" s="220"/>
      <c r="V38" s="474">
        <v>30</v>
      </c>
      <c r="W38" s="220">
        <v>300</v>
      </c>
      <c r="X38" s="220">
        <v>1100</v>
      </c>
      <c r="Y38" s="220" t="s">
        <v>3023</v>
      </c>
      <c r="Z38" s="479">
        <v>74</v>
      </c>
      <c r="AA38" s="475">
        <v>73.5</v>
      </c>
      <c r="AB38" s="475">
        <v>79</v>
      </c>
      <c r="AC38" s="475">
        <v>48</v>
      </c>
      <c r="AD38" s="475">
        <v>78.5</v>
      </c>
      <c r="AE38" s="476">
        <v>163</v>
      </c>
      <c r="AF38" s="81">
        <v>1106.5</v>
      </c>
      <c r="AG38" s="477">
        <v>94</v>
      </c>
      <c r="AH38" s="478">
        <v>1887.5</v>
      </c>
      <c r="AI38" s="220"/>
      <c r="AJ38" s="220"/>
      <c r="AK38" s="220"/>
      <c r="AL38" s="220"/>
      <c r="AM38" s="220"/>
      <c r="AN38" s="220"/>
      <c r="AO38" s="220"/>
      <c r="AP38" s="216"/>
    </row>
    <row r="39" spans="1:42" ht="29.25" customHeight="1">
      <c r="A39" s="198" t="s">
        <v>3024</v>
      </c>
      <c r="B39" s="220">
        <v>31</v>
      </c>
      <c r="C39" s="472" t="s">
        <v>3005</v>
      </c>
      <c r="D39" s="220">
        <v>1</v>
      </c>
      <c r="E39" s="220"/>
      <c r="F39" s="220">
        <v>1</v>
      </c>
      <c r="G39" s="220"/>
      <c r="H39" s="220"/>
      <c r="I39" s="473">
        <v>107</v>
      </c>
      <c r="J39" s="220"/>
      <c r="K39" s="220">
        <v>1</v>
      </c>
      <c r="L39" s="220"/>
      <c r="M39" s="220">
        <v>95</v>
      </c>
      <c r="N39" s="220">
        <v>45</v>
      </c>
      <c r="O39" s="220">
        <v>120</v>
      </c>
      <c r="P39" s="220"/>
      <c r="Q39" s="220">
        <v>1</v>
      </c>
      <c r="R39" s="220"/>
      <c r="S39" s="220">
        <v>1</v>
      </c>
      <c r="T39" s="220"/>
      <c r="U39" s="220">
        <v>1</v>
      </c>
      <c r="V39" s="474">
        <v>31</v>
      </c>
      <c r="W39" s="220">
        <v>200</v>
      </c>
      <c r="X39" s="220">
        <v>500</v>
      </c>
      <c r="Y39" s="220" t="s">
        <v>3025</v>
      </c>
      <c r="Z39" s="479">
        <v>109</v>
      </c>
      <c r="AA39" s="475">
        <v>179</v>
      </c>
      <c r="AB39" s="475">
        <v>122</v>
      </c>
      <c r="AC39" s="475">
        <v>66</v>
      </c>
      <c r="AD39" s="475">
        <v>65.5</v>
      </c>
      <c r="AE39" s="476">
        <v>85</v>
      </c>
      <c r="AF39" s="480">
        <v>428</v>
      </c>
      <c r="AG39" s="477">
        <v>70</v>
      </c>
      <c r="AH39" s="478">
        <v>1135.5</v>
      </c>
      <c r="AI39" s="220"/>
      <c r="AJ39" s="220"/>
      <c r="AK39" s="220"/>
      <c r="AL39" s="220"/>
      <c r="AM39" s="220"/>
      <c r="AN39" s="220"/>
      <c r="AO39" s="220"/>
      <c r="AP39" s="216"/>
    </row>
    <row r="40" spans="1:42" ht="29.25" customHeight="1">
      <c r="A40" s="198" t="s">
        <v>3026</v>
      </c>
      <c r="B40" s="220">
        <v>32</v>
      </c>
      <c r="C40" s="472" t="s">
        <v>3005</v>
      </c>
      <c r="D40" s="220"/>
      <c r="E40" s="220">
        <v>1</v>
      </c>
      <c r="F40" s="220"/>
      <c r="G40" s="220"/>
      <c r="H40" s="220">
        <v>1</v>
      </c>
      <c r="I40" s="473">
        <v>678</v>
      </c>
      <c r="J40" s="220"/>
      <c r="K40" s="220"/>
      <c r="L40" s="220">
        <v>1</v>
      </c>
      <c r="M40" s="220">
        <v>168</v>
      </c>
      <c r="N40" s="220">
        <v>70</v>
      </c>
      <c r="O40" s="220">
        <v>218</v>
      </c>
      <c r="P40" s="220"/>
      <c r="Q40" s="220">
        <v>1</v>
      </c>
      <c r="R40" s="220">
        <v>1</v>
      </c>
      <c r="S40" s="220"/>
      <c r="T40" s="220">
        <v>1</v>
      </c>
      <c r="U40" s="220"/>
      <c r="V40" s="474">
        <v>32</v>
      </c>
      <c r="W40" s="220">
        <v>300</v>
      </c>
      <c r="X40" s="220">
        <v>900</v>
      </c>
      <c r="Y40" s="220" t="s">
        <v>3027</v>
      </c>
      <c r="Z40" s="479">
        <v>184</v>
      </c>
      <c r="AA40" s="475">
        <v>77</v>
      </c>
      <c r="AB40" s="475">
        <v>253</v>
      </c>
      <c r="AC40" s="475">
        <v>100.5</v>
      </c>
      <c r="AD40" s="475">
        <v>157</v>
      </c>
      <c r="AE40" s="476">
        <v>121</v>
      </c>
      <c r="AF40" s="480">
        <v>379.5</v>
      </c>
      <c r="AG40" s="477">
        <v>192</v>
      </c>
      <c r="AH40" s="478">
        <v>1222</v>
      </c>
      <c r="AI40" s="220"/>
      <c r="AJ40" s="220"/>
      <c r="AK40" s="220"/>
      <c r="AL40" s="220"/>
      <c r="AM40" s="220"/>
      <c r="AN40" s="220"/>
      <c r="AO40" s="220"/>
      <c r="AP40" s="216"/>
    </row>
    <row r="41" spans="1:42" ht="29.25" customHeight="1">
      <c r="A41" s="198" t="s">
        <v>3028</v>
      </c>
      <c r="B41" s="220">
        <v>33</v>
      </c>
      <c r="C41" s="472" t="s">
        <v>3005</v>
      </c>
      <c r="D41" s="220">
        <v>1</v>
      </c>
      <c r="E41" s="220"/>
      <c r="F41" s="220">
        <v>1</v>
      </c>
      <c r="G41" s="220"/>
      <c r="H41" s="220"/>
      <c r="I41" s="473">
        <v>170</v>
      </c>
      <c r="J41" s="220"/>
      <c r="K41" s="220">
        <v>1</v>
      </c>
      <c r="L41" s="220"/>
      <c r="M41" s="220">
        <v>111</v>
      </c>
      <c r="N41" s="220">
        <v>47</v>
      </c>
      <c r="O41" s="220">
        <v>123</v>
      </c>
      <c r="P41" s="220"/>
      <c r="Q41" s="220">
        <v>1</v>
      </c>
      <c r="R41" s="220"/>
      <c r="S41" s="220">
        <v>1</v>
      </c>
      <c r="T41" s="220"/>
      <c r="U41" s="220">
        <v>1</v>
      </c>
      <c r="V41" s="474">
        <v>33</v>
      </c>
      <c r="W41" s="220">
        <v>200</v>
      </c>
      <c r="X41" s="220">
        <v>400</v>
      </c>
      <c r="Y41" s="220" t="s">
        <v>3029</v>
      </c>
      <c r="Z41" s="479">
        <v>70</v>
      </c>
      <c r="AA41" s="475">
        <v>52.5</v>
      </c>
      <c r="AB41" s="475">
        <v>93</v>
      </c>
      <c r="AC41" s="475">
        <v>44</v>
      </c>
      <c r="AD41" s="475">
        <v>52</v>
      </c>
      <c r="AE41" s="476">
        <v>63</v>
      </c>
      <c r="AF41" s="480">
        <v>114</v>
      </c>
      <c r="AG41" s="477">
        <v>77</v>
      </c>
      <c r="AH41" s="478">
        <v>719</v>
      </c>
      <c r="AI41" s="220"/>
      <c r="AJ41" s="220"/>
      <c r="AK41" s="220"/>
      <c r="AL41" s="220"/>
      <c r="AM41" s="220"/>
      <c r="AN41" s="220"/>
      <c r="AO41" s="220"/>
      <c r="AP41" s="216"/>
    </row>
    <row r="42" spans="1:42" ht="29.25" customHeight="1">
      <c r="A42" s="198" t="s">
        <v>3030</v>
      </c>
      <c r="B42" s="220">
        <v>34</v>
      </c>
      <c r="C42" s="472" t="s">
        <v>3005</v>
      </c>
      <c r="D42" s="220"/>
      <c r="E42" s="220">
        <v>1</v>
      </c>
      <c r="F42" s="220"/>
      <c r="G42" s="220"/>
      <c r="H42" s="220">
        <v>1</v>
      </c>
      <c r="I42" s="473">
        <v>573</v>
      </c>
      <c r="J42" s="220"/>
      <c r="K42" s="220">
        <v>1</v>
      </c>
      <c r="L42" s="220"/>
      <c r="M42" s="220">
        <v>175</v>
      </c>
      <c r="N42" s="220">
        <v>71</v>
      </c>
      <c r="O42" s="220">
        <v>220</v>
      </c>
      <c r="P42" s="220"/>
      <c r="Q42" s="220">
        <v>1</v>
      </c>
      <c r="R42" s="220">
        <v>1</v>
      </c>
      <c r="S42" s="220"/>
      <c r="T42" s="220">
        <v>1</v>
      </c>
      <c r="U42" s="220"/>
      <c r="V42" s="474">
        <v>34</v>
      </c>
      <c r="W42" s="220">
        <v>300</v>
      </c>
      <c r="X42" s="220">
        <v>1000</v>
      </c>
      <c r="Y42" s="220" t="s">
        <v>3031</v>
      </c>
      <c r="Z42" s="70">
        <v>4889</v>
      </c>
      <c r="AA42" s="66">
        <v>6615</v>
      </c>
      <c r="AB42" s="66">
        <v>2385.5</v>
      </c>
      <c r="AC42" s="475">
        <v>72</v>
      </c>
      <c r="AD42" s="475">
        <v>122.5</v>
      </c>
      <c r="AE42" s="71">
        <v>1935</v>
      </c>
      <c r="AF42" s="480">
        <v>688.5</v>
      </c>
      <c r="AG42" s="477">
        <v>331</v>
      </c>
      <c r="AH42" s="478">
        <v>1957</v>
      </c>
      <c r="AI42" s="220"/>
      <c r="AJ42" s="220"/>
      <c r="AK42" s="220"/>
      <c r="AL42" s="220"/>
      <c r="AM42" s="220"/>
      <c r="AN42" s="220"/>
      <c r="AO42" s="220"/>
      <c r="AP42" s="216"/>
    </row>
    <row r="43" spans="1:42" ht="29.25" customHeight="1">
      <c r="A43" s="198" t="s">
        <v>3032</v>
      </c>
      <c r="B43" s="220">
        <v>35</v>
      </c>
      <c r="C43" s="472" t="s">
        <v>3005</v>
      </c>
      <c r="D43" s="220">
        <v>1</v>
      </c>
      <c r="E43" s="220"/>
      <c r="F43" s="220">
        <v>1</v>
      </c>
      <c r="G43" s="220"/>
      <c r="H43" s="220"/>
      <c r="I43" s="473">
        <v>130</v>
      </c>
      <c r="J43" s="220"/>
      <c r="K43" s="220">
        <v>1</v>
      </c>
      <c r="L43" s="220"/>
      <c r="M43" s="220">
        <v>115</v>
      </c>
      <c r="N43" s="220">
        <v>46</v>
      </c>
      <c r="O43" s="220">
        <v>121</v>
      </c>
      <c r="P43" s="220"/>
      <c r="Q43" s="220">
        <v>1</v>
      </c>
      <c r="R43" s="220"/>
      <c r="S43" s="220">
        <v>1</v>
      </c>
      <c r="T43" s="220"/>
      <c r="U43" s="220">
        <v>1</v>
      </c>
      <c r="V43" s="474">
        <v>35</v>
      </c>
      <c r="W43" s="220">
        <v>200</v>
      </c>
      <c r="X43" s="220">
        <v>400</v>
      </c>
      <c r="Y43" s="220" t="s">
        <v>3033</v>
      </c>
      <c r="Z43" s="70">
        <v>7031.5</v>
      </c>
      <c r="AA43" s="66">
        <v>9962</v>
      </c>
      <c r="AB43" s="66">
        <v>2873</v>
      </c>
      <c r="AC43" s="475">
        <v>52</v>
      </c>
      <c r="AD43" s="475">
        <v>108.5</v>
      </c>
      <c r="AE43" s="476">
        <v>859</v>
      </c>
      <c r="AF43" s="480">
        <v>372.5</v>
      </c>
      <c r="AG43" s="477">
        <v>208</v>
      </c>
      <c r="AH43" s="478">
        <v>1530</v>
      </c>
      <c r="AI43" s="220"/>
      <c r="AJ43" s="220"/>
      <c r="AK43" s="220"/>
      <c r="AL43" s="220"/>
      <c r="AM43" s="220"/>
      <c r="AN43" s="220"/>
      <c r="AO43" s="220"/>
      <c r="AP43" s="216"/>
    </row>
    <row r="44" spans="1:42" ht="29.25" customHeight="1">
      <c r="A44" s="198" t="s">
        <v>3034</v>
      </c>
      <c r="B44" s="220">
        <v>36</v>
      </c>
      <c r="C44" s="472" t="s">
        <v>3005</v>
      </c>
      <c r="D44" s="220"/>
      <c r="E44" s="220">
        <v>1</v>
      </c>
      <c r="F44" s="220"/>
      <c r="G44" s="220"/>
      <c r="H44" s="220">
        <v>1</v>
      </c>
      <c r="I44" s="473">
        <v>658</v>
      </c>
      <c r="J44" s="220"/>
      <c r="K44" s="220">
        <v>1</v>
      </c>
      <c r="L44" s="220"/>
      <c r="M44" s="220">
        <v>168</v>
      </c>
      <c r="N44" s="220">
        <v>71</v>
      </c>
      <c r="O44" s="220">
        <v>218</v>
      </c>
      <c r="P44" s="220"/>
      <c r="Q44" s="220">
        <v>1</v>
      </c>
      <c r="R44" s="220">
        <v>1</v>
      </c>
      <c r="S44" s="220"/>
      <c r="T44" s="220">
        <v>1</v>
      </c>
      <c r="U44" s="220"/>
      <c r="V44" s="474">
        <v>36</v>
      </c>
      <c r="W44" s="220">
        <v>300</v>
      </c>
      <c r="X44" s="220">
        <v>900</v>
      </c>
      <c r="Y44" s="220" t="s">
        <v>3035</v>
      </c>
      <c r="Z44" s="70">
        <v>7768.5</v>
      </c>
      <c r="AA44" s="66">
        <v>8597.5</v>
      </c>
      <c r="AB44" s="66">
        <v>2713</v>
      </c>
      <c r="AC44" s="475">
        <v>51.5</v>
      </c>
      <c r="AD44" s="475">
        <v>94</v>
      </c>
      <c r="AE44" s="476">
        <v>134.5</v>
      </c>
      <c r="AF44" s="480">
        <v>236.5</v>
      </c>
      <c r="AG44" s="477">
        <v>152.5</v>
      </c>
      <c r="AH44" s="478">
        <v>1872</v>
      </c>
      <c r="AI44" s="220"/>
      <c r="AJ44" s="220"/>
      <c r="AK44" s="220"/>
      <c r="AL44" s="220"/>
      <c r="AM44" s="220"/>
      <c r="AN44" s="220"/>
      <c r="AO44" s="220"/>
      <c r="AP44" s="216"/>
    </row>
    <row r="45" spans="1:42" ht="29.25" customHeight="1">
      <c r="A45" s="198" t="s">
        <v>3036</v>
      </c>
      <c r="B45" s="220">
        <v>37</v>
      </c>
      <c r="C45" s="472" t="s">
        <v>3005</v>
      </c>
      <c r="D45" s="220"/>
      <c r="E45" s="220">
        <v>1</v>
      </c>
      <c r="F45" s="220">
        <v>1</v>
      </c>
      <c r="G45" s="220"/>
      <c r="H45" s="220"/>
      <c r="I45" s="473">
        <v>110</v>
      </c>
      <c r="J45" s="220"/>
      <c r="K45" s="220">
        <v>1</v>
      </c>
      <c r="L45" s="220"/>
      <c r="M45" s="220">
        <v>91</v>
      </c>
      <c r="N45" s="220">
        <v>45</v>
      </c>
      <c r="O45" s="220">
        <v>119</v>
      </c>
      <c r="P45" s="220"/>
      <c r="Q45" s="220">
        <v>1</v>
      </c>
      <c r="R45" s="220"/>
      <c r="S45" s="220">
        <v>1</v>
      </c>
      <c r="T45" s="220"/>
      <c r="U45" s="220">
        <v>1</v>
      </c>
      <c r="V45" s="474">
        <v>37</v>
      </c>
      <c r="W45" s="220">
        <v>200</v>
      </c>
      <c r="X45" s="220">
        <v>300</v>
      </c>
      <c r="Y45" s="220">
        <f>COUNT(AA27:AA43)</f>
        <v>17</v>
      </c>
      <c r="Z45" s="481">
        <v>12763</v>
      </c>
      <c r="AA45" s="105">
        <v>11972</v>
      </c>
      <c r="AB45" s="66">
        <v>3076</v>
      </c>
      <c r="AC45" s="475">
        <v>57</v>
      </c>
      <c r="AD45" s="475">
        <v>74.5</v>
      </c>
      <c r="AE45" s="476">
        <v>96</v>
      </c>
      <c r="AF45" s="480">
        <v>190</v>
      </c>
      <c r="AG45" s="477">
        <v>101</v>
      </c>
      <c r="AH45" s="478">
        <v>2083</v>
      </c>
      <c r="AI45" s="220"/>
      <c r="AJ45" s="220"/>
      <c r="AK45" s="220"/>
      <c r="AL45" s="220"/>
      <c r="AM45" s="220"/>
      <c r="AN45" s="220"/>
      <c r="AO45" s="220"/>
      <c r="AP45" s="216"/>
    </row>
    <row r="46" spans="1:42" ht="29.25" customHeight="1">
      <c r="A46" s="198" t="s">
        <v>3037</v>
      </c>
      <c r="B46" s="220">
        <v>38</v>
      </c>
      <c r="C46" s="472" t="s">
        <v>3038</v>
      </c>
      <c r="D46" s="220"/>
      <c r="E46" s="220">
        <v>1</v>
      </c>
      <c r="F46" s="220"/>
      <c r="G46" s="220"/>
      <c r="H46" s="220">
        <v>1</v>
      </c>
      <c r="I46" s="473">
        <v>586</v>
      </c>
      <c r="J46" s="220"/>
      <c r="K46" s="220">
        <v>1</v>
      </c>
      <c r="L46" s="220"/>
      <c r="M46" s="220">
        <v>167</v>
      </c>
      <c r="N46" s="220">
        <v>71</v>
      </c>
      <c r="O46" s="220">
        <v>216</v>
      </c>
      <c r="P46" s="220"/>
      <c r="Q46" s="220">
        <v>1</v>
      </c>
      <c r="R46" s="220">
        <v>1</v>
      </c>
      <c r="S46" s="220"/>
      <c r="T46" s="220">
        <v>1</v>
      </c>
      <c r="U46" s="220"/>
      <c r="V46" s="474">
        <v>38</v>
      </c>
      <c r="W46" s="220">
        <v>300</v>
      </c>
      <c r="X46" s="220">
        <v>600</v>
      </c>
      <c r="Y46" s="220" t="s">
        <v>3039</v>
      </c>
      <c r="Z46" s="479">
        <v>175</v>
      </c>
      <c r="AA46" s="475">
        <v>75</v>
      </c>
      <c r="AB46" s="475">
        <v>67</v>
      </c>
      <c r="AC46" s="475">
        <v>57</v>
      </c>
      <c r="AD46" s="475">
        <v>66</v>
      </c>
      <c r="AE46" s="476">
        <v>77</v>
      </c>
      <c r="AF46" s="81">
        <v>1539</v>
      </c>
      <c r="AG46" s="477">
        <v>86</v>
      </c>
      <c r="AH46" s="478">
        <v>1276</v>
      </c>
      <c r="AI46" s="220"/>
      <c r="AJ46" s="220"/>
      <c r="AK46" s="220"/>
      <c r="AL46" s="220"/>
      <c r="AM46" s="220"/>
      <c r="AN46" s="220"/>
      <c r="AO46" s="220"/>
      <c r="AP46" s="216"/>
    </row>
    <row r="47" spans="1:42" ht="29.25" customHeight="1">
      <c r="A47" s="198" t="s">
        <v>3040</v>
      </c>
      <c r="B47" s="220">
        <v>39</v>
      </c>
      <c r="C47" s="472" t="s">
        <v>3038</v>
      </c>
      <c r="D47" s="220"/>
      <c r="E47" s="220">
        <v>1</v>
      </c>
      <c r="F47" s="220">
        <v>1</v>
      </c>
      <c r="G47" s="220"/>
      <c r="H47" s="220"/>
      <c r="I47" s="473">
        <v>113</v>
      </c>
      <c r="J47" s="220"/>
      <c r="K47" s="220">
        <v>1</v>
      </c>
      <c r="L47" s="220"/>
      <c r="M47" s="220">
        <v>97</v>
      </c>
      <c r="N47" s="220">
        <v>46</v>
      </c>
      <c r="O47" s="220">
        <v>120</v>
      </c>
      <c r="P47" s="220"/>
      <c r="Q47" s="220">
        <v>1</v>
      </c>
      <c r="R47" s="220"/>
      <c r="S47" s="220">
        <v>1</v>
      </c>
      <c r="T47" s="220"/>
      <c r="U47" s="220">
        <v>1</v>
      </c>
      <c r="V47" s="474">
        <v>39</v>
      </c>
      <c r="W47" s="220">
        <v>200</v>
      </c>
      <c r="X47" s="220">
        <v>400</v>
      </c>
      <c r="Y47" s="220" t="s">
        <v>3041</v>
      </c>
      <c r="Z47" s="479">
        <v>116</v>
      </c>
      <c r="AA47" s="475">
        <v>116.5</v>
      </c>
      <c r="AB47" s="475">
        <v>150</v>
      </c>
      <c r="AC47" s="475">
        <v>68</v>
      </c>
      <c r="AD47" s="475">
        <v>94.5</v>
      </c>
      <c r="AE47" s="476">
        <v>91</v>
      </c>
      <c r="AF47" s="480">
        <v>165</v>
      </c>
      <c r="AG47" s="477">
        <v>97</v>
      </c>
      <c r="AH47" s="478">
        <v>2069</v>
      </c>
      <c r="AI47" s="220"/>
      <c r="AJ47" s="220"/>
      <c r="AK47" s="220"/>
      <c r="AL47" s="220"/>
      <c r="AM47" s="220"/>
      <c r="AN47" s="220"/>
      <c r="AO47" s="220"/>
      <c r="AP47" s="216"/>
    </row>
    <row r="48" spans="1:42" ht="29.25" customHeight="1">
      <c r="A48" s="198" t="s">
        <v>3042</v>
      </c>
      <c r="B48" s="220">
        <v>40</v>
      </c>
      <c r="C48" s="472" t="s">
        <v>3038</v>
      </c>
      <c r="D48" s="220"/>
      <c r="E48" s="220">
        <v>1</v>
      </c>
      <c r="F48" s="220">
        <v>1</v>
      </c>
      <c r="G48" s="220"/>
      <c r="H48" s="220"/>
      <c r="I48" s="473">
        <v>115</v>
      </c>
      <c r="J48" s="220"/>
      <c r="K48" s="220">
        <v>1</v>
      </c>
      <c r="L48" s="220"/>
      <c r="M48" s="220">
        <v>93</v>
      </c>
      <c r="N48" s="220">
        <v>46</v>
      </c>
      <c r="O48" s="220">
        <v>122</v>
      </c>
      <c r="P48" s="220"/>
      <c r="Q48" s="220">
        <v>1</v>
      </c>
      <c r="R48" s="220"/>
      <c r="S48" s="220">
        <v>1</v>
      </c>
      <c r="T48" s="220"/>
      <c r="U48" s="220">
        <v>1</v>
      </c>
      <c r="V48" s="474">
        <v>40</v>
      </c>
      <c r="W48" s="220">
        <v>200</v>
      </c>
      <c r="X48" s="220">
        <v>350</v>
      </c>
      <c r="Y48" s="220" t="s">
        <v>3043</v>
      </c>
      <c r="Z48" s="479">
        <v>86.5</v>
      </c>
      <c r="AA48" s="475">
        <v>91</v>
      </c>
      <c r="AB48" s="475">
        <v>149.5</v>
      </c>
      <c r="AC48" s="475">
        <v>88</v>
      </c>
      <c r="AD48" s="475">
        <v>104</v>
      </c>
      <c r="AE48" s="476">
        <v>89</v>
      </c>
      <c r="AF48" s="480">
        <v>123</v>
      </c>
      <c r="AG48" s="477">
        <v>89.5</v>
      </c>
      <c r="AH48" s="478">
        <v>936</v>
      </c>
      <c r="AI48" s="220"/>
      <c r="AJ48" s="220"/>
      <c r="AK48" s="220"/>
      <c r="AL48" s="220"/>
      <c r="AM48" s="220"/>
      <c r="AN48" s="220"/>
      <c r="AO48" s="220"/>
      <c r="AP48" s="216"/>
    </row>
    <row r="49" spans="1:42" ht="29.25" customHeight="1">
      <c r="A49" s="198" t="s">
        <v>3044</v>
      </c>
      <c r="B49" s="220">
        <v>41</v>
      </c>
      <c r="C49" s="472" t="s">
        <v>3038</v>
      </c>
      <c r="D49" s="220"/>
      <c r="E49" s="220">
        <v>1</v>
      </c>
      <c r="F49" s="220"/>
      <c r="G49" s="220"/>
      <c r="H49" s="220">
        <v>1</v>
      </c>
      <c r="I49" s="473">
        <v>600</v>
      </c>
      <c r="J49" s="220"/>
      <c r="K49" s="220">
        <v>1</v>
      </c>
      <c r="L49" s="220"/>
      <c r="M49" s="220">
        <v>171</v>
      </c>
      <c r="N49" s="220">
        <v>70</v>
      </c>
      <c r="O49" s="220">
        <v>218</v>
      </c>
      <c r="P49" s="220"/>
      <c r="Q49" s="220">
        <v>1</v>
      </c>
      <c r="R49" s="220">
        <v>1</v>
      </c>
      <c r="S49" s="220"/>
      <c r="T49" s="220">
        <v>1</v>
      </c>
      <c r="U49" s="220"/>
      <c r="V49" s="474">
        <v>41</v>
      </c>
      <c r="W49" s="220">
        <v>300</v>
      </c>
      <c r="X49" s="220">
        <v>700</v>
      </c>
      <c r="Y49" s="220" t="s">
        <v>3045</v>
      </c>
      <c r="Z49" s="479">
        <v>533</v>
      </c>
      <c r="AA49" s="475">
        <v>110</v>
      </c>
      <c r="AB49" s="475">
        <v>62.5</v>
      </c>
      <c r="AC49" s="475">
        <v>65</v>
      </c>
      <c r="AD49" s="475">
        <v>75.5</v>
      </c>
      <c r="AE49" s="71">
        <v>2166</v>
      </c>
      <c r="AF49" s="480">
        <v>358</v>
      </c>
      <c r="AG49" s="477">
        <v>298</v>
      </c>
      <c r="AH49" s="478">
        <v>1385</v>
      </c>
      <c r="AI49" s="220"/>
      <c r="AJ49" s="220"/>
      <c r="AK49" s="220"/>
      <c r="AL49" s="220"/>
      <c r="AM49" s="220"/>
      <c r="AN49" s="220"/>
      <c r="AO49" s="220"/>
      <c r="AP49" s="216"/>
    </row>
    <row r="50" spans="1:42" ht="29.25" customHeight="1">
      <c r="A50" s="198" t="s">
        <v>3046</v>
      </c>
      <c r="B50" s="222">
        <v>42</v>
      </c>
      <c r="C50" s="221" t="s">
        <v>3038</v>
      </c>
      <c r="D50" s="222">
        <v>1</v>
      </c>
      <c r="E50" s="222"/>
      <c r="F50" s="222">
        <v>1</v>
      </c>
      <c r="G50" s="222"/>
      <c r="H50" s="222"/>
      <c r="I50" s="223">
        <v>114</v>
      </c>
      <c r="J50" s="222"/>
      <c r="K50" s="222">
        <v>1</v>
      </c>
      <c r="L50" s="222"/>
      <c r="M50" s="222">
        <v>94</v>
      </c>
      <c r="N50" s="222">
        <v>45</v>
      </c>
      <c r="O50" s="222">
        <v>116</v>
      </c>
      <c r="P50" s="222"/>
      <c r="Q50" s="222">
        <v>1</v>
      </c>
      <c r="R50" s="222"/>
      <c r="S50" s="222">
        <v>1</v>
      </c>
      <c r="T50" s="222"/>
      <c r="U50" s="222">
        <v>1</v>
      </c>
      <c r="V50" s="222">
        <v>42</v>
      </c>
      <c r="W50" s="222">
        <v>200</v>
      </c>
      <c r="X50" s="222">
        <v>300</v>
      </c>
      <c r="Y50" s="222" t="s">
        <v>3047</v>
      </c>
      <c r="Z50" s="479">
        <v>443</v>
      </c>
      <c r="AA50" s="475">
        <v>87</v>
      </c>
      <c r="AB50" s="475">
        <v>64.5</v>
      </c>
      <c r="AC50" s="475">
        <v>75</v>
      </c>
      <c r="AD50" s="475">
        <v>78.5</v>
      </c>
      <c r="AE50" s="71">
        <v>1328.5</v>
      </c>
      <c r="AF50" s="480">
        <v>284.5</v>
      </c>
      <c r="AG50" s="477">
        <v>211</v>
      </c>
      <c r="AH50" s="478">
        <v>1032</v>
      </c>
      <c r="AI50" s="222"/>
      <c r="AJ50" s="222"/>
      <c r="AK50" s="222"/>
      <c r="AL50" s="222" t="s">
        <v>3048</v>
      </c>
      <c r="AM50" s="220"/>
      <c r="AN50" s="220"/>
      <c r="AO50" s="220"/>
      <c r="AP50" s="216"/>
    </row>
    <row r="51" spans="1:42" ht="29.25" customHeight="1">
      <c r="A51" s="198" t="s">
        <v>3049</v>
      </c>
      <c r="B51" s="220">
        <v>43</v>
      </c>
      <c r="C51" s="472" t="s">
        <v>3038</v>
      </c>
      <c r="D51" s="220"/>
      <c r="E51" s="220">
        <v>1</v>
      </c>
      <c r="F51" s="220"/>
      <c r="G51" s="220"/>
      <c r="H51" s="220">
        <v>1</v>
      </c>
      <c r="I51" s="473">
        <v>567</v>
      </c>
      <c r="J51" s="220"/>
      <c r="K51" s="220">
        <v>1</v>
      </c>
      <c r="L51" s="220"/>
      <c r="M51" s="220">
        <v>172</v>
      </c>
      <c r="N51" s="220">
        <v>72</v>
      </c>
      <c r="O51" s="220">
        <v>216</v>
      </c>
      <c r="P51" s="220"/>
      <c r="Q51" s="220">
        <v>1</v>
      </c>
      <c r="R51" s="220">
        <v>1</v>
      </c>
      <c r="S51" s="220"/>
      <c r="T51" s="220">
        <v>1</v>
      </c>
      <c r="U51" s="220"/>
      <c r="V51" s="474">
        <v>43</v>
      </c>
      <c r="W51" s="220">
        <v>300</v>
      </c>
      <c r="X51" s="220">
        <v>400</v>
      </c>
      <c r="Y51" s="220" t="s">
        <v>3050</v>
      </c>
      <c r="Z51" s="479">
        <v>48</v>
      </c>
      <c r="AA51" s="475">
        <v>83.5</v>
      </c>
      <c r="AB51" s="475">
        <v>85</v>
      </c>
      <c r="AC51" s="475">
        <v>118</v>
      </c>
      <c r="AD51" s="475">
        <v>54.5</v>
      </c>
      <c r="AE51" s="476">
        <v>85</v>
      </c>
      <c r="AF51" s="81">
        <v>2704</v>
      </c>
      <c r="AG51" s="477">
        <v>60</v>
      </c>
      <c r="AH51" s="478">
        <v>3759</v>
      </c>
      <c r="AI51" s="220"/>
      <c r="AJ51" s="220"/>
      <c r="AK51" s="220"/>
      <c r="AL51" s="220"/>
      <c r="AM51" s="220"/>
      <c r="AN51" s="220"/>
      <c r="AO51" s="220"/>
      <c r="AP51" s="216"/>
    </row>
    <row r="52" spans="1:42" ht="29.25" customHeight="1">
      <c r="A52" s="198" t="s">
        <v>3051</v>
      </c>
      <c r="B52" s="220">
        <v>44</v>
      </c>
      <c r="C52" s="472" t="s">
        <v>3038</v>
      </c>
      <c r="D52" s="220"/>
      <c r="E52" s="220">
        <v>1</v>
      </c>
      <c r="F52" s="220">
        <v>1</v>
      </c>
      <c r="G52" s="220"/>
      <c r="H52" s="220"/>
      <c r="I52" s="473">
        <v>107</v>
      </c>
      <c r="J52" s="220"/>
      <c r="K52" s="220">
        <v>1</v>
      </c>
      <c r="L52" s="220"/>
      <c r="M52" s="220">
        <v>93</v>
      </c>
      <c r="N52" s="220">
        <v>47</v>
      </c>
      <c r="O52" s="220">
        <v>116</v>
      </c>
      <c r="P52" s="220"/>
      <c r="Q52" s="220">
        <v>1</v>
      </c>
      <c r="R52" s="220"/>
      <c r="S52" s="220">
        <v>1</v>
      </c>
      <c r="T52" s="220"/>
      <c r="U52" s="220">
        <v>1</v>
      </c>
      <c r="V52" s="474">
        <v>44</v>
      </c>
      <c r="W52" s="220">
        <v>200</v>
      </c>
      <c r="X52" s="220">
        <v>400</v>
      </c>
      <c r="Y52" s="220" t="s">
        <v>3052</v>
      </c>
      <c r="Z52" s="481">
        <v>21740</v>
      </c>
      <c r="AA52" s="105">
        <v>23560.5</v>
      </c>
      <c r="AB52" s="66">
        <v>6709</v>
      </c>
      <c r="AC52" s="66">
        <v>2665</v>
      </c>
      <c r="AD52" s="66">
        <v>6383</v>
      </c>
      <c r="AE52" s="476">
        <v>154</v>
      </c>
      <c r="AF52" s="480">
        <v>249</v>
      </c>
      <c r="AG52" s="477">
        <v>72.5</v>
      </c>
      <c r="AH52" s="478">
        <v>2249</v>
      </c>
      <c r="AI52" s="220"/>
      <c r="AJ52" s="220"/>
      <c r="AK52" s="220"/>
      <c r="AL52" s="220"/>
      <c r="AM52" s="220"/>
      <c r="AN52" s="220"/>
      <c r="AO52" s="220"/>
      <c r="AP52" s="216"/>
    </row>
    <row r="53" spans="1:42" ht="29.25" customHeight="1">
      <c r="B53" s="220">
        <v>45</v>
      </c>
      <c r="C53" s="472"/>
      <c r="D53" s="220"/>
      <c r="E53" s="220"/>
      <c r="F53" s="220"/>
      <c r="G53" s="220"/>
      <c r="H53" s="220"/>
      <c r="I53" s="473"/>
      <c r="J53" s="220"/>
      <c r="K53" s="220"/>
      <c r="L53" s="220"/>
      <c r="M53" s="220"/>
      <c r="N53" s="220"/>
      <c r="O53" s="220"/>
      <c r="P53" s="220"/>
      <c r="Q53" s="220"/>
      <c r="R53" s="220"/>
      <c r="S53" s="220"/>
      <c r="T53" s="220"/>
      <c r="U53" s="220"/>
      <c r="V53" s="474">
        <v>45</v>
      </c>
      <c r="W53" s="220"/>
      <c r="X53" s="220"/>
      <c r="Y53" s="220"/>
      <c r="AI53" s="220"/>
      <c r="AJ53" s="220"/>
      <c r="AK53" s="220"/>
      <c r="AL53" s="220"/>
      <c r="AM53" s="220"/>
      <c r="AN53" s="220"/>
      <c r="AO53" s="220"/>
      <c r="AP53" s="216"/>
    </row>
    <row r="54" spans="1:42" ht="29.25" customHeight="1">
      <c r="B54" s="220">
        <v>46</v>
      </c>
      <c r="C54" s="472" t="s">
        <v>48</v>
      </c>
      <c r="D54" s="220">
        <f>SUM(D9:D53)</f>
        <v>20</v>
      </c>
      <c r="E54" s="220">
        <f>SUM(E9:E53)</f>
        <v>24</v>
      </c>
      <c r="F54" s="220">
        <f>SUM(F9:F53)</f>
        <v>15</v>
      </c>
      <c r="G54" s="220">
        <f>SUM(G9:G53)</f>
        <v>0</v>
      </c>
      <c r="H54" s="220">
        <f>SUM(H9:H53)</f>
        <v>29</v>
      </c>
      <c r="I54" s="473"/>
      <c r="J54" s="220"/>
      <c r="K54" s="220"/>
      <c r="L54" s="220"/>
      <c r="M54" s="220"/>
      <c r="N54" s="220"/>
      <c r="O54" s="220"/>
      <c r="P54" s="220"/>
      <c r="Q54" s="220"/>
      <c r="R54" s="220"/>
      <c r="S54" s="220"/>
      <c r="T54" s="220"/>
      <c r="U54" s="220"/>
      <c r="V54" s="474">
        <v>46</v>
      </c>
      <c r="W54" s="220"/>
      <c r="X54" s="220"/>
      <c r="Y54" s="220"/>
      <c r="AI54" s="220"/>
      <c r="AJ54" s="220"/>
      <c r="AK54" s="220"/>
      <c r="AL54" s="220"/>
      <c r="AM54" s="220"/>
      <c r="AN54" s="220"/>
      <c r="AO54" s="220"/>
      <c r="AP54" s="216"/>
    </row>
    <row r="55" spans="1:42" ht="29.25" customHeight="1">
      <c r="B55" s="220">
        <v>47</v>
      </c>
      <c r="C55" s="472"/>
      <c r="D55" s="220"/>
      <c r="E55" s="220"/>
      <c r="F55" s="220"/>
      <c r="G55" s="220"/>
      <c r="H55" s="220"/>
      <c r="I55" s="473"/>
      <c r="J55" s="220"/>
      <c r="K55" s="220"/>
      <c r="L55" s="220"/>
      <c r="M55" s="220"/>
      <c r="N55" s="220"/>
      <c r="O55" s="220"/>
      <c r="P55" s="220"/>
      <c r="Q55" s="220"/>
      <c r="R55" s="220"/>
      <c r="S55" s="220"/>
      <c r="T55" s="220"/>
      <c r="U55" s="220"/>
      <c r="V55" s="474">
        <v>47</v>
      </c>
      <c r="W55" s="220"/>
      <c r="X55" s="220"/>
      <c r="Y55" s="220"/>
      <c r="AI55" s="220"/>
      <c r="AJ55" s="220"/>
      <c r="AK55" s="220"/>
      <c r="AL55" s="220"/>
      <c r="AM55" s="220"/>
      <c r="AN55" s="220"/>
      <c r="AO55" s="220"/>
      <c r="AP55" s="216"/>
    </row>
    <row r="56" spans="1:42" ht="29.25" customHeight="1">
      <c r="B56" s="220">
        <v>48</v>
      </c>
      <c r="C56" s="472" t="s">
        <v>3053</v>
      </c>
      <c r="D56" s="220">
        <f>D54+E54</f>
        <v>44</v>
      </c>
      <c r="E56" s="220"/>
      <c r="F56" s="220"/>
      <c r="G56" s="220"/>
      <c r="H56" s="220"/>
      <c r="I56" s="473"/>
      <c r="J56" s="220"/>
      <c r="K56" s="220"/>
      <c r="L56" s="220"/>
      <c r="M56" s="220"/>
      <c r="N56" s="220"/>
      <c r="O56" s="220"/>
      <c r="P56" s="220"/>
      <c r="Q56" s="220"/>
      <c r="R56" s="220"/>
      <c r="S56" s="220"/>
      <c r="T56" s="220"/>
      <c r="U56" s="220"/>
      <c r="V56" s="474">
        <v>48</v>
      </c>
      <c r="W56" s="220"/>
      <c r="X56" s="220"/>
      <c r="Y56" s="220"/>
      <c r="AA56" s="452">
        <f>COUNT(AA9:AA28)</f>
        <v>20</v>
      </c>
      <c r="AH56" s="220"/>
      <c r="AI56" s="220"/>
      <c r="AJ56" s="220"/>
      <c r="AK56" s="220"/>
      <c r="AL56" s="207"/>
      <c r="AM56" s="207"/>
      <c r="AN56" s="207"/>
      <c r="AO56" s="206"/>
    </row>
    <row r="57" spans="1:42" ht="29.25" customHeight="1">
      <c r="B57" s="220">
        <v>49</v>
      </c>
      <c r="C57" s="472"/>
      <c r="D57" s="220"/>
      <c r="E57" s="220"/>
      <c r="F57" s="220"/>
      <c r="G57" s="220"/>
      <c r="H57" s="220"/>
      <c r="I57" s="473"/>
      <c r="J57" s="220"/>
      <c r="K57" s="220"/>
      <c r="L57" s="220"/>
      <c r="M57" s="220"/>
      <c r="N57" s="220"/>
      <c r="O57" s="220"/>
      <c r="P57" s="220"/>
      <c r="Q57" s="220"/>
      <c r="R57" s="220"/>
      <c r="S57" s="220"/>
      <c r="T57" s="220"/>
      <c r="U57" s="220"/>
      <c r="V57" s="474">
        <v>49</v>
      </c>
      <c r="W57" s="220"/>
      <c r="X57" s="220"/>
      <c r="Y57" s="220"/>
      <c r="AI57" s="220"/>
      <c r="AJ57" s="220"/>
      <c r="AK57" s="220"/>
      <c r="AL57" s="220"/>
      <c r="AM57" s="207"/>
      <c r="AN57" s="207"/>
      <c r="AO57" s="207"/>
      <c r="AP57" s="206"/>
    </row>
    <row r="58" spans="1:42" ht="29.25" customHeight="1">
      <c r="B58" s="220">
        <v>50</v>
      </c>
      <c r="C58" s="472" t="s">
        <v>2944</v>
      </c>
      <c r="D58" s="220">
        <f>COUNT(AA9:AA20)</f>
        <v>12</v>
      </c>
      <c r="E58" s="220"/>
      <c r="F58" s="220"/>
      <c r="G58" s="220"/>
      <c r="H58" s="220"/>
      <c r="I58" s="473"/>
      <c r="J58" s="220"/>
      <c r="K58" s="220"/>
      <c r="L58" s="220"/>
      <c r="M58" s="220"/>
      <c r="N58" s="220"/>
      <c r="O58" s="220"/>
      <c r="P58" s="220"/>
      <c r="Q58" s="220"/>
      <c r="R58" s="220"/>
      <c r="S58" s="220"/>
      <c r="T58" s="220"/>
      <c r="U58" s="220"/>
      <c r="V58" s="474">
        <v>50</v>
      </c>
      <c r="W58" s="220"/>
      <c r="X58" s="220"/>
      <c r="Y58" s="220"/>
      <c r="AI58" s="220"/>
      <c r="AJ58" s="220"/>
      <c r="AK58" s="220"/>
      <c r="AL58" s="220"/>
      <c r="AM58" s="207"/>
      <c r="AN58" s="207"/>
      <c r="AO58" s="207"/>
      <c r="AP58" s="206"/>
    </row>
    <row r="59" spans="1:42" ht="29.25" customHeight="1">
      <c r="B59" s="220">
        <v>51</v>
      </c>
      <c r="C59" s="472" t="s">
        <v>1440</v>
      </c>
      <c r="D59" s="220">
        <v>0</v>
      </c>
      <c r="E59" s="220"/>
      <c r="F59" s="220"/>
      <c r="G59" s="220"/>
      <c r="H59" s="220"/>
      <c r="I59" s="473"/>
      <c r="J59" s="220"/>
      <c r="K59" s="220"/>
      <c r="L59" s="220"/>
      <c r="M59" s="220"/>
      <c r="N59" s="220"/>
      <c r="O59" s="220"/>
      <c r="P59" s="220"/>
      <c r="Q59" s="220"/>
      <c r="R59" s="220"/>
      <c r="S59" s="220"/>
      <c r="T59" s="220"/>
      <c r="U59" s="220"/>
      <c r="V59" s="474">
        <v>51</v>
      </c>
      <c r="W59" s="220"/>
      <c r="X59" s="220"/>
      <c r="Y59" s="220"/>
      <c r="AI59" s="220"/>
      <c r="AJ59" s="220"/>
      <c r="AK59" s="220"/>
      <c r="AL59" s="220"/>
      <c r="AM59" s="207"/>
      <c r="AN59" s="207"/>
      <c r="AO59" s="207"/>
      <c r="AP59" s="206"/>
    </row>
    <row r="60" spans="1:42" ht="29.25" customHeight="1">
      <c r="B60" s="220">
        <v>52</v>
      </c>
      <c r="C60" s="483" t="s">
        <v>2951</v>
      </c>
      <c r="D60" s="207">
        <f>COUNT(AA38:AA45)</f>
        <v>8</v>
      </c>
      <c r="E60" s="207"/>
      <c r="F60" s="207"/>
      <c r="G60" s="207"/>
      <c r="H60" s="207"/>
      <c r="I60" s="484"/>
      <c r="J60" s="207"/>
      <c r="K60" s="220"/>
      <c r="L60" s="207"/>
      <c r="M60" s="207"/>
      <c r="N60" s="207"/>
      <c r="O60" s="207"/>
      <c r="P60" s="207"/>
      <c r="Q60" s="207"/>
      <c r="R60" s="207"/>
      <c r="S60" s="207"/>
      <c r="T60" s="207"/>
      <c r="U60" s="207"/>
      <c r="V60" s="474">
        <v>52</v>
      </c>
      <c r="W60" s="220"/>
      <c r="X60" s="220"/>
      <c r="Y60" s="207"/>
      <c r="AI60" s="207"/>
      <c r="AJ60" s="207"/>
      <c r="AK60" s="207"/>
      <c r="AL60" s="207"/>
      <c r="AM60" s="207"/>
      <c r="AN60" s="207"/>
      <c r="AO60" s="207"/>
      <c r="AP60" s="206"/>
    </row>
    <row r="61" spans="1:42" ht="29.25" customHeight="1">
      <c r="B61" s="220">
        <v>53</v>
      </c>
      <c r="C61" s="483"/>
      <c r="D61" s="207"/>
      <c r="E61" s="207"/>
      <c r="F61" s="207"/>
      <c r="G61" s="207"/>
      <c r="H61" s="207"/>
      <c r="I61" s="484"/>
      <c r="J61" s="207"/>
      <c r="K61" s="220"/>
      <c r="L61" s="207"/>
      <c r="M61" s="207"/>
      <c r="N61" s="207"/>
      <c r="O61" s="207"/>
      <c r="P61" s="207"/>
      <c r="Q61" s="207"/>
      <c r="R61" s="207"/>
      <c r="S61" s="207"/>
      <c r="T61" s="207"/>
      <c r="U61" s="207"/>
      <c r="V61" s="474">
        <v>53</v>
      </c>
      <c r="W61" s="220"/>
      <c r="X61" s="220"/>
      <c r="Y61" s="207"/>
      <c r="AI61" s="207"/>
      <c r="AJ61" s="207"/>
      <c r="AK61" s="207"/>
      <c r="AL61" s="207"/>
      <c r="AM61" s="207"/>
      <c r="AN61" s="207"/>
      <c r="AO61" s="207"/>
      <c r="AP61" s="206"/>
    </row>
    <row r="62" spans="1:42" ht="29.25" customHeight="1">
      <c r="B62" s="207"/>
      <c r="C62" s="207"/>
      <c r="D62" s="207"/>
      <c r="E62" s="207"/>
      <c r="F62" s="207"/>
      <c r="G62" s="207"/>
      <c r="H62" s="207"/>
      <c r="I62" s="484"/>
      <c r="J62" s="207"/>
      <c r="K62" s="207"/>
      <c r="L62" s="207"/>
      <c r="P62" s="207"/>
      <c r="Q62" s="207"/>
      <c r="R62" s="207"/>
      <c r="S62" s="207"/>
      <c r="T62" s="207"/>
      <c r="U62" s="207"/>
      <c r="V62" s="207"/>
      <c r="W62" s="207"/>
      <c r="X62" s="207"/>
      <c r="Y62" s="207"/>
      <c r="AI62" s="207"/>
      <c r="AJ62" s="207"/>
      <c r="AK62" s="207"/>
      <c r="AL62" s="485"/>
      <c r="AM62" s="207"/>
      <c r="AN62" s="207"/>
      <c r="AO62" s="207"/>
      <c r="AP62" s="206"/>
    </row>
    <row r="63" spans="1:42" ht="29.25" customHeight="1">
      <c r="B63" s="207" t="s">
        <v>48</v>
      </c>
      <c r="C63" s="207"/>
      <c r="D63" s="207"/>
      <c r="E63" s="207"/>
      <c r="F63" s="207"/>
      <c r="G63" s="207"/>
      <c r="H63" s="207"/>
      <c r="I63" s="484"/>
      <c r="J63" s="207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207"/>
      <c r="V63" s="207"/>
      <c r="W63" s="207"/>
      <c r="X63" s="207"/>
      <c r="Y63" s="207"/>
      <c r="AA63" s="452">
        <f>COUNT(AA9:AA25)</f>
        <v>17</v>
      </c>
      <c r="AI63" s="207"/>
      <c r="AJ63" s="207"/>
      <c r="AK63" s="207"/>
      <c r="AL63" s="485"/>
      <c r="AM63" s="207"/>
      <c r="AN63" s="207"/>
      <c r="AO63" s="207"/>
      <c r="AP63" s="206"/>
    </row>
    <row r="64" spans="1:42" ht="15">
      <c r="B64" s="207"/>
      <c r="C64" s="207"/>
      <c r="D64" s="207"/>
      <c r="E64" s="207"/>
      <c r="F64" s="207"/>
      <c r="G64" s="207"/>
      <c r="H64" s="207"/>
      <c r="I64" s="484"/>
      <c r="J64" s="207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207"/>
      <c r="V64" s="207"/>
      <c r="W64" s="207"/>
      <c r="X64" s="207"/>
      <c r="Y64" s="207"/>
      <c r="AI64" s="210"/>
      <c r="AJ64" s="210"/>
      <c r="AK64" s="210"/>
      <c r="AM64" s="207"/>
      <c r="AN64" s="207"/>
      <c r="AO64" s="207"/>
      <c r="AP64" s="206"/>
    </row>
    <row r="65" spans="2:42" ht="15">
      <c r="B65" s="207"/>
      <c r="C65" s="207"/>
      <c r="D65" s="207"/>
      <c r="E65" s="207"/>
      <c r="F65" s="207"/>
      <c r="G65" s="207"/>
      <c r="H65" s="207"/>
      <c r="I65" s="484"/>
      <c r="J65" s="207"/>
      <c r="K65" s="207"/>
      <c r="L65" s="207"/>
      <c r="M65" s="207"/>
      <c r="N65" s="207"/>
      <c r="O65" s="207"/>
      <c r="P65" s="207"/>
      <c r="Q65" s="207"/>
      <c r="R65" s="207"/>
      <c r="S65" s="207"/>
      <c r="T65" s="207"/>
      <c r="U65" s="207"/>
      <c r="V65" s="207"/>
      <c r="W65" s="207"/>
      <c r="X65" s="207"/>
      <c r="Y65" s="207"/>
      <c r="AI65" s="210"/>
      <c r="AJ65" s="210"/>
      <c r="AK65" s="210"/>
      <c r="AM65" s="207"/>
      <c r="AN65" s="207"/>
      <c r="AO65" s="207"/>
      <c r="AP65" s="206"/>
    </row>
    <row r="66" spans="2:42" ht="15">
      <c r="B66" s="207"/>
      <c r="C66" s="207"/>
      <c r="D66" s="207"/>
      <c r="E66" s="207"/>
      <c r="F66" s="207"/>
      <c r="G66" s="207"/>
      <c r="H66" s="207"/>
      <c r="I66" s="484"/>
      <c r="J66" s="207"/>
      <c r="K66" s="207"/>
      <c r="L66" s="207"/>
      <c r="M66" s="207"/>
      <c r="N66" s="207"/>
      <c r="O66" s="207"/>
      <c r="P66" s="207"/>
      <c r="Q66" s="207"/>
      <c r="R66" s="207"/>
      <c r="S66" s="207"/>
      <c r="T66" s="207"/>
      <c r="U66" s="207"/>
      <c r="V66" s="207"/>
      <c r="W66" s="207"/>
      <c r="X66" s="207"/>
      <c r="Y66" s="207"/>
      <c r="AI66" s="210"/>
      <c r="AJ66" s="210"/>
      <c r="AK66" s="210"/>
      <c r="AM66" s="207"/>
      <c r="AN66" s="207"/>
      <c r="AO66" s="207"/>
      <c r="AP66" s="206"/>
    </row>
    <row r="67" spans="2:42" ht="15">
      <c r="B67" s="207"/>
      <c r="C67" s="207"/>
      <c r="D67" s="207"/>
      <c r="E67" s="207"/>
      <c r="F67" s="207"/>
      <c r="G67" s="207"/>
      <c r="H67" s="207"/>
      <c r="I67" s="484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207"/>
      <c r="V67" s="207"/>
      <c r="W67" s="207"/>
      <c r="X67" s="207"/>
      <c r="Y67" s="207"/>
      <c r="AI67" s="210"/>
      <c r="AJ67" s="210"/>
      <c r="AK67" s="210"/>
      <c r="AM67" s="207"/>
      <c r="AN67" s="207"/>
      <c r="AO67" s="207"/>
      <c r="AP67" s="206"/>
    </row>
    <row r="68" spans="2:42" ht="15">
      <c r="B68" s="207"/>
      <c r="C68" s="207"/>
      <c r="D68" s="207"/>
      <c r="E68" s="207"/>
      <c r="F68" s="207"/>
      <c r="G68" s="207"/>
      <c r="H68" s="207"/>
      <c r="I68" s="484"/>
      <c r="J68" s="207"/>
      <c r="K68" s="207"/>
      <c r="L68" s="207"/>
      <c r="M68" s="207"/>
      <c r="N68" s="207"/>
      <c r="O68" s="207"/>
      <c r="P68" s="207"/>
      <c r="Q68" s="207"/>
      <c r="R68" s="207"/>
      <c r="S68" s="207"/>
      <c r="T68" s="207"/>
      <c r="U68" s="207"/>
      <c r="V68" s="207"/>
      <c r="W68" s="207"/>
      <c r="X68" s="207"/>
      <c r="Y68" s="207"/>
      <c r="AI68" s="210"/>
      <c r="AJ68" s="210"/>
      <c r="AK68" s="210"/>
      <c r="AM68" s="207"/>
      <c r="AN68" s="207"/>
      <c r="AO68" s="207"/>
      <c r="AP68" s="206"/>
    </row>
    <row r="69" spans="2:42" ht="15">
      <c r="B69" s="207"/>
      <c r="C69" s="207"/>
      <c r="D69" s="207"/>
      <c r="E69" s="207"/>
      <c r="F69" s="207"/>
      <c r="G69" s="207"/>
      <c r="H69" s="207"/>
      <c r="I69" s="484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207"/>
      <c r="V69" s="207"/>
      <c r="W69" s="207"/>
      <c r="X69" s="207"/>
      <c r="Y69" s="207"/>
      <c r="AI69" s="210"/>
      <c r="AJ69" s="210"/>
      <c r="AK69" s="210"/>
      <c r="AM69" s="207"/>
      <c r="AN69" s="207"/>
      <c r="AO69" s="207"/>
      <c r="AP69" s="206"/>
    </row>
    <row r="70" spans="2:42" ht="15">
      <c r="B70" s="207"/>
      <c r="C70" s="207"/>
      <c r="D70" s="207"/>
      <c r="E70" s="207"/>
      <c r="F70" s="207"/>
      <c r="G70" s="207"/>
      <c r="H70" s="207"/>
      <c r="I70" s="484"/>
      <c r="J70" s="207"/>
      <c r="K70" s="207"/>
      <c r="L70" s="207"/>
      <c r="M70" s="207"/>
      <c r="N70" s="207"/>
      <c r="O70" s="207"/>
      <c r="P70" s="207"/>
      <c r="Q70" s="207"/>
      <c r="R70" s="207"/>
      <c r="S70" s="207"/>
      <c r="T70" s="207"/>
      <c r="U70" s="207"/>
      <c r="V70" s="207"/>
      <c r="W70" s="207"/>
      <c r="X70" s="207"/>
      <c r="Y70" s="207"/>
      <c r="AI70" s="210"/>
      <c r="AJ70" s="210"/>
      <c r="AK70" s="210"/>
      <c r="AM70" s="207"/>
      <c r="AN70" s="207"/>
      <c r="AO70" s="207"/>
      <c r="AP70" s="206"/>
    </row>
    <row r="71" spans="2:42" ht="15">
      <c r="B71" s="207"/>
      <c r="C71" s="207"/>
      <c r="D71" s="207"/>
      <c r="E71" s="207"/>
      <c r="F71" s="207"/>
      <c r="G71" s="207"/>
      <c r="H71" s="207"/>
      <c r="I71" s="484"/>
      <c r="J71" s="207"/>
      <c r="K71" s="207"/>
      <c r="L71" s="207"/>
      <c r="M71" s="207"/>
      <c r="N71" s="207"/>
      <c r="O71" s="207"/>
      <c r="P71" s="207"/>
      <c r="Q71" s="207"/>
      <c r="R71" s="207"/>
      <c r="S71" s="207"/>
      <c r="T71" s="207"/>
      <c r="U71" s="207"/>
      <c r="V71" s="207"/>
      <c r="W71" s="207"/>
      <c r="X71" s="207"/>
      <c r="Y71" s="207"/>
      <c r="AI71" s="210"/>
      <c r="AJ71" s="210"/>
      <c r="AK71" s="210"/>
      <c r="AM71" s="207"/>
      <c r="AN71" s="207"/>
      <c r="AO71" s="207"/>
      <c r="AP71" s="206"/>
    </row>
    <row r="72" spans="2:42" ht="15">
      <c r="B72" s="207"/>
      <c r="C72" s="207"/>
      <c r="D72" s="207"/>
      <c r="E72" s="207"/>
      <c r="F72" s="207"/>
      <c r="G72" s="207"/>
      <c r="H72" s="207"/>
      <c r="I72" s="484"/>
      <c r="J72" s="207"/>
      <c r="K72" s="207"/>
      <c r="L72" s="207"/>
      <c r="M72" s="207"/>
      <c r="N72" s="207"/>
      <c r="O72" s="207"/>
      <c r="P72" s="207"/>
      <c r="Q72" s="207"/>
      <c r="R72" s="207"/>
      <c r="S72" s="207"/>
      <c r="T72" s="207"/>
      <c r="U72" s="207"/>
      <c r="V72" s="207"/>
      <c r="W72" s="207"/>
      <c r="X72" s="207"/>
      <c r="Y72" s="207"/>
      <c r="AI72" s="210"/>
      <c r="AJ72" s="210"/>
      <c r="AK72" s="210"/>
      <c r="AM72" s="207"/>
      <c r="AN72" s="207"/>
      <c r="AO72" s="207"/>
      <c r="AP72" s="206"/>
    </row>
    <row r="73" spans="2:42" ht="15">
      <c r="B73" s="207"/>
      <c r="C73" s="207"/>
      <c r="D73" s="207"/>
      <c r="E73" s="207"/>
      <c r="F73" s="207"/>
      <c r="G73" s="207"/>
      <c r="H73" s="207"/>
      <c r="I73" s="484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207"/>
      <c r="V73" s="207"/>
      <c r="W73" s="207"/>
      <c r="X73" s="207"/>
      <c r="Y73" s="207"/>
      <c r="AI73" s="210"/>
      <c r="AJ73" s="210"/>
      <c r="AK73" s="210"/>
      <c r="AM73" s="207"/>
      <c r="AN73" s="207"/>
      <c r="AO73" s="207"/>
      <c r="AP73" s="206"/>
    </row>
    <row r="74" spans="2:42" ht="15">
      <c r="B74" s="207"/>
      <c r="C74" s="207"/>
      <c r="D74" s="207"/>
      <c r="E74" s="207"/>
      <c r="F74" s="207"/>
      <c r="G74" s="207"/>
      <c r="H74" s="207"/>
      <c r="I74" s="484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207"/>
      <c r="V74" s="207"/>
      <c r="W74" s="207"/>
      <c r="X74" s="207"/>
      <c r="Y74" s="207"/>
      <c r="AI74" s="210"/>
      <c r="AJ74" s="210"/>
      <c r="AK74" s="210"/>
      <c r="AM74" s="207"/>
      <c r="AN74" s="207"/>
      <c r="AO74" s="207"/>
      <c r="AP74" s="206"/>
    </row>
    <row r="75" spans="2:42" ht="15">
      <c r="B75" s="207"/>
      <c r="C75" s="207"/>
      <c r="D75" s="207"/>
      <c r="E75" s="207"/>
      <c r="F75" s="207"/>
      <c r="G75" s="207"/>
      <c r="H75" s="207"/>
      <c r="I75" s="484"/>
      <c r="J75" s="207"/>
      <c r="K75" s="207"/>
      <c r="L75" s="207"/>
      <c r="M75" s="207"/>
      <c r="N75" s="207"/>
      <c r="O75" s="207"/>
      <c r="P75" s="207"/>
      <c r="Q75" s="207"/>
      <c r="R75" s="207"/>
      <c r="S75" s="207"/>
      <c r="T75" s="207"/>
      <c r="U75" s="207"/>
      <c r="V75" s="207"/>
      <c r="W75" s="207"/>
      <c r="X75" s="207"/>
      <c r="Y75" s="207"/>
      <c r="AI75" s="210"/>
      <c r="AJ75" s="210"/>
      <c r="AK75" s="210"/>
      <c r="AM75" s="207"/>
      <c r="AN75" s="207"/>
      <c r="AO75" s="207"/>
      <c r="AP75" s="206"/>
    </row>
    <row r="76" spans="2:42" ht="15">
      <c r="B76" s="207"/>
      <c r="C76" s="207"/>
      <c r="D76" s="207"/>
      <c r="E76" s="207"/>
      <c r="F76" s="207"/>
      <c r="G76" s="207"/>
      <c r="H76" s="207"/>
      <c r="I76" s="484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207"/>
      <c r="V76" s="207"/>
      <c r="W76" s="207"/>
      <c r="X76" s="207"/>
      <c r="Y76" s="207"/>
      <c r="AI76" s="210"/>
      <c r="AJ76" s="210"/>
      <c r="AK76" s="210"/>
      <c r="AM76" s="207"/>
      <c r="AN76" s="207"/>
      <c r="AO76" s="207"/>
      <c r="AP76" s="206"/>
    </row>
    <row r="77" spans="2:42" ht="15">
      <c r="B77" s="207"/>
      <c r="C77" s="207"/>
      <c r="D77" s="207"/>
      <c r="E77" s="207"/>
      <c r="F77" s="207"/>
      <c r="G77" s="207"/>
      <c r="H77" s="207"/>
      <c r="I77" s="484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207"/>
      <c r="V77" s="207"/>
      <c r="W77" s="207"/>
      <c r="X77" s="207"/>
      <c r="Y77" s="207"/>
      <c r="AI77" s="210"/>
      <c r="AJ77" s="210"/>
      <c r="AK77" s="210"/>
      <c r="AM77" s="207"/>
      <c r="AN77" s="207"/>
      <c r="AO77" s="207"/>
      <c r="AP77" s="206"/>
    </row>
    <row r="78" spans="2:42" ht="15">
      <c r="B78" s="207"/>
      <c r="C78" s="207"/>
      <c r="D78" s="207"/>
      <c r="E78" s="207"/>
      <c r="F78" s="207"/>
      <c r="G78" s="207"/>
      <c r="H78" s="207"/>
      <c r="I78" s="484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207"/>
      <c r="U78" s="207"/>
      <c r="V78" s="207"/>
      <c r="W78" s="207"/>
      <c r="X78" s="207"/>
      <c r="Y78" s="207"/>
      <c r="AI78" s="210"/>
      <c r="AJ78" s="210"/>
      <c r="AK78" s="210"/>
      <c r="AM78" s="207"/>
      <c r="AN78" s="207"/>
      <c r="AO78" s="207"/>
      <c r="AP78" s="206"/>
    </row>
    <row r="79" spans="2:42" ht="15">
      <c r="B79" s="207"/>
      <c r="C79" s="207"/>
      <c r="D79" s="207"/>
      <c r="E79" s="207"/>
      <c r="F79" s="207"/>
      <c r="G79" s="207"/>
      <c r="H79" s="207"/>
      <c r="I79" s="484"/>
      <c r="J79" s="207"/>
      <c r="K79" s="207"/>
      <c r="L79" s="207"/>
      <c r="M79" s="207"/>
      <c r="N79" s="207"/>
      <c r="O79" s="207"/>
      <c r="P79" s="207"/>
      <c r="Q79" s="207"/>
      <c r="R79" s="207"/>
      <c r="S79" s="207"/>
      <c r="T79" s="207"/>
      <c r="U79" s="207"/>
      <c r="V79" s="207"/>
      <c r="W79" s="207"/>
      <c r="X79" s="207"/>
      <c r="Y79" s="207"/>
      <c r="AI79" s="210"/>
      <c r="AJ79" s="210"/>
      <c r="AK79" s="210"/>
      <c r="AM79" s="207"/>
      <c r="AN79" s="207"/>
      <c r="AO79" s="207"/>
      <c r="AP79" s="206"/>
    </row>
    <row r="80" spans="2:42" ht="15">
      <c r="B80" s="207"/>
      <c r="C80" s="207"/>
      <c r="D80" s="207"/>
      <c r="E80" s="207"/>
      <c r="F80" s="207"/>
      <c r="G80" s="207"/>
      <c r="H80" s="207"/>
      <c r="I80" s="484"/>
      <c r="J80" s="207"/>
      <c r="K80" s="207"/>
      <c r="L80" s="207"/>
      <c r="M80" s="207"/>
      <c r="N80" s="207"/>
      <c r="O80" s="207"/>
      <c r="P80" s="207"/>
      <c r="Q80" s="207"/>
      <c r="R80" s="207"/>
      <c r="S80" s="207"/>
      <c r="T80" s="207"/>
      <c r="U80" s="207"/>
      <c r="V80" s="207"/>
      <c r="W80" s="207"/>
      <c r="X80" s="207"/>
      <c r="Y80" s="207"/>
      <c r="AI80" s="210"/>
      <c r="AJ80" s="210"/>
      <c r="AK80" s="210"/>
      <c r="AM80" s="207"/>
      <c r="AN80" s="207"/>
      <c r="AO80" s="207"/>
      <c r="AP80" s="206"/>
    </row>
    <row r="81" spans="2:42" ht="15">
      <c r="B81" s="207"/>
      <c r="C81" s="207"/>
      <c r="D81" s="207"/>
      <c r="E81" s="207"/>
      <c r="F81" s="207"/>
      <c r="G81" s="207"/>
      <c r="H81" s="207"/>
      <c r="I81" s="484"/>
      <c r="J81" s="207"/>
      <c r="K81" s="207"/>
      <c r="L81" s="207"/>
      <c r="M81" s="207"/>
      <c r="N81" s="207"/>
      <c r="O81" s="207"/>
      <c r="P81" s="207"/>
      <c r="Q81" s="207"/>
      <c r="R81" s="207"/>
      <c r="S81" s="207"/>
      <c r="T81" s="207"/>
      <c r="U81" s="207"/>
      <c r="V81" s="207"/>
      <c r="W81" s="207"/>
      <c r="X81" s="207"/>
      <c r="Y81" s="207"/>
      <c r="AI81" s="210"/>
      <c r="AJ81" s="210"/>
      <c r="AK81" s="210"/>
      <c r="AM81" s="207"/>
      <c r="AN81" s="207"/>
      <c r="AO81" s="207"/>
      <c r="AP81" s="206"/>
    </row>
    <row r="82" spans="2:42" ht="15">
      <c r="B82" s="207"/>
      <c r="C82" s="207"/>
      <c r="D82" s="207"/>
      <c r="E82" s="207"/>
      <c r="F82" s="207"/>
      <c r="G82" s="207"/>
      <c r="H82" s="207"/>
      <c r="I82" s="484"/>
      <c r="J82" s="207"/>
      <c r="K82" s="207"/>
      <c r="L82" s="207"/>
      <c r="M82" s="207"/>
      <c r="N82" s="207"/>
      <c r="O82" s="207"/>
      <c r="P82" s="207"/>
      <c r="Q82" s="207"/>
      <c r="R82" s="207"/>
      <c r="S82" s="207"/>
      <c r="T82" s="207"/>
      <c r="U82" s="207"/>
      <c r="V82" s="207"/>
      <c r="W82" s="207"/>
      <c r="X82" s="207"/>
      <c r="Y82" s="207"/>
      <c r="AI82" s="210"/>
      <c r="AJ82" s="210"/>
      <c r="AK82" s="210"/>
      <c r="AM82" s="207"/>
      <c r="AN82" s="207"/>
      <c r="AO82" s="207"/>
      <c r="AP82" s="206"/>
    </row>
    <row r="83" spans="2:42" ht="15">
      <c r="B83" s="207"/>
      <c r="C83" s="207"/>
      <c r="D83" s="207"/>
      <c r="E83" s="207"/>
      <c r="F83" s="207"/>
      <c r="G83" s="207"/>
      <c r="H83" s="207"/>
      <c r="I83" s="484"/>
      <c r="J83" s="207"/>
      <c r="K83" s="207"/>
      <c r="L83" s="207"/>
      <c r="M83" s="207"/>
      <c r="N83" s="207"/>
      <c r="O83" s="207"/>
      <c r="P83" s="207"/>
      <c r="Q83" s="207"/>
      <c r="R83" s="207"/>
      <c r="S83" s="207"/>
      <c r="T83" s="207"/>
      <c r="U83" s="207"/>
      <c r="V83" s="207"/>
      <c r="W83" s="207"/>
      <c r="X83" s="207"/>
      <c r="Y83" s="207"/>
      <c r="AI83" s="210"/>
      <c r="AJ83" s="210"/>
      <c r="AK83" s="210"/>
      <c r="AM83" s="207"/>
      <c r="AN83" s="207"/>
      <c r="AO83" s="207"/>
      <c r="AP83" s="206"/>
    </row>
    <row r="84" spans="2:42" ht="15">
      <c r="B84" s="207"/>
      <c r="C84" s="207"/>
      <c r="D84" s="207"/>
      <c r="E84" s="207"/>
      <c r="F84" s="207"/>
      <c r="G84" s="207"/>
      <c r="H84" s="207"/>
      <c r="I84" s="484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207"/>
      <c r="V84" s="207"/>
      <c r="W84" s="207"/>
      <c r="X84" s="207"/>
      <c r="Y84" s="207"/>
      <c r="AI84" s="210"/>
      <c r="AJ84" s="210"/>
      <c r="AK84" s="210"/>
      <c r="AM84" s="207"/>
      <c r="AN84" s="207"/>
      <c r="AO84" s="207"/>
      <c r="AP84" s="206"/>
    </row>
    <row r="85" spans="2:42" ht="15">
      <c r="B85" s="207"/>
      <c r="C85" s="207"/>
      <c r="D85" s="207"/>
      <c r="E85" s="207"/>
      <c r="F85" s="207"/>
      <c r="G85" s="207"/>
      <c r="H85" s="207"/>
      <c r="I85" s="484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207"/>
      <c r="V85" s="207"/>
      <c r="W85" s="207"/>
      <c r="X85" s="207"/>
      <c r="Y85" s="207"/>
      <c r="AI85" s="210"/>
      <c r="AJ85" s="210"/>
      <c r="AK85" s="210"/>
      <c r="AM85" s="207"/>
      <c r="AN85" s="207"/>
      <c r="AO85" s="207"/>
      <c r="AP85" s="206"/>
    </row>
    <row r="86" spans="2:42" ht="15">
      <c r="B86" s="207"/>
      <c r="C86" s="207"/>
      <c r="D86" s="207"/>
      <c r="E86" s="207"/>
      <c r="F86" s="207"/>
      <c r="G86" s="207"/>
      <c r="H86" s="207"/>
      <c r="I86" s="484"/>
      <c r="J86" s="207"/>
      <c r="K86" s="207"/>
      <c r="L86" s="207"/>
      <c r="M86" s="207"/>
      <c r="N86" s="207"/>
      <c r="O86" s="207"/>
      <c r="P86" s="207"/>
      <c r="Q86" s="207"/>
      <c r="R86" s="207"/>
      <c r="S86" s="207"/>
      <c r="T86" s="207"/>
      <c r="U86" s="207"/>
      <c r="V86" s="207"/>
      <c r="W86" s="207"/>
      <c r="X86" s="207"/>
      <c r="Y86" s="207"/>
      <c r="AI86" s="210"/>
      <c r="AJ86" s="210"/>
      <c r="AK86" s="210"/>
      <c r="AM86" s="207"/>
      <c r="AN86" s="207"/>
      <c r="AO86" s="207"/>
      <c r="AP86" s="206"/>
    </row>
    <row r="87" spans="2:42" ht="15">
      <c r="B87" s="207"/>
      <c r="C87" s="207"/>
      <c r="D87" s="207"/>
      <c r="E87" s="207"/>
      <c r="F87" s="207"/>
      <c r="G87" s="207"/>
      <c r="H87" s="207"/>
      <c r="I87" s="484"/>
      <c r="J87" s="207"/>
      <c r="K87" s="207"/>
      <c r="L87" s="207"/>
      <c r="M87" s="207"/>
      <c r="N87" s="207"/>
      <c r="O87" s="207"/>
      <c r="P87" s="207"/>
      <c r="Q87" s="207"/>
      <c r="R87" s="207"/>
      <c r="S87" s="207"/>
      <c r="T87" s="207"/>
      <c r="U87" s="207"/>
      <c r="V87" s="207"/>
      <c r="W87" s="207"/>
      <c r="X87" s="207"/>
      <c r="Y87" s="207"/>
      <c r="AI87" s="210"/>
      <c r="AJ87" s="210"/>
      <c r="AK87" s="210"/>
      <c r="AM87" s="207"/>
      <c r="AN87" s="207"/>
      <c r="AO87" s="207"/>
      <c r="AP87" s="206"/>
    </row>
    <row r="88" spans="2:42" ht="15">
      <c r="B88" s="207"/>
      <c r="C88" s="207"/>
      <c r="D88" s="207"/>
      <c r="E88" s="207"/>
      <c r="F88" s="207"/>
      <c r="G88" s="207"/>
      <c r="H88" s="207"/>
      <c r="I88" s="484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207"/>
      <c r="V88" s="207"/>
      <c r="W88" s="207"/>
      <c r="X88" s="207"/>
      <c r="Y88" s="207"/>
      <c r="AI88" s="210"/>
      <c r="AJ88" s="210"/>
      <c r="AK88" s="210"/>
      <c r="AM88" s="207"/>
      <c r="AN88" s="207"/>
      <c r="AO88" s="207"/>
      <c r="AP88" s="206"/>
    </row>
    <row r="89" spans="2:42" ht="15">
      <c r="B89" s="207"/>
      <c r="C89" s="207"/>
      <c r="D89" s="207"/>
      <c r="E89" s="207"/>
      <c r="F89" s="207"/>
      <c r="G89" s="207"/>
      <c r="H89" s="207"/>
      <c r="I89" s="484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207"/>
      <c r="V89" s="207"/>
      <c r="W89" s="207"/>
      <c r="X89" s="207"/>
      <c r="Y89" s="207"/>
      <c r="AI89" s="210"/>
      <c r="AJ89" s="210"/>
      <c r="AK89" s="210"/>
      <c r="AM89" s="207"/>
      <c r="AN89" s="207"/>
      <c r="AO89" s="207"/>
      <c r="AP89" s="206"/>
    </row>
    <row r="90" spans="2:42" ht="15">
      <c r="B90" s="207"/>
      <c r="C90" s="207"/>
      <c r="D90" s="207"/>
      <c r="E90" s="207"/>
      <c r="F90" s="207"/>
      <c r="G90" s="207"/>
      <c r="H90" s="207"/>
      <c r="I90" s="484"/>
      <c r="J90" s="207"/>
      <c r="K90" s="207"/>
      <c r="L90" s="207"/>
      <c r="M90" s="207"/>
      <c r="N90" s="207"/>
      <c r="O90" s="207"/>
      <c r="P90" s="207"/>
      <c r="Q90" s="207"/>
      <c r="R90" s="207"/>
      <c r="S90" s="207"/>
      <c r="T90" s="207"/>
      <c r="U90" s="207"/>
      <c r="V90" s="207"/>
      <c r="W90" s="207"/>
      <c r="X90" s="207"/>
      <c r="Y90" s="207"/>
      <c r="AI90" s="210"/>
      <c r="AJ90" s="210"/>
      <c r="AK90" s="210"/>
      <c r="AM90" s="207"/>
      <c r="AN90" s="207"/>
      <c r="AO90" s="207"/>
      <c r="AP90" s="206"/>
    </row>
    <row r="91" spans="2:42" ht="15">
      <c r="B91" s="207"/>
      <c r="C91" s="207"/>
      <c r="D91" s="207"/>
      <c r="E91" s="207"/>
      <c r="F91" s="207"/>
      <c r="G91" s="207"/>
      <c r="H91" s="207"/>
      <c r="I91" s="484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207"/>
      <c r="V91" s="207"/>
      <c r="W91" s="207"/>
      <c r="X91" s="207"/>
      <c r="Y91" s="207"/>
      <c r="AI91" s="210"/>
      <c r="AJ91" s="210"/>
      <c r="AK91" s="210"/>
      <c r="AM91" s="207"/>
      <c r="AN91" s="207"/>
      <c r="AO91" s="207"/>
      <c r="AP91" s="206"/>
    </row>
    <row r="92" spans="2:42" ht="15">
      <c r="B92" s="207"/>
      <c r="C92" s="207"/>
      <c r="D92" s="207"/>
      <c r="E92" s="207"/>
      <c r="F92" s="207"/>
      <c r="G92" s="207"/>
      <c r="H92" s="207"/>
      <c r="I92" s="484"/>
      <c r="J92" s="207"/>
      <c r="K92" s="207"/>
      <c r="L92" s="207"/>
      <c r="M92" s="207"/>
      <c r="N92" s="207"/>
      <c r="O92" s="207"/>
      <c r="P92" s="207"/>
      <c r="Q92" s="207"/>
      <c r="R92" s="207"/>
      <c r="S92" s="207"/>
      <c r="T92" s="207"/>
      <c r="U92" s="207"/>
      <c r="V92" s="207"/>
      <c r="W92" s="207"/>
      <c r="X92" s="207"/>
      <c r="Y92" s="207"/>
      <c r="AI92" s="210"/>
      <c r="AJ92" s="210"/>
      <c r="AK92" s="210"/>
      <c r="AM92" s="207"/>
      <c r="AN92" s="207"/>
      <c r="AO92" s="207"/>
      <c r="AP92" s="206"/>
    </row>
    <row r="93" spans="2:42" ht="15">
      <c r="B93" s="207"/>
      <c r="C93" s="207"/>
      <c r="D93" s="207"/>
      <c r="E93" s="207"/>
      <c r="F93" s="207"/>
      <c r="G93" s="207"/>
      <c r="H93" s="207"/>
      <c r="I93" s="484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207"/>
      <c r="V93" s="207"/>
      <c r="W93" s="207"/>
      <c r="X93" s="207"/>
      <c r="Y93" s="207"/>
      <c r="AI93" s="210"/>
      <c r="AJ93" s="210"/>
      <c r="AK93" s="210"/>
      <c r="AM93" s="207"/>
      <c r="AN93" s="207"/>
      <c r="AO93" s="207"/>
      <c r="AP93" s="206"/>
    </row>
    <row r="94" spans="2:42" ht="15">
      <c r="B94" s="207"/>
      <c r="C94" s="207"/>
      <c r="D94" s="207"/>
      <c r="E94" s="207"/>
      <c r="F94" s="207"/>
      <c r="G94" s="207"/>
      <c r="H94" s="207"/>
      <c r="I94" s="484"/>
      <c r="J94" s="207"/>
      <c r="K94" s="207"/>
      <c r="L94" s="207"/>
      <c r="M94" s="207"/>
      <c r="N94" s="207"/>
      <c r="O94" s="207"/>
      <c r="P94" s="207"/>
      <c r="Q94" s="207"/>
      <c r="R94" s="207"/>
      <c r="S94" s="207"/>
      <c r="T94" s="207"/>
      <c r="U94" s="207"/>
      <c r="V94" s="207"/>
      <c r="W94" s="207"/>
      <c r="X94" s="207"/>
      <c r="Y94" s="207"/>
      <c r="AI94" s="210"/>
      <c r="AJ94" s="210"/>
      <c r="AK94" s="210"/>
      <c r="AM94" s="207"/>
      <c r="AN94" s="207"/>
      <c r="AO94" s="207"/>
      <c r="AP94" s="206"/>
    </row>
    <row r="95" spans="2:42" ht="15">
      <c r="B95" s="207"/>
      <c r="C95" s="207"/>
      <c r="D95" s="207"/>
      <c r="E95" s="207"/>
      <c r="F95" s="207"/>
      <c r="G95" s="207"/>
      <c r="H95" s="207"/>
      <c r="I95" s="484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207"/>
      <c r="V95" s="207"/>
      <c r="W95" s="207"/>
      <c r="X95" s="207"/>
      <c r="Y95" s="207"/>
      <c r="AI95" s="210"/>
      <c r="AJ95" s="210"/>
      <c r="AK95" s="210"/>
      <c r="AM95" s="207"/>
      <c r="AN95" s="207"/>
      <c r="AO95" s="207"/>
      <c r="AP95" s="206"/>
    </row>
    <row r="96" spans="2:42" ht="15">
      <c r="B96" s="207"/>
      <c r="C96" s="207"/>
      <c r="D96" s="207"/>
      <c r="E96" s="207"/>
      <c r="F96" s="207"/>
      <c r="G96" s="207"/>
      <c r="H96" s="207"/>
      <c r="I96" s="484"/>
      <c r="J96" s="207"/>
      <c r="K96" s="207"/>
      <c r="L96" s="207"/>
      <c r="M96" s="207"/>
      <c r="N96" s="207"/>
      <c r="O96" s="207"/>
      <c r="P96" s="207"/>
      <c r="Q96" s="207"/>
      <c r="R96" s="207"/>
      <c r="S96" s="207"/>
      <c r="T96" s="207"/>
      <c r="U96" s="207"/>
      <c r="V96" s="207"/>
      <c r="W96" s="207"/>
      <c r="X96" s="207"/>
      <c r="Y96" s="207"/>
      <c r="AI96" s="210"/>
      <c r="AJ96" s="210"/>
      <c r="AK96" s="210"/>
      <c r="AM96" s="207"/>
      <c r="AN96" s="207"/>
      <c r="AO96" s="207"/>
      <c r="AP96" s="206"/>
    </row>
    <row r="97" spans="2:42" ht="15">
      <c r="B97" s="207"/>
      <c r="C97" s="207"/>
      <c r="D97" s="207"/>
      <c r="E97" s="207"/>
      <c r="F97" s="207"/>
      <c r="G97" s="207"/>
      <c r="H97" s="207"/>
      <c r="I97" s="484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207"/>
      <c r="X97" s="207"/>
      <c r="Y97" s="207"/>
      <c r="AI97" s="210"/>
      <c r="AJ97" s="210"/>
      <c r="AK97" s="210"/>
      <c r="AM97" s="207"/>
      <c r="AN97" s="207"/>
      <c r="AO97" s="207"/>
      <c r="AP97" s="206"/>
    </row>
    <row r="98" spans="2:42" ht="15">
      <c r="B98" s="207"/>
      <c r="C98" s="207"/>
      <c r="D98" s="207"/>
      <c r="E98" s="207"/>
      <c r="F98" s="207"/>
      <c r="G98" s="207"/>
      <c r="H98" s="207"/>
      <c r="I98" s="484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  <c r="Y98" s="207"/>
      <c r="AI98" s="210"/>
      <c r="AJ98" s="210"/>
      <c r="AK98" s="210"/>
      <c r="AM98" s="207"/>
      <c r="AN98" s="207"/>
      <c r="AO98" s="207"/>
      <c r="AP98" s="206"/>
    </row>
    <row r="99" spans="2:42" ht="15">
      <c r="B99" s="207"/>
      <c r="C99" s="207"/>
      <c r="D99" s="207"/>
      <c r="E99" s="207"/>
      <c r="F99" s="207"/>
      <c r="G99" s="207"/>
      <c r="H99" s="207"/>
      <c r="I99" s="484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207"/>
      <c r="V99" s="207"/>
      <c r="W99" s="207"/>
      <c r="X99" s="207"/>
      <c r="Y99" s="207"/>
      <c r="AI99" s="210"/>
      <c r="AJ99" s="210"/>
      <c r="AK99" s="210"/>
      <c r="AM99" s="207"/>
      <c r="AN99" s="207"/>
      <c r="AO99" s="207"/>
      <c r="AP99" s="206"/>
    </row>
    <row r="100" spans="2:42" ht="15">
      <c r="B100" s="207"/>
      <c r="C100" s="207"/>
      <c r="D100" s="207"/>
      <c r="E100" s="207"/>
      <c r="F100" s="207"/>
      <c r="G100" s="207"/>
      <c r="H100" s="207"/>
      <c r="I100" s="484"/>
      <c r="J100" s="207"/>
      <c r="K100" s="207"/>
      <c r="L100" s="207"/>
      <c r="M100" s="207"/>
      <c r="N100" s="207"/>
      <c r="O100" s="207"/>
      <c r="P100" s="207"/>
      <c r="Q100" s="207"/>
      <c r="R100" s="207"/>
      <c r="S100" s="207"/>
      <c r="T100" s="207"/>
      <c r="U100" s="207"/>
      <c r="V100" s="207"/>
      <c r="W100" s="207"/>
      <c r="X100" s="207"/>
      <c r="Y100" s="207"/>
      <c r="AI100" s="210"/>
      <c r="AJ100" s="210"/>
      <c r="AK100" s="210"/>
      <c r="AM100" s="207"/>
      <c r="AN100" s="207"/>
      <c r="AO100" s="207"/>
      <c r="AP100" s="206"/>
    </row>
    <row r="101" spans="2:42" ht="15">
      <c r="B101" s="207"/>
      <c r="C101" s="207"/>
      <c r="D101" s="207"/>
      <c r="E101" s="207"/>
      <c r="F101" s="207"/>
      <c r="G101" s="207"/>
      <c r="H101" s="207"/>
      <c r="I101" s="484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207"/>
      <c r="V101" s="207"/>
      <c r="W101" s="207"/>
      <c r="X101" s="207"/>
      <c r="Y101" s="207"/>
      <c r="AI101" s="210"/>
      <c r="AJ101" s="210"/>
      <c r="AK101" s="210"/>
      <c r="AM101" s="207"/>
      <c r="AN101" s="207"/>
      <c r="AO101" s="207"/>
      <c r="AP101" s="206"/>
    </row>
    <row r="102" spans="2:42" ht="15">
      <c r="B102" s="207"/>
      <c r="C102" s="207"/>
      <c r="D102" s="207"/>
      <c r="E102" s="207"/>
      <c r="F102" s="207"/>
      <c r="G102" s="207"/>
      <c r="H102" s="207"/>
      <c r="I102" s="484"/>
      <c r="J102" s="207"/>
      <c r="K102" s="207"/>
      <c r="L102" s="207"/>
      <c r="M102" s="207"/>
      <c r="N102" s="207"/>
      <c r="O102" s="207"/>
      <c r="P102" s="207"/>
      <c r="Q102" s="207"/>
      <c r="R102" s="207"/>
      <c r="S102" s="207"/>
      <c r="T102" s="207"/>
      <c r="U102" s="207"/>
      <c r="V102" s="207"/>
      <c r="W102" s="207"/>
      <c r="X102" s="207"/>
      <c r="Y102" s="207"/>
      <c r="AI102" s="210"/>
      <c r="AJ102" s="210"/>
      <c r="AK102" s="210"/>
      <c r="AM102" s="207"/>
      <c r="AN102" s="207"/>
      <c r="AO102" s="207"/>
      <c r="AP102" s="206"/>
    </row>
    <row r="103" spans="2:42" ht="15">
      <c r="B103" s="207"/>
      <c r="C103" s="207"/>
      <c r="D103" s="207"/>
      <c r="E103" s="207"/>
      <c r="F103" s="207"/>
      <c r="G103" s="207"/>
      <c r="H103" s="207"/>
      <c r="I103" s="484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207"/>
      <c r="V103" s="207"/>
      <c r="W103" s="207"/>
      <c r="X103" s="207"/>
      <c r="Y103" s="207"/>
      <c r="AI103" s="210"/>
      <c r="AJ103" s="210"/>
      <c r="AK103" s="210"/>
      <c r="AM103" s="207"/>
      <c r="AN103" s="207"/>
      <c r="AO103" s="207"/>
      <c r="AP103" s="206"/>
    </row>
    <row r="104" spans="2:42" ht="15">
      <c r="B104" s="207"/>
      <c r="C104" s="207"/>
      <c r="D104" s="207"/>
      <c r="E104" s="207"/>
      <c r="F104" s="207"/>
      <c r="G104" s="207"/>
      <c r="H104" s="207"/>
      <c r="I104" s="484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207"/>
      <c r="V104" s="207"/>
      <c r="W104" s="207"/>
      <c r="X104" s="207"/>
      <c r="Y104" s="207"/>
      <c r="AI104" s="210"/>
      <c r="AJ104" s="210"/>
      <c r="AK104" s="210"/>
      <c r="AM104" s="207"/>
      <c r="AN104" s="207"/>
      <c r="AO104" s="207"/>
      <c r="AP104" s="206"/>
    </row>
    <row r="105" spans="2:42" ht="15">
      <c r="B105" s="207"/>
      <c r="C105" s="207"/>
      <c r="D105" s="207"/>
      <c r="E105" s="207"/>
      <c r="F105" s="207"/>
      <c r="G105" s="207"/>
      <c r="H105" s="207"/>
      <c r="I105" s="484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207"/>
      <c r="V105" s="207"/>
      <c r="W105" s="207"/>
      <c r="X105" s="207"/>
      <c r="Y105" s="207"/>
      <c r="AI105" s="210"/>
      <c r="AJ105" s="210"/>
      <c r="AK105" s="210"/>
      <c r="AM105" s="207"/>
      <c r="AN105" s="207"/>
      <c r="AO105" s="207"/>
      <c r="AP105" s="206"/>
    </row>
    <row r="106" spans="2:42" ht="15">
      <c r="B106" s="207"/>
      <c r="C106" s="207"/>
      <c r="D106" s="207"/>
      <c r="E106" s="207"/>
      <c r="F106" s="207"/>
      <c r="G106" s="207"/>
      <c r="H106" s="207"/>
      <c r="I106" s="484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207"/>
      <c r="V106" s="207"/>
      <c r="W106" s="207"/>
      <c r="X106" s="207"/>
      <c r="Y106" s="207"/>
      <c r="AI106" s="210"/>
      <c r="AJ106" s="210"/>
      <c r="AK106" s="210"/>
      <c r="AM106" s="207"/>
      <c r="AN106" s="207"/>
      <c r="AO106" s="207"/>
      <c r="AP106" s="206"/>
    </row>
    <row r="107" spans="2:42" ht="15">
      <c r="B107" s="207"/>
      <c r="C107" s="207"/>
      <c r="D107" s="207"/>
      <c r="E107" s="207"/>
      <c r="F107" s="207"/>
      <c r="G107" s="207"/>
      <c r="H107" s="207"/>
      <c r="I107" s="484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07"/>
      <c r="X107" s="207"/>
      <c r="Y107" s="207"/>
      <c r="AI107" s="210"/>
      <c r="AJ107" s="210"/>
      <c r="AK107" s="210"/>
      <c r="AM107" s="207"/>
      <c r="AN107" s="207"/>
      <c r="AO107" s="207"/>
      <c r="AP107" s="206"/>
    </row>
    <row r="108" spans="2:42" ht="15">
      <c r="B108" s="207"/>
      <c r="C108" s="207"/>
      <c r="D108" s="207"/>
      <c r="E108" s="207"/>
      <c r="F108" s="207"/>
      <c r="G108" s="207"/>
      <c r="H108" s="207"/>
      <c r="I108" s="484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207"/>
      <c r="V108" s="207"/>
      <c r="W108" s="207"/>
      <c r="X108" s="207"/>
      <c r="Y108" s="207"/>
      <c r="AI108" s="210"/>
      <c r="AJ108" s="210"/>
      <c r="AK108" s="210"/>
      <c r="AM108" s="207"/>
      <c r="AN108" s="207"/>
      <c r="AO108" s="207"/>
      <c r="AP108" s="206"/>
    </row>
    <row r="109" spans="2:42" ht="15">
      <c r="B109" s="207"/>
      <c r="C109" s="207"/>
      <c r="D109" s="207"/>
      <c r="E109" s="207"/>
      <c r="F109" s="207"/>
      <c r="G109" s="207"/>
      <c r="H109" s="207"/>
      <c r="I109" s="484"/>
      <c r="J109" s="207"/>
      <c r="K109" s="207"/>
      <c r="L109" s="207"/>
      <c r="M109" s="207"/>
      <c r="N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Y109" s="207"/>
      <c r="AI109" s="210"/>
      <c r="AJ109" s="210"/>
      <c r="AK109" s="210"/>
      <c r="AM109" s="207"/>
      <c r="AN109" s="207"/>
      <c r="AO109" s="207"/>
      <c r="AP109" s="206"/>
    </row>
    <row r="110" spans="2:42" ht="15">
      <c r="B110" s="207"/>
      <c r="C110" s="207"/>
      <c r="D110" s="207"/>
      <c r="E110" s="207"/>
      <c r="F110" s="207"/>
      <c r="G110" s="207"/>
      <c r="H110" s="207"/>
      <c r="I110" s="484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Y110" s="207"/>
      <c r="AI110" s="210"/>
      <c r="AJ110" s="210"/>
      <c r="AK110" s="210"/>
      <c r="AM110" s="207"/>
      <c r="AN110" s="207"/>
      <c r="AO110" s="207"/>
      <c r="AP110" s="206"/>
    </row>
    <row r="111" spans="2:42" ht="15">
      <c r="B111" s="207"/>
      <c r="C111" s="207"/>
      <c r="D111" s="207"/>
      <c r="E111" s="207"/>
      <c r="F111" s="207"/>
      <c r="G111" s="207"/>
      <c r="H111" s="207"/>
      <c r="I111" s="484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Y111" s="207"/>
      <c r="AI111" s="210"/>
      <c r="AJ111" s="210"/>
      <c r="AK111" s="210"/>
      <c r="AM111" s="207"/>
      <c r="AN111" s="207"/>
      <c r="AO111" s="207"/>
      <c r="AP111" s="206"/>
    </row>
    <row r="112" spans="2:42" ht="15">
      <c r="B112" s="207"/>
      <c r="C112" s="207"/>
      <c r="D112" s="207"/>
      <c r="E112" s="207"/>
      <c r="F112" s="207"/>
      <c r="G112" s="207"/>
      <c r="H112" s="207"/>
      <c r="I112" s="484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Y112" s="207"/>
      <c r="AI112" s="210"/>
      <c r="AJ112" s="210"/>
      <c r="AK112" s="210"/>
      <c r="AM112" s="207"/>
      <c r="AN112" s="207"/>
      <c r="AO112" s="207"/>
      <c r="AP112" s="206"/>
    </row>
    <row r="113" spans="2:42" ht="15">
      <c r="B113" s="207"/>
      <c r="C113" s="207"/>
      <c r="D113" s="207"/>
      <c r="E113" s="207"/>
      <c r="F113" s="207"/>
      <c r="G113" s="207"/>
      <c r="H113" s="207"/>
      <c r="I113" s="484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Y113" s="207"/>
      <c r="AI113" s="210"/>
      <c r="AJ113" s="210"/>
      <c r="AK113" s="210"/>
      <c r="AM113" s="207"/>
      <c r="AN113" s="207"/>
      <c r="AO113" s="207"/>
      <c r="AP113" s="206"/>
    </row>
    <row r="114" spans="2:42" ht="15">
      <c r="B114" s="207"/>
      <c r="C114" s="207"/>
      <c r="D114" s="207"/>
      <c r="E114" s="207"/>
      <c r="F114" s="207"/>
      <c r="G114" s="207"/>
      <c r="H114" s="207"/>
      <c r="I114" s="484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Y114" s="207"/>
      <c r="AI114" s="210"/>
      <c r="AJ114" s="210"/>
      <c r="AK114" s="210"/>
      <c r="AM114" s="207"/>
      <c r="AN114" s="207"/>
      <c r="AO114" s="207"/>
      <c r="AP114" s="206"/>
    </row>
    <row r="115" spans="2:42" ht="15">
      <c r="B115" s="207"/>
      <c r="C115" s="207"/>
      <c r="D115" s="207"/>
      <c r="E115" s="207"/>
      <c r="F115" s="207"/>
      <c r="G115" s="207"/>
      <c r="H115" s="207"/>
      <c r="I115" s="484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Y115" s="207"/>
      <c r="AI115" s="210"/>
      <c r="AJ115" s="210"/>
      <c r="AK115" s="210"/>
      <c r="AM115" s="207"/>
      <c r="AN115" s="207"/>
      <c r="AO115" s="207"/>
      <c r="AP115" s="206"/>
    </row>
    <row r="116" spans="2:42" ht="15">
      <c r="B116" s="207"/>
      <c r="C116" s="207"/>
      <c r="D116" s="207"/>
      <c r="E116" s="207"/>
      <c r="F116" s="207"/>
      <c r="G116" s="207"/>
      <c r="H116" s="207"/>
      <c r="I116" s="484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Y116" s="207"/>
      <c r="AI116" s="210"/>
      <c r="AJ116" s="210"/>
      <c r="AK116" s="210"/>
      <c r="AM116" s="207"/>
      <c r="AN116" s="207"/>
      <c r="AO116" s="207"/>
      <c r="AP116" s="206"/>
    </row>
    <row r="117" spans="2:42" ht="15">
      <c r="B117" s="207"/>
      <c r="C117" s="207"/>
      <c r="D117" s="207"/>
      <c r="E117" s="207"/>
      <c r="F117" s="207"/>
      <c r="G117" s="207"/>
      <c r="H117" s="207"/>
      <c r="I117" s="484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Y117" s="207"/>
      <c r="AI117" s="210"/>
      <c r="AJ117" s="210"/>
      <c r="AK117" s="210"/>
      <c r="AM117" s="207"/>
      <c r="AN117" s="207"/>
      <c r="AO117" s="207"/>
      <c r="AP117" s="206"/>
    </row>
    <row r="118" spans="2:42" ht="15">
      <c r="V118" s="207"/>
      <c r="AM118" s="207"/>
      <c r="AN118" s="207"/>
      <c r="AO118" s="207"/>
      <c r="AP118" s="206"/>
    </row>
    <row r="119" spans="2:42" ht="15">
      <c r="V119" s="207"/>
      <c r="AM119" s="207"/>
      <c r="AN119" s="207"/>
      <c r="AO119" s="207"/>
      <c r="AP119" s="206"/>
    </row>
    <row r="120" spans="2:42" ht="15">
      <c r="V120" s="207"/>
      <c r="AM120" s="207"/>
      <c r="AN120" s="207"/>
      <c r="AO120" s="207"/>
      <c r="AP120" s="206"/>
    </row>
    <row r="121" spans="2:42" ht="15">
      <c r="V121" s="207"/>
      <c r="AM121" s="207"/>
      <c r="AN121" s="207"/>
      <c r="AO121" s="207"/>
      <c r="AP121" s="206"/>
    </row>
    <row r="122" spans="2:42" ht="15">
      <c r="V122" s="207"/>
      <c r="AM122" s="207"/>
      <c r="AN122" s="207"/>
      <c r="AO122" s="207"/>
      <c r="AP122" s="206"/>
    </row>
    <row r="123" spans="2:42" ht="15">
      <c r="V123" s="207"/>
      <c r="AM123" s="207"/>
      <c r="AN123" s="207"/>
      <c r="AO123" s="207"/>
      <c r="AP123" s="206"/>
    </row>
    <row r="124" spans="2:42" ht="15">
      <c r="V124" s="207"/>
      <c r="AM124" s="207"/>
      <c r="AN124" s="207"/>
      <c r="AO124" s="207"/>
      <c r="AP124" s="206"/>
    </row>
    <row r="125" spans="2:42" ht="15">
      <c r="AM125" s="207"/>
      <c r="AN125" s="207"/>
      <c r="AO125" s="207"/>
      <c r="AP125" s="206"/>
    </row>
    <row r="126" spans="2:42" ht="15">
      <c r="AM126" s="207"/>
      <c r="AN126" s="207"/>
      <c r="AO126" s="207"/>
      <c r="AP126" s="206"/>
    </row>
    <row r="127" spans="2:42" ht="15">
      <c r="AM127" s="207"/>
      <c r="AN127" s="207"/>
      <c r="AO127" s="207"/>
      <c r="AP127" s="206"/>
    </row>
    <row r="128" spans="2:42" ht="15">
      <c r="AM128" s="207"/>
      <c r="AN128" s="207"/>
      <c r="AO128" s="207"/>
      <c r="AP128" s="206"/>
    </row>
    <row r="129" spans="39:42" ht="15">
      <c r="AM129" s="207"/>
      <c r="AN129" s="207"/>
      <c r="AO129" s="207"/>
      <c r="AP129" s="206"/>
    </row>
    <row r="130" spans="39:42" ht="15">
      <c r="AM130" s="207"/>
      <c r="AN130" s="207"/>
      <c r="AO130" s="207"/>
      <c r="AP130" s="206"/>
    </row>
    <row r="131" spans="39:42" ht="15">
      <c r="AM131" s="207"/>
      <c r="AN131" s="207"/>
      <c r="AO131" s="207"/>
      <c r="AP131" s="206"/>
    </row>
    <row r="132" spans="39:42" ht="15">
      <c r="AM132" s="207"/>
      <c r="AN132" s="207"/>
      <c r="AO132" s="207"/>
      <c r="AP132" s="206"/>
    </row>
    <row r="133" spans="39:42" ht="15">
      <c r="AM133" s="207"/>
      <c r="AN133" s="207"/>
      <c r="AO133" s="207"/>
      <c r="AP133" s="206"/>
    </row>
    <row r="134" spans="39:42" ht="15">
      <c r="AM134" s="207"/>
      <c r="AN134" s="207"/>
      <c r="AO134" s="207"/>
      <c r="AP134" s="206"/>
    </row>
    <row r="135" spans="39:42" ht="15">
      <c r="AM135" s="207"/>
      <c r="AN135" s="207"/>
      <c r="AO135" s="207"/>
      <c r="AP135" s="206"/>
    </row>
    <row r="136" spans="39:42" ht="15">
      <c r="AM136" s="207"/>
      <c r="AN136" s="207"/>
      <c r="AO136" s="207"/>
      <c r="AP136" s="206"/>
    </row>
    <row r="137" spans="39:42" ht="15">
      <c r="AM137" s="207"/>
      <c r="AN137" s="207"/>
      <c r="AO137" s="207"/>
      <c r="AP137" s="206"/>
    </row>
    <row r="138" spans="39:42" ht="15">
      <c r="AM138" s="207"/>
      <c r="AN138" s="207"/>
      <c r="AO138" s="207"/>
      <c r="AP138" s="206"/>
    </row>
    <row r="139" spans="39:42" ht="15">
      <c r="AM139" s="207"/>
      <c r="AN139" s="207"/>
      <c r="AO139" s="207"/>
      <c r="AP139" s="206"/>
    </row>
    <row r="140" spans="39:42" ht="15">
      <c r="AM140" s="207"/>
      <c r="AN140" s="207"/>
      <c r="AO140" s="207"/>
      <c r="AP140" s="206"/>
    </row>
    <row r="141" spans="39:42" ht="15">
      <c r="AM141" s="207"/>
      <c r="AN141" s="207"/>
      <c r="AO141" s="207"/>
      <c r="AP141" s="206"/>
    </row>
    <row r="142" spans="39:42" ht="15">
      <c r="AM142" s="207"/>
      <c r="AN142" s="207"/>
      <c r="AO142" s="207"/>
      <c r="AP142" s="206"/>
    </row>
    <row r="143" spans="39:42" ht="15">
      <c r="AM143" s="207"/>
      <c r="AN143" s="207"/>
      <c r="AO143" s="207"/>
      <c r="AP143" s="206"/>
    </row>
    <row r="144" spans="39:42" ht="15">
      <c r="AM144" s="207"/>
      <c r="AN144" s="207"/>
      <c r="AO144" s="207"/>
      <c r="AP144" s="206"/>
    </row>
    <row r="145" spans="39:42" ht="15">
      <c r="AM145" s="207"/>
      <c r="AN145" s="207"/>
      <c r="AO145" s="207"/>
      <c r="AP145" s="206"/>
    </row>
    <row r="146" spans="39:42" ht="15">
      <c r="AM146" s="207"/>
      <c r="AN146" s="207"/>
      <c r="AO146" s="207"/>
      <c r="AP146" s="206"/>
    </row>
    <row r="147" spans="39:42" ht="15">
      <c r="AM147" s="207"/>
      <c r="AN147" s="207"/>
      <c r="AO147" s="207"/>
      <c r="AP147" s="206"/>
    </row>
    <row r="148" spans="39:42" ht="15">
      <c r="AM148" s="207"/>
      <c r="AN148" s="207"/>
      <c r="AO148" s="207"/>
      <c r="AP148" s="206"/>
    </row>
    <row r="149" spans="39:42" ht="15">
      <c r="AM149" s="207"/>
      <c r="AN149" s="207"/>
      <c r="AO149" s="207"/>
      <c r="AP149" s="206"/>
    </row>
    <row r="150" spans="39:42" ht="15">
      <c r="AM150" s="207"/>
      <c r="AN150" s="207"/>
      <c r="AO150" s="207"/>
      <c r="AP150" s="206"/>
    </row>
    <row r="151" spans="39:42" ht="15">
      <c r="AM151" s="207"/>
      <c r="AN151" s="207"/>
      <c r="AO151" s="207"/>
      <c r="AP151" s="206"/>
    </row>
    <row r="152" spans="39:42" ht="15">
      <c r="AM152" s="207"/>
      <c r="AN152" s="207"/>
      <c r="AO152" s="207"/>
      <c r="AP152" s="206"/>
    </row>
    <row r="153" spans="39:42" ht="15">
      <c r="AM153" s="207"/>
      <c r="AN153" s="207"/>
      <c r="AO153" s="207"/>
      <c r="AP153" s="206"/>
    </row>
    <row r="154" spans="39:42" ht="15">
      <c r="AM154" s="207"/>
      <c r="AN154" s="207"/>
      <c r="AO154" s="207"/>
      <c r="AP154" s="206"/>
    </row>
    <row r="155" spans="39:42" ht="15">
      <c r="AM155" s="207"/>
      <c r="AN155" s="207"/>
      <c r="AO155" s="207"/>
      <c r="AP155" s="206"/>
    </row>
    <row r="156" spans="39:42" ht="15">
      <c r="AM156" s="207"/>
      <c r="AN156" s="207"/>
      <c r="AO156" s="207"/>
      <c r="AP156" s="206"/>
    </row>
    <row r="157" spans="39:42" ht="15">
      <c r="AM157" s="207"/>
      <c r="AN157" s="207"/>
      <c r="AO157" s="207"/>
      <c r="AP157" s="206"/>
    </row>
    <row r="158" spans="39:42" ht="15">
      <c r="AM158" s="207"/>
      <c r="AN158" s="207"/>
      <c r="AO158" s="207"/>
      <c r="AP158" s="206"/>
    </row>
    <row r="159" spans="39:42" ht="15">
      <c r="AM159" s="207"/>
      <c r="AN159" s="207"/>
      <c r="AO159" s="207"/>
      <c r="AP159" s="206"/>
    </row>
    <row r="160" spans="39:42" ht="15">
      <c r="AM160" s="207"/>
      <c r="AN160" s="207"/>
      <c r="AO160" s="207"/>
      <c r="AP160" s="206"/>
    </row>
    <row r="161" spans="39:42" ht="15">
      <c r="AM161" s="207"/>
      <c r="AN161" s="207"/>
      <c r="AO161" s="207"/>
      <c r="AP161" s="206"/>
    </row>
    <row r="162" spans="39:42" ht="15">
      <c r="AM162" s="207"/>
      <c r="AN162" s="207"/>
      <c r="AO162" s="207"/>
      <c r="AP162" s="206"/>
    </row>
    <row r="163" spans="39:42" ht="15">
      <c r="AM163" s="207"/>
      <c r="AN163" s="207"/>
      <c r="AO163" s="207"/>
      <c r="AP163" s="206"/>
    </row>
    <row r="164" spans="39:42" ht="15">
      <c r="AM164" s="207"/>
      <c r="AN164" s="207"/>
      <c r="AO164" s="207"/>
      <c r="AP164" s="206"/>
    </row>
    <row r="165" spans="39:42" ht="15">
      <c r="AM165" s="207"/>
      <c r="AN165" s="207"/>
      <c r="AO165" s="207"/>
      <c r="AP165" s="206"/>
    </row>
    <row r="166" spans="39:42" ht="15">
      <c r="AM166" s="207"/>
      <c r="AN166" s="207"/>
      <c r="AO166" s="207"/>
      <c r="AP166" s="206"/>
    </row>
    <row r="167" spans="39:42" ht="15">
      <c r="AM167" s="207"/>
      <c r="AN167" s="207"/>
      <c r="AO167" s="207"/>
      <c r="AP167" s="206"/>
    </row>
    <row r="168" spans="39:42" ht="15">
      <c r="AM168" s="207"/>
      <c r="AN168" s="207"/>
      <c r="AO168" s="207"/>
      <c r="AP168" s="206"/>
    </row>
    <row r="169" spans="39:42" ht="15">
      <c r="AM169" s="207"/>
      <c r="AN169" s="207"/>
      <c r="AO169" s="207"/>
      <c r="AP169" s="206"/>
    </row>
    <row r="170" spans="39:42" ht="15">
      <c r="AM170" s="207"/>
      <c r="AN170" s="207"/>
      <c r="AO170" s="207"/>
      <c r="AP170" s="206"/>
    </row>
    <row r="171" spans="39:42" ht="15">
      <c r="AM171" s="207"/>
      <c r="AN171" s="207"/>
      <c r="AO171" s="207"/>
      <c r="AP171" s="206"/>
    </row>
    <row r="172" spans="39:42" ht="15">
      <c r="AM172" s="207"/>
      <c r="AN172" s="207"/>
      <c r="AO172" s="207"/>
      <c r="AP172" s="206"/>
    </row>
    <row r="173" spans="39:42" ht="15">
      <c r="AM173" s="207"/>
      <c r="AN173" s="207"/>
      <c r="AO173" s="207"/>
      <c r="AP173" s="206"/>
    </row>
    <row r="174" spans="39:42" ht="15">
      <c r="AM174" s="207"/>
      <c r="AN174" s="207"/>
      <c r="AO174" s="207"/>
      <c r="AP174" s="206"/>
    </row>
    <row r="175" spans="39:42" ht="15">
      <c r="AM175" s="207"/>
      <c r="AN175" s="207"/>
      <c r="AO175" s="207"/>
      <c r="AP175" s="206"/>
    </row>
    <row r="176" spans="39:42" ht="15">
      <c r="AM176" s="207"/>
      <c r="AN176" s="207"/>
      <c r="AO176" s="207"/>
      <c r="AP176" s="206"/>
    </row>
    <row r="177" spans="39:42" ht="15">
      <c r="AM177" s="207"/>
      <c r="AN177" s="207"/>
      <c r="AO177" s="207"/>
      <c r="AP177" s="206"/>
    </row>
    <row r="178" spans="39:42" ht="15">
      <c r="AM178" s="207"/>
      <c r="AN178" s="207"/>
      <c r="AO178" s="207"/>
      <c r="AP178" s="206"/>
    </row>
    <row r="179" spans="39:42" ht="15">
      <c r="AM179" s="207"/>
      <c r="AN179" s="207"/>
      <c r="AO179" s="207"/>
      <c r="AP179" s="206"/>
    </row>
    <row r="180" spans="39:42" ht="15">
      <c r="AM180" s="207"/>
      <c r="AN180" s="207"/>
      <c r="AO180" s="207"/>
      <c r="AP180" s="206"/>
    </row>
    <row r="181" spans="39:42" ht="15">
      <c r="AM181" s="207"/>
      <c r="AN181" s="207"/>
      <c r="AO181" s="207"/>
      <c r="AP181" s="206"/>
    </row>
    <row r="182" spans="39:42" ht="15">
      <c r="AM182" s="207"/>
      <c r="AN182" s="207"/>
      <c r="AO182" s="207"/>
      <c r="AP182" s="206"/>
    </row>
    <row r="183" spans="39:42" ht="15">
      <c r="AM183" s="207"/>
      <c r="AN183" s="207"/>
      <c r="AO183" s="207"/>
      <c r="AP183" s="206"/>
    </row>
    <row r="184" spans="39:42" ht="15">
      <c r="AM184" s="207"/>
      <c r="AN184" s="207"/>
      <c r="AO184" s="207"/>
      <c r="AP184" s="206"/>
    </row>
    <row r="185" spans="39:42" ht="15">
      <c r="AM185" s="207"/>
      <c r="AN185" s="207"/>
      <c r="AO185" s="207"/>
      <c r="AP185" s="206"/>
    </row>
    <row r="186" spans="39:42" ht="15">
      <c r="AM186" s="207"/>
      <c r="AN186" s="207"/>
      <c r="AO186" s="207"/>
      <c r="AP186" s="206"/>
    </row>
    <row r="187" spans="39:42" ht="15">
      <c r="AM187" s="207"/>
      <c r="AN187" s="207"/>
      <c r="AO187" s="207"/>
      <c r="AP187" s="206"/>
    </row>
    <row r="188" spans="39:42" ht="15">
      <c r="AM188" s="207"/>
      <c r="AN188" s="207"/>
      <c r="AO188" s="207"/>
      <c r="AP188" s="206"/>
    </row>
    <row r="189" spans="39:42" ht="15">
      <c r="AM189" s="207"/>
      <c r="AN189" s="207"/>
      <c r="AO189" s="207"/>
      <c r="AP189" s="206"/>
    </row>
    <row r="190" spans="39:42" ht="15">
      <c r="AM190" s="207"/>
      <c r="AN190" s="207"/>
      <c r="AO190" s="207"/>
      <c r="AP190" s="206"/>
    </row>
    <row r="191" spans="39:42" ht="15">
      <c r="AM191" s="207"/>
      <c r="AN191" s="207"/>
      <c r="AO191" s="207"/>
      <c r="AP191" s="206"/>
    </row>
    <row r="192" spans="39:42" ht="15">
      <c r="AM192" s="207"/>
      <c r="AN192" s="207"/>
      <c r="AO192" s="207"/>
      <c r="AP192" s="206"/>
    </row>
    <row r="193" spans="39:42" ht="15">
      <c r="AM193" s="207"/>
      <c r="AN193" s="207"/>
      <c r="AO193" s="207"/>
      <c r="AP193" s="206"/>
    </row>
    <row r="194" spans="39:42" ht="15">
      <c r="AM194" s="207"/>
      <c r="AN194" s="207"/>
      <c r="AO194" s="207"/>
      <c r="AP194" s="206"/>
    </row>
    <row r="195" spans="39:42" ht="15">
      <c r="AM195" s="207"/>
      <c r="AN195" s="207"/>
      <c r="AO195" s="207"/>
      <c r="AP195" s="206"/>
    </row>
    <row r="196" spans="39:42" ht="15">
      <c r="AM196" s="207"/>
      <c r="AN196" s="207"/>
      <c r="AO196" s="207"/>
      <c r="AP196" s="206"/>
    </row>
    <row r="197" spans="39:42" ht="15">
      <c r="AM197" s="207"/>
      <c r="AN197" s="207"/>
      <c r="AO197" s="207"/>
      <c r="AP197" s="206"/>
    </row>
    <row r="198" spans="39:42" ht="15">
      <c r="AM198" s="207"/>
      <c r="AN198" s="207"/>
      <c r="AO198" s="207"/>
      <c r="AP198" s="206"/>
    </row>
    <row r="199" spans="39:42" ht="15">
      <c r="AM199" s="207"/>
      <c r="AN199" s="207"/>
      <c r="AO199" s="207"/>
      <c r="AP199" s="206"/>
    </row>
    <row r="200" spans="39:42" ht="15">
      <c r="AM200" s="207"/>
      <c r="AN200" s="207"/>
      <c r="AO200" s="207"/>
      <c r="AP200" s="206"/>
    </row>
    <row r="201" spans="39:42" ht="15">
      <c r="AM201" s="207"/>
      <c r="AN201" s="207"/>
      <c r="AO201" s="207"/>
      <c r="AP201" s="206"/>
    </row>
    <row r="202" spans="39:42" ht="15">
      <c r="AM202" s="207"/>
      <c r="AN202" s="207"/>
      <c r="AO202" s="207"/>
      <c r="AP202" s="206"/>
    </row>
    <row r="203" spans="39:42" ht="15">
      <c r="AM203" s="207"/>
      <c r="AN203" s="207"/>
      <c r="AO203" s="207"/>
      <c r="AP203" s="206"/>
    </row>
    <row r="204" spans="39:42" ht="15">
      <c r="AM204" s="207"/>
      <c r="AN204" s="207"/>
      <c r="AO204" s="207"/>
      <c r="AP204" s="206"/>
    </row>
    <row r="205" spans="39:42" ht="15">
      <c r="AM205" s="207"/>
      <c r="AN205" s="207"/>
      <c r="AO205" s="207"/>
      <c r="AP205" s="206"/>
    </row>
    <row r="206" spans="39:42" ht="15">
      <c r="AM206" s="207"/>
      <c r="AN206" s="207"/>
      <c r="AO206" s="207"/>
      <c r="AP206" s="206"/>
    </row>
    <row r="207" spans="39:42" ht="15">
      <c r="AM207" s="207"/>
      <c r="AN207" s="207"/>
      <c r="AO207" s="207"/>
      <c r="AP207" s="206"/>
    </row>
    <row r="208" spans="39:42" ht="15">
      <c r="AM208" s="207"/>
      <c r="AN208" s="207"/>
      <c r="AO208" s="207"/>
      <c r="AP208" s="206"/>
    </row>
    <row r="209" spans="39:42" ht="15">
      <c r="AM209" s="207"/>
      <c r="AN209" s="207"/>
      <c r="AO209" s="207"/>
      <c r="AP209" s="206"/>
    </row>
    <row r="210" spans="39:42" ht="15">
      <c r="AM210" s="207"/>
      <c r="AN210" s="207"/>
      <c r="AO210" s="207"/>
      <c r="AP210" s="206"/>
    </row>
    <row r="211" spans="39:42" ht="15">
      <c r="AM211" s="207"/>
      <c r="AN211" s="207"/>
      <c r="AO211" s="207"/>
      <c r="AP211" s="206"/>
    </row>
    <row r="212" spans="39:42" ht="15">
      <c r="AM212" s="207"/>
      <c r="AN212" s="207"/>
      <c r="AO212" s="207"/>
      <c r="AP212" s="206"/>
    </row>
    <row r="213" spans="39:42" ht="15">
      <c r="AM213" s="207"/>
      <c r="AN213" s="207"/>
      <c r="AO213" s="207"/>
      <c r="AP213" s="206"/>
    </row>
    <row r="214" spans="39:42" ht="15">
      <c r="AM214" s="207"/>
      <c r="AN214" s="207"/>
      <c r="AO214" s="207"/>
      <c r="AP214" s="206"/>
    </row>
    <row r="215" spans="39:42" ht="15">
      <c r="AM215" s="207"/>
      <c r="AN215" s="207"/>
      <c r="AO215" s="207"/>
      <c r="AP215" s="206"/>
    </row>
    <row r="216" spans="39:42" ht="15">
      <c r="AM216" s="207"/>
      <c r="AN216" s="207"/>
      <c r="AO216" s="207"/>
      <c r="AP216" s="206"/>
    </row>
    <row r="217" spans="39:42" ht="15">
      <c r="AM217" s="207"/>
      <c r="AN217" s="207"/>
      <c r="AO217" s="207"/>
      <c r="AP217" s="206"/>
    </row>
    <row r="218" spans="39:42" ht="15">
      <c r="AM218" s="207"/>
      <c r="AN218" s="207"/>
      <c r="AO218" s="207"/>
      <c r="AP218" s="206"/>
    </row>
    <row r="219" spans="39:42" ht="15">
      <c r="AM219" s="207"/>
      <c r="AN219" s="207"/>
      <c r="AO219" s="207"/>
      <c r="AP219" s="206"/>
    </row>
    <row r="220" spans="39:42" ht="15">
      <c r="AM220" s="207"/>
      <c r="AN220" s="207"/>
      <c r="AO220" s="207"/>
      <c r="AP220" s="206"/>
    </row>
    <row r="221" spans="39:42" ht="15">
      <c r="AM221" s="207"/>
      <c r="AN221" s="207"/>
      <c r="AO221" s="207"/>
      <c r="AP221" s="206"/>
    </row>
    <row r="222" spans="39:42" ht="15">
      <c r="AM222" s="207"/>
      <c r="AN222" s="207"/>
      <c r="AO222" s="207"/>
      <c r="AP222" s="206"/>
    </row>
    <row r="223" spans="39:42" ht="15">
      <c r="AM223" s="207"/>
      <c r="AN223" s="207"/>
      <c r="AO223" s="207"/>
      <c r="AP223" s="206"/>
    </row>
    <row r="224" spans="39:42" ht="15">
      <c r="AM224" s="207"/>
      <c r="AN224" s="207"/>
      <c r="AO224" s="207"/>
      <c r="AP224" s="206"/>
    </row>
    <row r="225" spans="39:42" ht="15">
      <c r="AM225" s="207"/>
      <c r="AN225" s="207"/>
      <c r="AO225" s="207"/>
      <c r="AP225" s="206"/>
    </row>
    <row r="226" spans="39:42" ht="15">
      <c r="AM226" s="207"/>
      <c r="AN226" s="207"/>
      <c r="AO226" s="207"/>
      <c r="AP226" s="206"/>
    </row>
    <row r="227" spans="39:42" ht="15">
      <c r="AM227" s="207"/>
      <c r="AN227" s="207"/>
      <c r="AO227" s="207"/>
      <c r="AP227" s="206"/>
    </row>
    <row r="228" spans="39:42" ht="15">
      <c r="AM228" s="207"/>
      <c r="AN228" s="207"/>
      <c r="AO228" s="207"/>
      <c r="AP228" s="206"/>
    </row>
    <row r="229" spans="39:42" ht="15">
      <c r="AM229" s="207"/>
      <c r="AN229" s="207"/>
      <c r="AO229" s="207"/>
      <c r="AP229" s="206"/>
    </row>
    <row r="230" spans="39:42" ht="15">
      <c r="AM230" s="207"/>
      <c r="AN230" s="207"/>
      <c r="AO230" s="207"/>
      <c r="AP230" s="206"/>
    </row>
    <row r="231" spans="39:42" ht="15">
      <c r="AM231" s="207"/>
      <c r="AN231" s="207"/>
      <c r="AO231" s="207"/>
      <c r="AP231" s="206"/>
    </row>
    <row r="232" spans="39:42" ht="15">
      <c r="AM232" s="207"/>
      <c r="AN232" s="207"/>
      <c r="AO232" s="207"/>
      <c r="AP232" s="206"/>
    </row>
    <row r="233" spans="39:42" ht="15">
      <c r="AM233" s="207"/>
      <c r="AN233" s="207"/>
      <c r="AO233" s="207"/>
      <c r="AP233" s="206"/>
    </row>
    <row r="234" spans="39:42" ht="15">
      <c r="AM234" s="207"/>
      <c r="AN234" s="207"/>
      <c r="AO234" s="207"/>
      <c r="AP234" s="206"/>
    </row>
    <row r="235" spans="39:42" ht="15">
      <c r="AM235" s="207"/>
      <c r="AN235" s="207"/>
      <c r="AO235" s="207"/>
      <c r="AP235" s="206"/>
    </row>
    <row r="236" spans="39:42" ht="15">
      <c r="AM236" s="207"/>
      <c r="AN236" s="207"/>
      <c r="AO236" s="207"/>
      <c r="AP236" s="206"/>
    </row>
    <row r="237" spans="39:42" ht="15">
      <c r="AM237" s="207"/>
      <c r="AN237" s="207"/>
      <c r="AO237" s="207"/>
      <c r="AP237" s="206"/>
    </row>
    <row r="238" spans="39:42" ht="15">
      <c r="AM238" s="207"/>
      <c r="AN238" s="207"/>
      <c r="AO238" s="207"/>
      <c r="AP238" s="206"/>
    </row>
    <row r="239" spans="39:42" ht="15">
      <c r="AM239" s="207"/>
      <c r="AN239" s="207"/>
      <c r="AO239" s="207"/>
      <c r="AP239" s="206"/>
    </row>
    <row r="240" spans="39:42" ht="15">
      <c r="AM240" s="207"/>
      <c r="AN240" s="207"/>
      <c r="AO240" s="207"/>
      <c r="AP240" s="206"/>
    </row>
    <row r="241" spans="39:42" ht="15">
      <c r="AM241" s="207"/>
      <c r="AN241" s="207"/>
      <c r="AO241" s="207"/>
      <c r="AP241" s="206"/>
    </row>
    <row r="242" spans="39:42" ht="15">
      <c r="AM242" s="207"/>
      <c r="AN242" s="207"/>
      <c r="AO242" s="207"/>
      <c r="AP242" s="206"/>
    </row>
    <row r="243" spans="39:42" ht="15">
      <c r="AM243" s="207"/>
      <c r="AN243" s="207"/>
      <c r="AO243" s="207"/>
      <c r="AP243" s="206"/>
    </row>
    <row r="244" spans="39:42" ht="15">
      <c r="AM244" s="207"/>
      <c r="AN244" s="207"/>
      <c r="AO244" s="207"/>
      <c r="AP244" s="206"/>
    </row>
    <row r="245" spans="39:42" ht="15">
      <c r="AM245" s="207"/>
      <c r="AN245" s="207"/>
      <c r="AO245" s="207"/>
      <c r="AP245" s="206"/>
    </row>
    <row r="246" spans="39:42" ht="15">
      <c r="AM246" s="207"/>
      <c r="AN246" s="207"/>
      <c r="AO246" s="207"/>
      <c r="AP246" s="206"/>
    </row>
    <row r="247" spans="39:42" ht="15">
      <c r="AM247" s="207"/>
      <c r="AN247" s="207"/>
      <c r="AO247" s="207"/>
      <c r="AP247" s="206"/>
    </row>
    <row r="248" spans="39:42" ht="15">
      <c r="AM248" s="207"/>
      <c r="AN248" s="207"/>
      <c r="AO248" s="207"/>
      <c r="AP248" s="206"/>
    </row>
    <row r="249" spans="39:42" ht="15">
      <c r="AM249" s="207"/>
      <c r="AN249" s="207"/>
      <c r="AO249" s="207"/>
      <c r="AP249" s="206"/>
    </row>
    <row r="250" spans="39:42" ht="15">
      <c r="AM250" s="207"/>
      <c r="AN250" s="207"/>
      <c r="AO250" s="207"/>
      <c r="AP250" s="206"/>
    </row>
    <row r="251" spans="39:42" ht="15">
      <c r="AM251" s="207"/>
      <c r="AN251" s="207"/>
      <c r="AO251" s="207"/>
      <c r="AP251" s="206"/>
    </row>
    <row r="252" spans="39:42" ht="15">
      <c r="AM252" s="207"/>
      <c r="AN252" s="207"/>
      <c r="AO252" s="207"/>
      <c r="AP252" s="206"/>
    </row>
    <row r="253" spans="39:42" ht="15">
      <c r="AM253" s="207"/>
      <c r="AN253" s="207"/>
      <c r="AO253" s="207"/>
      <c r="AP253" s="206"/>
    </row>
    <row r="254" spans="39:42" ht="15">
      <c r="AM254" s="207"/>
      <c r="AN254" s="207"/>
      <c r="AO254" s="207"/>
      <c r="AP254" s="206"/>
    </row>
    <row r="255" spans="39:42" ht="15">
      <c r="AM255" s="207"/>
      <c r="AN255" s="207"/>
      <c r="AO255" s="207"/>
      <c r="AP255" s="206"/>
    </row>
    <row r="256" spans="39:42" ht="15">
      <c r="AM256" s="207"/>
      <c r="AN256" s="207"/>
      <c r="AO256" s="207"/>
      <c r="AP256" s="206"/>
    </row>
    <row r="257" spans="39:42" ht="15">
      <c r="AM257" s="207"/>
      <c r="AN257" s="207"/>
      <c r="AO257" s="207"/>
      <c r="AP257" s="206"/>
    </row>
    <row r="258" spans="39:42" ht="15">
      <c r="AM258" s="207"/>
      <c r="AN258" s="207"/>
      <c r="AO258" s="207"/>
      <c r="AP258" s="206"/>
    </row>
    <row r="259" spans="39:42" ht="15">
      <c r="AM259" s="207"/>
      <c r="AN259" s="207"/>
      <c r="AO259" s="207"/>
      <c r="AP259" s="206"/>
    </row>
    <row r="260" spans="39:42" ht="15">
      <c r="AM260" s="207"/>
      <c r="AN260" s="207"/>
      <c r="AO260" s="207"/>
      <c r="AP260" s="206"/>
    </row>
    <row r="261" spans="39:42" ht="15">
      <c r="AM261" s="207"/>
      <c r="AN261" s="207"/>
      <c r="AO261" s="207"/>
      <c r="AP261" s="206"/>
    </row>
    <row r="262" spans="39:42" ht="15">
      <c r="AM262" s="207"/>
      <c r="AN262" s="207"/>
      <c r="AO262" s="207"/>
      <c r="AP262" s="206"/>
    </row>
    <row r="263" spans="39:42" ht="15">
      <c r="AM263" s="207"/>
      <c r="AN263" s="207"/>
      <c r="AO263" s="207"/>
      <c r="AP263" s="206"/>
    </row>
    <row r="264" spans="39:42" ht="15">
      <c r="AM264" s="207"/>
      <c r="AN264" s="207"/>
      <c r="AO264" s="207"/>
      <c r="AP264" s="206"/>
    </row>
    <row r="265" spans="39:42" ht="15">
      <c r="AM265" s="207"/>
      <c r="AN265" s="207"/>
      <c r="AO265" s="207"/>
      <c r="AP265" s="206"/>
    </row>
    <row r="266" spans="39:42" ht="15">
      <c r="AM266" s="207"/>
      <c r="AN266" s="207"/>
      <c r="AO266" s="207"/>
      <c r="AP266" s="206"/>
    </row>
    <row r="267" spans="39:42" ht="15">
      <c r="AM267" s="207"/>
      <c r="AN267" s="207"/>
      <c r="AO267" s="207"/>
      <c r="AP267" s="206"/>
    </row>
    <row r="268" spans="39:42" ht="15">
      <c r="AM268" s="207"/>
      <c r="AN268" s="207"/>
      <c r="AO268" s="207"/>
      <c r="AP268" s="206"/>
    </row>
    <row r="269" spans="39:42" ht="15">
      <c r="AM269" s="207"/>
      <c r="AN269" s="207"/>
      <c r="AO269" s="207"/>
      <c r="AP269" s="206"/>
    </row>
    <row r="270" spans="39:42" ht="15">
      <c r="AM270" s="207"/>
      <c r="AN270" s="207"/>
      <c r="AO270" s="207"/>
      <c r="AP270" s="206"/>
    </row>
    <row r="271" spans="39:42" ht="15">
      <c r="AM271" s="207"/>
      <c r="AN271" s="207"/>
      <c r="AO271" s="207"/>
      <c r="AP271" s="206"/>
    </row>
    <row r="272" spans="39:42" ht="15">
      <c r="AM272" s="207"/>
      <c r="AN272" s="207"/>
      <c r="AO272" s="207"/>
      <c r="AP272" s="206"/>
    </row>
    <row r="273" spans="39:42" ht="15">
      <c r="AM273" s="207"/>
      <c r="AN273" s="207"/>
      <c r="AO273" s="207"/>
      <c r="AP273" s="206"/>
    </row>
    <row r="274" spans="39:42" ht="15">
      <c r="AM274" s="207"/>
      <c r="AN274" s="207"/>
      <c r="AO274" s="207"/>
      <c r="AP274" s="206"/>
    </row>
    <row r="275" spans="39:42" ht="15">
      <c r="AM275" s="207"/>
      <c r="AN275" s="207"/>
      <c r="AO275" s="207"/>
      <c r="AP275" s="206"/>
    </row>
    <row r="276" spans="39:42" ht="15">
      <c r="AM276" s="207"/>
      <c r="AN276" s="207"/>
      <c r="AO276" s="207"/>
      <c r="AP276" s="206"/>
    </row>
    <row r="277" spans="39:42" ht="15">
      <c r="AM277" s="207"/>
      <c r="AN277" s="207"/>
      <c r="AO277" s="207"/>
      <c r="AP277" s="206"/>
    </row>
    <row r="278" spans="39:42" ht="15">
      <c r="AM278" s="207"/>
      <c r="AN278" s="207"/>
      <c r="AO278" s="207"/>
      <c r="AP278" s="206"/>
    </row>
    <row r="279" spans="39:42" ht="15">
      <c r="AM279" s="207"/>
      <c r="AN279" s="207"/>
      <c r="AO279" s="207"/>
      <c r="AP279" s="206"/>
    </row>
    <row r="280" spans="39:42" ht="15">
      <c r="AM280" s="207"/>
      <c r="AN280" s="207"/>
      <c r="AO280" s="207"/>
      <c r="AP280" s="206"/>
    </row>
    <row r="281" spans="39:42" ht="15">
      <c r="AM281" s="207"/>
      <c r="AN281" s="207"/>
      <c r="AO281" s="207"/>
      <c r="AP281" s="206"/>
    </row>
    <row r="282" spans="39:42" ht="15">
      <c r="AM282" s="207"/>
      <c r="AN282" s="207"/>
      <c r="AO282" s="207"/>
      <c r="AP282" s="206"/>
    </row>
    <row r="283" spans="39:42" ht="15">
      <c r="AM283" s="207"/>
      <c r="AN283" s="207"/>
      <c r="AO283" s="207"/>
      <c r="AP283" s="206"/>
    </row>
    <row r="284" spans="39:42" ht="15">
      <c r="AM284" s="207"/>
      <c r="AN284" s="207"/>
      <c r="AO284" s="207"/>
      <c r="AP284" s="206"/>
    </row>
    <row r="285" spans="39:42" ht="15">
      <c r="AM285" s="207"/>
      <c r="AN285" s="207"/>
      <c r="AO285" s="207"/>
      <c r="AP285" s="206"/>
    </row>
    <row r="286" spans="39:42" ht="15">
      <c r="AM286" s="207"/>
      <c r="AN286" s="207"/>
      <c r="AO286" s="207"/>
      <c r="AP286" s="206"/>
    </row>
    <row r="287" spans="39:42" ht="15">
      <c r="AM287" s="207"/>
      <c r="AN287" s="207"/>
      <c r="AO287" s="207"/>
      <c r="AP287" s="206"/>
    </row>
    <row r="288" spans="39:42" ht="15">
      <c r="AM288" s="207"/>
      <c r="AN288" s="207"/>
      <c r="AO288" s="207"/>
      <c r="AP288" s="206"/>
    </row>
    <row r="289" spans="39:42" ht="15">
      <c r="AM289" s="207"/>
      <c r="AN289" s="207"/>
      <c r="AO289" s="207"/>
      <c r="AP289" s="206"/>
    </row>
    <row r="290" spans="39:42" ht="15">
      <c r="AM290" s="207"/>
      <c r="AN290" s="207"/>
      <c r="AO290" s="207"/>
      <c r="AP290" s="206"/>
    </row>
    <row r="291" spans="39:42" ht="15">
      <c r="AM291" s="207"/>
      <c r="AN291" s="207"/>
      <c r="AO291" s="207"/>
      <c r="AP291" s="206"/>
    </row>
    <row r="292" spans="39:42" ht="15">
      <c r="AM292" s="207"/>
      <c r="AN292" s="207"/>
      <c r="AO292" s="207"/>
      <c r="AP292" s="206"/>
    </row>
    <row r="293" spans="39:42" ht="15">
      <c r="AM293" s="207"/>
      <c r="AN293" s="207"/>
      <c r="AO293" s="207"/>
      <c r="AP293" s="206"/>
    </row>
    <row r="294" spans="39:42" ht="15">
      <c r="AM294" s="207"/>
      <c r="AN294" s="207"/>
      <c r="AO294" s="207"/>
      <c r="AP294" s="206"/>
    </row>
    <row r="295" spans="39:42" ht="15">
      <c r="AM295" s="207"/>
      <c r="AN295" s="207"/>
      <c r="AO295" s="207"/>
      <c r="AP295" s="206"/>
    </row>
    <row r="296" spans="39:42" ht="15">
      <c r="AM296" s="207"/>
      <c r="AN296" s="207"/>
      <c r="AO296" s="207"/>
      <c r="AP296" s="206"/>
    </row>
    <row r="297" spans="39:42" ht="15">
      <c r="AM297" s="207"/>
      <c r="AN297" s="207"/>
      <c r="AO297" s="207"/>
      <c r="AP297" s="206"/>
    </row>
    <row r="298" spans="39:42" ht="15">
      <c r="AM298" s="207"/>
      <c r="AN298" s="207"/>
      <c r="AO298" s="207"/>
      <c r="AP298" s="206"/>
    </row>
    <row r="299" spans="39:42" ht="15">
      <c r="AM299" s="207"/>
      <c r="AN299" s="207"/>
      <c r="AO299" s="207"/>
      <c r="AP299" s="206"/>
    </row>
    <row r="300" spans="39:42" ht="15">
      <c r="AM300" s="207"/>
      <c r="AN300" s="207"/>
      <c r="AO300" s="207"/>
      <c r="AP300" s="206"/>
    </row>
    <row r="301" spans="39:42" ht="15">
      <c r="AM301" s="207"/>
      <c r="AN301" s="207"/>
      <c r="AO301" s="207"/>
      <c r="AP301" s="206"/>
    </row>
    <row r="302" spans="39:42" ht="15">
      <c r="AM302" s="207"/>
      <c r="AN302" s="207"/>
      <c r="AO302" s="207"/>
      <c r="AP302" s="206"/>
    </row>
    <row r="303" spans="39:42" ht="15">
      <c r="AM303" s="207"/>
      <c r="AN303" s="207"/>
      <c r="AO303" s="207"/>
      <c r="AP303" s="206"/>
    </row>
    <row r="304" spans="39:42" ht="15">
      <c r="AM304" s="207"/>
      <c r="AN304" s="207"/>
      <c r="AO304" s="207"/>
      <c r="AP304" s="206"/>
    </row>
    <row r="305" spans="39:42" ht="15">
      <c r="AM305" s="207"/>
      <c r="AN305" s="207"/>
      <c r="AO305" s="207"/>
      <c r="AP305" s="206"/>
    </row>
    <row r="306" spans="39:42" ht="15">
      <c r="AM306" s="207"/>
      <c r="AN306" s="207"/>
      <c r="AO306" s="207"/>
      <c r="AP306" s="206"/>
    </row>
    <row r="307" spans="39:42" ht="15">
      <c r="AM307" s="207"/>
      <c r="AN307" s="207"/>
      <c r="AO307" s="207"/>
      <c r="AP307" s="206"/>
    </row>
    <row r="308" spans="39:42" ht="15">
      <c r="AM308" s="207"/>
      <c r="AN308" s="207"/>
      <c r="AO308" s="207"/>
      <c r="AP308" s="206"/>
    </row>
    <row r="309" spans="39:42" ht="15">
      <c r="AM309" s="207"/>
      <c r="AN309" s="207"/>
      <c r="AO309" s="207"/>
      <c r="AP309" s="206"/>
    </row>
    <row r="310" spans="39:42" ht="15">
      <c r="AM310" s="207"/>
      <c r="AN310" s="207"/>
      <c r="AO310" s="207"/>
      <c r="AP310" s="206"/>
    </row>
    <row r="311" spans="39:42" ht="15">
      <c r="AM311" s="207"/>
      <c r="AN311" s="207"/>
      <c r="AO311" s="207"/>
      <c r="AP311" s="206"/>
    </row>
    <row r="312" spans="39:42" ht="15">
      <c r="AM312" s="207"/>
      <c r="AN312" s="207"/>
      <c r="AO312" s="207"/>
      <c r="AP312" s="206"/>
    </row>
    <row r="313" spans="39:42" ht="15">
      <c r="AM313" s="207"/>
      <c r="AN313" s="207"/>
      <c r="AO313" s="207"/>
      <c r="AP313" s="206"/>
    </row>
    <row r="314" spans="39:42" ht="15">
      <c r="AM314" s="207"/>
      <c r="AN314" s="207"/>
      <c r="AO314" s="207"/>
      <c r="AP314" s="206"/>
    </row>
    <row r="315" spans="39:42" ht="15">
      <c r="AM315" s="207"/>
      <c r="AN315" s="207"/>
      <c r="AO315" s="207"/>
      <c r="AP315" s="206"/>
    </row>
    <row r="316" spans="39:42" ht="15">
      <c r="AM316" s="207"/>
      <c r="AN316" s="207"/>
      <c r="AO316" s="207"/>
      <c r="AP316" s="206"/>
    </row>
    <row r="317" spans="39:42" ht="15">
      <c r="AM317" s="207"/>
      <c r="AN317" s="207"/>
      <c r="AO317" s="207"/>
      <c r="AP317" s="206"/>
    </row>
    <row r="318" spans="39:42" ht="15">
      <c r="AM318" s="207"/>
      <c r="AN318" s="207"/>
      <c r="AO318" s="207"/>
      <c r="AP318" s="206"/>
    </row>
    <row r="319" spans="39:42" ht="15">
      <c r="AM319" s="207"/>
      <c r="AN319" s="207"/>
      <c r="AO319" s="207"/>
      <c r="AP319" s="206"/>
    </row>
    <row r="320" spans="39:42" ht="15">
      <c r="AM320" s="207"/>
      <c r="AN320" s="207"/>
      <c r="AO320" s="207"/>
      <c r="AP320" s="206"/>
    </row>
    <row r="321" spans="39:42" ht="15">
      <c r="AM321" s="207"/>
      <c r="AN321" s="207"/>
      <c r="AO321" s="207"/>
      <c r="AP321" s="206"/>
    </row>
    <row r="322" spans="39:42" ht="15">
      <c r="AM322" s="207"/>
      <c r="AN322" s="207"/>
      <c r="AO322" s="207"/>
      <c r="AP322" s="206"/>
    </row>
    <row r="323" spans="39:42" ht="15">
      <c r="AM323" s="207"/>
      <c r="AN323" s="207"/>
      <c r="AO323" s="207"/>
      <c r="AP323" s="206"/>
    </row>
    <row r="324" spans="39:42" ht="15">
      <c r="AM324" s="207"/>
      <c r="AN324" s="207"/>
      <c r="AO324" s="207"/>
      <c r="AP324" s="206"/>
    </row>
    <row r="325" spans="39:42" ht="15">
      <c r="AM325" s="207"/>
      <c r="AN325" s="207"/>
      <c r="AO325" s="207"/>
      <c r="AP325" s="206"/>
    </row>
    <row r="326" spans="39:42" ht="15">
      <c r="AM326" s="207"/>
      <c r="AN326" s="207"/>
      <c r="AO326" s="207"/>
      <c r="AP326" s="206"/>
    </row>
    <row r="327" spans="39:42" ht="15">
      <c r="AM327" s="207"/>
      <c r="AN327" s="207"/>
      <c r="AO327" s="207"/>
      <c r="AP327" s="206"/>
    </row>
    <row r="328" spans="39:42" ht="15">
      <c r="AM328" s="207"/>
      <c r="AN328" s="207"/>
      <c r="AO328" s="207"/>
      <c r="AP328" s="206"/>
    </row>
    <row r="329" spans="39:42" ht="15">
      <c r="AM329" s="207"/>
      <c r="AN329" s="207"/>
      <c r="AO329" s="207"/>
      <c r="AP329" s="206"/>
    </row>
    <row r="330" spans="39:42" ht="15">
      <c r="AM330" s="207"/>
      <c r="AN330" s="207"/>
      <c r="AO330" s="207"/>
      <c r="AP330" s="206"/>
    </row>
    <row r="331" spans="39:42" ht="15">
      <c r="AM331" s="207"/>
      <c r="AN331" s="207"/>
      <c r="AO331" s="207"/>
      <c r="AP331" s="206"/>
    </row>
    <row r="332" spans="39:42" ht="15">
      <c r="AM332" s="207"/>
      <c r="AN332" s="207"/>
      <c r="AO332" s="207"/>
      <c r="AP332" s="206"/>
    </row>
    <row r="333" spans="39:42" ht="15">
      <c r="AM333" s="207"/>
      <c r="AN333" s="207"/>
      <c r="AO333" s="207"/>
      <c r="AP333" s="206"/>
    </row>
    <row r="334" spans="39:42" ht="15">
      <c r="AM334" s="207"/>
      <c r="AN334" s="207"/>
      <c r="AO334" s="207"/>
      <c r="AP334" s="206"/>
    </row>
    <row r="335" spans="39:42" ht="15">
      <c r="AM335" s="207"/>
      <c r="AN335" s="207"/>
      <c r="AO335" s="207"/>
      <c r="AP335" s="206"/>
    </row>
    <row r="336" spans="39:42" ht="15">
      <c r="AM336" s="207"/>
      <c r="AN336" s="207"/>
      <c r="AO336" s="207"/>
      <c r="AP336" s="206"/>
    </row>
    <row r="337" spans="39:42" ht="15">
      <c r="AM337" s="207"/>
      <c r="AN337" s="207"/>
      <c r="AO337" s="207"/>
      <c r="AP337" s="206"/>
    </row>
    <row r="338" spans="39:42" ht="15">
      <c r="AM338" s="207"/>
      <c r="AN338" s="207"/>
      <c r="AO338" s="207"/>
      <c r="AP338" s="206"/>
    </row>
    <row r="339" spans="39:42" ht="15">
      <c r="AM339" s="207"/>
      <c r="AN339" s="207"/>
      <c r="AO339" s="207"/>
      <c r="AP339" s="206"/>
    </row>
    <row r="340" spans="39:42" ht="15">
      <c r="AM340" s="207"/>
      <c r="AN340" s="207"/>
      <c r="AO340" s="207"/>
      <c r="AP340" s="206"/>
    </row>
    <row r="341" spans="39:42" ht="15">
      <c r="AM341" s="207"/>
      <c r="AN341" s="207"/>
      <c r="AO341" s="207"/>
      <c r="AP341" s="206"/>
    </row>
    <row r="342" spans="39:42" ht="15">
      <c r="AM342" s="207"/>
      <c r="AN342" s="207"/>
      <c r="AO342" s="207"/>
      <c r="AP342" s="206"/>
    </row>
    <row r="343" spans="39:42" ht="15">
      <c r="AM343" s="207"/>
      <c r="AN343" s="207"/>
      <c r="AO343" s="207"/>
      <c r="AP343" s="206"/>
    </row>
    <row r="344" spans="39:42" ht="15">
      <c r="AM344" s="207"/>
      <c r="AN344" s="207"/>
      <c r="AO344" s="207"/>
      <c r="AP344" s="206"/>
    </row>
    <row r="345" spans="39:42" ht="15">
      <c r="AM345" s="207"/>
      <c r="AN345" s="207"/>
      <c r="AO345" s="207"/>
      <c r="AP345" s="206"/>
    </row>
    <row r="346" spans="39:42" ht="15">
      <c r="AM346" s="207"/>
      <c r="AN346" s="207"/>
      <c r="AO346" s="207"/>
      <c r="AP346" s="206"/>
    </row>
    <row r="347" spans="39:42" ht="15">
      <c r="AM347" s="207"/>
      <c r="AN347" s="207"/>
      <c r="AO347" s="207"/>
      <c r="AP347" s="206"/>
    </row>
    <row r="348" spans="39:42" ht="15">
      <c r="AM348" s="207"/>
      <c r="AN348" s="207"/>
      <c r="AO348" s="207"/>
      <c r="AP348" s="206"/>
    </row>
    <row r="349" spans="39:42" ht="15">
      <c r="AM349" s="207"/>
      <c r="AN349" s="207"/>
      <c r="AO349" s="207"/>
      <c r="AP349" s="206"/>
    </row>
    <row r="350" spans="39:42" ht="15">
      <c r="AM350" s="207"/>
      <c r="AN350" s="207"/>
      <c r="AO350" s="207"/>
      <c r="AP350" s="206"/>
    </row>
    <row r="351" spans="39:42" ht="15">
      <c r="AM351" s="207"/>
      <c r="AN351" s="207"/>
      <c r="AO351" s="207"/>
      <c r="AP351" s="206"/>
    </row>
    <row r="352" spans="39:42" ht="15">
      <c r="AM352" s="207"/>
      <c r="AN352" s="207"/>
      <c r="AO352" s="207"/>
      <c r="AP352" s="206"/>
    </row>
    <row r="353" spans="39:42" ht="15">
      <c r="AM353" s="207"/>
      <c r="AN353" s="207"/>
      <c r="AO353" s="207"/>
      <c r="AP353" s="206"/>
    </row>
    <row r="354" spans="39:42" ht="15">
      <c r="AM354" s="207"/>
      <c r="AN354" s="207"/>
      <c r="AO354" s="207"/>
      <c r="AP354" s="206"/>
    </row>
    <row r="355" spans="39:42" ht="15">
      <c r="AM355" s="207"/>
      <c r="AN355" s="207"/>
      <c r="AO355" s="207"/>
      <c r="AP355" s="206"/>
    </row>
    <row r="356" spans="39:42" ht="15">
      <c r="AM356" s="207"/>
      <c r="AN356" s="207"/>
      <c r="AO356" s="207"/>
      <c r="AP356" s="206"/>
    </row>
    <row r="357" spans="39:42" ht="15">
      <c r="AM357" s="207"/>
      <c r="AN357" s="207"/>
      <c r="AO357" s="207"/>
      <c r="AP357" s="206"/>
    </row>
    <row r="358" spans="39:42" ht="15">
      <c r="AM358" s="207"/>
      <c r="AN358" s="207"/>
      <c r="AO358" s="207"/>
      <c r="AP358" s="206"/>
    </row>
    <row r="359" spans="39:42" ht="15">
      <c r="AM359" s="207"/>
      <c r="AN359" s="207"/>
      <c r="AO359" s="207"/>
      <c r="AP359" s="206"/>
    </row>
    <row r="360" spans="39:42" ht="15">
      <c r="AM360" s="207"/>
      <c r="AN360" s="207"/>
      <c r="AO360" s="207"/>
      <c r="AP360" s="206"/>
    </row>
    <row r="361" spans="39:42" ht="15">
      <c r="AM361" s="207"/>
      <c r="AN361" s="207"/>
      <c r="AO361" s="207"/>
      <c r="AP361" s="206"/>
    </row>
    <row r="362" spans="39:42" ht="15">
      <c r="AM362" s="207"/>
      <c r="AN362" s="207"/>
      <c r="AO362" s="207"/>
      <c r="AP362" s="206"/>
    </row>
    <row r="363" spans="39:42" ht="15">
      <c r="AM363" s="207"/>
      <c r="AN363" s="207"/>
      <c r="AO363" s="207"/>
      <c r="AP363" s="206"/>
    </row>
    <row r="364" spans="39:42" ht="15">
      <c r="AM364" s="207"/>
      <c r="AN364" s="207"/>
      <c r="AO364" s="207"/>
      <c r="AP364" s="206"/>
    </row>
    <row r="365" spans="39:42" ht="15">
      <c r="AM365" s="207"/>
      <c r="AN365" s="207"/>
      <c r="AO365" s="207"/>
      <c r="AP365" s="206"/>
    </row>
    <row r="366" spans="39:42" ht="15">
      <c r="AM366" s="207"/>
      <c r="AN366" s="207"/>
      <c r="AO366" s="207"/>
      <c r="AP366" s="206"/>
    </row>
    <row r="367" spans="39:42" ht="15">
      <c r="AM367" s="207"/>
      <c r="AN367" s="207"/>
      <c r="AO367" s="207"/>
      <c r="AP367" s="206"/>
    </row>
    <row r="368" spans="39:42" ht="15">
      <c r="AM368" s="207"/>
      <c r="AN368" s="207"/>
      <c r="AO368" s="207"/>
      <c r="AP368" s="206"/>
    </row>
    <row r="369" spans="39:42" ht="15">
      <c r="AM369" s="207"/>
      <c r="AN369" s="207"/>
      <c r="AO369" s="207"/>
      <c r="AP369" s="206"/>
    </row>
    <row r="370" spans="39:42" ht="15">
      <c r="AM370" s="207"/>
      <c r="AN370" s="207"/>
      <c r="AO370" s="207"/>
      <c r="AP370" s="206"/>
    </row>
    <row r="371" spans="39:42" ht="15">
      <c r="AM371" s="207"/>
      <c r="AN371" s="207"/>
      <c r="AO371" s="207"/>
      <c r="AP371" s="206"/>
    </row>
    <row r="372" spans="39:42" ht="15">
      <c r="AM372" s="207"/>
      <c r="AN372" s="207"/>
      <c r="AO372" s="207"/>
      <c r="AP372" s="206"/>
    </row>
    <row r="373" spans="39:42" ht="15">
      <c r="AM373" s="207"/>
      <c r="AN373" s="207"/>
      <c r="AO373" s="207"/>
      <c r="AP373" s="206"/>
    </row>
    <row r="374" spans="39:42" ht="15">
      <c r="AM374" s="207"/>
      <c r="AN374" s="207"/>
      <c r="AO374" s="207"/>
      <c r="AP374" s="206"/>
    </row>
    <row r="375" spans="39:42" ht="15">
      <c r="AM375" s="207"/>
      <c r="AN375" s="207"/>
      <c r="AO375" s="207"/>
      <c r="AP375" s="206"/>
    </row>
    <row r="376" spans="39:42" ht="15">
      <c r="AM376" s="207"/>
      <c r="AN376" s="207"/>
      <c r="AO376" s="207"/>
      <c r="AP376" s="206"/>
    </row>
    <row r="377" spans="39:42" ht="15">
      <c r="AM377" s="207"/>
      <c r="AN377" s="207"/>
      <c r="AO377" s="207"/>
      <c r="AP377" s="206"/>
    </row>
    <row r="378" spans="39:42" ht="15">
      <c r="AM378" s="207"/>
      <c r="AN378" s="207"/>
      <c r="AO378" s="207"/>
      <c r="AP378" s="206"/>
    </row>
    <row r="379" spans="39:42" ht="15">
      <c r="AM379" s="207"/>
      <c r="AN379" s="207"/>
      <c r="AO379" s="207"/>
      <c r="AP379" s="206"/>
    </row>
    <row r="380" spans="39:42" ht="15">
      <c r="AM380" s="207"/>
      <c r="AN380" s="207"/>
      <c r="AO380" s="207"/>
      <c r="AP380" s="206"/>
    </row>
    <row r="381" spans="39:42" ht="15">
      <c r="AM381" s="207"/>
      <c r="AN381" s="207"/>
      <c r="AO381" s="207"/>
      <c r="AP381" s="206"/>
    </row>
    <row r="382" spans="39:42" ht="15">
      <c r="AM382" s="207"/>
      <c r="AN382" s="207"/>
      <c r="AO382" s="207"/>
      <c r="AP382" s="206"/>
    </row>
    <row r="383" spans="39:42" ht="15">
      <c r="AM383" s="207"/>
      <c r="AN383" s="207"/>
      <c r="AO383" s="207"/>
      <c r="AP383" s="206"/>
    </row>
    <row r="384" spans="39:42" ht="15">
      <c r="AM384" s="207"/>
      <c r="AN384" s="207"/>
      <c r="AO384" s="207"/>
      <c r="AP384" s="206"/>
    </row>
    <row r="385" spans="39:42" ht="15">
      <c r="AM385" s="207"/>
      <c r="AN385" s="207"/>
      <c r="AO385" s="207"/>
      <c r="AP385" s="206"/>
    </row>
    <row r="386" spans="39:42" ht="15">
      <c r="AM386" s="207"/>
      <c r="AN386" s="207"/>
      <c r="AO386" s="207"/>
      <c r="AP386" s="206"/>
    </row>
    <row r="387" spans="39:42" ht="15">
      <c r="AM387" s="207"/>
      <c r="AN387" s="207"/>
      <c r="AO387" s="207"/>
      <c r="AP387" s="206"/>
    </row>
    <row r="388" spans="39:42" ht="15">
      <c r="AM388" s="207"/>
      <c r="AN388" s="207"/>
      <c r="AO388" s="207"/>
      <c r="AP388" s="206"/>
    </row>
    <row r="389" spans="39:42" ht="15">
      <c r="AM389" s="207"/>
      <c r="AN389" s="207"/>
      <c r="AO389" s="207"/>
      <c r="AP389" s="206"/>
    </row>
    <row r="390" spans="39:42" ht="15">
      <c r="AM390" s="207"/>
      <c r="AN390" s="207"/>
      <c r="AO390" s="207"/>
      <c r="AP390" s="206"/>
    </row>
    <row r="391" spans="39:42" ht="15">
      <c r="AM391" s="207"/>
      <c r="AN391" s="207"/>
      <c r="AO391" s="207"/>
      <c r="AP391" s="206"/>
    </row>
    <row r="392" spans="39:42" ht="15">
      <c r="AM392" s="207"/>
      <c r="AN392" s="207"/>
      <c r="AO392" s="207"/>
      <c r="AP392" s="206"/>
    </row>
    <row r="393" spans="39:42" ht="15">
      <c r="AM393" s="207"/>
      <c r="AN393" s="207"/>
      <c r="AO393" s="207"/>
      <c r="AP393" s="206"/>
    </row>
    <row r="394" spans="39:42" ht="15">
      <c r="AM394" s="207"/>
      <c r="AN394" s="207"/>
      <c r="AO394" s="207"/>
      <c r="AP394" s="206"/>
    </row>
    <row r="395" spans="39:42" ht="15">
      <c r="AM395" s="207"/>
      <c r="AN395" s="207"/>
      <c r="AO395" s="207"/>
      <c r="AP395" s="206"/>
    </row>
    <row r="396" spans="39:42" ht="15">
      <c r="AM396" s="207"/>
      <c r="AN396" s="207"/>
      <c r="AO396" s="207"/>
      <c r="AP396" s="206"/>
    </row>
    <row r="397" spans="39:42" ht="15">
      <c r="AM397" s="207"/>
      <c r="AN397" s="207"/>
      <c r="AO397" s="207"/>
      <c r="AP397" s="206"/>
    </row>
    <row r="398" spans="39:42" ht="15">
      <c r="AM398" s="207"/>
      <c r="AN398" s="207"/>
      <c r="AO398" s="207"/>
      <c r="AP398" s="206"/>
    </row>
    <row r="399" spans="39:42" ht="15">
      <c r="AM399" s="207"/>
      <c r="AN399" s="207"/>
      <c r="AO399" s="207"/>
      <c r="AP399" s="206"/>
    </row>
    <row r="400" spans="39:42" ht="15">
      <c r="AM400" s="207"/>
      <c r="AN400" s="207"/>
      <c r="AO400" s="207"/>
      <c r="AP400" s="206"/>
    </row>
    <row r="401" spans="39:42" ht="15">
      <c r="AM401" s="207"/>
      <c r="AN401" s="207"/>
      <c r="AO401" s="207"/>
      <c r="AP401" s="206"/>
    </row>
    <row r="402" spans="39:42" ht="15">
      <c r="AM402" s="207"/>
      <c r="AN402" s="207"/>
      <c r="AO402" s="207"/>
      <c r="AP402" s="206"/>
    </row>
    <row r="403" spans="39:42" ht="15">
      <c r="AM403" s="207"/>
      <c r="AN403" s="207"/>
      <c r="AO403" s="207"/>
      <c r="AP403" s="206"/>
    </row>
    <row r="404" spans="39:42" ht="15">
      <c r="AM404" s="207"/>
      <c r="AN404" s="207"/>
      <c r="AO404" s="207"/>
      <c r="AP404" s="206"/>
    </row>
    <row r="405" spans="39:42" ht="15">
      <c r="AM405" s="207"/>
      <c r="AN405" s="207"/>
      <c r="AO405" s="207"/>
      <c r="AP405" s="206"/>
    </row>
    <row r="406" spans="39:42" ht="15">
      <c r="AM406" s="207"/>
      <c r="AN406" s="207"/>
      <c r="AO406" s="207"/>
      <c r="AP406" s="206"/>
    </row>
    <row r="407" spans="39:42" ht="15">
      <c r="AM407" s="207"/>
      <c r="AN407" s="207"/>
      <c r="AO407" s="207"/>
      <c r="AP407" s="206"/>
    </row>
    <row r="408" spans="39:42" ht="15">
      <c r="AM408" s="207"/>
      <c r="AN408" s="207"/>
      <c r="AO408" s="207"/>
      <c r="AP408" s="206"/>
    </row>
    <row r="409" spans="39:42" ht="15">
      <c r="AM409" s="207"/>
      <c r="AN409" s="207"/>
      <c r="AO409" s="207"/>
      <c r="AP409" s="206"/>
    </row>
    <row r="410" spans="39:42" ht="15">
      <c r="AM410" s="207"/>
      <c r="AN410" s="207"/>
      <c r="AO410" s="207"/>
      <c r="AP410" s="206"/>
    </row>
    <row r="411" spans="39:42" ht="15">
      <c r="AM411" s="207"/>
      <c r="AN411" s="207"/>
      <c r="AO411" s="207"/>
      <c r="AP411" s="206"/>
    </row>
    <row r="412" spans="39:42" ht="15">
      <c r="AM412" s="207"/>
      <c r="AN412" s="207"/>
      <c r="AO412" s="207"/>
      <c r="AP412" s="206"/>
    </row>
    <row r="413" spans="39:42" ht="15">
      <c r="AM413" s="207"/>
      <c r="AN413" s="207"/>
      <c r="AO413" s="207"/>
      <c r="AP413" s="206"/>
    </row>
    <row r="414" spans="39:42" ht="15">
      <c r="AM414" s="207"/>
      <c r="AN414" s="207"/>
      <c r="AO414" s="207"/>
      <c r="AP414" s="206"/>
    </row>
    <row r="415" spans="39:42" ht="15">
      <c r="AM415" s="207"/>
      <c r="AN415" s="207"/>
      <c r="AO415" s="207"/>
      <c r="AP415" s="206"/>
    </row>
    <row r="416" spans="39:42" ht="15">
      <c r="AM416" s="207"/>
      <c r="AN416" s="207"/>
      <c r="AO416" s="207"/>
      <c r="AP416" s="206"/>
    </row>
    <row r="417" spans="39:42" ht="15">
      <c r="AM417" s="207"/>
      <c r="AN417" s="207"/>
      <c r="AO417" s="207"/>
      <c r="AP417" s="206"/>
    </row>
    <row r="418" spans="39:42" ht="15">
      <c r="AM418" s="207"/>
      <c r="AN418" s="207"/>
      <c r="AO418" s="207"/>
      <c r="AP418" s="206"/>
    </row>
    <row r="419" spans="39:42" ht="15">
      <c r="AM419" s="207"/>
      <c r="AN419" s="207"/>
      <c r="AO419" s="207"/>
      <c r="AP419" s="206"/>
    </row>
    <row r="420" spans="39:42" ht="15">
      <c r="AM420" s="207"/>
      <c r="AN420" s="207"/>
      <c r="AO420" s="207"/>
      <c r="AP420" s="206"/>
    </row>
    <row r="421" spans="39:42" ht="15">
      <c r="AM421" s="207"/>
      <c r="AN421" s="207"/>
      <c r="AO421" s="207"/>
      <c r="AP421" s="206"/>
    </row>
    <row r="422" spans="39:42" ht="15">
      <c r="AM422" s="207"/>
      <c r="AN422" s="207"/>
      <c r="AO422" s="207"/>
      <c r="AP422" s="206"/>
    </row>
    <row r="423" spans="39:42" ht="15">
      <c r="AM423" s="207"/>
      <c r="AN423" s="207"/>
      <c r="AO423" s="207"/>
      <c r="AP423" s="206"/>
    </row>
    <row r="424" spans="39:42" ht="15">
      <c r="AM424" s="207"/>
      <c r="AN424" s="207"/>
      <c r="AO424" s="207"/>
      <c r="AP424" s="206"/>
    </row>
    <row r="425" spans="39:42" ht="15">
      <c r="AM425" s="207"/>
      <c r="AN425" s="207"/>
      <c r="AO425" s="207"/>
      <c r="AP425" s="206"/>
    </row>
    <row r="426" spans="39:42" ht="15">
      <c r="AM426" s="207"/>
      <c r="AN426" s="207"/>
      <c r="AO426" s="207"/>
      <c r="AP426" s="206"/>
    </row>
    <row r="427" spans="39:42" ht="15">
      <c r="AM427" s="207"/>
      <c r="AN427" s="207"/>
      <c r="AO427" s="207"/>
      <c r="AP427" s="206"/>
    </row>
    <row r="428" spans="39:42" ht="15">
      <c r="AM428" s="207"/>
      <c r="AN428" s="207"/>
      <c r="AO428" s="207"/>
      <c r="AP428" s="206"/>
    </row>
    <row r="429" spans="39:42" ht="15">
      <c r="AM429" s="207"/>
      <c r="AN429" s="207"/>
      <c r="AO429" s="207"/>
      <c r="AP429" s="206"/>
    </row>
    <row r="430" spans="39:42" ht="15">
      <c r="AM430" s="207"/>
      <c r="AN430" s="207"/>
      <c r="AO430" s="207"/>
      <c r="AP430" s="206"/>
    </row>
    <row r="431" spans="39:42" ht="15">
      <c r="AM431" s="207"/>
      <c r="AN431" s="207"/>
      <c r="AO431" s="207"/>
      <c r="AP431" s="206"/>
    </row>
    <row r="432" spans="39:42" ht="15">
      <c r="AM432" s="207"/>
      <c r="AN432" s="207"/>
      <c r="AO432" s="207"/>
      <c r="AP432" s="206"/>
    </row>
    <row r="433" spans="39:42" ht="15">
      <c r="AM433" s="207"/>
      <c r="AN433" s="207"/>
      <c r="AO433" s="207"/>
      <c r="AP433" s="206"/>
    </row>
    <row r="434" spans="39:42" ht="15">
      <c r="AM434" s="207"/>
      <c r="AN434" s="207"/>
      <c r="AO434" s="207"/>
      <c r="AP434" s="206"/>
    </row>
    <row r="435" spans="39:42" ht="15">
      <c r="AM435" s="207"/>
      <c r="AN435" s="207"/>
      <c r="AO435" s="207"/>
      <c r="AP435" s="206"/>
    </row>
    <row r="436" spans="39:42" ht="15">
      <c r="AM436" s="207"/>
      <c r="AN436" s="207"/>
      <c r="AO436" s="207"/>
      <c r="AP436" s="206"/>
    </row>
    <row r="437" spans="39:42" ht="15">
      <c r="AM437" s="207"/>
      <c r="AN437" s="207"/>
      <c r="AO437" s="207"/>
      <c r="AP437" s="206"/>
    </row>
    <row r="438" spans="39:42" ht="15">
      <c r="AM438" s="207"/>
      <c r="AN438" s="207"/>
      <c r="AO438" s="207"/>
      <c r="AP438" s="206"/>
    </row>
    <row r="439" spans="39:42" ht="15">
      <c r="AM439" s="207"/>
      <c r="AN439" s="207"/>
      <c r="AO439" s="207"/>
      <c r="AP439" s="206"/>
    </row>
    <row r="440" spans="39:42" ht="15">
      <c r="AM440" s="207"/>
      <c r="AN440" s="207"/>
      <c r="AO440" s="207"/>
      <c r="AP440" s="206"/>
    </row>
    <row r="441" spans="39:42" ht="15">
      <c r="AM441" s="207"/>
      <c r="AN441" s="207"/>
      <c r="AO441" s="207"/>
      <c r="AP441" s="206"/>
    </row>
    <row r="442" spans="39:42" ht="15">
      <c r="AM442" s="207"/>
      <c r="AN442" s="207"/>
      <c r="AO442" s="207"/>
      <c r="AP442" s="206"/>
    </row>
  </sheetData>
  <mergeCells count="10">
    <mergeCell ref="C3:E3"/>
    <mergeCell ref="Z6:AH6"/>
    <mergeCell ref="AM6:AP6"/>
    <mergeCell ref="D7:E7"/>
    <mergeCell ref="F7:H7"/>
    <mergeCell ref="J7:L7"/>
    <mergeCell ref="P7:Q7"/>
    <mergeCell ref="R7:S7"/>
    <mergeCell ref="T7:U7"/>
    <mergeCell ref="W7:Y7"/>
  </mergeCells>
  <printOptions gridLines="1"/>
  <pageMargins left="0.5" right="1" top="0.3" bottom="0.25" header="0.5" footer="0.21"/>
  <pageSetup paperSize="9" scale="60" orientation="landscape" horizontalDpi="4294967293"/>
  <headerFooter alignWithMargins="0"/>
  <rowBreaks count="2" manualBreakCount="2">
    <brk id="35" min="1" max="25" man="1"/>
    <brk id="57" min="1" max="25" man="1"/>
  </rowBreaks>
  <colBreaks count="1" manualBreakCount="1">
    <brk id="21" max="107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499984740745262"/>
  </sheetPr>
  <dimension ref="A1:JE489"/>
  <sheetViews>
    <sheetView zoomScale="80" zoomScaleNormal="80" zoomScaleSheetLayoutView="50" zoomScalePageLayoutView="80" workbookViewId="0">
      <pane ySplit="8" topLeftCell="A31" activePane="bottomLeft" state="frozen"/>
      <selection activeCell="R51" sqref="R51"/>
      <selection pane="bottomLeft" activeCell="R51" sqref="R51"/>
    </sheetView>
  </sheetViews>
  <sheetFormatPr baseColWidth="10" defaultColWidth="8.83203125" defaultRowHeight="14" x14ac:dyDescent="0"/>
  <cols>
    <col min="1" max="1" width="8.1640625" style="198" customWidth="1"/>
    <col min="2" max="2" width="17.33203125" style="198" customWidth="1"/>
    <col min="3" max="3" width="8.83203125" style="198"/>
    <col min="4" max="4" width="10.5" style="198" customWidth="1"/>
    <col min="5" max="5" width="13.83203125" style="198" customWidth="1"/>
    <col min="6" max="6" width="11" style="198" customWidth="1"/>
    <col min="7" max="7" width="8.83203125" style="198"/>
    <col min="8" max="8" width="13.6640625" style="486" customWidth="1"/>
    <col min="9" max="10" width="8.83203125" style="198"/>
    <col min="11" max="11" width="10.33203125" style="198" customWidth="1"/>
    <col min="12" max="12" width="15.5" style="198" customWidth="1"/>
    <col min="13" max="13" width="12.5" style="198" customWidth="1"/>
    <col min="14" max="14" width="12.83203125" style="198" customWidth="1"/>
    <col min="15" max="19" width="8.83203125" style="198"/>
    <col min="20" max="20" width="7" style="198" customWidth="1"/>
    <col min="21" max="22" width="8.83203125" style="198"/>
    <col min="23" max="23" width="14.6640625" style="198" customWidth="1"/>
    <col min="24" max="24" width="22.6640625" style="198" customWidth="1"/>
    <col min="25" max="33" width="8.83203125" style="452"/>
    <col min="34" max="34" width="39.83203125" style="198" customWidth="1"/>
    <col min="35" max="37" width="13.1640625" style="198" hidden="1" customWidth="1"/>
    <col min="38" max="38" width="48" style="198" customWidth="1"/>
    <col min="39" max="39" width="58.1640625" style="198" customWidth="1"/>
    <col min="40" max="16384" width="8.83203125" style="198"/>
  </cols>
  <sheetData>
    <row r="1" spans="1:265" ht="19" thickBot="1">
      <c r="A1" s="457" t="s">
        <v>1085</v>
      </c>
      <c r="B1" s="458"/>
      <c r="C1" s="182"/>
      <c r="D1" s="182"/>
      <c r="E1" s="182"/>
      <c r="F1" s="182"/>
      <c r="G1" s="459"/>
      <c r="H1" s="176"/>
      <c r="I1" s="177"/>
      <c r="J1" s="178"/>
      <c r="K1" s="178"/>
      <c r="L1" s="178"/>
      <c r="M1" s="177"/>
      <c r="N1" s="177"/>
      <c r="O1" s="177"/>
      <c r="P1" s="178"/>
      <c r="Q1" s="178"/>
      <c r="R1" s="178"/>
      <c r="S1" s="178"/>
      <c r="T1" s="178"/>
      <c r="U1" s="179"/>
      <c r="V1" s="178"/>
      <c r="W1" s="178"/>
      <c r="X1" s="178"/>
      <c r="AH1" s="178"/>
      <c r="AI1" s="178"/>
      <c r="AJ1" s="178"/>
      <c r="AK1" s="178"/>
      <c r="AL1" s="178"/>
      <c r="AM1" s="181"/>
    </row>
    <row r="2" spans="1:265" ht="19" thickBot="1">
      <c r="A2" s="182" t="s">
        <v>0</v>
      </c>
      <c r="B2" s="460"/>
      <c r="C2" s="182"/>
      <c r="D2" s="182"/>
      <c r="E2" s="182"/>
      <c r="F2" s="182"/>
      <c r="G2" s="182"/>
      <c r="H2" s="176"/>
      <c r="I2" s="177"/>
      <c r="J2" s="178"/>
      <c r="K2" s="178"/>
      <c r="L2" s="178"/>
      <c r="M2" s="177"/>
      <c r="N2" s="177"/>
      <c r="O2" s="177"/>
      <c r="P2" s="178"/>
      <c r="Q2" s="178"/>
      <c r="R2" s="178"/>
      <c r="S2" s="178"/>
      <c r="T2" s="178"/>
      <c r="U2" s="179"/>
      <c r="V2" s="178"/>
      <c r="W2" s="178"/>
      <c r="X2" s="178"/>
      <c r="AH2" s="178"/>
      <c r="AI2" s="178"/>
      <c r="AJ2" s="178"/>
      <c r="AK2" s="178"/>
      <c r="AL2" s="178"/>
      <c r="AM2" s="178"/>
    </row>
    <row r="3" spans="1:265" ht="16" thickBot="1">
      <c r="A3" s="461" t="s">
        <v>1</v>
      </c>
      <c r="B3" s="1093" t="s">
        <v>2</v>
      </c>
      <c r="C3" s="1093"/>
      <c r="D3" s="1093"/>
      <c r="E3" s="461"/>
      <c r="F3" s="461"/>
      <c r="G3" s="461"/>
      <c r="H3" s="462"/>
      <c r="I3" s="463"/>
      <c r="J3" s="463"/>
      <c r="K3" s="463"/>
      <c r="L3" s="463"/>
      <c r="M3" s="463"/>
      <c r="N3" s="463"/>
      <c r="O3" s="463"/>
      <c r="P3" s="463"/>
      <c r="Q3" s="463"/>
      <c r="R3" s="463"/>
      <c r="S3" s="463"/>
      <c r="T3" s="463"/>
      <c r="U3" s="179"/>
      <c r="V3" s="463"/>
      <c r="W3" s="463"/>
      <c r="X3" s="463"/>
      <c r="AH3" s="463"/>
      <c r="AI3" s="463"/>
      <c r="AJ3" s="463"/>
      <c r="AK3" s="463"/>
      <c r="AL3" s="463"/>
      <c r="AM3" s="463"/>
    </row>
    <row r="4" spans="1:265" s="461" customFormat="1" ht="16" thickBot="1">
      <c r="A4" s="1101" t="s">
        <v>3054</v>
      </c>
      <c r="B4" s="1101"/>
      <c r="C4" s="1101"/>
      <c r="D4" s="1101"/>
      <c r="E4" s="1101"/>
      <c r="F4" s="1101"/>
      <c r="G4" s="1101"/>
      <c r="H4" s="1101"/>
      <c r="I4" s="1101"/>
      <c r="J4" s="1101"/>
      <c r="K4" s="1101"/>
      <c r="L4" s="1101"/>
      <c r="M4" s="1101"/>
      <c r="N4" s="1101"/>
      <c r="O4" s="1101"/>
      <c r="P4" s="1101"/>
      <c r="Q4" s="1101"/>
      <c r="R4" s="1101"/>
      <c r="S4" s="1101"/>
      <c r="T4" s="1101"/>
      <c r="U4" s="1101"/>
      <c r="V4" s="1101"/>
      <c r="W4" s="1101"/>
      <c r="X4" s="1101"/>
      <c r="Y4" s="1101"/>
      <c r="Z4" s="1101"/>
      <c r="AA4" s="1101"/>
      <c r="AB4" s="1101"/>
      <c r="AC4" s="1101"/>
      <c r="AD4" s="1101"/>
      <c r="AE4" s="1101"/>
      <c r="AF4" s="1101"/>
      <c r="AG4" s="1101"/>
      <c r="AH4" s="1101"/>
      <c r="AI4" s="1101"/>
      <c r="AJ4" s="1101"/>
      <c r="AK4" s="1101"/>
      <c r="AL4" s="1101"/>
      <c r="AM4" s="1101"/>
      <c r="AN4" s="1102"/>
      <c r="AO4" s="1102"/>
      <c r="AP4" s="1102"/>
      <c r="AQ4" s="1102"/>
      <c r="AR4" s="1102"/>
      <c r="AS4" s="1102"/>
      <c r="AT4" s="1102"/>
      <c r="AU4" s="1102"/>
      <c r="AV4" s="1102"/>
      <c r="AW4" s="1102"/>
      <c r="AX4" s="1102"/>
      <c r="AY4" s="1102"/>
      <c r="AZ4" s="1102"/>
      <c r="BA4" s="1102"/>
      <c r="BB4" s="1102"/>
      <c r="BC4" s="1102"/>
      <c r="BD4" s="1102"/>
      <c r="BE4" s="1102"/>
      <c r="BF4" s="1102"/>
      <c r="BG4" s="1102"/>
      <c r="BH4" s="1102"/>
      <c r="BI4" s="1102"/>
      <c r="BJ4" s="1102"/>
      <c r="BK4" s="1102"/>
      <c r="BL4" s="1102"/>
      <c r="BM4" s="1102"/>
      <c r="BN4" s="1102"/>
      <c r="BO4" s="1102"/>
      <c r="BP4" s="1102"/>
      <c r="BQ4" s="1102"/>
      <c r="BR4" s="1102"/>
      <c r="BS4" s="1102"/>
      <c r="BT4" s="1102"/>
      <c r="BU4" s="1102"/>
      <c r="BV4" s="1102"/>
      <c r="BW4" s="1102"/>
      <c r="BX4" s="1102"/>
      <c r="BY4" s="1102"/>
      <c r="BZ4" s="1102"/>
      <c r="CA4" s="1102"/>
      <c r="CB4" s="1102"/>
      <c r="CC4" s="1102"/>
      <c r="CD4" s="1102"/>
      <c r="CE4" s="1102"/>
      <c r="CF4" s="1102"/>
      <c r="CG4" s="1102"/>
      <c r="CH4" s="1102"/>
      <c r="CI4" s="1102"/>
      <c r="CJ4" s="1102"/>
      <c r="CK4" s="1102"/>
      <c r="CL4" s="1102"/>
      <c r="CM4" s="1102"/>
      <c r="CN4" s="1102"/>
      <c r="CO4" s="1102"/>
      <c r="CP4" s="1102"/>
      <c r="CQ4" s="1102"/>
      <c r="CR4" s="1102"/>
      <c r="CS4" s="1102"/>
      <c r="CT4" s="1102"/>
      <c r="CU4" s="1102"/>
      <c r="CV4" s="1102"/>
      <c r="CW4" s="1102"/>
      <c r="CX4" s="1102"/>
      <c r="CY4" s="1102"/>
      <c r="CZ4" s="1102"/>
      <c r="DA4" s="1102"/>
      <c r="DB4" s="1102"/>
      <c r="DC4" s="1102"/>
      <c r="DD4" s="1102"/>
      <c r="DE4" s="1102"/>
      <c r="DF4" s="1102"/>
      <c r="DG4" s="1102"/>
      <c r="DH4" s="1102"/>
      <c r="DI4" s="1102"/>
      <c r="DJ4" s="1102"/>
      <c r="DK4" s="1102"/>
      <c r="DL4" s="1102"/>
      <c r="DM4" s="1102"/>
      <c r="DN4" s="1102"/>
      <c r="DO4" s="1102"/>
      <c r="DP4" s="1102"/>
      <c r="DQ4" s="1102"/>
      <c r="DR4" s="1102"/>
      <c r="DS4" s="1102"/>
      <c r="DT4" s="1102"/>
      <c r="DU4" s="1102"/>
      <c r="DV4" s="1102"/>
      <c r="DW4" s="1102"/>
      <c r="DX4" s="1102"/>
      <c r="DY4" s="1102"/>
      <c r="DZ4" s="1102"/>
      <c r="EA4" s="1102"/>
      <c r="EB4" s="1102"/>
      <c r="EC4" s="1102"/>
      <c r="ED4" s="1102"/>
      <c r="EE4" s="1102"/>
      <c r="EF4" s="1102"/>
      <c r="EG4" s="1102"/>
      <c r="EH4" s="1102"/>
      <c r="EI4" s="1102"/>
      <c r="EJ4" s="1102"/>
      <c r="EK4" s="1102"/>
      <c r="EL4" s="1102"/>
      <c r="EM4" s="1102"/>
      <c r="EN4" s="1102"/>
      <c r="EO4" s="1102"/>
      <c r="EP4" s="1102"/>
      <c r="EQ4" s="1102"/>
      <c r="ER4" s="1102"/>
      <c r="ES4" s="1102"/>
      <c r="ET4" s="1102"/>
      <c r="EU4" s="1102"/>
      <c r="EV4" s="1102"/>
      <c r="EW4" s="1102"/>
      <c r="EX4" s="1102"/>
      <c r="EY4" s="1102"/>
      <c r="EZ4" s="1102"/>
      <c r="FA4" s="1102"/>
      <c r="FB4" s="1102"/>
      <c r="FC4" s="1102"/>
      <c r="FD4" s="1102"/>
      <c r="FE4" s="1102"/>
      <c r="FF4" s="1102"/>
      <c r="FG4" s="1102"/>
      <c r="FH4" s="1102"/>
      <c r="FI4" s="1102"/>
      <c r="FJ4" s="1102"/>
      <c r="FK4" s="1102"/>
      <c r="FL4" s="1102"/>
      <c r="FM4" s="1102"/>
      <c r="FN4" s="1102"/>
      <c r="FO4" s="1102"/>
      <c r="FP4" s="1102"/>
      <c r="FQ4" s="1102"/>
      <c r="FR4" s="1102"/>
      <c r="FS4" s="1102"/>
      <c r="FT4" s="1102"/>
      <c r="FU4" s="1102"/>
      <c r="FV4" s="1102"/>
      <c r="FW4" s="1102"/>
      <c r="FX4" s="1102"/>
      <c r="FY4" s="1102"/>
      <c r="FZ4" s="1102"/>
      <c r="GA4" s="1102"/>
      <c r="GB4" s="1102"/>
      <c r="GC4" s="1102"/>
      <c r="GD4" s="1102"/>
      <c r="GE4" s="1102"/>
      <c r="GF4" s="1102"/>
      <c r="GG4" s="1102"/>
      <c r="GH4" s="1102"/>
      <c r="GI4" s="1102"/>
      <c r="GJ4" s="1102"/>
      <c r="GK4" s="1102"/>
      <c r="GL4" s="1102"/>
      <c r="GM4" s="1102"/>
      <c r="GN4" s="1102"/>
      <c r="GO4" s="1102"/>
      <c r="GP4" s="1102"/>
      <c r="GQ4" s="1102"/>
      <c r="GR4" s="1102"/>
      <c r="GS4" s="1102"/>
      <c r="GT4" s="1102"/>
      <c r="GU4" s="1102"/>
      <c r="GV4" s="1102"/>
      <c r="GW4" s="1102"/>
      <c r="GX4" s="1102"/>
      <c r="GY4" s="1102"/>
      <c r="GZ4" s="1102"/>
      <c r="HA4" s="1102"/>
      <c r="HB4" s="1102"/>
      <c r="HC4" s="1102"/>
      <c r="HD4" s="1102"/>
      <c r="HE4" s="1102"/>
      <c r="HF4" s="1102"/>
      <c r="HG4" s="1102"/>
      <c r="HH4" s="1102"/>
      <c r="HI4" s="1102"/>
      <c r="HJ4" s="1102"/>
      <c r="HK4" s="1102"/>
      <c r="HL4" s="1102"/>
      <c r="HM4" s="1102"/>
      <c r="HN4" s="1102"/>
      <c r="HO4" s="1102"/>
      <c r="HP4" s="1102"/>
      <c r="HQ4" s="1102"/>
      <c r="HR4" s="1102"/>
      <c r="HS4" s="1102"/>
      <c r="HT4" s="1102"/>
      <c r="HU4" s="1102"/>
      <c r="HV4" s="1102"/>
      <c r="HW4" s="1102"/>
      <c r="HX4" s="1102"/>
      <c r="HY4" s="1102"/>
      <c r="HZ4" s="1102"/>
      <c r="IA4" s="1102"/>
      <c r="IB4" s="1102"/>
      <c r="IC4" s="1102"/>
      <c r="ID4" s="1102"/>
      <c r="IE4" s="1102"/>
      <c r="IF4" s="1102"/>
      <c r="IG4" s="1102"/>
      <c r="IH4" s="1102"/>
      <c r="II4" s="1102"/>
      <c r="IJ4" s="1102"/>
      <c r="IK4" s="1102"/>
      <c r="IL4" s="1102"/>
      <c r="IM4" s="1102"/>
      <c r="IN4" s="1102"/>
      <c r="IO4" s="1102"/>
      <c r="IP4" s="1102"/>
      <c r="IQ4" s="1102"/>
      <c r="IR4" s="1102"/>
      <c r="IS4" s="1102"/>
      <c r="IT4" s="1102"/>
      <c r="IU4" s="1102"/>
      <c r="IV4" s="1102"/>
      <c r="IW4" s="1102"/>
      <c r="IX4" s="1102"/>
      <c r="IY4" s="1102"/>
      <c r="IZ4" s="1102"/>
      <c r="JA4" s="1102"/>
      <c r="JB4" s="1102"/>
      <c r="JC4" s="1102"/>
      <c r="JD4" s="1102"/>
      <c r="JE4" s="1102"/>
    </row>
    <row r="5" spans="1:265" ht="16" thickBot="1">
      <c r="A5" s="464" t="s">
        <v>6</v>
      </c>
      <c r="B5" s="487"/>
      <c r="C5" s="464"/>
      <c r="D5" s="464"/>
      <c r="E5" s="464" t="s">
        <v>5</v>
      </c>
      <c r="F5" s="464"/>
      <c r="G5" s="464"/>
      <c r="H5" s="488"/>
      <c r="I5" s="463"/>
      <c r="J5" s="463"/>
      <c r="K5" s="463"/>
      <c r="L5" s="463"/>
      <c r="M5" s="463"/>
      <c r="N5" s="463"/>
      <c r="O5" s="463"/>
      <c r="P5" s="463"/>
      <c r="Q5" s="463"/>
      <c r="R5" s="463"/>
      <c r="S5" s="463"/>
      <c r="T5" s="463"/>
      <c r="U5" s="179"/>
      <c r="V5" s="463"/>
      <c r="W5" s="463"/>
      <c r="X5" s="463"/>
      <c r="AH5" s="463"/>
      <c r="AI5" s="463"/>
      <c r="AJ5" s="463"/>
      <c r="AK5" s="463"/>
      <c r="AL5" s="463"/>
      <c r="AM5" s="463"/>
    </row>
    <row r="6" spans="1:265" ht="16" thickBot="1">
      <c r="A6" s="192"/>
      <c r="B6" s="193"/>
      <c r="C6" s="192"/>
      <c r="D6" s="192"/>
      <c r="E6" s="192"/>
      <c r="F6" s="192"/>
      <c r="G6" s="192"/>
      <c r="H6" s="194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5"/>
      <c r="U6" s="465" t="s">
        <v>11</v>
      </c>
      <c r="V6" s="192"/>
      <c r="W6" s="192"/>
      <c r="X6" s="192"/>
      <c r="Y6" s="1094" t="s">
        <v>2956</v>
      </c>
      <c r="Z6" s="1095"/>
      <c r="AA6" s="1095"/>
      <c r="AB6" s="1095"/>
      <c r="AC6" s="1095"/>
      <c r="AD6" s="1095"/>
      <c r="AE6" s="1095"/>
      <c r="AF6" s="1095"/>
      <c r="AG6" s="1096"/>
      <c r="AH6" s="192"/>
      <c r="AI6" s="1097" t="s">
        <v>1087</v>
      </c>
      <c r="AJ6" s="1098"/>
      <c r="AK6" s="1098"/>
      <c r="AL6" s="1098"/>
    </row>
    <row r="7" spans="1:265" ht="16" thickBot="1">
      <c r="A7" s="199" t="s">
        <v>11</v>
      </c>
      <c r="B7" s="200" t="s">
        <v>12</v>
      </c>
      <c r="C7" s="1028" t="s">
        <v>13</v>
      </c>
      <c r="D7" s="1028"/>
      <c r="E7" s="1028" t="s">
        <v>14</v>
      </c>
      <c r="F7" s="1028"/>
      <c r="G7" s="1028"/>
      <c r="H7" s="201" t="s">
        <v>16</v>
      </c>
      <c r="I7" s="1028" t="s">
        <v>20</v>
      </c>
      <c r="J7" s="1028"/>
      <c r="K7" s="1028"/>
      <c r="L7" s="202" t="s">
        <v>15</v>
      </c>
      <c r="M7" s="202" t="s">
        <v>71</v>
      </c>
      <c r="N7" s="202" t="s">
        <v>72</v>
      </c>
      <c r="O7" s="1028" t="s">
        <v>17</v>
      </c>
      <c r="P7" s="1028"/>
      <c r="Q7" s="1028" t="s">
        <v>18</v>
      </c>
      <c r="R7" s="1028"/>
      <c r="S7" s="1028" t="s">
        <v>19</v>
      </c>
      <c r="T7" s="1028"/>
      <c r="U7" s="203"/>
      <c r="V7" s="1099" t="s">
        <v>319</v>
      </c>
      <c r="W7" s="1034"/>
      <c r="X7" s="1100"/>
      <c r="Y7" s="466" t="s">
        <v>83</v>
      </c>
      <c r="Z7" s="467" t="s">
        <v>82</v>
      </c>
      <c r="AA7" s="467" t="s">
        <v>84</v>
      </c>
      <c r="AB7" s="467" t="s">
        <v>85</v>
      </c>
      <c r="AC7" s="467" t="s">
        <v>86</v>
      </c>
      <c r="AD7" s="468" t="s">
        <v>87</v>
      </c>
      <c r="AE7" s="467" t="s">
        <v>88</v>
      </c>
      <c r="AF7" s="469" t="s">
        <v>89</v>
      </c>
      <c r="AG7" s="470" t="s">
        <v>90</v>
      </c>
      <c r="AH7" s="202" t="s">
        <v>25</v>
      </c>
      <c r="AI7" s="214" t="s">
        <v>21</v>
      </c>
      <c r="AJ7" s="214" t="s">
        <v>74</v>
      </c>
      <c r="AK7" s="214" t="s">
        <v>22</v>
      </c>
      <c r="AL7" s="215" t="s">
        <v>3055</v>
      </c>
    </row>
    <row r="8" spans="1:265" ht="15">
      <c r="A8" s="211"/>
      <c r="B8" s="211"/>
      <c r="C8" s="212" t="s">
        <v>26</v>
      </c>
      <c r="D8" s="212" t="s">
        <v>27</v>
      </c>
      <c r="E8" s="212" t="s">
        <v>75</v>
      </c>
      <c r="F8" s="212" t="s">
        <v>76</v>
      </c>
      <c r="G8" s="212" t="s">
        <v>29</v>
      </c>
      <c r="H8" s="213" t="s">
        <v>31</v>
      </c>
      <c r="I8" s="212" t="s">
        <v>34</v>
      </c>
      <c r="J8" s="212" t="s">
        <v>77</v>
      </c>
      <c r="K8" s="212" t="s">
        <v>35</v>
      </c>
      <c r="L8" s="212" t="s">
        <v>30</v>
      </c>
      <c r="M8" s="212" t="s">
        <v>30</v>
      </c>
      <c r="N8" s="212" t="s">
        <v>30</v>
      </c>
      <c r="O8" s="212" t="s">
        <v>32</v>
      </c>
      <c r="P8" s="212" t="s">
        <v>33</v>
      </c>
      <c r="Q8" s="212" t="s">
        <v>32</v>
      </c>
      <c r="R8" s="212" t="s">
        <v>33</v>
      </c>
      <c r="S8" s="212" t="s">
        <v>32</v>
      </c>
      <c r="T8" s="212" t="s">
        <v>33</v>
      </c>
      <c r="U8" s="203"/>
      <c r="V8" s="214" t="s">
        <v>38</v>
      </c>
      <c r="W8" s="214" t="s">
        <v>39</v>
      </c>
      <c r="X8" s="219" t="s">
        <v>1089</v>
      </c>
      <c r="Y8" s="463"/>
      <c r="Z8" s="463"/>
      <c r="AA8" s="463"/>
      <c r="AB8" s="463"/>
      <c r="AC8" s="463"/>
      <c r="AD8" s="463"/>
      <c r="AE8" s="463"/>
      <c r="AF8" s="463"/>
      <c r="AG8" s="463"/>
      <c r="AH8" s="212"/>
      <c r="AI8" s="207" t="s">
        <v>497</v>
      </c>
      <c r="AJ8" s="207" t="s">
        <v>498</v>
      </c>
      <c r="AK8" s="207"/>
      <c r="AL8" s="206"/>
    </row>
    <row r="9" spans="1:265" ht="29.25" customHeight="1">
      <c r="A9" s="220">
        <v>1</v>
      </c>
      <c r="B9" s="472" t="s">
        <v>3056</v>
      </c>
      <c r="C9" s="220">
        <v>1</v>
      </c>
      <c r="D9" s="220"/>
      <c r="E9" s="220"/>
      <c r="F9" s="220"/>
      <c r="G9" s="220">
        <v>1</v>
      </c>
      <c r="H9" s="473">
        <v>620</v>
      </c>
      <c r="I9" s="220"/>
      <c r="J9" s="220">
        <v>1</v>
      </c>
      <c r="K9" s="220"/>
      <c r="L9" s="220">
        <v>175</v>
      </c>
      <c r="M9" s="220">
        <v>72</v>
      </c>
      <c r="N9" s="220">
        <v>232</v>
      </c>
      <c r="O9" s="220"/>
      <c r="P9" s="220">
        <v>1</v>
      </c>
      <c r="Q9" s="220"/>
      <c r="R9" s="220">
        <v>1</v>
      </c>
      <c r="S9" s="220"/>
      <c r="T9" s="220">
        <v>1</v>
      </c>
      <c r="U9" s="474">
        <v>1</v>
      </c>
      <c r="V9" s="220">
        <v>300</v>
      </c>
      <c r="W9" s="220">
        <v>1000</v>
      </c>
      <c r="X9" s="220" t="s">
        <v>3057</v>
      </c>
      <c r="Y9" s="479">
        <v>48</v>
      </c>
      <c r="Z9" s="475">
        <v>83.5</v>
      </c>
      <c r="AA9" s="475">
        <v>85</v>
      </c>
      <c r="AB9" s="475">
        <v>118</v>
      </c>
      <c r="AC9" s="475">
        <v>54.5</v>
      </c>
      <c r="AD9" s="476">
        <v>85</v>
      </c>
      <c r="AE9" s="81">
        <v>2704</v>
      </c>
      <c r="AF9" s="477">
        <v>60</v>
      </c>
      <c r="AG9" s="478">
        <v>3759</v>
      </c>
      <c r="AH9" s="220"/>
      <c r="AI9" s="220"/>
      <c r="AJ9" s="220"/>
      <c r="AK9" s="220"/>
      <c r="AL9" s="216" t="s">
        <v>3058</v>
      </c>
    </row>
    <row r="10" spans="1:265" ht="29.25" customHeight="1">
      <c r="A10" s="220">
        <v>2</v>
      </c>
      <c r="B10" s="472" t="s">
        <v>3056</v>
      </c>
      <c r="C10" s="220"/>
      <c r="D10" s="220">
        <v>1</v>
      </c>
      <c r="E10" s="220"/>
      <c r="F10" s="220"/>
      <c r="G10" s="220">
        <v>1</v>
      </c>
      <c r="H10" s="473">
        <v>632</v>
      </c>
      <c r="I10" s="220"/>
      <c r="J10" s="220">
        <v>1</v>
      </c>
      <c r="K10" s="220"/>
      <c r="L10" s="220">
        <v>165</v>
      </c>
      <c r="M10" s="220">
        <v>71</v>
      </c>
      <c r="N10" s="220">
        <v>212</v>
      </c>
      <c r="O10" s="220"/>
      <c r="P10" s="220">
        <v>1</v>
      </c>
      <c r="Q10" s="220">
        <v>1</v>
      </c>
      <c r="R10" s="220"/>
      <c r="S10" s="220"/>
      <c r="T10" s="220">
        <v>1</v>
      </c>
      <c r="U10" s="474">
        <v>2</v>
      </c>
      <c r="V10" s="220">
        <v>300</v>
      </c>
      <c r="W10" s="220">
        <v>700</v>
      </c>
      <c r="X10" s="220" t="s">
        <v>3059</v>
      </c>
      <c r="Y10" s="481">
        <v>21740</v>
      </c>
      <c r="Z10" s="105">
        <v>23560.5</v>
      </c>
      <c r="AA10" s="66">
        <v>6709</v>
      </c>
      <c r="AB10" s="66">
        <v>2665</v>
      </c>
      <c r="AC10" s="66">
        <v>6383</v>
      </c>
      <c r="AD10" s="476">
        <v>154</v>
      </c>
      <c r="AE10" s="480">
        <v>249</v>
      </c>
      <c r="AF10" s="477">
        <v>72.5</v>
      </c>
      <c r="AG10" s="478">
        <v>2249</v>
      </c>
      <c r="AH10" s="220"/>
      <c r="AI10" s="220"/>
      <c r="AJ10" s="220"/>
      <c r="AK10" s="220"/>
      <c r="AL10" s="216" t="s">
        <v>3060</v>
      </c>
    </row>
    <row r="11" spans="1:265" ht="29.25" customHeight="1">
      <c r="A11" s="220">
        <v>3</v>
      </c>
      <c r="B11" s="472" t="s">
        <v>3056</v>
      </c>
      <c r="C11" s="220"/>
      <c r="D11" s="220">
        <v>1</v>
      </c>
      <c r="E11" s="220"/>
      <c r="F11" s="220"/>
      <c r="G11" s="220">
        <v>1</v>
      </c>
      <c r="H11" s="473">
        <v>650</v>
      </c>
      <c r="I11" s="220"/>
      <c r="J11" s="220"/>
      <c r="K11" s="220">
        <v>1</v>
      </c>
      <c r="L11" s="220">
        <v>170</v>
      </c>
      <c r="M11" s="220">
        <v>68</v>
      </c>
      <c r="N11" s="220">
        <v>222</v>
      </c>
      <c r="O11" s="220"/>
      <c r="P11" s="220">
        <v>1</v>
      </c>
      <c r="Q11" s="220">
        <v>1</v>
      </c>
      <c r="R11" s="220"/>
      <c r="S11" s="220"/>
      <c r="T11" s="220">
        <v>1</v>
      </c>
      <c r="U11" s="474">
        <v>3</v>
      </c>
      <c r="V11" s="220">
        <v>300</v>
      </c>
      <c r="W11" s="220">
        <v>600</v>
      </c>
      <c r="X11" s="220" t="s">
        <v>3061</v>
      </c>
      <c r="Y11" s="479">
        <v>915</v>
      </c>
      <c r="Z11" s="66">
        <v>2202.5</v>
      </c>
      <c r="AA11" s="475">
        <v>535</v>
      </c>
      <c r="AB11" s="475">
        <v>176.5</v>
      </c>
      <c r="AC11" s="475">
        <v>288</v>
      </c>
      <c r="AD11" s="476">
        <v>249.5</v>
      </c>
      <c r="AE11" s="81">
        <v>1785.5</v>
      </c>
      <c r="AF11" s="477">
        <v>106</v>
      </c>
      <c r="AG11" s="478">
        <v>2157</v>
      </c>
      <c r="AH11" s="220"/>
      <c r="AI11" s="220"/>
      <c r="AJ11" s="220"/>
      <c r="AK11" s="220"/>
      <c r="AL11" s="216"/>
    </row>
    <row r="12" spans="1:265" ht="29.25" customHeight="1">
      <c r="A12" s="220">
        <v>4</v>
      </c>
      <c r="B12" s="472" t="s">
        <v>3056</v>
      </c>
      <c r="C12" s="220"/>
      <c r="D12" s="220">
        <v>1</v>
      </c>
      <c r="E12" s="220"/>
      <c r="F12" s="220"/>
      <c r="G12" s="220">
        <v>1</v>
      </c>
      <c r="H12" s="473">
        <v>626</v>
      </c>
      <c r="I12" s="220"/>
      <c r="J12" s="220">
        <v>1</v>
      </c>
      <c r="K12" s="220"/>
      <c r="L12" s="220">
        <v>172</v>
      </c>
      <c r="M12" s="220">
        <v>68</v>
      </c>
      <c r="N12" s="220">
        <v>220</v>
      </c>
      <c r="O12" s="220"/>
      <c r="P12" s="220">
        <v>1</v>
      </c>
      <c r="Q12" s="220">
        <v>1</v>
      </c>
      <c r="R12" s="220"/>
      <c r="S12" s="220"/>
      <c r="T12" s="220">
        <v>1</v>
      </c>
      <c r="U12" s="474">
        <v>4</v>
      </c>
      <c r="V12" s="220">
        <v>300</v>
      </c>
      <c r="W12" s="220">
        <v>800</v>
      </c>
      <c r="X12" s="220" t="s">
        <v>3062</v>
      </c>
      <c r="Y12" s="70">
        <v>2450</v>
      </c>
      <c r="Z12" s="66">
        <v>4882</v>
      </c>
      <c r="AA12" s="66">
        <v>2745</v>
      </c>
      <c r="AB12" s="66">
        <v>1129</v>
      </c>
      <c r="AC12" s="66">
        <v>1788</v>
      </c>
      <c r="AD12" s="476">
        <v>540.5</v>
      </c>
      <c r="AE12" s="81">
        <v>1050.5</v>
      </c>
      <c r="AF12" s="477">
        <v>174</v>
      </c>
      <c r="AG12" s="478">
        <v>2513.5</v>
      </c>
      <c r="AH12" s="220"/>
      <c r="AI12" s="220"/>
      <c r="AJ12" s="220"/>
      <c r="AK12" s="220"/>
      <c r="AL12" s="216" t="s">
        <v>3063</v>
      </c>
    </row>
    <row r="13" spans="1:265" ht="29.25" customHeight="1">
      <c r="A13" s="220">
        <v>5</v>
      </c>
      <c r="B13" s="472" t="s">
        <v>3056</v>
      </c>
      <c r="C13" s="220"/>
      <c r="D13" s="220">
        <v>1</v>
      </c>
      <c r="E13" s="220"/>
      <c r="F13" s="220"/>
      <c r="G13" s="220">
        <v>1</v>
      </c>
      <c r="H13" s="473">
        <v>470</v>
      </c>
      <c r="I13" s="220"/>
      <c r="J13" s="220">
        <v>1</v>
      </c>
      <c r="K13" s="220"/>
      <c r="L13" s="220">
        <v>164</v>
      </c>
      <c r="M13" s="220">
        <v>69</v>
      </c>
      <c r="N13" s="220">
        <v>216</v>
      </c>
      <c r="O13" s="220"/>
      <c r="P13" s="220">
        <v>1</v>
      </c>
      <c r="Q13" s="220"/>
      <c r="R13" s="220">
        <v>1</v>
      </c>
      <c r="S13" s="220"/>
      <c r="T13" s="220">
        <v>1</v>
      </c>
      <c r="U13" s="474">
        <v>5</v>
      </c>
      <c r="V13" s="220">
        <v>300</v>
      </c>
      <c r="W13" s="220">
        <v>1000</v>
      </c>
      <c r="X13" s="220" t="s">
        <v>3064</v>
      </c>
      <c r="Y13" s="479">
        <v>258</v>
      </c>
      <c r="Z13" s="475">
        <v>284</v>
      </c>
      <c r="AA13" s="475">
        <v>180</v>
      </c>
      <c r="AB13" s="475">
        <v>102</v>
      </c>
      <c r="AC13" s="475">
        <v>109</v>
      </c>
      <c r="AD13" s="476">
        <v>74</v>
      </c>
      <c r="AE13" s="81">
        <v>1025</v>
      </c>
      <c r="AF13" s="477">
        <v>70</v>
      </c>
      <c r="AG13" s="478">
        <v>1753</v>
      </c>
      <c r="AH13" s="220"/>
      <c r="AI13" s="220"/>
      <c r="AJ13" s="220"/>
      <c r="AK13" s="220"/>
      <c r="AL13" s="216" t="s">
        <v>3065</v>
      </c>
    </row>
    <row r="14" spans="1:265" ht="29.25" customHeight="1">
      <c r="A14" s="222">
        <v>6</v>
      </c>
      <c r="B14" s="221" t="s">
        <v>3056</v>
      </c>
      <c r="C14" s="222">
        <v>1</v>
      </c>
      <c r="D14" s="222"/>
      <c r="E14" s="222"/>
      <c r="F14" s="222"/>
      <c r="G14" s="222">
        <v>1</v>
      </c>
      <c r="H14" s="223">
        <v>690</v>
      </c>
      <c r="I14" s="222"/>
      <c r="J14" s="222"/>
      <c r="K14" s="222">
        <v>1</v>
      </c>
      <c r="L14" s="222">
        <v>172</v>
      </c>
      <c r="M14" s="222">
        <v>69</v>
      </c>
      <c r="N14" s="222">
        <v>219</v>
      </c>
      <c r="O14" s="222"/>
      <c r="P14" s="222">
        <v>1</v>
      </c>
      <c r="Q14" s="222"/>
      <c r="R14" s="222">
        <v>1</v>
      </c>
      <c r="S14" s="222"/>
      <c r="T14" s="222">
        <v>1</v>
      </c>
      <c r="U14" s="474">
        <v>6</v>
      </c>
      <c r="V14" s="222">
        <v>300</v>
      </c>
      <c r="W14" s="222">
        <v>800</v>
      </c>
      <c r="X14" s="222" t="s">
        <v>2980</v>
      </c>
      <c r="Y14" s="479">
        <v>55</v>
      </c>
      <c r="Z14" s="475">
        <v>95</v>
      </c>
      <c r="AA14" s="475">
        <v>106</v>
      </c>
      <c r="AB14" s="475">
        <v>81</v>
      </c>
      <c r="AC14" s="475">
        <v>205</v>
      </c>
      <c r="AD14" s="476">
        <v>85.5</v>
      </c>
      <c r="AE14" s="480">
        <v>440.5</v>
      </c>
      <c r="AF14" s="477">
        <v>172</v>
      </c>
      <c r="AG14" s="478">
        <v>1416</v>
      </c>
      <c r="AH14" s="222" t="s">
        <v>3066</v>
      </c>
      <c r="AI14" s="222"/>
      <c r="AJ14" s="222"/>
      <c r="AK14" s="222"/>
      <c r="AL14" s="225"/>
    </row>
    <row r="15" spans="1:265" ht="29.25" customHeight="1">
      <c r="A15" s="220">
        <v>7</v>
      </c>
      <c r="B15" s="472" t="s">
        <v>3056</v>
      </c>
      <c r="C15" s="220">
        <v>1</v>
      </c>
      <c r="D15" s="220"/>
      <c r="E15" s="220"/>
      <c r="F15" s="220"/>
      <c r="G15" s="220">
        <v>1</v>
      </c>
      <c r="H15" s="473">
        <v>678</v>
      </c>
      <c r="I15" s="220"/>
      <c r="J15" s="220"/>
      <c r="K15" s="220">
        <v>1</v>
      </c>
      <c r="L15" s="220">
        <v>167</v>
      </c>
      <c r="M15" s="220">
        <v>72</v>
      </c>
      <c r="N15" s="220">
        <v>225</v>
      </c>
      <c r="O15" s="220"/>
      <c r="P15" s="220">
        <v>1</v>
      </c>
      <c r="Q15" s="220"/>
      <c r="R15" s="220">
        <v>1</v>
      </c>
      <c r="S15" s="220"/>
      <c r="T15" s="220">
        <v>1</v>
      </c>
      <c r="U15" s="474">
        <v>7</v>
      </c>
      <c r="V15" s="220">
        <v>300</v>
      </c>
      <c r="W15" s="220">
        <v>1200</v>
      </c>
      <c r="X15" s="489" t="s">
        <v>3067</v>
      </c>
      <c r="Y15" s="479">
        <v>111.5</v>
      </c>
      <c r="Z15" s="475">
        <v>200</v>
      </c>
      <c r="AA15" s="475">
        <v>86</v>
      </c>
      <c r="AB15" s="475">
        <v>81</v>
      </c>
      <c r="AC15" s="475">
        <v>119.5</v>
      </c>
      <c r="AD15" s="476">
        <v>153</v>
      </c>
      <c r="AE15" s="480">
        <v>561.5</v>
      </c>
      <c r="AF15" s="477">
        <v>61.5</v>
      </c>
      <c r="AG15" s="130">
        <v>5987</v>
      </c>
      <c r="AH15" s="220"/>
      <c r="AI15" s="220"/>
      <c r="AJ15" s="220"/>
      <c r="AK15" s="220"/>
      <c r="AL15" s="216"/>
    </row>
    <row r="16" spans="1:265" ht="29.25" customHeight="1">
      <c r="A16" s="220">
        <v>8</v>
      </c>
      <c r="B16" s="472" t="s">
        <v>3056</v>
      </c>
      <c r="C16" s="220">
        <v>1</v>
      </c>
      <c r="D16" s="220"/>
      <c r="E16" s="220"/>
      <c r="F16" s="220"/>
      <c r="G16" s="220">
        <v>1</v>
      </c>
      <c r="H16" s="473">
        <v>519</v>
      </c>
      <c r="I16" s="220"/>
      <c r="J16" s="220">
        <v>1</v>
      </c>
      <c r="K16" s="220"/>
      <c r="L16" s="220">
        <v>172</v>
      </c>
      <c r="M16" s="220">
        <v>72</v>
      </c>
      <c r="N16" s="220">
        <v>219</v>
      </c>
      <c r="O16" s="220"/>
      <c r="P16" s="220">
        <v>1</v>
      </c>
      <c r="Q16" s="220"/>
      <c r="R16" s="220">
        <v>1</v>
      </c>
      <c r="S16" s="220"/>
      <c r="T16" s="220">
        <v>1</v>
      </c>
      <c r="U16" s="474">
        <v>8</v>
      </c>
      <c r="V16" s="220">
        <v>300</v>
      </c>
      <c r="W16" s="220">
        <v>700</v>
      </c>
      <c r="X16" s="220" t="s">
        <v>3068</v>
      </c>
      <c r="Y16" s="479">
        <v>89</v>
      </c>
      <c r="Z16" s="475">
        <v>102</v>
      </c>
      <c r="AA16" s="475">
        <v>174</v>
      </c>
      <c r="AB16" s="475">
        <v>97.5</v>
      </c>
      <c r="AC16" s="475">
        <v>133</v>
      </c>
      <c r="AD16" s="476">
        <v>114</v>
      </c>
      <c r="AE16" s="480">
        <v>332</v>
      </c>
      <c r="AF16" s="477">
        <v>68</v>
      </c>
      <c r="AG16" s="130">
        <v>4208</v>
      </c>
      <c r="AH16" s="220" t="s">
        <v>3069</v>
      </c>
      <c r="AI16" s="220"/>
      <c r="AJ16" s="220"/>
      <c r="AK16" s="220"/>
      <c r="AL16" s="216"/>
    </row>
    <row r="17" spans="1:38" ht="29.25" customHeight="1">
      <c r="A17" s="220">
        <v>9</v>
      </c>
      <c r="B17" s="472" t="s">
        <v>3056</v>
      </c>
      <c r="C17" s="220">
        <v>1</v>
      </c>
      <c r="D17" s="220"/>
      <c r="E17" s="220"/>
      <c r="F17" s="220"/>
      <c r="G17" s="220">
        <v>1</v>
      </c>
      <c r="H17" s="473">
        <v>481</v>
      </c>
      <c r="I17" s="220"/>
      <c r="J17" s="220">
        <v>1</v>
      </c>
      <c r="K17" s="220"/>
      <c r="L17" s="220">
        <v>168</v>
      </c>
      <c r="M17" s="220">
        <v>71</v>
      </c>
      <c r="N17" s="220">
        <v>223</v>
      </c>
      <c r="O17" s="220"/>
      <c r="P17" s="220">
        <v>1</v>
      </c>
      <c r="Q17" s="220"/>
      <c r="R17" s="220">
        <v>1</v>
      </c>
      <c r="S17" s="220"/>
      <c r="T17" s="220">
        <v>1</v>
      </c>
      <c r="U17" s="474">
        <v>9</v>
      </c>
      <c r="V17" s="220">
        <v>300</v>
      </c>
      <c r="W17" s="220">
        <v>800</v>
      </c>
      <c r="X17" s="220" t="s">
        <v>3070</v>
      </c>
      <c r="Y17" s="479">
        <v>63.5</v>
      </c>
      <c r="Z17" s="475">
        <v>102</v>
      </c>
      <c r="AA17" s="475">
        <v>73</v>
      </c>
      <c r="AB17" s="475">
        <v>99</v>
      </c>
      <c r="AC17" s="475">
        <v>87</v>
      </c>
      <c r="AD17" s="476">
        <v>927</v>
      </c>
      <c r="AE17" s="81">
        <v>9210.5</v>
      </c>
      <c r="AF17" s="477">
        <v>129.5</v>
      </c>
      <c r="AG17" s="478">
        <v>574.5</v>
      </c>
      <c r="AH17" s="220"/>
      <c r="AI17" s="220"/>
      <c r="AJ17" s="220"/>
      <c r="AK17" s="220"/>
      <c r="AL17" s="216"/>
    </row>
    <row r="18" spans="1:38" ht="29.25" customHeight="1">
      <c r="A18" s="220">
        <v>10</v>
      </c>
      <c r="B18" s="472" t="s">
        <v>3056</v>
      </c>
      <c r="C18" s="220"/>
      <c r="D18" s="220">
        <v>1</v>
      </c>
      <c r="E18" s="220"/>
      <c r="F18" s="220"/>
      <c r="G18" s="220">
        <v>1</v>
      </c>
      <c r="H18" s="473">
        <v>602</v>
      </c>
      <c r="I18" s="220"/>
      <c r="J18" s="220">
        <v>1</v>
      </c>
      <c r="K18" s="220"/>
      <c r="L18" s="220">
        <v>174</v>
      </c>
      <c r="M18" s="220">
        <v>72</v>
      </c>
      <c r="N18" s="220">
        <v>224</v>
      </c>
      <c r="O18" s="220"/>
      <c r="P18" s="220">
        <v>1</v>
      </c>
      <c r="Q18" s="220">
        <v>1</v>
      </c>
      <c r="R18" s="220"/>
      <c r="S18" s="220">
        <v>1</v>
      </c>
      <c r="T18" s="220"/>
      <c r="U18" s="474">
        <v>10</v>
      </c>
      <c r="V18" s="220">
        <v>300</v>
      </c>
      <c r="W18" s="220">
        <v>1200</v>
      </c>
      <c r="X18" s="220" t="s">
        <v>3071</v>
      </c>
      <c r="Y18" s="70">
        <v>1557</v>
      </c>
      <c r="Z18" s="66">
        <v>5660</v>
      </c>
      <c r="AA18" s="66">
        <v>2104</v>
      </c>
      <c r="AB18" s="475">
        <v>64</v>
      </c>
      <c r="AC18" s="475">
        <v>72</v>
      </c>
      <c r="AD18" s="476">
        <v>73</v>
      </c>
      <c r="AE18" s="81">
        <v>2524</v>
      </c>
      <c r="AF18" s="477">
        <v>64</v>
      </c>
      <c r="AG18" s="478">
        <v>774</v>
      </c>
      <c r="AH18" s="220" t="s">
        <v>3072</v>
      </c>
      <c r="AI18" s="220"/>
      <c r="AJ18" s="220"/>
      <c r="AK18" s="220"/>
      <c r="AL18" s="216"/>
    </row>
    <row r="19" spans="1:38" ht="29.25" customHeight="1">
      <c r="A19" s="220">
        <v>11</v>
      </c>
      <c r="B19" s="472" t="s">
        <v>3056</v>
      </c>
      <c r="C19" s="220">
        <v>1</v>
      </c>
      <c r="D19" s="220"/>
      <c r="E19" s="220">
        <v>1</v>
      </c>
      <c r="F19" s="220"/>
      <c r="G19" s="220"/>
      <c r="H19" s="473">
        <v>195</v>
      </c>
      <c r="I19" s="220"/>
      <c r="J19" s="220"/>
      <c r="K19" s="220">
        <v>1</v>
      </c>
      <c r="L19" s="220">
        <v>122</v>
      </c>
      <c r="M19" s="220">
        <v>55</v>
      </c>
      <c r="N19" s="220">
        <v>140</v>
      </c>
      <c r="O19" s="220"/>
      <c r="P19" s="220">
        <v>1</v>
      </c>
      <c r="Q19" s="220"/>
      <c r="R19" s="220">
        <v>1</v>
      </c>
      <c r="S19" s="220"/>
      <c r="T19" s="220">
        <v>1</v>
      </c>
      <c r="U19" s="474">
        <v>11</v>
      </c>
      <c r="V19" s="220">
        <v>300</v>
      </c>
      <c r="W19" s="220">
        <v>700</v>
      </c>
      <c r="X19" s="220" t="s">
        <v>3073</v>
      </c>
      <c r="Y19" s="70">
        <v>1688</v>
      </c>
      <c r="Z19" s="66">
        <v>5316</v>
      </c>
      <c r="AA19" s="475">
        <v>453</v>
      </c>
      <c r="AB19" s="475">
        <v>58</v>
      </c>
      <c r="AC19" s="475">
        <v>51</v>
      </c>
      <c r="AD19" s="476">
        <v>45</v>
      </c>
      <c r="AE19" s="480">
        <v>105.5</v>
      </c>
      <c r="AF19" s="477">
        <v>36</v>
      </c>
      <c r="AG19" s="478">
        <v>400</v>
      </c>
      <c r="AH19" s="220" t="s">
        <v>1680</v>
      </c>
      <c r="AI19" s="220"/>
      <c r="AJ19" s="220"/>
      <c r="AK19" s="220"/>
      <c r="AL19" s="216"/>
    </row>
    <row r="20" spans="1:38" ht="29.25" customHeight="1">
      <c r="A20" s="220">
        <v>12</v>
      </c>
      <c r="B20" s="472" t="s">
        <v>3056</v>
      </c>
      <c r="C20" s="220"/>
      <c r="D20" s="220">
        <v>1</v>
      </c>
      <c r="E20" s="220"/>
      <c r="F20" s="220"/>
      <c r="G20" s="220">
        <v>1</v>
      </c>
      <c r="H20" s="473">
        <v>574</v>
      </c>
      <c r="I20" s="220"/>
      <c r="J20" s="220">
        <v>1</v>
      </c>
      <c r="K20" s="220"/>
      <c r="L20" s="220">
        <v>168</v>
      </c>
      <c r="M20" s="220">
        <v>72</v>
      </c>
      <c r="N20" s="220">
        <v>220</v>
      </c>
      <c r="O20" s="220"/>
      <c r="P20" s="220">
        <v>1</v>
      </c>
      <c r="Q20" s="220">
        <v>1</v>
      </c>
      <c r="R20" s="220"/>
      <c r="S20" s="220">
        <v>1</v>
      </c>
      <c r="T20" s="220"/>
      <c r="U20" s="474">
        <v>12</v>
      </c>
      <c r="V20" s="220">
        <v>300</v>
      </c>
      <c r="W20" s="220">
        <v>900</v>
      </c>
      <c r="X20" s="220" t="s">
        <v>3074</v>
      </c>
      <c r="Y20" s="70">
        <v>4234</v>
      </c>
      <c r="Z20" s="66">
        <v>2994</v>
      </c>
      <c r="AA20" s="66">
        <v>1022</v>
      </c>
      <c r="AB20" s="475">
        <v>56</v>
      </c>
      <c r="AC20" s="475">
        <v>103.5</v>
      </c>
      <c r="AD20" s="71">
        <v>1326</v>
      </c>
      <c r="AE20" s="81">
        <v>1348</v>
      </c>
      <c r="AF20" s="477">
        <v>455</v>
      </c>
      <c r="AG20" s="478">
        <v>2768</v>
      </c>
      <c r="AH20" s="220" t="s">
        <v>3072</v>
      </c>
      <c r="AI20" s="220"/>
      <c r="AJ20" s="220"/>
      <c r="AK20" s="220"/>
      <c r="AL20" s="216"/>
    </row>
    <row r="21" spans="1:38" ht="29.25" customHeight="1">
      <c r="A21" s="220">
        <v>13</v>
      </c>
      <c r="B21" s="472" t="s">
        <v>3056</v>
      </c>
      <c r="C21" s="220">
        <v>1</v>
      </c>
      <c r="D21" s="220"/>
      <c r="E21" s="220">
        <v>1</v>
      </c>
      <c r="F21" s="220"/>
      <c r="G21" s="220"/>
      <c r="H21" s="473">
        <v>183</v>
      </c>
      <c r="I21" s="220"/>
      <c r="J21" s="220"/>
      <c r="K21" s="220">
        <v>1</v>
      </c>
      <c r="L21" s="220">
        <v>125</v>
      </c>
      <c r="M21" s="220">
        <v>56</v>
      </c>
      <c r="N21" s="220">
        <v>140</v>
      </c>
      <c r="O21" s="220"/>
      <c r="P21" s="220">
        <v>1</v>
      </c>
      <c r="Q21" s="220"/>
      <c r="R21" s="220">
        <v>1</v>
      </c>
      <c r="S21" s="220"/>
      <c r="T21" s="220">
        <v>1</v>
      </c>
      <c r="U21" s="474">
        <v>13</v>
      </c>
      <c r="V21" s="220">
        <v>300</v>
      </c>
      <c r="W21" s="220">
        <v>1000</v>
      </c>
      <c r="X21" s="220" t="s">
        <v>3075</v>
      </c>
      <c r="Y21" s="70">
        <v>2373.5</v>
      </c>
      <c r="Z21" s="66">
        <v>4007.5</v>
      </c>
      <c r="AA21" s="66">
        <v>1065</v>
      </c>
      <c r="AB21" s="475">
        <v>35.5</v>
      </c>
      <c r="AC21" s="475">
        <v>70.5</v>
      </c>
      <c r="AD21" s="476">
        <v>79.5</v>
      </c>
      <c r="AE21" s="480">
        <v>104</v>
      </c>
      <c r="AF21" s="477">
        <v>76</v>
      </c>
      <c r="AG21" s="478">
        <v>471</v>
      </c>
      <c r="AH21" s="220" t="s">
        <v>1680</v>
      </c>
      <c r="AI21" s="220"/>
      <c r="AJ21" s="220"/>
      <c r="AK21" s="220"/>
      <c r="AL21" s="216"/>
    </row>
    <row r="22" spans="1:38" ht="29.25" customHeight="1">
      <c r="A22" s="220">
        <v>14</v>
      </c>
      <c r="B22" s="472" t="s">
        <v>3056</v>
      </c>
      <c r="C22" s="220">
        <v>1</v>
      </c>
      <c r="D22" s="220"/>
      <c r="E22" s="220"/>
      <c r="F22" s="220"/>
      <c r="G22" s="220">
        <v>1</v>
      </c>
      <c r="H22" s="473">
        <v>545</v>
      </c>
      <c r="I22" s="220"/>
      <c r="J22" s="220"/>
      <c r="K22" s="220">
        <v>1</v>
      </c>
      <c r="L22" s="220">
        <v>169</v>
      </c>
      <c r="M22" s="220">
        <v>71</v>
      </c>
      <c r="N22" s="220">
        <v>227</v>
      </c>
      <c r="O22" s="220"/>
      <c r="P22" s="220">
        <v>1</v>
      </c>
      <c r="Q22" s="220"/>
      <c r="R22" s="220">
        <v>1</v>
      </c>
      <c r="S22" s="220"/>
      <c r="T22" s="220">
        <v>1</v>
      </c>
      <c r="U22" s="474">
        <v>14</v>
      </c>
      <c r="V22" s="220">
        <v>300</v>
      </c>
      <c r="W22" s="220">
        <v>1400</v>
      </c>
      <c r="X22" s="220" t="s">
        <v>3076</v>
      </c>
      <c r="Y22" s="70">
        <v>1059</v>
      </c>
      <c r="Z22" s="475">
        <v>104</v>
      </c>
      <c r="AA22" s="475">
        <v>259</v>
      </c>
      <c r="AB22" s="475">
        <v>113.5</v>
      </c>
      <c r="AC22" s="475">
        <v>181</v>
      </c>
      <c r="AD22" s="476">
        <v>290</v>
      </c>
      <c r="AE22" s="81">
        <v>1008</v>
      </c>
      <c r="AF22" s="477">
        <v>294</v>
      </c>
      <c r="AG22" s="478">
        <v>2786</v>
      </c>
      <c r="AH22" s="220"/>
      <c r="AI22" s="220"/>
      <c r="AJ22" s="220"/>
      <c r="AK22" s="220"/>
      <c r="AL22" s="216"/>
    </row>
    <row r="23" spans="1:38" ht="29.25" customHeight="1">
      <c r="A23" s="220">
        <v>15</v>
      </c>
      <c r="B23" s="472" t="s">
        <v>3056</v>
      </c>
      <c r="C23" s="220">
        <v>1</v>
      </c>
      <c r="D23" s="220"/>
      <c r="E23" s="220"/>
      <c r="F23" s="220"/>
      <c r="G23" s="220">
        <v>1</v>
      </c>
      <c r="H23" s="473">
        <v>508</v>
      </c>
      <c r="I23" s="220"/>
      <c r="J23" s="220">
        <v>1</v>
      </c>
      <c r="K23" s="220"/>
      <c r="L23" s="220">
        <v>170</v>
      </c>
      <c r="M23" s="220">
        <v>74</v>
      </c>
      <c r="N23" s="220">
        <v>226</v>
      </c>
      <c r="O23" s="220"/>
      <c r="P23" s="220">
        <v>1</v>
      </c>
      <c r="Q23" s="220"/>
      <c r="R23" s="220">
        <v>1</v>
      </c>
      <c r="S23" s="220"/>
      <c r="T23" s="220">
        <v>1</v>
      </c>
      <c r="U23" s="474">
        <v>15</v>
      </c>
      <c r="V23" s="220">
        <v>300</v>
      </c>
      <c r="W23" s="220">
        <v>1000</v>
      </c>
      <c r="X23" s="220" t="s">
        <v>3077</v>
      </c>
      <c r="Y23" s="479">
        <v>754</v>
      </c>
      <c r="Z23" s="66">
        <v>1128</v>
      </c>
      <c r="AA23" s="475">
        <v>83</v>
      </c>
      <c r="AB23" s="475">
        <v>109</v>
      </c>
      <c r="AC23" s="475">
        <v>65.5</v>
      </c>
      <c r="AD23" s="476">
        <v>109</v>
      </c>
      <c r="AE23" s="81">
        <v>1600</v>
      </c>
      <c r="AF23" s="477">
        <v>194</v>
      </c>
      <c r="AG23" s="478">
        <v>2134.5</v>
      </c>
      <c r="AH23" s="220"/>
      <c r="AI23" s="220"/>
      <c r="AJ23" s="220"/>
      <c r="AK23" s="220"/>
      <c r="AL23" s="216"/>
    </row>
    <row r="24" spans="1:38" ht="29.25" customHeight="1">
      <c r="A24" s="220">
        <v>16</v>
      </c>
      <c r="B24" s="472" t="s">
        <v>3056</v>
      </c>
      <c r="C24" s="220">
        <v>1</v>
      </c>
      <c r="D24" s="220"/>
      <c r="E24" s="220"/>
      <c r="F24" s="220">
        <v>1</v>
      </c>
      <c r="G24" s="220"/>
      <c r="H24" s="473">
        <v>228</v>
      </c>
      <c r="I24" s="220"/>
      <c r="J24" s="220"/>
      <c r="K24" s="220">
        <v>1</v>
      </c>
      <c r="L24" s="220">
        <v>150</v>
      </c>
      <c r="M24" s="220">
        <v>62</v>
      </c>
      <c r="N24" s="220">
        <v>170</v>
      </c>
      <c r="O24" s="220"/>
      <c r="P24" s="220">
        <v>1</v>
      </c>
      <c r="Q24" s="220"/>
      <c r="R24" s="220">
        <v>1</v>
      </c>
      <c r="S24" s="220"/>
      <c r="T24" s="220">
        <v>1</v>
      </c>
      <c r="U24" s="474">
        <v>16</v>
      </c>
      <c r="V24" s="220">
        <v>300</v>
      </c>
      <c r="W24" s="220">
        <v>1000</v>
      </c>
      <c r="X24" s="220" t="s">
        <v>3078</v>
      </c>
      <c r="Y24" s="479">
        <v>50</v>
      </c>
      <c r="Z24" s="475">
        <v>56.5</v>
      </c>
      <c r="AA24" s="475">
        <v>54</v>
      </c>
      <c r="AB24" s="475">
        <v>90</v>
      </c>
      <c r="AC24" s="475">
        <v>60</v>
      </c>
      <c r="AD24" s="476">
        <v>88</v>
      </c>
      <c r="AE24" s="480">
        <v>99</v>
      </c>
      <c r="AF24" s="477">
        <v>63</v>
      </c>
      <c r="AG24" s="478">
        <v>1772.5</v>
      </c>
      <c r="AH24" s="220"/>
      <c r="AI24" s="220"/>
      <c r="AJ24" s="220"/>
      <c r="AK24" s="220"/>
      <c r="AL24" s="216"/>
    </row>
    <row r="25" spans="1:38" ht="29.25" customHeight="1">
      <c r="A25" s="220">
        <v>17</v>
      </c>
      <c r="B25" s="472" t="s">
        <v>3056</v>
      </c>
      <c r="C25" s="220"/>
      <c r="D25" s="220">
        <v>1</v>
      </c>
      <c r="E25" s="220"/>
      <c r="F25" s="220">
        <v>1</v>
      </c>
      <c r="G25" s="220"/>
      <c r="H25" s="473">
        <v>218</v>
      </c>
      <c r="I25" s="220"/>
      <c r="J25" s="220"/>
      <c r="K25" s="220">
        <v>1</v>
      </c>
      <c r="L25" s="220">
        <v>135</v>
      </c>
      <c r="M25" s="220">
        <v>58</v>
      </c>
      <c r="N25" s="220">
        <v>160</v>
      </c>
      <c r="O25" s="220"/>
      <c r="P25" s="220">
        <v>1</v>
      </c>
      <c r="Q25" s="220"/>
      <c r="R25" s="220">
        <v>1</v>
      </c>
      <c r="S25" s="220"/>
      <c r="T25" s="220">
        <v>1</v>
      </c>
      <c r="U25" s="474">
        <v>17</v>
      </c>
      <c r="V25" s="220">
        <v>300</v>
      </c>
      <c r="W25" s="220">
        <v>900</v>
      </c>
      <c r="X25" s="220" t="s">
        <v>3079</v>
      </c>
      <c r="Y25" s="479">
        <v>653</v>
      </c>
      <c r="Z25" s="66">
        <v>2728</v>
      </c>
      <c r="AA25" s="475">
        <v>359</v>
      </c>
      <c r="AB25" s="475">
        <v>45.5</v>
      </c>
      <c r="AC25" s="475">
        <v>66.5</v>
      </c>
      <c r="AD25" s="476">
        <v>53</v>
      </c>
      <c r="AE25" s="480">
        <v>44.5</v>
      </c>
      <c r="AF25" s="477">
        <v>48</v>
      </c>
      <c r="AG25" s="478">
        <v>689</v>
      </c>
      <c r="AH25" s="220"/>
      <c r="AI25" s="220"/>
      <c r="AJ25" s="220"/>
      <c r="AK25" s="220"/>
      <c r="AL25" s="216"/>
    </row>
    <row r="26" spans="1:38" ht="29.25" customHeight="1">
      <c r="A26" s="220">
        <v>18</v>
      </c>
      <c r="B26" s="472" t="s">
        <v>3080</v>
      </c>
      <c r="C26" s="220"/>
      <c r="D26" s="220">
        <v>1</v>
      </c>
      <c r="E26" s="220"/>
      <c r="F26" s="220"/>
      <c r="G26" s="220">
        <v>1</v>
      </c>
      <c r="H26" s="473">
        <v>578</v>
      </c>
      <c r="I26" s="220"/>
      <c r="J26" s="220">
        <v>1</v>
      </c>
      <c r="K26" s="220"/>
      <c r="L26" s="220">
        <v>170</v>
      </c>
      <c r="M26" s="220">
        <v>70</v>
      </c>
      <c r="N26" s="220">
        <v>222</v>
      </c>
      <c r="O26" s="220"/>
      <c r="P26" s="220">
        <v>1</v>
      </c>
      <c r="Q26" s="220">
        <v>1</v>
      </c>
      <c r="R26" s="220">
        <v>1</v>
      </c>
      <c r="S26" s="220"/>
      <c r="T26" s="220">
        <v>1</v>
      </c>
      <c r="U26" s="474">
        <v>18</v>
      </c>
      <c r="V26" s="220"/>
      <c r="W26" s="220">
        <v>900</v>
      </c>
      <c r="X26" s="220" t="s">
        <v>3081</v>
      </c>
      <c r="Y26" s="70">
        <v>2573</v>
      </c>
      <c r="Z26" s="66">
        <v>2700</v>
      </c>
      <c r="AA26" s="66">
        <v>1014</v>
      </c>
      <c r="AB26" s="475">
        <v>72</v>
      </c>
      <c r="AC26" s="475">
        <v>82.5</v>
      </c>
      <c r="AD26" s="476">
        <v>128</v>
      </c>
      <c r="AE26" s="81">
        <v>1562</v>
      </c>
      <c r="AF26" s="477">
        <v>359.5</v>
      </c>
      <c r="AG26" s="478">
        <v>3058.5</v>
      </c>
      <c r="AH26" s="220"/>
      <c r="AI26" s="220"/>
      <c r="AJ26" s="220"/>
      <c r="AK26" s="220"/>
      <c r="AL26" s="216"/>
    </row>
    <row r="27" spans="1:38" ht="29.25" customHeight="1">
      <c r="A27" s="220">
        <v>19</v>
      </c>
      <c r="B27" s="472" t="s">
        <v>3080</v>
      </c>
      <c r="C27" s="220"/>
      <c r="D27" s="220">
        <v>1</v>
      </c>
      <c r="E27" s="220"/>
      <c r="F27" s="220"/>
      <c r="G27" s="220">
        <v>1</v>
      </c>
      <c r="H27" s="473">
        <v>615</v>
      </c>
      <c r="I27" s="220"/>
      <c r="J27" s="220">
        <v>1</v>
      </c>
      <c r="K27" s="220"/>
      <c r="L27" s="220">
        <v>171</v>
      </c>
      <c r="M27" s="220">
        <v>72</v>
      </c>
      <c r="N27" s="220">
        <v>221</v>
      </c>
      <c r="O27" s="220"/>
      <c r="P27" s="220">
        <v>1</v>
      </c>
      <c r="Q27" s="220">
        <v>1</v>
      </c>
      <c r="R27" s="220">
        <v>1</v>
      </c>
      <c r="S27" s="220"/>
      <c r="T27" s="220">
        <v>1</v>
      </c>
      <c r="U27" s="474">
        <v>19</v>
      </c>
      <c r="V27" s="220"/>
      <c r="W27" s="220">
        <v>1000</v>
      </c>
      <c r="X27" s="220" t="s">
        <v>3082</v>
      </c>
      <c r="Y27" s="479">
        <v>675</v>
      </c>
      <c r="Z27" s="475">
        <v>86</v>
      </c>
      <c r="AA27" s="475">
        <v>40</v>
      </c>
      <c r="AB27" s="475">
        <v>50</v>
      </c>
      <c r="AC27" s="475">
        <v>53.5</v>
      </c>
      <c r="AD27" s="476">
        <v>886</v>
      </c>
      <c r="AE27" s="480">
        <v>613</v>
      </c>
      <c r="AF27" s="477">
        <v>224.5</v>
      </c>
      <c r="AG27" s="478">
        <v>1637</v>
      </c>
      <c r="AH27" s="220"/>
      <c r="AI27" s="220"/>
      <c r="AJ27" s="220"/>
      <c r="AK27" s="220"/>
      <c r="AL27" s="216"/>
    </row>
    <row r="28" spans="1:38" ht="29.25" customHeight="1">
      <c r="A28" s="220">
        <v>20</v>
      </c>
      <c r="B28" s="472" t="s">
        <v>3080</v>
      </c>
      <c r="C28" s="220"/>
      <c r="D28" s="220">
        <v>1</v>
      </c>
      <c r="E28" s="220"/>
      <c r="F28" s="220"/>
      <c r="G28" s="220">
        <v>1</v>
      </c>
      <c r="H28" s="473">
        <v>538</v>
      </c>
      <c r="I28" s="220"/>
      <c r="J28" s="220">
        <v>1</v>
      </c>
      <c r="K28" s="220"/>
      <c r="L28" s="220">
        <v>171</v>
      </c>
      <c r="M28" s="220">
        <v>73</v>
      </c>
      <c r="N28" s="220">
        <v>225</v>
      </c>
      <c r="O28" s="220"/>
      <c r="P28" s="220">
        <v>1</v>
      </c>
      <c r="Q28" s="220">
        <v>1</v>
      </c>
      <c r="R28" s="220"/>
      <c r="S28" s="220">
        <v>1</v>
      </c>
      <c r="T28" s="220"/>
      <c r="U28" s="474">
        <v>20</v>
      </c>
      <c r="V28" s="220"/>
      <c r="W28" s="220">
        <v>1000</v>
      </c>
      <c r="X28" s="220" t="s">
        <v>3083</v>
      </c>
      <c r="Y28" s="479">
        <v>315.5</v>
      </c>
      <c r="Z28" s="475">
        <v>288.5</v>
      </c>
      <c r="AA28" s="475">
        <v>189</v>
      </c>
      <c r="AB28" s="475">
        <v>302</v>
      </c>
      <c r="AC28" s="475">
        <v>395.5</v>
      </c>
      <c r="AD28" s="476">
        <v>348</v>
      </c>
      <c r="AE28" s="81">
        <v>5444</v>
      </c>
      <c r="AF28" s="477">
        <v>299</v>
      </c>
      <c r="AG28" s="478">
        <v>3145</v>
      </c>
      <c r="AH28" s="220" t="s">
        <v>3072</v>
      </c>
      <c r="AI28" s="220"/>
      <c r="AJ28" s="220"/>
      <c r="AK28" s="220"/>
      <c r="AL28" s="216"/>
    </row>
    <row r="29" spans="1:38" ht="26" customHeight="1">
      <c r="A29" s="220">
        <v>21</v>
      </c>
      <c r="B29" s="472" t="s">
        <v>3080</v>
      </c>
      <c r="C29" s="220">
        <v>1</v>
      </c>
      <c r="D29" s="220"/>
      <c r="E29" s="220">
        <v>1</v>
      </c>
      <c r="F29" s="220"/>
      <c r="G29" s="220"/>
      <c r="H29" s="473">
        <v>183</v>
      </c>
      <c r="I29" s="220"/>
      <c r="J29" s="220"/>
      <c r="K29" s="220">
        <v>1</v>
      </c>
      <c r="L29" s="220">
        <v>125</v>
      </c>
      <c r="M29" s="220">
        <v>56</v>
      </c>
      <c r="N29" s="220">
        <v>146</v>
      </c>
      <c r="O29" s="220"/>
      <c r="P29" s="220">
        <v>1</v>
      </c>
      <c r="Q29" s="220"/>
      <c r="R29" s="220">
        <v>1</v>
      </c>
      <c r="S29" s="220"/>
      <c r="T29" s="220">
        <v>1</v>
      </c>
      <c r="U29" s="474">
        <v>21</v>
      </c>
      <c r="V29" s="220"/>
      <c r="W29" s="220">
        <v>900</v>
      </c>
      <c r="X29" s="220" t="s">
        <v>3084</v>
      </c>
      <c r="Y29" s="479">
        <v>71.5</v>
      </c>
      <c r="Z29" s="475">
        <v>72</v>
      </c>
      <c r="AA29" s="475">
        <v>44.5</v>
      </c>
      <c r="AB29" s="475">
        <v>55</v>
      </c>
      <c r="AC29" s="475">
        <v>74</v>
      </c>
      <c r="AD29" s="476">
        <v>60</v>
      </c>
      <c r="AE29" s="480">
        <v>465</v>
      </c>
      <c r="AF29" s="477">
        <v>63.5</v>
      </c>
      <c r="AG29" s="478">
        <v>1569</v>
      </c>
      <c r="AH29" s="220" t="s">
        <v>1680</v>
      </c>
      <c r="AI29" s="220"/>
      <c r="AJ29" s="220"/>
      <c r="AK29" s="220"/>
      <c r="AL29" s="216"/>
    </row>
    <row r="30" spans="1:38" ht="26" customHeight="1">
      <c r="A30" s="220">
        <v>22</v>
      </c>
      <c r="B30" s="472" t="s">
        <v>3080</v>
      </c>
      <c r="C30" s="220"/>
      <c r="D30" s="220">
        <v>1</v>
      </c>
      <c r="E30" s="220"/>
      <c r="F30" s="220"/>
      <c r="G30" s="220">
        <v>1</v>
      </c>
      <c r="H30" s="473">
        <v>537</v>
      </c>
      <c r="I30" s="220">
        <v>1</v>
      </c>
      <c r="J30" s="220"/>
      <c r="K30" s="220"/>
      <c r="L30" s="220">
        <v>172</v>
      </c>
      <c r="M30" s="220">
        <v>72</v>
      </c>
      <c r="N30" s="220">
        <v>226</v>
      </c>
      <c r="O30" s="220"/>
      <c r="P30" s="220">
        <v>1</v>
      </c>
      <c r="Q30" s="220">
        <v>1</v>
      </c>
      <c r="R30" s="220"/>
      <c r="S30" s="220">
        <v>1</v>
      </c>
      <c r="T30" s="220"/>
      <c r="U30" s="474">
        <v>22</v>
      </c>
      <c r="V30" s="220"/>
      <c r="W30" s="220">
        <v>800</v>
      </c>
      <c r="X30" s="220" t="s">
        <v>3085</v>
      </c>
      <c r="Y30" s="479">
        <v>705.5</v>
      </c>
      <c r="Z30" s="475">
        <v>111.5</v>
      </c>
      <c r="AA30" s="475">
        <v>92.5</v>
      </c>
      <c r="AB30" s="475">
        <v>120.5</v>
      </c>
      <c r="AC30" s="475">
        <v>121.5</v>
      </c>
      <c r="AD30" s="476">
        <v>101</v>
      </c>
      <c r="AE30" s="81">
        <v>1515.5</v>
      </c>
      <c r="AF30" s="477">
        <v>202</v>
      </c>
      <c r="AG30" s="478">
        <v>1102.5</v>
      </c>
      <c r="AH30" s="220" t="s">
        <v>3072</v>
      </c>
      <c r="AI30" s="220"/>
      <c r="AJ30" s="220"/>
      <c r="AK30" s="220"/>
      <c r="AL30" s="216"/>
    </row>
    <row r="31" spans="1:38" ht="26" customHeight="1">
      <c r="A31" s="220">
        <v>23</v>
      </c>
      <c r="B31" s="472" t="s">
        <v>3080</v>
      </c>
      <c r="C31" s="220"/>
      <c r="D31" s="220">
        <v>1</v>
      </c>
      <c r="E31" s="220"/>
      <c r="F31" s="220"/>
      <c r="G31" s="220">
        <v>1</v>
      </c>
      <c r="H31" s="473">
        <v>552</v>
      </c>
      <c r="I31" s="220"/>
      <c r="J31" s="220">
        <v>1</v>
      </c>
      <c r="K31" s="220"/>
      <c r="L31" s="220">
        <v>171</v>
      </c>
      <c r="M31" s="220">
        <v>73</v>
      </c>
      <c r="N31" s="220">
        <v>230</v>
      </c>
      <c r="O31" s="220"/>
      <c r="P31" s="220">
        <v>1</v>
      </c>
      <c r="Q31" s="220">
        <v>1</v>
      </c>
      <c r="R31" s="220"/>
      <c r="S31" s="220">
        <v>1</v>
      </c>
      <c r="T31" s="220"/>
      <c r="U31" s="474">
        <v>23</v>
      </c>
      <c r="V31" s="220"/>
      <c r="W31" s="220">
        <v>1000</v>
      </c>
      <c r="X31" s="220" t="s">
        <v>3086</v>
      </c>
      <c r="Y31" s="479">
        <v>111</v>
      </c>
      <c r="Z31" s="475">
        <v>298</v>
      </c>
      <c r="AA31" s="475">
        <v>89.5</v>
      </c>
      <c r="AB31" s="475">
        <v>102</v>
      </c>
      <c r="AC31" s="475">
        <v>118</v>
      </c>
      <c r="AD31" s="476">
        <v>129.5</v>
      </c>
      <c r="AE31" s="480">
        <v>520</v>
      </c>
      <c r="AF31" s="477">
        <v>87.5</v>
      </c>
      <c r="AG31" s="478">
        <v>1865.5</v>
      </c>
      <c r="AH31" s="220" t="s">
        <v>3072</v>
      </c>
      <c r="AI31" s="220"/>
      <c r="AJ31" s="220"/>
      <c r="AK31" s="220"/>
      <c r="AL31" s="216"/>
    </row>
    <row r="32" spans="1:38" ht="26" customHeight="1">
      <c r="A32" s="220">
        <v>24</v>
      </c>
      <c r="B32" s="472" t="s">
        <v>3080</v>
      </c>
      <c r="C32" s="220"/>
      <c r="D32" s="220">
        <v>1</v>
      </c>
      <c r="E32" s="220">
        <v>1</v>
      </c>
      <c r="F32" s="220"/>
      <c r="G32" s="220"/>
      <c r="H32" s="473">
        <v>226</v>
      </c>
      <c r="I32" s="220"/>
      <c r="J32" s="220"/>
      <c r="K32" s="220">
        <v>1</v>
      </c>
      <c r="L32" s="220">
        <v>135</v>
      </c>
      <c r="M32" s="220">
        <v>55</v>
      </c>
      <c r="N32" s="220">
        <v>155</v>
      </c>
      <c r="O32" s="220"/>
      <c r="P32" s="220">
        <v>1</v>
      </c>
      <c r="Q32" s="220"/>
      <c r="R32" s="220">
        <v>1</v>
      </c>
      <c r="S32" s="220"/>
      <c r="T32" s="220">
        <v>1</v>
      </c>
      <c r="U32" s="474">
        <v>24</v>
      </c>
      <c r="V32" s="220"/>
      <c r="W32" s="220">
        <v>800</v>
      </c>
      <c r="X32" s="220" t="s">
        <v>3087</v>
      </c>
      <c r="Y32" s="479">
        <v>58</v>
      </c>
      <c r="Z32" s="475">
        <v>87.5</v>
      </c>
      <c r="AA32" s="475">
        <v>51</v>
      </c>
      <c r="AB32" s="475">
        <v>47</v>
      </c>
      <c r="AC32" s="475">
        <v>62</v>
      </c>
      <c r="AD32" s="476">
        <v>37.5</v>
      </c>
      <c r="AE32" s="480">
        <v>88</v>
      </c>
      <c r="AF32" s="477">
        <v>62.5</v>
      </c>
      <c r="AG32" s="478">
        <v>975.5</v>
      </c>
      <c r="AH32" s="220" t="s">
        <v>1680</v>
      </c>
      <c r="AI32" s="220"/>
      <c r="AJ32" s="220"/>
      <c r="AK32" s="220"/>
      <c r="AL32" s="216"/>
    </row>
    <row r="33" spans="1:38" ht="26" customHeight="1">
      <c r="A33" s="220">
        <v>25</v>
      </c>
      <c r="B33" s="472" t="s">
        <v>3080</v>
      </c>
      <c r="C33" s="220"/>
      <c r="D33" s="220">
        <v>1</v>
      </c>
      <c r="E33" s="220"/>
      <c r="F33" s="220"/>
      <c r="G33" s="220">
        <v>1</v>
      </c>
      <c r="H33" s="473">
        <v>483</v>
      </c>
      <c r="I33" s="220"/>
      <c r="J33" s="220">
        <v>1</v>
      </c>
      <c r="K33" s="220"/>
      <c r="L33" s="220">
        <v>173</v>
      </c>
      <c r="M33" s="220">
        <v>71</v>
      </c>
      <c r="N33" s="220">
        <v>221</v>
      </c>
      <c r="O33" s="220"/>
      <c r="P33" s="220">
        <v>1</v>
      </c>
      <c r="Q33" s="220">
        <v>1</v>
      </c>
      <c r="R33" s="220"/>
      <c r="S33" s="220">
        <v>1</v>
      </c>
      <c r="T33" s="220"/>
      <c r="U33" s="474">
        <v>25</v>
      </c>
      <c r="V33" s="220"/>
      <c r="W33" s="220">
        <v>900</v>
      </c>
      <c r="X33" s="220" t="s">
        <v>3088</v>
      </c>
      <c r="Y33" s="481">
        <v>24290</v>
      </c>
      <c r="Z33" s="105">
        <v>22642</v>
      </c>
      <c r="AA33" s="66">
        <v>1747.5</v>
      </c>
      <c r="AB33" s="66">
        <v>5485</v>
      </c>
      <c r="AC33" s="66">
        <v>8296</v>
      </c>
      <c r="AD33" s="476">
        <v>71</v>
      </c>
      <c r="AE33" s="480">
        <v>219</v>
      </c>
      <c r="AF33" s="477">
        <v>76</v>
      </c>
      <c r="AG33" s="490">
        <v>10311</v>
      </c>
      <c r="AH33" s="220" t="s">
        <v>3072</v>
      </c>
      <c r="AI33" s="220"/>
      <c r="AJ33" s="220"/>
      <c r="AK33" s="220"/>
      <c r="AL33" s="216"/>
    </row>
    <row r="34" spans="1:38" ht="26" customHeight="1">
      <c r="A34" s="220">
        <v>26</v>
      </c>
      <c r="B34" s="472" t="s">
        <v>3080</v>
      </c>
      <c r="C34" s="220"/>
      <c r="D34" s="220">
        <v>1</v>
      </c>
      <c r="E34" s="220">
        <v>1</v>
      </c>
      <c r="F34" s="220"/>
      <c r="G34" s="220"/>
      <c r="H34" s="473">
        <v>131</v>
      </c>
      <c r="I34" s="220"/>
      <c r="J34" s="220">
        <v>1</v>
      </c>
      <c r="K34" s="220"/>
      <c r="L34" s="220">
        <v>107</v>
      </c>
      <c r="M34" s="220">
        <v>51</v>
      </c>
      <c r="N34" s="220">
        <v>148</v>
      </c>
      <c r="O34" s="220"/>
      <c r="P34" s="220">
        <v>1</v>
      </c>
      <c r="Q34" s="220"/>
      <c r="R34" s="220">
        <v>1</v>
      </c>
      <c r="S34" s="220"/>
      <c r="T34" s="220">
        <v>1</v>
      </c>
      <c r="U34" s="474">
        <v>26</v>
      </c>
      <c r="V34" s="220"/>
      <c r="W34" s="220">
        <v>900</v>
      </c>
      <c r="X34" s="220" t="s">
        <v>3089</v>
      </c>
      <c r="Y34" s="70">
        <v>9733</v>
      </c>
      <c r="Z34" s="105">
        <v>12285</v>
      </c>
      <c r="AA34" s="66">
        <v>1054</v>
      </c>
      <c r="AB34" s="475">
        <v>328</v>
      </c>
      <c r="AC34" s="475">
        <v>532</v>
      </c>
      <c r="AD34" s="476">
        <v>53.5</v>
      </c>
      <c r="AE34" s="480">
        <v>129</v>
      </c>
      <c r="AF34" s="477">
        <v>48.5</v>
      </c>
      <c r="AG34" s="478">
        <v>1652</v>
      </c>
      <c r="AH34" s="220" t="s">
        <v>1680</v>
      </c>
      <c r="AI34" s="220"/>
      <c r="AJ34" s="220"/>
      <c r="AK34" s="220"/>
      <c r="AL34" s="216"/>
    </row>
    <row r="35" spans="1:38" ht="26" customHeight="1">
      <c r="A35" s="220">
        <v>27</v>
      </c>
      <c r="B35" s="472" t="s">
        <v>3080</v>
      </c>
      <c r="C35" s="220"/>
      <c r="D35" s="220">
        <v>1</v>
      </c>
      <c r="E35" s="220"/>
      <c r="F35" s="220"/>
      <c r="G35" s="220">
        <v>1</v>
      </c>
      <c r="H35" s="473">
        <v>528</v>
      </c>
      <c r="I35" s="220"/>
      <c r="J35" s="220">
        <v>1</v>
      </c>
      <c r="K35" s="220"/>
      <c r="L35" s="220">
        <v>167</v>
      </c>
      <c r="M35" s="220">
        <v>73</v>
      </c>
      <c r="N35" s="220">
        <v>230</v>
      </c>
      <c r="O35" s="220"/>
      <c r="P35" s="220">
        <v>1</v>
      </c>
      <c r="Q35" s="220">
        <v>1</v>
      </c>
      <c r="R35" s="220"/>
      <c r="S35" s="220">
        <v>1</v>
      </c>
      <c r="T35" s="220"/>
      <c r="U35" s="474">
        <v>27</v>
      </c>
      <c r="V35" s="220"/>
      <c r="W35" s="220">
        <v>1000</v>
      </c>
      <c r="X35" s="220" t="s">
        <v>3090</v>
      </c>
      <c r="Y35" s="70">
        <v>3461</v>
      </c>
      <c r="Z35" s="66">
        <v>7624</v>
      </c>
      <c r="AA35" s="66">
        <v>1862</v>
      </c>
      <c r="AB35" s="475">
        <v>45.5</v>
      </c>
      <c r="AC35" s="475">
        <v>401</v>
      </c>
      <c r="AD35" s="476">
        <v>77</v>
      </c>
      <c r="AE35" s="480">
        <v>110</v>
      </c>
      <c r="AF35" s="477">
        <v>76</v>
      </c>
      <c r="AG35" s="478">
        <v>1956.5</v>
      </c>
      <c r="AH35" s="220" t="s">
        <v>3072</v>
      </c>
      <c r="AI35" s="220"/>
      <c r="AJ35" s="220"/>
      <c r="AK35" s="220"/>
      <c r="AL35" s="216"/>
    </row>
    <row r="36" spans="1:38" ht="26" customHeight="1">
      <c r="A36" s="220">
        <v>28</v>
      </c>
      <c r="B36" s="472" t="s">
        <v>3080</v>
      </c>
      <c r="C36" s="220"/>
      <c r="D36" s="220">
        <v>1</v>
      </c>
      <c r="E36" s="220">
        <v>1</v>
      </c>
      <c r="F36" s="220"/>
      <c r="G36" s="220"/>
      <c r="H36" s="473">
        <v>164</v>
      </c>
      <c r="I36" s="220"/>
      <c r="J36" s="220">
        <v>1</v>
      </c>
      <c r="K36" s="220"/>
      <c r="L36" s="220">
        <v>125</v>
      </c>
      <c r="M36" s="220">
        <v>51</v>
      </c>
      <c r="N36" s="220">
        <v>147</v>
      </c>
      <c r="O36" s="220"/>
      <c r="P36" s="220">
        <v>1</v>
      </c>
      <c r="Q36" s="220"/>
      <c r="R36" s="220">
        <v>1</v>
      </c>
      <c r="S36" s="220"/>
      <c r="T36" s="220">
        <v>1</v>
      </c>
      <c r="U36" s="474">
        <v>28</v>
      </c>
      <c r="V36" s="220"/>
      <c r="W36" s="220">
        <v>700</v>
      </c>
      <c r="X36" s="220" t="s">
        <v>3091</v>
      </c>
      <c r="Y36" s="481">
        <v>11165.5</v>
      </c>
      <c r="Z36" s="105">
        <v>14692</v>
      </c>
      <c r="AA36" s="66">
        <v>2803.5</v>
      </c>
      <c r="AB36" s="475">
        <v>43.5</v>
      </c>
      <c r="AC36" s="475">
        <v>133.5</v>
      </c>
      <c r="AD36" s="476">
        <v>67</v>
      </c>
      <c r="AE36" s="480">
        <v>105</v>
      </c>
      <c r="AF36" s="477">
        <v>61</v>
      </c>
      <c r="AG36" s="478">
        <v>705</v>
      </c>
      <c r="AH36" s="220" t="s">
        <v>1680</v>
      </c>
      <c r="AI36" s="220"/>
      <c r="AJ36" s="220"/>
      <c r="AK36" s="220"/>
      <c r="AL36" s="216"/>
    </row>
    <row r="37" spans="1:38" ht="26" customHeight="1">
      <c r="A37" s="220">
        <v>29</v>
      </c>
      <c r="B37" s="472" t="s">
        <v>3080</v>
      </c>
      <c r="C37" s="220"/>
      <c r="D37" s="220">
        <v>1</v>
      </c>
      <c r="E37" s="220"/>
      <c r="F37" s="220">
        <v>1</v>
      </c>
      <c r="G37" s="220"/>
      <c r="H37" s="473">
        <v>211</v>
      </c>
      <c r="I37" s="220"/>
      <c r="J37" s="220">
        <v>1</v>
      </c>
      <c r="K37" s="220"/>
      <c r="L37" s="220">
        <v>129</v>
      </c>
      <c r="M37" s="220">
        <v>55</v>
      </c>
      <c r="N37" s="220">
        <v>122</v>
      </c>
      <c r="O37" s="220"/>
      <c r="P37" s="220">
        <v>1</v>
      </c>
      <c r="Q37" s="220"/>
      <c r="R37" s="220">
        <v>1</v>
      </c>
      <c r="S37" s="220"/>
      <c r="T37" s="220">
        <v>1</v>
      </c>
      <c r="U37" s="474">
        <v>29</v>
      </c>
      <c r="V37" s="220"/>
      <c r="W37" s="220">
        <v>700</v>
      </c>
      <c r="X37" s="220" t="s">
        <v>3092</v>
      </c>
      <c r="Y37" s="479">
        <v>325</v>
      </c>
      <c r="Z37" s="475">
        <v>86</v>
      </c>
      <c r="AA37" s="475">
        <v>45</v>
      </c>
      <c r="AB37" s="475">
        <v>55</v>
      </c>
      <c r="AC37" s="475">
        <v>74.5</v>
      </c>
      <c r="AD37" s="71">
        <v>1722</v>
      </c>
      <c r="AE37" s="480">
        <v>177</v>
      </c>
      <c r="AF37" s="477">
        <v>177.5</v>
      </c>
      <c r="AG37" s="478">
        <v>732.5</v>
      </c>
      <c r="AH37" s="220"/>
      <c r="AI37" s="220"/>
      <c r="AJ37" s="220"/>
      <c r="AK37" s="220"/>
      <c r="AL37" s="216"/>
    </row>
    <row r="38" spans="1:38" ht="26" customHeight="1">
      <c r="A38" s="220">
        <v>30</v>
      </c>
      <c r="B38" s="472" t="s">
        <v>3080</v>
      </c>
      <c r="C38" s="220">
        <v>1</v>
      </c>
      <c r="D38" s="220"/>
      <c r="E38" s="220"/>
      <c r="F38" s="220">
        <v>1</v>
      </c>
      <c r="G38" s="220"/>
      <c r="H38" s="473">
        <v>231</v>
      </c>
      <c r="I38" s="220"/>
      <c r="J38" s="220">
        <v>1</v>
      </c>
      <c r="K38" s="220"/>
      <c r="L38" s="220">
        <v>130</v>
      </c>
      <c r="M38" s="220">
        <v>57</v>
      </c>
      <c r="N38" s="220">
        <v>135</v>
      </c>
      <c r="O38" s="220"/>
      <c r="P38" s="220">
        <v>1</v>
      </c>
      <c r="Q38" s="220"/>
      <c r="R38" s="220">
        <v>1</v>
      </c>
      <c r="S38" s="220"/>
      <c r="T38" s="220">
        <v>1</v>
      </c>
      <c r="U38" s="474">
        <v>30</v>
      </c>
      <c r="V38" s="220"/>
      <c r="W38" s="220">
        <v>800</v>
      </c>
      <c r="X38" s="220" t="s">
        <v>3093</v>
      </c>
      <c r="Y38" s="479">
        <v>105</v>
      </c>
      <c r="Z38" s="475">
        <v>147</v>
      </c>
      <c r="AA38" s="475">
        <v>81</v>
      </c>
      <c r="AB38" s="475">
        <v>46.5</v>
      </c>
      <c r="AC38" s="475">
        <v>56</v>
      </c>
      <c r="AD38" s="476">
        <v>55</v>
      </c>
      <c r="AE38" s="480">
        <v>65.5</v>
      </c>
      <c r="AF38" s="477">
        <v>78.5</v>
      </c>
      <c r="AG38" s="478">
        <v>288</v>
      </c>
      <c r="AH38" s="220"/>
      <c r="AI38" s="220"/>
      <c r="AJ38" s="220"/>
      <c r="AK38" s="220"/>
      <c r="AL38" s="216"/>
    </row>
    <row r="39" spans="1:38" ht="26" customHeight="1">
      <c r="A39" s="220">
        <v>31</v>
      </c>
      <c r="B39" s="472" t="s">
        <v>3080</v>
      </c>
      <c r="C39" s="220"/>
      <c r="D39" s="220">
        <v>1</v>
      </c>
      <c r="E39" s="220"/>
      <c r="F39" s="220">
        <v>1</v>
      </c>
      <c r="G39" s="220"/>
      <c r="H39" s="473">
        <v>213</v>
      </c>
      <c r="I39" s="220"/>
      <c r="J39" s="220">
        <v>1</v>
      </c>
      <c r="K39" s="220"/>
      <c r="L39" s="220">
        <v>133</v>
      </c>
      <c r="M39" s="220">
        <v>54</v>
      </c>
      <c r="N39" s="220">
        <v>130</v>
      </c>
      <c r="O39" s="220"/>
      <c r="P39" s="220">
        <v>1</v>
      </c>
      <c r="Q39" s="220"/>
      <c r="R39" s="220">
        <v>1</v>
      </c>
      <c r="S39" s="220"/>
      <c r="T39" s="220">
        <v>1</v>
      </c>
      <c r="U39" s="474">
        <v>31</v>
      </c>
      <c r="V39" s="220"/>
      <c r="W39" s="220">
        <v>900</v>
      </c>
      <c r="X39" s="220" t="s">
        <v>3094</v>
      </c>
      <c r="Y39" s="481">
        <v>14632</v>
      </c>
      <c r="Z39" s="105">
        <v>14682</v>
      </c>
      <c r="AA39" s="66">
        <v>2021.5</v>
      </c>
      <c r="AB39" s="475">
        <v>42</v>
      </c>
      <c r="AC39" s="475">
        <v>72.5</v>
      </c>
      <c r="AD39" s="476">
        <v>61</v>
      </c>
      <c r="AE39" s="480">
        <v>91</v>
      </c>
      <c r="AF39" s="477">
        <v>69</v>
      </c>
      <c r="AG39" s="478">
        <v>415</v>
      </c>
      <c r="AH39" s="220"/>
      <c r="AI39" s="220"/>
      <c r="AJ39" s="220"/>
      <c r="AK39" s="220"/>
      <c r="AL39" s="216"/>
    </row>
    <row r="40" spans="1:38" ht="26" customHeight="1">
      <c r="A40" s="220">
        <v>32</v>
      </c>
      <c r="B40" s="472" t="s">
        <v>3080</v>
      </c>
      <c r="C40" s="220">
        <v>1</v>
      </c>
      <c r="D40" s="220"/>
      <c r="E40" s="220"/>
      <c r="F40" s="220">
        <v>1</v>
      </c>
      <c r="G40" s="220"/>
      <c r="H40" s="473">
        <v>185</v>
      </c>
      <c r="I40" s="220"/>
      <c r="J40" s="220">
        <v>1</v>
      </c>
      <c r="K40" s="220"/>
      <c r="L40" s="220">
        <v>123</v>
      </c>
      <c r="M40" s="220">
        <v>58</v>
      </c>
      <c r="N40" s="220">
        <v>123</v>
      </c>
      <c r="O40" s="220"/>
      <c r="P40" s="220">
        <v>1</v>
      </c>
      <c r="Q40" s="220"/>
      <c r="R40" s="220">
        <v>1</v>
      </c>
      <c r="S40" s="220"/>
      <c r="T40" s="220">
        <v>1</v>
      </c>
      <c r="U40" s="474">
        <v>32</v>
      </c>
      <c r="V40" s="220"/>
      <c r="W40" s="220">
        <v>800</v>
      </c>
      <c r="X40" s="220" t="s">
        <v>3095</v>
      </c>
      <c r="Y40" s="479">
        <v>81</v>
      </c>
      <c r="Z40" s="475">
        <v>342</v>
      </c>
      <c r="AA40" s="475">
        <v>190.5</v>
      </c>
      <c r="AB40" s="475">
        <v>52</v>
      </c>
      <c r="AC40" s="475">
        <v>62</v>
      </c>
      <c r="AD40" s="476">
        <v>51</v>
      </c>
      <c r="AE40" s="480">
        <v>43</v>
      </c>
      <c r="AF40" s="477">
        <v>52</v>
      </c>
      <c r="AG40" s="478">
        <v>602</v>
      </c>
      <c r="AH40" s="220"/>
      <c r="AI40" s="220"/>
      <c r="AJ40" s="220"/>
      <c r="AK40" s="220"/>
      <c r="AL40" s="216"/>
    </row>
    <row r="41" spans="1:38" ht="26" customHeight="1">
      <c r="A41" s="220">
        <v>33</v>
      </c>
      <c r="B41" s="472" t="s">
        <v>3080</v>
      </c>
      <c r="C41" s="220"/>
      <c r="D41" s="220">
        <v>1</v>
      </c>
      <c r="E41" s="220"/>
      <c r="F41" s="220">
        <v>1</v>
      </c>
      <c r="G41" s="220"/>
      <c r="H41" s="473">
        <v>224</v>
      </c>
      <c r="I41" s="220"/>
      <c r="J41" s="220">
        <v>1</v>
      </c>
      <c r="K41" s="220"/>
      <c r="L41" s="220">
        <v>137</v>
      </c>
      <c r="M41" s="220">
        <v>53</v>
      </c>
      <c r="N41" s="220">
        <v>120</v>
      </c>
      <c r="O41" s="220"/>
      <c r="P41" s="220">
        <v>1</v>
      </c>
      <c r="Q41" s="220"/>
      <c r="R41" s="220">
        <v>1</v>
      </c>
      <c r="S41" s="220"/>
      <c r="T41" s="220">
        <v>1</v>
      </c>
      <c r="U41" s="474">
        <v>33</v>
      </c>
      <c r="V41" s="220"/>
      <c r="W41" s="220">
        <v>800</v>
      </c>
      <c r="X41" s="220" t="s">
        <v>3096</v>
      </c>
      <c r="Y41" s="479">
        <v>100</v>
      </c>
      <c r="Z41" s="475">
        <v>71</v>
      </c>
      <c r="AA41" s="475">
        <v>60</v>
      </c>
      <c r="AB41" s="475">
        <v>50</v>
      </c>
      <c r="AC41" s="475">
        <v>51</v>
      </c>
      <c r="AD41" s="476">
        <v>112</v>
      </c>
      <c r="AE41" s="480">
        <v>72</v>
      </c>
      <c r="AF41" s="477">
        <v>80.5</v>
      </c>
      <c r="AG41" s="478">
        <v>1024</v>
      </c>
      <c r="AH41" s="220"/>
      <c r="AI41" s="220"/>
      <c r="AJ41" s="220"/>
      <c r="AK41" s="220"/>
      <c r="AL41" s="216"/>
    </row>
    <row r="42" spans="1:38" ht="26" customHeight="1">
      <c r="A42" s="220">
        <v>34</v>
      </c>
      <c r="B42" s="472" t="s">
        <v>3080</v>
      </c>
      <c r="C42" s="220">
        <v>1</v>
      </c>
      <c r="D42" s="220"/>
      <c r="E42" s="220"/>
      <c r="F42" s="220">
        <v>1</v>
      </c>
      <c r="G42" s="220"/>
      <c r="H42" s="473">
        <v>214</v>
      </c>
      <c r="I42" s="220"/>
      <c r="J42" s="220">
        <v>1</v>
      </c>
      <c r="K42" s="220"/>
      <c r="L42" s="220">
        <v>130</v>
      </c>
      <c r="M42" s="220">
        <v>53</v>
      </c>
      <c r="N42" s="220">
        <v>128</v>
      </c>
      <c r="O42" s="220"/>
      <c r="P42" s="220">
        <v>1</v>
      </c>
      <c r="Q42" s="220"/>
      <c r="R42" s="220">
        <v>1</v>
      </c>
      <c r="S42" s="220"/>
      <c r="T42" s="220">
        <v>1</v>
      </c>
      <c r="U42" s="474">
        <v>34</v>
      </c>
      <c r="V42" s="220"/>
      <c r="W42" s="220">
        <v>900</v>
      </c>
      <c r="X42" s="220" t="s">
        <v>3097</v>
      </c>
      <c r="Y42" s="479">
        <v>70</v>
      </c>
      <c r="Z42" s="475">
        <v>54</v>
      </c>
      <c r="AA42" s="475">
        <v>31</v>
      </c>
      <c r="AB42" s="475">
        <v>39</v>
      </c>
      <c r="AC42" s="475">
        <v>72.5</v>
      </c>
      <c r="AD42" s="476">
        <v>55.5</v>
      </c>
      <c r="AE42" s="480">
        <v>75</v>
      </c>
      <c r="AF42" s="477">
        <v>69.5</v>
      </c>
      <c r="AG42" s="478">
        <v>462</v>
      </c>
      <c r="AH42" s="220"/>
      <c r="AI42" s="220"/>
      <c r="AJ42" s="220"/>
      <c r="AK42" s="220"/>
      <c r="AL42" s="216"/>
    </row>
    <row r="43" spans="1:38" ht="26" customHeight="1">
      <c r="A43" s="220">
        <v>35</v>
      </c>
      <c r="B43" s="472" t="s">
        <v>3080</v>
      </c>
      <c r="C43" s="220">
        <v>1</v>
      </c>
      <c r="D43" s="220"/>
      <c r="E43" s="220"/>
      <c r="F43" s="220">
        <v>1</v>
      </c>
      <c r="G43" s="220"/>
      <c r="H43" s="473">
        <v>217</v>
      </c>
      <c r="I43" s="220"/>
      <c r="J43" s="220">
        <v>1</v>
      </c>
      <c r="K43" s="220"/>
      <c r="L43" s="220">
        <v>132</v>
      </c>
      <c r="M43" s="220">
        <v>55</v>
      </c>
      <c r="N43" s="220">
        <v>133</v>
      </c>
      <c r="O43" s="220"/>
      <c r="P43" s="220">
        <v>1</v>
      </c>
      <c r="Q43" s="220"/>
      <c r="R43" s="220">
        <v>1</v>
      </c>
      <c r="S43" s="220"/>
      <c r="T43" s="220">
        <v>1</v>
      </c>
      <c r="U43" s="474">
        <v>35</v>
      </c>
      <c r="V43" s="220"/>
      <c r="W43" s="220">
        <v>700</v>
      </c>
      <c r="X43" s="220" t="s">
        <v>3098</v>
      </c>
      <c r="Y43" s="70">
        <v>5141</v>
      </c>
      <c r="Z43" s="105">
        <v>12738</v>
      </c>
      <c r="AA43" s="475">
        <v>919</v>
      </c>
      <c r="AB43" s="475">
        <v>42</v>
      </c>
      <c r="AC43" s="475">
        <v>63</v>
      </c>
      <c r="AD43" s="476">
        <v>57</v>
      </c>
      <c r="AE43" s="480">
        <v>106</v>
      </c>
      <c r="AF43" s="477">
        <v>70.5</v>
      </c>
      <c r="AG43" s="478">
        <v>581</v>
      </c>
      <c r="AH43" s="220"/>
      <c r="AI43" s="220"/>
      <c r="AJ43" s="220"/>
      <c r="AK43" s="220"/>
      <c r="AL43" s="216"/>
    </row>
    <row r="44" spans="1:38" ht="26" customHeight="1">
      <c r="A44" s="220">
        <v>36</v>
      </c>
      <c r="B44" s="472" t="s">
        <v>3080</v>
      </c>
      <c r="C44" s="220">
        <v>1</v>
      </c>
      <c r="D44" s="220"/>
      <c r="E44" s="220"/>
      <c r="F44" s="220">
        <v>1</v>
      </c>
      <c r="G44" s="220"/>
      <c r="H44" s="473">
        <v>249</v>
      </c>
      <c r="I44" s="220"/>
      <c r="J44" s="220">
        <v>1</v>
      </c>
      <c r="K44" s="220"/>
      <c r="L44" s="220">
        <v>135</v>
      </c>
      <c r="M44" s="220">
        <v>56</v>
      </c>
      <c r="N44" s="220">
        <v>133</v>
      </c>
      <c r="O44" s="220"/>
      <c r="P44" s="220">
        <v>1</v>
      </c>
      <c r="Q44" s="220"/>
      <c r="R44" s="220">
        <v>1</v>
      </c>
      <c r="S44" s="220"/>
      <c r="T44" s="220">
        <v>1</v>
      </c>
      <c r="U44" s="474">
        <v>36</v>
      </c>
      <c r="V44" s="220"/>
      <c r="W44" s="220">
        <v>800</v>
      </c>
      <c r="X44" s="220" t="s">
        <v>3099</v>
      </c>
      <c r="Y44" s="70">
        <v>6212.5</v>
      </c>
      <c r="Z44" s="66">
        <v>6610</v>
      </c>
      <c r="AA44" s="66">
        <v>1490</v>
      </c>
      <c r="AB44" s="475">
        <v>105</v>
      </c>
      <c r="AC44" s="475">
        <v>179.5</v>
      </c>
      <c r="AD44" s="476">
        <v>45</v>
      </c>
      <c r="AE44" s="480">
        <v>102</v>
      </c>
      <c r="AF44" s="477">
        <v>55.5</v>
      </c>
      <c r="AG44" s="478">
        <v>598</v>
      </c>
      <c r="AH44" s="220"/>
      <c r="AI44" s="220"/>
      <c r="AJ44" s="220"/>
      <c r="AK44" s="220"/>
      <c r="AL44" s="216"/>
    </row>
    <row r="45" spans="1:38" ht="26" customHeight="1">
      <c r="A45" s="220">
        <v>37</v>
      </c>
      <c r="B45" s="472" t="s">
        <v>3080</v>
      </c>
      <c r="C45" s="220"/>
      <c r="D45" s="220">
        <v>1</v>
      </c>
      <c r="E45" s="220"/>
      <c r="F45" s="220">
        <v>1</v>
      </c>
      <c r="G45" s="220"/>
      <c r="H45" s="473">
        <v>206</v>
      </c>
      <c r="I45" s="220"/>
      <c r="J45" s="220">
        <v>1</v>
      </c>
      <c r="K45" s="220"/>
      <c r="L45" s="220">
        <v>130</v>
      </c>
      <c r="M45" s="220">
        <v>46</v>
      </c>
      <c r="N45" s="220">
        <v>110</v>
      </c>
      <c r="O45" s="220"/>
      <c r="P45" s="220">
        <v>1</v>
      </c>
      <c r="Q45" s="220"/>
      <c r="R45" s="220">
        <v>1</v>
      </c>
      <c r="S45" s="220"/>
      <c r="T45" s="220">
        <v>1</v>
      </c>
      <c r="U45" s="474">
        <v>37</v>
      </c>
      <c r="V45" s="220"/>
      <c r="W45" s="220">
        <v>700</v>
      </c>
      <c r="X45" s="220" t="s">
        <v>3100</v>
      </c>
      <c r="Y45" s="479">
        <v>52</v>
      </c>
      <c r="Z45" s="475">
        <v>51</v>
      </c>
      <c r="AA45" s="475">
        <v>57.5</v>
      </c>
      <c r="AB45" s="475">
        <v>47</v>
      </c>
      <c r="AC45" s="475">
        <v>71.5</v>
      </c>
      <c r="AD45" s="476">
        <v>83</v>
      </c>
      <c r="AE45" s="480">
        <v>91.5</v>
      </c>
      <c r="AF45" s="477">
        <v>66</v>
      </c>
      <c r="AG45" s="478">
        <v>389.5</v>
      </c>
      <c r="AH45" s="220"/>
      <c r="AI45" s="220"/>
      <c r="AJ45" s="220"/>
      <c r="AK45" s="220"/>
      <c r="AL45" s="216"/>
    </row>
    <row r="46" spans="1:38" ht="26" customHeight="1">
      <c r="A46" s="220">
        <v>38</v>
      </c>
      <c r="B46" s="472" t="s">
        <v>3080</v>
      </c>
      <c r="C46" s="220"/>
      <c r="D46" s="220">
        <v>1</v>
      </c>
      <c r="E46" s="220"/>
      <c r="F46" s="220">
        <v>1</v>
      </c>
      <c r="G46" s="220"/>
      <c r="H46" s="473">
        <v>197</v>
      </c>
      <c r="I46" s="220"/>
      <c r="J46" s="220">
        <v>1</v>
      </c>
      <c r="K46" s="220"/>
      <c r="L46" s="220">
        <v>130</v>
      </c>
      <c r="M46" s="220">
        <v>49</v>
      </c>
      <c r="N46" s="220">
        <v>123</v>
      </c>
      <c r="O46" s="220"/>
      <c r="P46" s="220">
        <v>1</v>
      </c>
      <c r="Q46" s="220"/>
      <c r="R46" s="220">
        <v>1</v>
      </c>
      <c r="S46" s="220"/>
      <c r="T46" s="220">
        <v>1</v>
      </c>
      <c r="U46" s="474">
        <v>38</v>
      </c>
      <c r="V46" s="220"/>
      <c r="W46" s="220">
        <v>800</v>
      </c>
      <c r="X46" s="220" t="s">
        <v>3101</v>
      </c>
      <c r="Y46" s="70">
        <v>3897.5</v>
      </c>
      <c r="Z46" s="66">
        <v>8924</v>
      </c>
      <c r="AA46" s="66">
        <v>2074</v>
      </c>
      <c r="AB46" s="475">
        <v>37</v>
      </c>
      <c r="AC46" s="475">
        <v>67</v>
      </c>
      <c r="AD46" s="476">
        <v>50</v>
      </c>
      <c r="AE46" s="480">
        <v>128.5</v>
      </c>
      <c r="AF46" s="477">
        <v>78</v>
      </c>
      <c r="AG46" s="478">
        <v>485</v>
      </c>
      <c r="AH46" s="220"/>
      <c r="AI46" s="220"/>
      <c r="AJ46" s="220"/>
      <c r="AK46" s="220"/>
      <c r="AL46" s="216"/>
    </row>
    <row r="47" spans="1:38" ht="29.25" customHeight="1">
      <c r="A47" s="220">
        <v>39</v>
      </c>
      <c r="B47" s="472"/>
      <c r="C47" s="220">
        <f>SUM(C9:C46)</f>
        <v>16</v>
      </c>
      <c r="D47" s="220">
        <f>SUM(D9:D46)</f>
        <v>22</v>
      </c>
      <c r="E47" s="220">
        <f>SUM(E9:E46)</f>
        <v>6</v>
      </c>
      <c r="F47" s="220">
        <f>SUM(F9:F46)</f>
        <v>12</v>
      </c>
      <c r="G47" s="220">
        <f>SUM(G9:G46)</f>
        <v>20</v>
      </c>
      <c r="H47" s="220"/>
      <c r="I47" s="220">
        <f>SUM(I9:I46)</f>
        <v>1</v>
      </c>
      <c r="J47" s="220">
        <f>SUM(J9:J46)</f>
        <v>27</v>
      </c>
      <c r="K47" s="220">
        <f>SUM(K9:K46)</f>
        <v>10</v>
      </c>
      <c r="L47" s="220"/>
      <c r="M47" s="220"/>
      <c r="N47" s="220"/>
      <c r="O47" s="220">
        <f t="shared" ref="O47:T47" si="0">SUM(O9:O46)</f>
        <v>0</v>
      </c>
      <c r="P47" s="220">
        <f t="shared" si="0"/>
        <v>38</v>
      </c>
      <c r="Q47" s="220">
        <f t="shared" si="0"/>
        <v>12</v>
      </c>
      <c r="R47" s="220">
        <f t="shared" si="0"/>
        <v>28</v>
      </c>
      <c r="S47" s="220">
        <f t="shared" si="0"/>
        <v>7</v>
      </c>
      <c r="T47" s="220">
        <f t="shared" si="0"/>
        <v>31</v>
      </c>
      <c r="U47" s="474">
        <v>39</v>
      </c>
      <c r="V47" s="220"/>
      <c r="W47" s="220"/>
      <c r="X47" s="220"/>
      <c r="AH47" s="220"/>
      <c r="AI47" s="220"/>
      <c r="AJ47" s="220"/>
      <c r="AK47" s="220"/>
      <c r="AL47" s="216"/>
    </row>
    <row r="48" spans="1:38" ht="29.25" customHeight="1">
      <c r="A48" s="220">
        <v>40</v>
      </c>
      <c r="B48" s="472"/>
      <c r="C48" s="220"/>
      <c r="D48" s="220"/>
      <c r="E48" s="220"/>
      <c r="F48" s="220"/>
      <c r="G48" s="220"/>
      <c r="H48" s="473"/>
      <c r="I48" s="220"/>
      <c r="J48" s="220"/>
      <c r="K48" s="220"/>
      <c r="L48" s="220"/>
      <c r="M48" s="220"/>
      <c r="N48" s="220"/>
      <c r="O48" s="220"/>
      <c r="P48" s="220"/>
      <c r="Q48" s="220"/>
      <c r="R48" s="220"/>
      <c r="S48" s="220"/>
      <c r="T48" s="220"/>
      <c r="U48" s="474">
        <v>40</v>
      </c>
      <c r="V48" s="220"/>
      <c r="W48" s="220"/>
      <c r="X48" s="220"/>
      <c r="AH48" s="220"/>
      <c r="AI48" s="220"/>
      <c r="AJ48" s="220"/>
      <c r="AK48" s="220"/>
      <c r="AL48" s="216"/>
    </row>
    <row r="49" spans="1:38" ht="29.25" customHeight="1">
      <c r="A49" s="220">
        <v>41</v>
      </c>
      <c r="B49" s="472" t="s">
        <v>3053</v>
      </c>
      <c r="C49" s="220">
        <f>C47+D47</f>
        <v>38</v>
      </c>
      <c r="D49" s="220"/>
      <c r="E49" s="220"/>
      <c r="F49" s="220"/>
      <c r="G49" s="220"/>
      <c r="H49" s="473"/>
      <c r="I49" s="220"/>
      <c r="J49" s="220"/>
      <c r="K49" s="220"/>
      <c r="L49" s="220"/>
      <c r="M49" s="220"/>
      <c r="N49" s="220"/>
      <c r="O49" s="220"/>
      <c r="P49" s="220"/>
      <c r="Q49" s="220"/>
      <c r="R49" s="220"/>
      <c r="S49" s="220"/>
      <c r="T49" s="220"/>
      <c r="U49" s="474">
        <v>41</v>
      </c>
      <c r="V49" s="220"/>
      <c r="W49" s="220"/>
      <c r="X49" s="220"/>
      <c r="AH49" s="220"/>
      <c r="AI49" s="220"/>
      <c r="AJ49" s="220"/>
      <c r="AK49" s="220"/>
      <c r="AL49" s="216"/>
    </row>
    <row r="50" spans="1:38" ht="29.25" customHeight="1">
      <c r="A50" s="220">
        <v>42</v>
      </c>
      <c r="B50" s="472" t="s">
        <v>2621</v>
      </c>
      <c r="C50" s="220">
        <f>COUNT(Z10,Z11,Z12,Z13,Z14,Z15,Z16,Z17,Z18)</f>
        <v>9</v>
      </c>
      <c r="D50" s="220"/>
      <c r="E50" s="220"/>
      <c r="F50" s="220"/>
      <c r="G50" s="220"/>
      <c r="H50" s="473"/>
      <c r="I50" s="220"/>
      <c r="J50" s="220"/>
      <c r="K50" s="220"/>
      <c r="L50" s="220"/>
      <c r="M50" s="220"/>
      <c r="N50" s="220"/>
      <c r="O50" s="220"/>
      <c r="P50" s="220"/>
      <c r="Q50" s="220"/>
      <c r="R50" s="220"/>
      <c r="S50" s="220"/>
      <c r="T50" s="220"/>
      <c r="U50" s="474">
        <v>42</v>
      </c>
      <c r="V50" s="220"/>
      <c r="W50" s="220"/>
      <c r="X50" s="220"/>
      <c r="AH50" s="220"/>
      <c r="AI50" s="220"/>
      <c r="AJ50" s="220"/>
      <c r="AK50" s="220"/>
      <c r="AL50" s="216"/>
    </row>
    <row r="51" spans="1:38" ht="29.25" customHeight="1">
      <c r="A51" s="220">
        <v>43</v>
      </c>
      <c r="B51" s="472" t="s">
        <v>2948</v>
      </c>
      <c r="C51" s="220">
        <f>COUNT(Z29,Z30,Z31,Z32,Z33)</f>
        <v>5</v>
      </c>
      <c r="D51" s="220"/>
      <c r="E51" s="220"/>
      <c r="F51" s="220"/>
      <c r="G51" s="220"/>
      <c r="H51" s="473"/>
      <c r="I51" s="220"/>
      <c r="J51" s="220"/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474">
        <v>43</v>
      </c>
      <c r="V51" s="220"/>
      <c r="W51" s="220"/>
      <c r="X51" s="220"/>
      <c r="AH51" s="220"/>
      <c r="AI51" s="220"/>
      <c r="AJ51" s="220"/>
      <c r="AK51" s="220"/>
      <c r="AL51" s="216"/>
    </row>
    <row r="52" spans="1:38" ht="29.25" customHeight="1">
      <c r="A52" s="220">
        <v>44</v>
      </c>
      <c r="B52" s="472" t="s">
        <v>2951</v>
      </c>
      <c r="C52" s="220">
        <f>COUNT(Z41,Z42,Z43,Z44)</f>
        <v>4</v>
      </c>
      <c r="D52" s="220"/>
      <c r="E52" s="220"/>
      <c r="F52" s="220"/>
      <c r="G52" s="220"/>
      <c r="H52" s="473"/>
      <c r="I52" s="220"/>
      <c r="J52" s="220"/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474">
        <v>44</v>
      </c>
      <c r="V52" s="220"/>
      <c r="W52" s="220"/>
      <c r="X52" s="220"/>
      <c r="AH52" s="220"/>
      <c r="AI52" s="220"/>
      <c r="AJ52" s="220"/>
      <c r="AK52" s="220"/>
      <c r="AL52" s="216"/>
    </row>
    <row r="53" spans="1:38" ht="29.25" customHeight="1">
      <c r="A53" s="220">
        <v>45</v>
      </c>
      <c r="B53" s="472"/>
      <c r="C53" s="220"/>
      <c r="D53" s="220"/>
      <c r="E53" s="220"/>
      <c r="F53" s="220"/>
      <c r="G53" s="220"/>
      <c r="H53" s="473"/>
      <c r="I53" s="220"/>
      <c r="J53" s="220"/>
      <c r="K53" s="220"/>
      <c r="L53" s="220"/>
      <c r="M53" s="220"/>
      <c r="N53" s="220"/>
      <c r="O53" s="220"/>
      <c r="P53" s="220"/>
      <c r="Q53" s="220"/>
      <c r="R53" s="220"/>
      <c r="S53" s="220"/>
      <c r="T53" s="220"/>
      <c r="U53" s="474">
        <v>45</v>
      </c>
      <c r="V53" s="220"/>
      <c r="W53" s="220"/>
      <c r="X53" s="220"/>
      <c r="AH53" s="220"/>
      <c r="AI53" s="220"/>
      <c r="AJ53" s="220"/>
      <c r="AK53" s="220"/>
      <c r="AL53" s="216"/>
    </row>
    <row r="54" spans="1:38" ht="29.25" customHeight="1">
      <c r="A54" s="220">
        <v>46</v>
      </c>
      <c r="B54" s="472"/>
      <c r="C54" s="220"/>
      <c r="D54" s="220"/>
      <c r="E54" s="220"/>
      <c r="F54" s="220"/>
      <c r="G54" s="220"/>
      <c r="H54" s="473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0"/>
      <c r="T54" s="220"/>
      <c r="U54" s="474">
        <v>46</v>
      </c>
      <c r="V54" s="220"/>
      <c r="W54" s="220"/>
      <c r="X54" s="220"/>
      <c r="AH54" s="220"/>
      <c r="AI54" s="220"/>
      <c r="AJ54" s="220"/>
      <c r="AK54" s="220"/>
      <c r="AL54" s="216"/>
    </row>
    <row r="55" spans="1:38" ht="29.25" customHeight="1">
      <c r="A55" s="220">
        <v>47</v>
      </c>
      <c r="B55" s="472"/>
      <c r="C55" s="220"/>
      <c r="D55" s="220"/>
      <c r="E55" s="220"/>
      <c r="F55" s="220"/>
      <c r="G55" s="220"/>
      <c r="H55" s="473"/>
      <c r="I55" s="220"/>
      <c r="J55" s="220"/>
      <c r="K55" s="220"/>
      <c r="L55" s="220"/>
      <c r="M55" s="220"/>
      <c r="N55" s="220"/>
      <c r="O55" s="220"/>
      <c r="P55" s="220"/>
      <c r="Q55" s="220"/>
      <c r="R55" s="220"/>
      <c r="S55" s="220"/>
      <c r="T55" s="220"/>
      <c r="U55" s="474">
        <v>47</v>
      </c>
      <c r="V55" s="220"/>
      <c r="W55" s="220"/>
      <c r="X55" s="220"/>
      <c r="AH55" s="220"/>
      <c r="AI55" s="220"/>
      <c r="AJ55" s="220"/>
      <c r="AK55" s="220"/>
      <c r="AL55" s="216"/>
    </row>
    <row r="56" spans="1:38" ht="29.25" customHeight="1">
      <c r="A56" s="220">
        <v>48</v>
      </c>
      <c r="B56" s="472"/>
      <c r="C56" s="220"/>
      <c r="D56" s="220"/>
      <c r="E56" s="220"/>
      <c r="F56" s="220"/>
      <c r="G56" s="220"/>
      <c r="H56" s="473"/>
      <c r="I56" s="220"/>
      <c r="J56" s="220"/>
      <c r="K56" s="220"/>
      <c r="L56" s="220"/>
      <c r="M56" s="220"/>
      <c r="N56" s="220"/>
      <c r="O56" s="220"/>
      <c r="P56" s="220"/>
      <c r="Q56" s="220"/>
      <c r="R56" s="220"/>
      <c r="S56" s="220"/>
      <c r="T56" s="220"/>
      <c r="U56" s="474">
        <v>48</v>
      </c>
      <c r="V56" s="220"/>
      <c r="W56" s="220"/>
      <c r="X56" s="220"/>
      <c r="AH56" s="220"/>
      <c r="AI56" s="207"/>
      <c r="AJ56" s="207"/>
      <c r="AK56" s="207"/>
      <c r="AL56" s="206"/>
    </row>
    <row r="57" spans="1:38" ht="29.25" customHeight="1">
      <c r="A57" s="220">
        <v>49</v>
      </c>
      <c r="B57" s="472"/>
      <c r="C57" s="220"/>
      <c r="D57" s="220"/>
      <c r="E57" s="220"/>
      <c r="F57" s="220"/>
      <c r="G57" s="220"/>
      <c r="H57" s="473"/>
      <c r="I57" s="220"/>
      <c r="J57" s="220"/>
      <c r="K57" s="220"/>
      <c r="L57" s="220"/>
      <c r="M57" s="220"/>
      <c r="N57" s="220"/>
      <c r="O57" s="220"/>
      <c r="P57" s="220"/>
      <c r="Q57" s="220"/>
      <c r="R57" s="220"/>
      <c r="S57" s="220"/>
      <c r="T57" s="220"/>
      <c r="U57" s="474">
        <v>49</v>
      </c>
      <c r="V57" s="220"/>
      <c r="W57" s="220"/>
      <c r="X57" s="220"/>
      <c r="AH57" s="220"/>
      <c r="AI57" s="207"/>
      <c r="AJ57" s="207"/>
      <c r="AK57" s="207"/>
      <c r="AL57" s="206"/>
    </row>
    <row r="58" spans="1:38" ht="29.25" customHeight="1">
      <c r="A58" s="220">
        <v>50</v>
      </c>
      <c r="B58" s="472"/>
      <c r="C58" s="220"/>
      <c r="D58" s="220"/>
      <c r="E58" s="220"/>
      <c r="F58" s="220"/>
      <c r="G58" s="220"/>
      <c r="H58" s="473"/>
      <c r="I58" s="220"/>
      <c r="J58" s="220"/>
      <c r="K58" s="220"/>
      <c r="L58" s="220"/>
      <c r="M58" s="220"/>
      <c r="N58" s="220"/>
      <c r="O58" s="220"/>
      <c r="P58" s="220"/>
      <c r="Q58" s="220"/>
      <c r="R58" s="220"/>
      <c r="S58" s="220"/>
      <c r="T58" s="220"/>
      <c r="U58" s="474">
        <v>50</v>
      </c>
      <c r="V58" s="220"/>
      <c r="W58" s="220"/>
      <c r="X58" s="220"/>
      <c r="AH58" s="220"/>
      <c r="AI58" s="207"/>
      <c r="AJ58" s="207"/>
      <c r="AK58" s="207"/>
      <c r="AL58" s="206"/>
    </row>
    <row r="59" spans="1:38" ht="29.25" customHeight="1">
      <c r="A59" s="220">
        <v>51</v>
      </c>
      <c r="B59" s="472"/>
      <c r="C59" s="220"/>
      <c r="D59" s="220"/>
      <c r="E59" s="220"/>
      <c r="F59" s="220"/>
      <c r="G59" s="220"/>
      <c r="H59" s="473"/>
      <c r="I59" s="220"/>
      <c r="J59" s="220"/>
      <c r="K59" s="220"/>
      <c r="L59" s="220"/>
      <c r="M59" s="220"/>
      <c r="N59" s="220"/>
      <c r="O59" s="220"/>
      <c r="P59" s="220"/>
      <c r="Q59" s="220"/>
      <c r="R59" s="220"/>
      <c r="S59" s="220"/>
      <c r="T59" s="220"/>
      <c r="U59" s="474">
        <v>51</v>
      </c>
      <c r="V59" s="220"/>
      <c r="W59" s="220"/>
      <c r="X59" s="220"/>
      <c r="AH59" s="220"/>
      <c r="AI59" s="207"/>
      <c r="AJ59" s="207"/>
      <c r="AK59" s="207"/>
      <c r="AL59" s="206"/>
    </row>
    <row r="60" spans="1:38" ht="29.25" customHeight="1">
      <c r="A60" s="220">
        <v>52</v>
      </c>
      <c r="B60" s="483"/>
      <c r="C60" s="207"/>
      <c r="D60" s="207"/>
      <c r="E60" s="207"/>
      <c r="F60" s="207"/>
      <c r="G60" s="207"/>
      <c r="H60" s="484"/>
      <c r="I60" s="207"/>
      <c r="J60" s="220"/>
      <c r="K60" s="207"/>
      <c r="L60" s="207"/>
      <c r="M60" s="207"/>
      <c r="N60" s="207"/>
      <c r="O60" s="207"/>
      <c r="P60" s="207"/>
      <c r="Q60" s="207"/>
      <c r="R60" s="207"/>
      <c r="S60" s="207"/>
      <c r="T60" s="207"/>
      <c r="U60" s="474">
        <v>52</v>
      </c>
      <c r="V60" s="220"/>
      <c r="W60" s="220"/>
      <c r="X60" s="207"/>
      <c r="AH60" s="207"/>
      <c r="AI60" s="207"/>
      <c r="AJ60" s="207"/>
      <c r="AK60" s="207"/>
      <c r="AL60" s="206"/>
    </row>
    <row r="61" spans="1:38" ht="29.25" customHeight="1">
      <c r="A61" s="220">
        <v>53</v>
      </c>
      <c r="B61" s="483"/>
      <c r="C61" s="207"/>
      <c r="D61" s="207"/>
      <c r="E61" s="207"/>
      <c r="F61" s="207"/>
      <c r="G61" s="207"/>
      <c r="H61" s="484"/>
      <c r="I61" s="207"/>
      <c r="J61" s="220"/>
      <c r="K61" s="207"/>
      <c r="L61" s="207"/>
      <c r="M61" s="207"/>
      <c r="N61" s="207"/>
      <c r="O61" s="207"/>
      <c r="P61" s="207"/>
      <c r="Q61" s="207"/>
      <c r="R61" s="207"/>
      <c r="S61" s="207"/>
      <c r="T61" s="207"/>
      <c r="U61" s="474">
        <v>53</v>
      </c>
      <c r="V61" s="220"/>
      <c r="W61" s="220"/>
      <c r="X61" s="207"/>
      <c r="AH61" s="207"/>
      <c r="AI61" s="207"/>
      <c r="AJ61" s="207"/>
      <c r="AK61" s="207"/>
      <c r="AL61" s="206"/>
    </row>
    <row r="62" spans="1:38" ht="29.25" customHeight="1">
      <c r="A62" s="220">
        <v>54</v>
      </c>
      <c r="B62" s="483"/>
      <c r="C62" s="207"/>
      <c r="D62" s="207"/>
      <c r="E62" s="207"/>
      <c r="F62" s="207"/>
      <c r="G62" s="207"/>
      <c r="H62" s="484"/>
      <c r="I62" s="207"/>
      <c r="J62" s="220"/>
      <c r="K62" s="207"/>
      <c r="L62" s="207"/>
      <c r="M62" s="207"/>
      <c r="N62" s="207"/>
      <c r="O62" s="207"/>
      <c r="P62" s="207"/>
      <c r="Q62" s="207"/>
      <c r="R62" s="207"/>
      <c r="S62" s="207"/>
      <c r="T62" s="207"/>
      <c r="U62" s="474">
        <v>54</v>
      </c>
      <c r="V62" s="220"/>
      <c r="W62" s="220"/>
      <c r="X62" s="207"/>
      <c r="AH62" s="207"/>
      <c r="AI62" s="207"/>
      <c r="AJ62" s="207"/>
      <c r="AK62" s="207"/>
      <c r="AL62" s="206"/>
    </row>
    <row r="63" spans="1:38" ht="29.25" customHeight="1">
      <c r="A63" s="220">
        <v>55</v>
      </c>
      <c r="B63" s="483"/>
      <c r="C63" s="207"/>
      <c r="D63" s="207"/>
      <c r="E63" s="207"/>
      <c r="F63" s="207"/>
      <c r="G63" s="207"/>
      <c r="H63" s="484"/>
      <c r="I63" s="207"/>
      <c r="J63" s="220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474">
        <v>55</v>
      </c>
      <c r="V63" s="220"/>
      <c r="W63" s="220"/>
      <c r="X63" s="207"/>
      <c r="AH63" s="207"/>
      <c r="AI63" s="207"/>
      <c r="AJ63" s="207"/>
      <c r="AK63" s="207"/>
      <c r="AL63" s="206"/>
    </row>
    <row r="64" spans="1:38" ht="29.25" customHeight="1">
      <c r="A64" s="220">
        <v>56</v>
      </c>
      <c r="B64" s="483"/>
      <c r="C64" s="207"/>
      <c r="D64" s="207"/>
      <c r="E64" s="207"/>
      <c r="F64" s="207"/>
      <c r="G64" s="207"/>
      <c r="H64" s="484"/>
      <c r="I64" s="207"/>
      <c r="J64" s="220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474">
        <v>56</v>
      </c>
      <c r="V64" s="220"/>
      <c r="W64" s="220"/>
      <c r="X64" s="207"/>
      <c r="AH64" s="207"/>
      <c r="AI64" s="207"/>
      <c r="AJ64" s="207"/>
      <c r="AK64" s="207"/>
      <c r="AL64" s="206"/>
    </row>
    <row r="65" spans="1:38" ht="29.25" customHeight="1">
      <c r="A65" s="220">
        <v>57</v>
      </c>
      <c r="B65" s="483"/>
      <c r="C65" s="207"/>
      <c r="D65" s="207"/>
      <c r="E65" s="207"/>
      <c r="F65" s="207"/>
      <c r="G65" s="207"/>
      <c r="H65" s="484"/>
      <c r="I65" s="207"/>
      <c r="J65" s="207"/>
      <c r="K65" s="207"/>
      <c r="L65" s="207"/>
      <c r="M65" s="207"/>
      <c r="N65" s="207"/>
      <c r="O65" s="207"/>
      <c r="P65" s="207"/>
      <c r="Q65" s="207"/>
      <c r="R65" s="207"/>
      <c r="S65" s="207"/>
      <c r="T65" s="207"/>
      <c r="U65" s="474">
        <v>57</v>
      </c>
      <c r="V65" s="220"/>
      <c r="W65" s="220"/>
      <c r="X65" s="207"/>
      <c r="AH65" s="207"/>
      <c r="AI65" s="207"/>
      <c r="AJ65" s="207"/>
      <c r="AK65" s="207"/>
      <c r="AL65" s="206"/>
    </row>
    <row r="66" spans="1:38" ht="29.25" customHeight="1">
      <c r="A66" s="220">
        <v>58</v>
      </c>
      <c r="B66" s="483"/>
      <c r="C66" s="207"/>
      <c r="D66" s="207"/>
      <c r="E66" s="207"/>
      <c r="F66" s="207"/>
      <c r="G66" s="207"/>
      <c r="H66" s="484"/>
      <c r="I66" s="207"/>
      <c r="J66" s="207"/>
      <c r="K66" s="207"/>
      <c r="L66" s="207"/>
      <c r="M66" s="207"/>
      <c r="N66" s="207"/>
      <c r="O66" s="207"/>
      <c r="P66" s="207"/>
      <c r="Q66" s="207"/>
      <c r="R66" s="207"/>
      <c r="S66" s="207"/>
      <c r="T66" s="207"/>
      <c r="U66" s="474">
        <v>58</v>
      </c>
      <c r="V66" s="220"/>
      <c r="W66" s="220"/>
      <c r="X66" s="207"/>
      <c r="AH66" s="207"/>
      <c r="AI66" s="207"/>
      <c r="AJ66" s="207"/>
      <c r="AK66" s="207"/>
      <c r="AL66" s="206"/>
    </row>
    <row r="67" spans="1:38" ht="29.25" customHeight="1">
      <c r="A67" s="220">
        <v>59</v>
      </c>
      <c r="B67" s="483"/>
      <c r="C67" s="207"/>
      <c r="D67" s="207"/>
      <c r="E67" s="207"/>
      <c r="F67" s="207"/>
      <c r="G67" s="207"/>
      <c r="H67" s="484"/>
      <c r="I67" s="207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474">
        <v>59</v>
      </c>
      <c r="V67" s="220"/>
      <c r="W67" s="220"/>
      <c r="X67" s="207"/>
      <c r="AH67" s="207"/>
      <c r="AI67" s="207"/>
      <c r="AJ67" s="207"/>
      <c r="AK67" s="207"/>
      <c r="AL67" s="206"/>
    </row>
    <row r="68" spans="1:38" ht="29.25" customHeight="1">
      <c r="A68" s="220">
        <v>60</v>
      </c>
      <c r="B68" s="483"/>
      <c r="C68" s="207"/>
      <c r="D68" s="207"/>
      <c r="E68" s="207"/>
      <c r="F68" s="207"/>
      <c r="G68" s="207"/>
      <c r="H68" s="484"/>
      <c r="I68" s="207"/>
      <c r="J68" s="207"/>
      <c r="K68" s="207"/>
      <c r="L68" s="207"/>
      <c r="M68" s="207"/>
      <c r="N68" s="207"/>
      <c r="O68" s="207"/>
      <c r="P68" s="207"/>
      <c r="Q68" s="207"/>
      <c r="R68" s="207"/>
      <c r="S68" s="207"/>
      <c r="T68" s="207"/>
      <c r="U68" s="474">
        <v>60</v>
      </c>
      <c r="V68" s="220"/>
      <c r="W68" s="220"/>
      <c r="X68" s="207"/>
      <c r="AH68" s="207"/>
      <c r="AI68" s="207"/>
      <c r="AJ68" s="207"/>
      <c r="AK68" s="207"/>
      <c r="AL68" s="206"/>
    </row>
    <row r="69" spans="1:38" ht="29.25" customHeight="1">
      <c r="A69" s="220">
        <v>61</v>
      </c>
      <c r="B69" s="483"/>
      <c r="C69" s="207"/>
      <c r="D69" s="207"/>
      <c r="E69" s="207"/>
      <c r="F69" s="207"/>
      <c r="G69" s="207"/>
      <c r="H69" s="484"/>
      <c r="I69" s="207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474">
        <v>61</v>
      </c>
      <c r="V69" s="220"/>
      <c r="W69" s="220"/>
      <c r="X69" s="207"/>
      <c r="AH69" s="207"/>
      <c r="AI69" s="207"/>
      <c r="AJ69" s="207"/>
      <c r="AK69" s="207"/>
      <c r="AL69" s="206"/>
    </row>
    <row r="70" spans="1:38" ht="29.25" customHeight="1">
      <c r="A70" s="220">
        <v>62</v>
      </c>
      <c r="B70" s="483"/>
      <c r="C70" s="207"/>
      <c r="D70" s="207"/>
      <c r="E70" s="207"/>
      <c r="F70" s="207"/>
      <c r="G70" s="207"/>
      <c r="H70" s="484"/>
      <c r="I70" s="207"/>
      <c r="J70" s="207"/>
      <c r="K70" s="207"/>
      <c r="L70" s="207"/>
      <c r="M70" s="207"/>
      <c r="N70" s="207"/>
      <c r="O70" s="207"/>
      <c r="P70" s="207"/>
      <c r="Q70" s="207"/>
      <c r="R70" s="207"/>
      <c r="S70" s="207"/>
      <c r="T70" s="207"/>
      <c r="U70" s="474">
        <v>62</v>
      </c>
      <c r="V70" s="220"/>
      <c r="W70" s="220"/>
      <c r="X70" s="207"/>
      <c r="AH70" s="207"/>
      <c r="AI70" s="207"/>
      <c r="AJ70" s="207"/>
      <c r="AK70" s="207"/>
      <c r="AL70" s="206"/>
    </row>
    <row r="71" spans="1:38" ht="29.25" customHeight="1">
      <c r="A71" s="220">
        <v>63</v>
      </c>
      <c r="B71" s="483"/>
      <c r="C71" s="207"/>
      <c r="D71" s="207"/>
      <c r="E71" s="207"/>
      <c r="F71" s="207"/>
      <c r="G71" s="207"/>
      <c r="H71" s="484"/>
      <c r="I71" s="207"/>
      <c r="J71" s="207"/>
      <c r="K71" s="207"/>
      <c r="L71" s="207"/>
      <c r="M71" s="207"/>
      <c r="N71" s="207"/>
      <c r="O71" s="207"/>
      <c r="P71" s="207"/>
      <c r="Q71" s="207"/>
      <c r="R71" s="207"/>
      <c r="S71" s="207"/>
      <c r="T71" s="207"/>
      <c r="U71" s="474">
        <v>63</v>
      </c>
      <c r="V71" s="220"/>
      <c r="W71" s="220"/>
      <c r="X71" s="207"/>
      <c r="AH71" s="207"/>
      <c r="AI71" s="207"/>
      <c r="AJ71" s="207"/>
      <c r="AK71" s="207"/>
      <c r="AL71" s="206"/>
    </row>
    <row r="72" spans="1:38" ht="29.25" customHeight="1">
      <c r="A72" s="220">
        <v>64</v>
      </c>
      <c r="B72" s="483"/>
      <c r="C72" s="207"/>
      <c r="D72" s="207"/>
      <c r="E72" s="207"/>
      <c r="F72" s="207"/>
      <c r="G72" s="207"/>
      <c r="H72" s="484"/>
      <c r="I72" s="207"/>
      <c r="J72" s="207"/>
      <c r="K72" s="207"/>
      <c r="L72" s="207"/>
      <c r="M72" s="207"/>
      <c r="N72" s="207"/>
      <c r="O72" s="207"/>
      <c r="P72" s="207"/>
      <c r="Q72" s="207"/>
      <c r="R72" s="207"/>
      <c r="S72" s="207"/>
      <c r="T72" s="207"/>
      <c r="U72" s="474">
        <v>64</v>
      </c>
      <c r="V72" s="220"/>
      <c r="W72" s="220"/>
      <c r="X72" s="207"/>
      <c r="AH72" s="207"/>
      <c r="AI72" s="207"/>
      <c r="AJ72" s="207"/>
      <c r="AK72" s="207"/>
      <c r="AL72" s="206"/>
    </row>
    <row r="73" spans="1:38" ht="29.25" customHeight="1">
      <c r="A73" s="220">
        <v>65</v>
      </c>
      <c r="B73" s="483"/>
      <c r="C73" s="207"/>
      <c r="D73" s="207"/>
      <c r="E73" s="207"/>
      <c r="F73" s="207"/>
      <c r="G73" s="207"/>
      <c r="H73" s="484"/>
      <c r="I73" s="207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474">
        <v>65</v>
      </c>
      <c r="V73" s="220"/>
      <c r="W73" s="220"/>
      <c r="X73" s="207"/>
      <c r="AH73" s="207"/>
      <c r="AI73" s="207"/>
      <c r="AJ73" s="207"/>
      <c r="AK73" s="207"/>
      <c r="AL73" s="206"/>
    </row>
    <row r="74" spans="1:38" ht="29.25" customHeight="1">
      <c r="A74" s="220">
        <v>66</v>
      </c>
      <c r="B74" s="483"/>
      <c r="C74" s="207"/>
      <c r="D74" s="207"/>
      <c r="E74" s="207"/>
      <c r="F74" s="207"/>
      <c r="G74" s="207"/>
      <c r="H74" s="484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474">
        <v>66</v>
      </c>
      <c r="V74" s="220"/>
      <c r="W74" s="220"/>
      <c r="X74" s="207"/>
      <c r="AH74" s="207"/>
      <c r="AI74" s="207"/>
      <c r="AJ74" s="207"/>
      <c r="AK74" s="207"/>
      <c r="AL74" s="206"/>
    </row>
    <row r="75" spans="1:38" ht="29.25" customHeight="1">
      <c r="A75" s="220">
        <v>67</v>
      </c>
      <c r="B75" s="483"/>
      <c r="C75" s="207"/>
      <c r="D75" s="207"/>
      <c r="E75" s="207"/>
      <c r="F75" s="207"/>
      <c r="G75" s="207"/>
      <c r="H75" s="484"/>
      <c r="I75" s="207"/>
      <c r="J75" s="207"/>
      <c r="K75" s="207"/>
      <c r="L75" s="207"/>
      <c r="M75" s="207"/>
      <c r="N75" s="207"/>
      <c r="O75" s="207"/>
      <c r="P75" s="207"/>
      <c r="Q75" s="207"/>
      <c r="R75" s="207"/>
      <c r="S75" s="207"/>
      <c r="T75" s="207"/>
      <c r="U75" s="474">
        <v>67</v>
      </c>
      <c r="V75" s="220"/>
      <c r="W75" s="220"/>
      <c r="X75" s="207"/>
      <c r="AH75" s="207"/>
      <c r="AI75" s="207"/>
      <c r="AJ75" s="207"/>
      <c r="AK75" s="207"/>
      <c r="AL75" s="206"/>
    </row>
    <row r="76" spans="1:38" ht="29.25" customHeight="1">
      <c r="A76" s="220">
        <v>68</v>
      </c>
      <c r="B76" s="483"/>
      <c r="C76" s="207"/>
      <c r="D76" s="207"/>
      <c r="E76" s="207"/>
      <c r="F76" s="207"/>
      <c r="G76" s="207"/>
      <c r="H76" s="484"/>
      <c r="I76" s="207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474">
        <v>68</v>
      </c>
      <c r="V76" s="220"/>
      <c r="W76" s="220"/>
      <c r="X76" s="207"/>
      <c r="AH76" s="207"/>
      <c r="AI76" s="207"/>
      <c r="AJ76" s="207"/>
      <c r="AK76" s="207"/>
      <c r="AL76" s="206"/>
    </row>
    <row r="77" spans="1:38" ht="29.25" customHeight="1">
      <c r="A77" s="220">
        <v>69</v>
      </c>
      <c r="B77" s="483"/>
      <c r="C77" s="207"/>
      <c r="D77" s="207"/>
      <c r="E77" s="207"/>
      <c r="F77" s="207"/>
      <c r="G77" s="207"/>
      <c r="H77" s="484"/>
      <c r="I77" s="207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474">
        <v>69</v>
      </c>
      <c r="V77" s="220"/>
      <c r="W77" s="220"/>
      <c r="X77" s="207"/>
      <c r="AH77" s="207"/>
      <c r="AI77" s="207"/>
      <c r="AJ77" s="207"/>
      <c r="AK77" s="207"/>
      <c r="AL77" s="206"/>
    </row>
    <row r="78" spans="1:38" ht="29.25" customHeight="1">
      <c r="A78" s="220">
        <v>70</v>
      </c>
      <c r="B78" s="483"/>
      <c r="C78" s="207"/>
      <c r="D78" s="207"/>
      <c r="E78" s="207"/>
      <c r="F78" s="207"/>
      <c r="G78" s="207"/>
      <c r="H78" s="484"/>
      <c r="I78" s="207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207"/>
      <c r="U78" s="474">
        <v>70</v>
      </c>
      <c r="V78" s="220"/>
      <c r="W78" s="220"/>
      <c r="X78" s="207"/>
      <c r="AH78" s="207"/>
      <c r="AI78" s="207"/>
      <c r="AJ78" s="207"/>
      <c r="AK78" s="207"/>
      <c r="AL78" s="206"/>
    </row>
    <row r="79" spans="1:38" ht="29.25" customHeight="1">
      <c r="A79" s="220">
        <v>71</v>
      </c>
      <c r="B79" s="483"/>
      <c r="C79" s="207"/>
      <c r="D79" s="207"/>
      <c r="E79" s="207"/>
      <c r="F79" s="207"/>
      <c r="G79" s="207"/>
      <c r="H79" s="484"/>
      <c r="I79" s="207"/>
      <c r="J79" s="207"/>
      <c r="K79" s="207"/>
      <c r="L79" s="207"/>
      <c r="M79" s="207"/>
      <c r="N79" s="207"/>
      <c r="O79" s="207"/>
      <c r="P79" s="207"/>
      <c r="Q79" s="207"/>
      <c r="R79" s="207"/>
      <c r="S79" s="207"/>
      <c r="T79" s="207"/>
      <c r="U79" s="474">
        <v>71</v>
      </c>
      <c r="V79" s="220"/>
      <c r="W79" s="220"/>
      <c r="X79" s="207"/>
      <c r="AH79" s="207"/>
      <c r="AI79" s="207"/>
      <c r="AJ79" s="207"/>
      <c r="AK79" s="207"/>
      <c r="AL79" s="206"/>
    </row>
    <row r="80" spans="1:38" ht="29.25" customHeight="1">
      <c r="A80" s="220">
        <v>72</v>
      </c>
      <c r="B80" s="483"/>
      <c r="C80" s="207"/>
      <c r="D80" s="207"/>
      <c r="E80" s="207"/>
      <c r="F80" s="207"/>
      <c r="G80" s="207"/>
      <c r="H80" s="484"/>
      <c r="I80" s="207"/>
      <c r="J80" s="207"/>
      <c r="K80" s="207"/>
      <c r="L80" s="207"/>
      <c r="M80" s="207"/>
      <c r="N80" s="207"/>
      <c r="O80" s="207"/>
      <c r="P80" s="207"/>
      <c r="Q80" s="207"/>
      <c r="R80" s="207"/>
      <c r="S80" s="207"/>
      <c r="T80" s="207"/>
      <c r="U80" s="474">
        <v>72</v>
      </c>
      <c r="V80" s="220"/>
      <c r="W80" s="220"/>
      <c r="X80" s="207"/>
      <c r="AH80" s="207"/>
      <c r="AI80" s="207"/>
      <c r="AJ80" s="207"/>
      <c r="AK80" s="207"/>
      <c r="AL80" s="206"/>
    </row>
    <row r="81" spans="1:38" ht="29.25" customHeight="1">
      <c r="A81" s="220">
        <v>73</v>
      </c>
      <c r="B81" s="483"/>
      <c r="C81" s="207"/>
      <c r="D81" s="207"/>
      <c r="E81" s="207"/>
      <c r="F81" s="207"/>
      <c r="G81" s="207"/>
      <c r="H81" s="484"/>
      <c r="I81" s="207"/>
      <c r="J81" s="207"/>
      <c r="K81" s="207"/>
      <c r="L81" s="207"/>
      <c r="M81" s="207"/>
      <c r="N81" s="207"/>
      <c r="O81" s="207"/>
      <c r="P81" s="207"/>
      <c r="Q81" s="207"/>
      <c r="R81" s="207"/>
      <c r="S81" s="207"/>
      <c r="T81" s="207"/>
      <c r="U81" s="474">
        <v>73</v>
      </c>
      <c r="V81" s="220"/>
      <c r="W81" s="220"/>
      <c r="X81" s="207"/>
      <c r="AH81" s="207"/>
      <c r="AI81" s="207"/>
      <c r="AJ81" s="207"/>
      <c r="AK81" s="207"/>
      <c r="AL81" s="206"/>
    </row>
    <row r="82" spans="1:38" ht="29.25" customHeight="1">
      <c r="A82" s="220">
        <v>74</v>
      </c>
      <c r="B82" s="483"/>
      <c r="C82" s="207"/>
      <c r="D82" s="207"/>
      <c r="E82" s="207"/>
      <c r="F82" s="207"/>
      <c r="G82" s="207"/>
      <c r="H82" s="484"/>
      <c r="I82" s="207"/>
      <c r="J82" s="207"/>
      <c r="K82" s="207"/>
      <c r="L82" s="207"/>
      <c r="M82" s="207"/>
      <c r="N82" s="207"/>
      <c r="O82" s="207"/>
      <c r="P82" s="207"/>
      <c r="Q82" s="207"/>
      <c r="R82" s="207"/>
      <c r="S82" s="207"/>
      <c r="T82" s="207"/>
      <c r="U82" s="474">
        <v>74</v>
      </c>
      <c r="V82" s="220"/>
      <c r="W82" s="220"/>
      <c r="X82" s="207"/>
      <c r="AH82" s="207"/>
      <c r="AI82" s="207"/>
      <c r="AJ82" s="207"/>
      <c r="AK82" s="207"/>
      <c r="AL82" s="206"/>
    </row>
    <row r="83" spans="1:38" ht="29.25" customHeight="1">
      <c r="A83" s="220">
        <v>75</v>
      </c>
      <c r="B83" s="483"/>
      <c r="C83" s="207"/>
      <c r="D83" s="207"/>
      <c r="E83" s="207"/>
      <c r="F83" s="207"/>
      <c r="G83" s="207"/>
      <c r="H83" s="484"/>
      <c r="I83" s="207"/>
      <c r="J83" s="207"/>
      <c r="K83" s="207"/>
      <c r="L83" s="207"/>
      <c r="M83" s="207"/>
      <c r="N83" s="207"/>
      <c r="O83" s="207"/>
      <c r="P83" s="207"/>
      <c r="Q83" s="207"/>
      <c r="R83" s="207"/>
      <c r="S83" s="207"/>
      <c r="T83" s="207"/>
      <c r="U83" s="474">
        <v>75</v>
      </c>
      <c r="V83" s="220"/>
      <c r="W83" s="220"/>
      <c r="X83" s="207"/>
      <c r="AH83" s="207"/>
      <c r="AI83" s="207"/>
      <c r="AJ83" s="207"/>
      <c r="AK83" s="207"/>
      <c r="AL83" s="206"/>
    </row>
    <row r="84" spans="1:38" ht="29.25" customHeight="1">
      <c r="A84" s="220">
        <v>76</v>
      </c>
      <c r="B84" s="483"/>
      <c r="C84" s="207"/>
      <c r="D84" s="207"/>
      <c r="E84" s="207"/>
      <c r="F84" s="207"/>
      <c r="G84" s="207"/>
      <c r="H84" s="484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474">
        <v>76</v>
      </c>
      <c r="V84" s="220"/>
      <c r="W84" s="220"/>
      <c r="X84" s="207"/>
      <c r="AH84" s="207"/>
      <c r="AI84" s="207"/>
      <c r="AJ84" s="207"/>
      <c r="AK84" s="207"/>
      <c r="AL84" s="206"/>
    </row>
    <row r="85" spans="1:38" ht="29.25" customHeight="1">
      <c r="A85" s="220">
        <v>77</v>
      </c>
      <c r="B85" s="483"/>
      <c r="C85" s="207"/>
      <c r="D85" s="207"/>
      <c r="E85" s="207"/>
      <c r="F85" s="207"/>
      <c r="G85" s="207"/>
      <c r="H85" s="484"/>
      <c r="I85" s="207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474">
        <v>77</v>
      </c>
      <c r="V85" s="220"/>
      <c r="W85" s="220"/>
      <c r="X85" s="207"/>
      <c r="AH85" s="207"/>
      <c r="AI85" s="207"/>
      <c r="AJ85" s="207"/>
      <c r="AK85" s="207"/>
      <c r="AL85" s="206"/>
    </row>
    <row r="86" spans="1:38" ht="29.25" customHeight="1">
      <c r="A86" s="220">
        <v>78</v>
      </c>
      <c r="B86" s="483"/>
      <c r="C86" s="207"/>
      <c r="D86" s="207"/>
      <c r="E86" s="207"/>
      <c r="F86" s="207"/>
      <c r="G86" s="207"/>
      <c r="H86" s="484"/>
      <c r="I86" s="207"/>
      <c r="J86" s="207"/>
      <c r="K86" s="207"/>
      <c r="L86" s="207"/>
      <c r="M86" s="207"/>
      <c r="N86" s="207"/>
      <c r="O86" s="207"/>
      <c r="P86" s="207"/>
      <c r="Q86" s="207"/>
      <c r="R86" s="207"/>
      <c r="S86" s="207"/>
      <c r="T86" s="207"/>
      <c r="U86" s="474">
        <v>78</v>
      </c>
      <c r="V86" s="220"/>
      <c r="W86" s="220"/>
      <c r="X86" s="207"/>
      <c r="AH86" s="207"/>
      <c r="AI86" s="207"/>
      <c r="AJ86" s="207"/>
      <c r="AK86" s="207"/>
      <c r="AL86" s="206"/>
    </row>
    <row r="87" spans="1:38" ht="29.25" customHeight="1">
      <c r="A87" s="220">
        <v>79</v>
      </c>
      <c r="B87" s="483"/>
      <c r="C87" s="207"/>
      <c r="D87" s="207"/>
      <c r="E87" s="207"/>
      <c r="F87" s="207"/>
      <c r="G87" s="207"/>
      <c r="H87" s="484"/>
      <c r="I87" s="207"/>
      <c r="J87" s="207"/>
      <c r="K87" s="207"/>
      <c r="L87" s="207"/>
      <c r="M87" s="207"/>
      <c r="N87" s="207"/>
      <c r="O87" s="207"/>
      <c r="P87" s="207"/>
      <c r="Q87" s="207"/>
      <c r="R87" s="207"/>
      <c r="S87" s="207"/>
      <c r="T87" s="207"/>
      <c r="U87" s="474">
        <v>79</v>
      </c>
      <c r="V87" s="220"/>
      <c r="W87" s="220"/>
      <c r="X87" s="207"/>
      <c r="AH87" s="207"/>
      <c r="AI87" s="207"/>
      <c r="AJ87" s="207"/>
      <c r="AK87" s="207"/>
      <c r="AL87" s="206"/>
    </row>
    <row r="88" spans="1:38" ht="29.25" customHeight="1">
      <c r="A88" s="220">
        <v>80</v>
      </c>
      <c r="B88" s="483"/>
      <c r="C88" s="207"/>
      <c r="D88" s="207"/>
      <c r="E88" s="207"/>
      <c r="F88" s="207"/>
      <c r="G88" s="207"/>
      <c r="H88" s="484"/>
      <c r="I88" s="207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474">
        <v>80</v>
      </c>
      <c r="V88" s="220"/>
      <c r="W88" s="220"/>
      <c r="X88" s="207"/>
      <c r="AH88" s="207"/>
      <c r="AI88" s="207"/>
      <c r="AJ88" s="207"/>
      <c r="AK88" s="207"/>
      <c r="AL88" s="206"/>
    </row>
    <row r="89" spans="1:38" ht="29.25" customHeight="1">
      <c r="A89" s="220">
        <v>81</v>
      </c>
      <c r="B89" s="483"/>
      <c r="C89" s="207"/>
      <c r="D89" s="207"/>
      <c r="E89" s="207"/>
      <c r="F89" s="207"/>
      <c r="G89" s="207"/>
      <c r="H89" s="484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474">
        <v>81</v>
      </c>
      <c r="V89" s="220"/>
      <c r="W89" s="220"/>
      <c r="X89" s="207"/>
      <c r="AH89" s="207"/>
      <c r="AI89" s="207"/>
      <c r="AJ89" s="207"/>
      <c r="AK89" s="207"/>
      <c r="AL89" s="206"/>
    </row>
    <row r="90" spans="1:38" ht="29.25" customHeight="1">
      <c r="A90" s="220">
        <v>82</v>
      </c>
      <c r="B90" s="483"/>
      <c r="C90" s="207"/>
      <c r="D90" s="207"/>
      <c r="E90" s="207"/>
      <c r="F90" s="207"/>
      <c r="G90" s="207"/>
      <c r="H90" s="484"/>
      <c r="I90" s="207"/>
      <c r="J90" s="207"/>
      <c r="K90" s="207"/>
      <c r="L90" s="207"/>
      <c r="M90" s="207"/>
      <c r="N90" s="207"/>
      <c r="O90" s="207"/>
      <c r="P90" s="207"/>
      <c r="Q90" s="207"/>
      <c r="R90" s="207"/>
      <c r="S90" s="207"/>
      <c r="T90" s="207"/>
      <c r="U90" s="474">
        <v>82</v>
      </c>
      <c r="V90" s="220"/>
      <c r="W90" s="220"/>
      <c r="X90" s="207"/>
      <c r="AH90" s="207"/>
      <c r="AI90" s="207"/>
      <c r="AJ90" s="207"/>
      <c r="AK90" s="207"/>
      <c r="AL90" s="206"/>
    </row>
    <row r="91" spans="1:38" ht="29.25" customHeight="1">
      <c r="A91" s="220">
        <v>83</v>
      </c>
      <c r="B91" s="483"/>
      <c r="C91" s="207"/>
      <c r="D91" s="207"/>
      <c r="E91" s="207"/>
      <c r="F91" s="207"/>
      <c r="G91" s="207"/>
      <c r="H91" s="484"/>
      <c r="I91" s="207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474">
        <v>83</v>
      </c>
      <c r="V91" s="220"/>
      <c r="W91" s="220"/>
      <c r="X91" s="207"/>
      <c r="AH91" s="207"/>
      <c r="AI91" s="207"/>
      <c r="AJ91" s="207"/>
      <c r="AK91" s="207"/>
      <c r="AL91" s="206"/>
    </row>
    <row r="92" spans="1:38" ht="29.25" customHeight="1">
      <c r="A92" s="220">
        <v>84</v>
      </c>
      <c r="B92" s="483"/>
      <c r="C92" s="207"/>
      <c r="D92" s="207"/>
      <c r="E92" s="207"/>
      <c r="F92" s="207"/>
      <c r="G92" s="207"/>
      <c r="H92" s="484"/>
      <c r="I92" s="207"/>
      <c r="J92" s="207"/>
      <c r="K92" s="207"/>
      <c r="L92" s="207"/>
      <c r="M92" s="207"/>
      <c r="N92" s="207"/>
      <c r="O92" s="207"/>
      <c r="P92" s="207"/>
      <c r="Q92" s="207"/>
      <c r="R92" s="207"/>
      <c r="S92" s="207"/>
      <c r="T92" s="207"/>
      <c r="U92" s="474">
        <v>84</v>
      </c>
      <c r="V92" s="220"/>
      <c r="W92" s="220"/>
      <c r="X92" s="207"/>
      <c r="AH92" s="207"/>
      <c r="AI92" s="207"/>
      <c r="AJ92" s="207"/>
      <c r="AK92" s="207"/>
      <c r="AL92" s="206"/>
    </row>
    <row r="93" spans="1:38" ht="29.25" customHeight="1">
      <c r="A93" s="220">
        <v>85</v>
      </c>
      <c r="B93" s="483"/>
      <c r="C93" s="207"/>
      <c r="D93" s="207"/>
      <c r="E93" s="207"/>
      <c r="F93" s="207"/>
      <c r="G93" s="207"/>
      <c r="H93" s="484"/>
      <c r="I93" s="207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474">
        <v>85</v>
      </c>
      <c r="V93" s="220"/>
      <c r="W93" s="220"/>
      <c r="X93" s="207"/>
      <c r="AH93" s="207"/>
      <c r="AI93" s="207"/>
      <c r="AJ93" s="207"/>
      <c r="AK93" s="207"/>
      <c r="AL93" s="206"/>
    </row>
    <row r="94" spans="1:38" ht="29.25" customHeight="1">
      <c r="A94" s="220">
        <v>86</v>
      </c>
      <c r="B94" s="483"/>
      <c r="C94" s="207"/>
      <c r="D94" s="207"/>
      <c r="E94" s="207"/>
      <c r="F94" s="207"/>
      <c r="G94" s="207"/>
      <c r="H94" s="484"/>
      <c r="I94" s="207"/>
      <c r="J94" s="207"/>
      <c r="K94" s="207"/>
      <c r="L94" s="207"/>
      <c r="M94" s="207"/>
      <c r="N94" s="207"/>
      <c r="O94" s="207"/>
      <c r="P94" s="207"/>
      <c r="Q94" s="207"/>
      <c r="R94" s="207"/>
      <c r="S94" s="207"/>
      <c r="T94" s="207"/>
      <c r="U94" s="474">
        <v>86</v>
      </c>
      <c r="V94" s="220"/>
      <c r="W94" s="220"/>
      <c r="X94" s="207"/>
      <c r="AH94" s="207"/>
      <c r="AI94" s="207"/>
      <c r="AJ94" s="207"/>
      <c r="AK94" s="207"/>
      <c r="AL94" s="206"/>
    </row>
    <row r="95" spans="1:38" ht="29.25" customHeight="1">
      <c r="A95" s="220">
        <v>87</v>
      </c>
      <c r="B95" s="483"/>
      <c r="C95" s="207"/>
      <c r="D95" s="207"/>
      <c r="E95" s="207"/>
      <c r="F95" s="207"/>
      <c r="G95" s="207"/>
      <c r="H95" s="484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474">
        <v>87</v>
      </c>
      <c r="V95" s="220"/>
      <c r="W95" s="220"/>
      <c r="X95" s="207"/>
      <c r="AH95" s="207"/>
      <c r="AI95" s="207"/>
      <c r="AJ95" s="207"/>
      <c r="AK95" s="207"/>
      <c r="AL95" s="206"/>
    </row>
    <row r="96" spans="1:38" ht="29.25" customHeight="1">
      <c r="A96" s="220">
        <v>88</v>
      </c>
      <c r="B96" s="483"/>
      <c r="C96" s="207"/>
      <c r="D96" s="207"/>
      <c r="E96" s="207"/>
      <c r="F96" s="207"/>
      <c r="G96" s="207"/>
      <c r="H96" s="484"/>
      <c r="I96" s="207"/>
      <c r="J96" s="207"/>
      <c r="K96" s="207"/>
      <c r="L96" s="207"/>
      <c r="M96" s="207"/>
      <c r="N96" s="207"/>
      <c r="O96" s="207"/>
      <c r="P96" s="207"/>
      <c r="Q96" s="207"/>
      <c r="R96" s="207"/>
      <c r="S96" s="207"/>
      <c r="T96" s="207"/>
      <c r="U96" s="474">
        <v>88</v>
      </c>
      <c r="V96" s="220"/>
      <c r="W96" s="220"/>
      <c r="X96" s="207"/>
      <c r="AH96" s="207"/>
      <c r="AI96" s="207"/>
      <c r="AJ96" s="207"/>
      <c r="AK96" s="207"/>
      <c r="AL96" s="206"/>
    </row>
    <row r="97" spans="1:38" ht="29.25" customHeight="1">
      <c r="A97" s="220">
        <v>89</v>
      </c>
      <c r="B97" s="483"/>
      <c r="C97" s="207"/>
      <c r="D97" s="207"/>
      <c r="E97" s="207"/>
      <c r="F97" s="207"/>
      <c r="G97" s="207"/>
      <c r="H97" s="484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474">
        <v>89</v>
      </c>
      <c r="V97" s="220"/>
      <c r="W97" s="220"/>
      <c r="X97" s="207"/>
      <c r="AH97" s="207"/>
      <c r="AI97" s="207"/>
      <c r="AJ97" s="207"/>
      <c r="AK97" s="207"/>
      <c r="AL97" s="206"/>
    </row>
    <row r="98" spans="1:38" ht="29.25" customHeight="1">
      <c r="A98" s="220">
        <v>90</v>
      </c>
      <c r="B98" s="483"/>
      <c r="C98" s="207"/>
      <c r="D98" s="207"/>
      <c r="E98" s="207"/>
      <c r="F98" s="207"/>
      <c r="G98" s="207"/>
      <c r="H98" s="484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474">
        <v>90</v>
      </c>
      <c r="V98" s="220"/>
      <c r="W98" s="220"/>
      <c r="X98" s="207"/>
      <c r="AH98" s="207"/>
      <c r="AI98" s="207"/>
      <c r="AJ98" s="207"/>
      <c r="AK98" s="207"/>
      <c r="AL98" s="206"/>
    </row>
    <row r="99" spans="1:38" ht="29.25" customHeight="1">
      <c r="A99" s="220">
        <v>91</v>
      </c>
      <c r="B99" s="483"/>
      <c r="C99" s="207"/>
      <c r="D99" s="207"/>
      <c r="E99" s="207"/>
      <c r="F99" s="207"/>
      <c r="G99" s="207"/>
      <c r="H99" s="484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474">
        <v>91</v>
      </c>
      <c r="V99" s="220"/>
      <c r="W99" s="220"/>
      <c r="X99" s="207"/>
      <c r="AH99" s="207"/>
      <c r="AI99" s="207"/>
      <c r="AJ99" s="207"/>
      <c r="AK99" s="207"/>
      <c r="AL99" s="206"/>
    </row>
    <row r="100" spans="1:38" ht="29.25" customHeight="1">
      <c r="A100" s="220">
        <v>92</v>
      </c>
      <c r="B100" s="483"/>
      <c r="C100" s="207"/>
      <c r="D100" s="207"/>
      <c r="E100" s="207"/>
      <c r="F100" s="207"/>
      <c r="G100" s="207"/>
      <c r="H100" s="484"/>
      <c r="I100" s="207"/>
      <c r="J100" s="207"/>
      <c r="K100" s="207"/>
      <c r="L100" s="207"/>
      <c r="M100" s="207"/>
      <c r="N100" s="207"/>
      <c r="O100" s="207"/>
      <c r="P100" s="207"/>
      <c r="Q100" s="207"/>
      <c r="R100" s="207"/>
      <c r="S100" s="207"/>
      <c r="T100" s="207"/>
      <c r="U100" s="474">
        <v>92</v>
      </c>
      <c r="V100" s="220"/>
      <c r="W100" s="220"/>
      <c r="X100" s="207"/>
      <c r="AH100" s="207"/>
      <c r="AI100" s="207"/>
      <c r="AJ100" s="207"/>
      <c r="AK100" s="207"/>
      <c r="AL100" s="206"/>
    </row>
    <row r="101" spans="1:38" ht="29.25" customHeight="1">
      <c r="A101" s="220">
        <v>93</v>
      </c>
      <c r="B101" s="483"/>
      <c r="C101" s="207"/>
      <c r="D101" s="207"/>
      <c r="E101" s="207"/>
      <c r="F101" s="207"/>
      <c r="G101" s="207"/>
      <c r="H101" s="484"/>
      <c r="I101" s="207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474">
        <v>93</v>
      </c>
      <c r="V101" s="220"/>
      <c r="W101" s="220"/>
      <c r="X101" s="207"/>
      <c r="AH101" s="207"/>
      <c r="AI101" s="207"/>
      <c r="AJ101" s="207"/>
      <c r="AK101" s="207"/>
      <c r="AL101" s="206"/>
    </row>
    <row r="102" spans="1:38" ht="29.25" customHeight="1">
      <c r="A102" s="220">
        <v>94</v>
      </c>
      <c r="B102" s="483"/>
      <c r="C102" s="207"/>
      <c r="D102" s="207"/>
      <c r="E102" s="207"/>
      <c r="F102" s="207"/>
      <c r="G102" s="207"/>
      <c r="H102" s="484"/>
      <c r="I102" s="207"/>
      <c r="J102" s="207"/>
      <c r="K102" s="207"/>
      <c r="L102" s="207"/>
      <c r="M102" s="207"/>
      <c r="N102" s="207"/>
      <c r="O102" s="207"/>
      <c r="P102" s="207"/>
      <c r="Q102" s="207"/>
      <c r="R102" s="207"/>
      <c r="S102" s="207"/>
      <c r="T102" s="207"/>
      <c r="U102" s="474">
        <v>94</v>
      </c>
      <c r="V102" s="220"/>
      <c r="W102" s="220"/>
      <c r="X102" s="207"/>
      <c r="AH102" s="485"/>
      <c r="AI102" s="207"/>
      <c r="AJ102" s="207"/>
      <c r="AK102" s="207"/>
      <c r="AL102" s="206"/>
    </row>
    <row r="103" spans="1:38" ht="29.25" customHeight="1">
      <c r="A103" s="220">
        <v>95</v>
      </c>
      <c r="B103" s="483"/>
      <c r="C103" s="207"/>
      <c r="D103" s="207"/>
      <c r="E103" s="207"/>
      <c r="F103" s="207"/>
      <c r="G103" s="207"/>
      <c r="H103" s="484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474">
        <v>95</v>
      </c>
      <c r="V103" s="220"/>
      <c r="W103" s="220"/>
      <c r="X103" s="207"/>
      <c r="AH103" s="485"/>
      <c r="AI103" s="220"/>
      <c r="AJ103" s="220"/>
      <c r="AK103" s="220"/>
      <c r="AL103" s="216"/>
    </row>
    <row r="104" spans="1:38" ht="29.25" customHeight="1">
      <c r="A104" s="220">
        <v>96</v>
      </c>
      <c r="B104" s="483"/>
      <c r="C104" s="207"/>
      <c r="D104" s="207"/>
      <c r="E104" s="207"/>
      <c r="F104" s="207"/>
      <c r="G104" s="207"/>
      <c r="H104" s="484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474">
        <v>96</v>
      </c>
      <c r="V104" s="220"/>
      <c r="W104" s="220"/>
      <c r="X104" s="207"/>
      <c r="AH104" s="485"/>
      <c r="AI104" s="220"/>
      <c r="AJ104" s="220"/>
      <c r="AK104" s="220"/>
      <c r="AL104" s="216"/>
    </row>
    <row r="105" spans="1:38" ht="29.25" customHeight="1">
      <c r="A105" s="220">
        <v>97</v>
      </c>
      <c r="B105" s="483"/>
      <c r="C105" s="207"/>
      <c r="D105" s="207"/>
      <c r="E105" s="207"/>
      <c r="F105" s="207"/>
      <c r="G105" s="207"/>
      <c r="H105" s="484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474">
        <v>97</v>
      </c>
      <c r="V105" s="220"/>
      <c r="W105" s="220"/>
      <c r="X105" s="207"/>
      <c r="AH105" s="485"/>
      <c r="AI105" s="220"/>
      <c r="AJ105" s="220"/>
      <c r="AK105" s="220"/>
      <c r="AL105" s="216"/>
    </row>
    <row r="106" spans="1:38" ht="29.25" customHeight="1">
      <c r="A106" s="220">
        <v>98</v>
      </c>
      <c r="B106" s="483"/>
      <c r="C106" s="207"/>
      <c r="D106" s="207"/>
      <c r="E106" s="207"/>
      <c r="F106" s="207"/>
      <c r="G106" s="207"/>
      <c r="H106" s="484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474">
        <v>98</v>
      </c>
      <c r="V106" s="220"/>
      <c r="W106" s="220"/>
      <c r="X106" s="207"/>
      <c r="AH106" s="485"/>
      <c r="AI106" s="220"/>
      <c r="AJ106" s="220"/>
      <c r="AK106" s="220"/>
      <c r="AL106" s="216"/>
    </row>
    <row r="107" spans="1:38" ht="29.25" customHeight="1">
      <c r="A107" s="220">
        <v>99</v>
      </c>
      <c r="B107" s="483"/>
      <c r="C107" s="207"/>
      <c r="D107" s="207"/>
      <c r="E107" s="207"/>
      <c r="F107" s="207"/>
      <c r="G107" s="207"/>
      <c r="H107" s="484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474">
        <v>99</v>
      </c>
      <c r="V107" s="220"/>
      <c r="W107" s="220"/>
      <c r="X107" s="207"/>
      <c r="AH107" s="485"/>
      <c r="AI107" s="207"/>
      <c r="AJ107" s="207"/>
      <c r="AK107" s="207"/>
      <c r="AL107" s="206"/>
    </row>
    <row r="108" spans="1:38" ht="29.25" customHeight="1">
      <c r="A108" s="220">
        <v>100</v>
      </c>
      <c r="B108" s="483"/>
      <c r="C108" s="207"/>
      <c r="D108" s="207"/>
      <c r="E108" s="207"/>
      <c r="F108" s="207"/>
      <c r="G108" s="207"/>
      <c r="H108" s="484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474">
        <v>100</v>
      </c>
      <c r="V108" s="220"/>
      <c r="W108" s="220"/>
      <c r="X108" s="207"/>
      <c r="AH108" s="485"/>
      <c r="AI108" s="207"/>
      <c r="AJ108" s="207"/>
      <c r="AK108" s="207"/>
      <c r="AL108" s="206"/>
    </row>
    <row r="109" spans="1:38" ht="29.25" customHeight="1">
      <c r="A109" s="207"/>
      <c r="B109" s="207"/>
      <c r="C109" s="207"/>
      <c r="D109" s="207"/>
      <c r="E109" s="207"/>
      <c r="F109" s="207"/>
      <c r="G109" s="207"/>
      <c r="H109" s="484"/>
      <c r="I109" s="207"/>
      <c r="J109" s="207"/>
      <c r="K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AH109" s="485"/>
      <c r="AI109" s="207"/>
      <c r="AJ109" s="207"/>
      <c r="AK109" s="207"/>
      <c r="AL109" s="206"/>
    </row>
    <row r="110" spans="1:38" ht="29.25" customHeight="1">
      <c r="A110" s="207" t="s">
        <v>48</v>
      </c>
      <c r="B110" s="207"/>
      <c r="C110" s="207"/>
      <c r="D110" s="207"/>
      <c r="E110" s="207"/>
      <c r="F110" s="207"/>
      <c r="G110" s="207"/>
      <c r="H110" s="484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AH110" s="485"/>
      <c r="AI110" s="207"/>
      <c r="AJ110" s="207"/>
      <c r="AK110" s="207"/>
      <c r="AL110" s="206"/>
    </row>
    <row r="111" spans="1:38" ht="15">
      <c r="A111" s="207"/>
      <c r="B111" s="207"/>
      <c r="C111" s="207"/>
      <c r="D111" s="207"/>
      <c r="E111" s="207"/>
      <c r="F111" s="207"/>
      <c r="G111" s="207"/>
      <c r="H111" s="484"/>
      <c r="I111" s="207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AI111" s="207"/>
      <c r="AJ111" s="207"/>
      <c r="AK111" s="207"/>
      <c r="AL111" s="206"/>
    </row>
    <row r="112" spans="1:38" ht="15">
      <c r="A112" s="207"/>
      <c r="B112" s="207"/>
      <c r="C112" s="207"/>
      <c r="D112" s="207"/>
      <c r="E112" s="207"/>
      <c r="F112" s="207"/>
      <c r="G112" s="207"/>
      <c r="H112" s="484"/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AI112" s="207"/>
      <c r="AJ112" s="207"/>
      <c r="AK112" s="207"/>
      <c r="AL112" s="206"/>
    </row>
    <row r="113" spans="1:38" ht="15">
      <c r="A113" s="207"/>
      <c r="B113" s="207"/>
      <c r="C113" s="207"/>
      <c r="D113" s="207"/>
      <c r="E113" s="207"/>
      <c r="F113" s="207"/>
      <c r="G113" s="207"/>
      <c r="H113" s="484"/>
      <c r="I113" s="207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AI113" s="207"/>
      <c r="AJ113" s="207"/>
      <c r="AK113" s="207"/>
      <c r="AL113" s="206"/>
    </row>
    <row r="114" spans="1:38" ht="15">
      <c r="A114" s="207"/>
      <c r="B114" s="207"/>
      <c r="C114" s="207"/>
      <c r="D114" s="207"/>
      <c r="E114" s="207"/>
      <c r="F114" s="207"/>
      <c r="G114" s="207"/>
      <c r="H114" s="484"/>
      <c r="I114" s="207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AI114" s="207"/>
      <c r="AJ114" s="207"/>
      <c r="AK114" s="207"/>
      <c r="AL114" s="206"/>
    </row>
    <row r="115" spans="1:38" ht="15">
      <c r="A115" s="207"/>
      <c r="B115" s="207"/>
      <c r="C115" s="207"/>
      <c r="D115" s="207"/>
      <c r="E115" s="207"/>
      <c r="F115" s="207"/>
      <c r="G115" s="207"/>
      <c r="H115" s="484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AI115" s="207"/>
      <c r="AJ115" s="207"/>
      <c r="AK115" s="207"/>
      <c r="AL115" s="206"/>
    </row>
    <row r="116" spans="1:38" ht="15">
      <c r="A116" s="207"/>
      <c r="B116" s="207"/>
      <c r="C116" s="207"/>
      <c r="D116" s="207"/>
      <c r="E116" s="207"/>
      <c r="F116" s="207"/>
      <c r="G116" s="207"/>
      <c r="H116" s="484"/>
      <c r="I116" s="207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AI116" s="207"/>
      <c r="AJ116" s="207"/>
      <c r="AK116" s="207"/>
      <c r="AL116" s="206"/>
    </row>
    <row r="117" spans="1:38" ht="15">
      <c r="A117" s="207"/>
      <c r="B117" s="207"/>
      <c r="C117" s="207"/>
      <c r="D117" s="207"/>
      <c r="E117" s="207"/>
      <c r="F117" s="207"/>
      <c r="G117" s="207"/>
      <c r="H117" s="484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AI117" s="207"/>
      <c r="AJ117" s="207"/>
      <c r="AK117" s="207"/>
      <c r="AL117" s="206"/>
    </row>
    <row r="118" spans="1:38" ht="15">
      <c r="A118" s="207"/>
      <c r="B118" s="207"/>
      <c r="C118" s="207"/>
      <c r="D118" s="207"/>
      <c r="E118" s="207"/>
      <c r="F118" s="207"/>
      <c r="G118" s="207"/>
      <c r="H118" s="484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AI118" s="207"/>
      <c r="AJ118" s="207"/>
      <c r="AK118" s="207"/>
      <c r="AL118" s="206"/>
    </row>
    <row r="119" spans="1:38" ht="15">
      <c r="A119" s="207"/>
      <c r="B119" s="207"/>
      <c r="C119" s="207"/>
      <c r="D119" s="207"/>
      <c r="E119" s="207"/>
      <c r="F119" s="207"/>
      <c r="G119" s="207"/>
      <c r="H119" s="484"/>
      <c r="I119" s="207"/>
      <c r="J119" s="207"/>
      <c r="K119" s="207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  <c r="AI119" s="207"/>
      <c r="AJ119" s="207"/>
      <c r="AK119" s="207"/>
      <c r="AL119" s="206"/>
    </row>
    <row r="120" spans="1:38" ht="15">
      <c r="A120" s="207"/>
      <c r="B120" s="207"/>
      <c r="C120" s="207"/>
      <c r="D120" s="207"/>
      <c r="E120" s="207"/>
      <c r="F120" s="207"/>
      <c r="G120" s="207"/>
      <c r="H120" s="484"/>
      <c r="I120" s="207"/>
      <c r="J120" s="207"/>
      <c r="K120" s="207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  <c r="AI120" s="207"/>
      <c r="AJ120" s="207"/>
      <c r="AK120" s="207"/>
      <c r="AL120" s="206"/>
    </row>
    <row r="121" spans="1:38" ht="15">
      <c r="A121" s="207"/>
      <c r="B121" s="207"/>
      <c r="C121" s="207"/>
      <c r="D121" s="207"/>
      <c r="E121" s="207"/>
      <c r="F121" s="207"/>
      <c r="G121" s="207"/>
      <c r="H121" s="484"/>
      <c r="I121" s="207"/>
      <c r="J121" s="207"/>
      <c r="K121" s="207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  <c r="AI121" s="207"/>
      <c r="AJ121" s="207"/>
      <c r="AK121" s="207"/>
      <c r="AL121" s="206"/>
    </row>
    <row r="122" spans="1:38" ht="15">
      <c r="A122" s="207"/>
      <c r="B122" s="207"/>
      <c r="C122" s="207"/>
      <c r="D122" s="207"/>
      <c r="E122" s="207"/>
      <c r="F122" s="207"/>
      <c r="G122" s="207"/>
      <c r="H122" s="484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AI122" s="207"/>
      <c r="AJ122" s="207"/>
      <c r="AK122" s="207"/>
      <c r="AL122" s="206"/>
    </row>
    <row r="123" spans="1:38" ht="15">
      <c r="A123" s="207"/>
      <c r="B123" s="207"/>
      <c r="C123" s="207"/>
      <c r="D123" s="207"/>
      <c r="E123" s="207"/>
      <c r="F123" s="207"/>
      <c r="G123" s="207"/>
      <c r="H123" s="484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AI123" s="207"/>
      <c r="AJ123" s="207"/>
      <c r="AK123" s="207"/>
      <c r="AL123" s="206"/>
    </row>
    <row r="124" spans="1:38" ht="15">
      <c r="A124" s="207"/>
      <c r="B124" s="207"/>
      <c r="C124" s="207"/>
      <c r="D124" s="207"/>
      <c r="E124" s="207"/>
      <c r="F124" s="207"/>
      <c r="G124" s="207"/>
      <c r="H124" s="484"/>
      <c r="I124" s="207"/>
      <c r="J124" s="207"/>
      <c r="K124" s="207"/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  <c r="AI124" s="207"/>
      <c r="AJ124" s="207"/>
      <c r="AK124" s="207"/>
      <c r="AL124" s="206"/>
    </row>
    <row r="125" spans="1:38" ht="15">
      <c r="A125" s="207"/>
      <c r="B125" s="207"/>
      <c r="C125" s="207"/>
      <c r="D125" s="207"/>
      <c r="E125" s="207"/>
      <c r="F125" s="207"/>
      <c r="G125" s="207"/>
      <c r="H125" s="484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AI125" s="207"/>
      <c r="AJ125" s="207"/>
      <c r="AK125" s="207"/>
      <c r="AL125" s="206"/>
    </row>
    <row r="126" spans="1:38" ht="15">
      <c r="A126" s="207"/>
      <c r="B126" s="207"/>
      <c r="C126" s="207"/>
      <c r="D126" s="207"/>
      <c r="E126" s="207"/>
      <c r="F126" s="207"/>
      <c r="G126" s="207"/>
      <c r="H126" s="484"/>
      <c r="I126" s="207"/>
      <c r="J126" s="207"/>
      <c r="K126" s="20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  <c r="AI126" s="207"/>
      <c r="AJ126" s="207"/>
      <c r="AK126" s="207"/>
      <c r="AL126" s="206"/>
    </row>
    <row r="127" spans="1:38" ht="15">
      <c r="A127" s="207"/>
      <c r="B127" s="207"/>
      <c r="C127" s="207"/>
      <c r="D127" s="207"/>
      <c r="E127" s="207"/>
      <c r="F127" s="207"/>
      <c r="G127" s="207"/>
      <c r="H127" s="484"/>
      <c r="I127" s="207"/>
      <c r="J127" s="207"/>
      <c r="K127" s="207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207"/>
      <c r="X127" s="207"/>
      <c r="AI127" s="207"/>
      <c r="AJ127" s="207"/>
      <c r="AK127" s="207"/>
      <c r="AL127" s="206"/>
    </row>
    <row r="128" spans="1:38" ht="15">
      <c r="A128" s="207"/>
      <c r="B128" s="207"/>
      <c r="C128" s="207"/>
      <c r="D128" s="207"/>
      <c r="E128" s="207"/>
      <c r="F128" s="207"/>
      <c r="G128" s="207"/>
      <c r="H128" s="484"/>
      <c r="I128" s="207"/>
      <c r="J128" s="207"/>
      <c r="K128" s="207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207"/>
      <c r="X128" s="207"/>
      <c r="AI128" s="207"/>
      <c r="AJ128" s="207"/>
      <c r="AK128" s="207"/>
      <c r="AL128" s="206"/>
    </row>
    <row r="129" spans="1:38" ht="15">
      <c r="A129" s="207"/>
      <c r="B129" s="207"/>
      <c r="C129" s="207"/>
      <c r="D129" s="207"/>
      <c r="E129" s="207"/>
      <c r="F129" s="207"/>
      <c r="G129" s="207"/>
      <c r="H129" s="484"/>
      <c r="I129" s="207"/>
      <c r="J129" s="207"/>
      <c r="K129" s="20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  <c r="AI129" s="207"/>
      <c r="AJ129" s="207"/>
      <c r="AK129" s="207"/>
      <c r="AL129" s="206"/>
    </row>
    <row r="130" spans="1:38" ht="15">
      <c r="A130" s="207"/>
      <c r="B130" s="207"/>
      <c r="C130" s="207"/>
      <c r="D130" s="207"/>
      <c r="E130" s="207"/>
      <c r="F130" s="207"/>
      <c r="G130" s="207"/>
      <c r="H130" s="484"/>
      <c r="I130" s="207"/>
      <c r="J130" s="207"/>
      <c r="K130" s="207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  <c r="AI130" s="207"/>
      <c r="AJ130" s="207"/>
      <c r="AK130" s="207"/>
      <c r="AL130" s="206"/>
    </row>
    <row r="131" spans="1:38" ht="15">
      <c r="A131" s="207"/>
      <c r="B131" s="207"/>
      <c r="C131" s="207"/>
      <c r="D131" s="207"/>
      <c r="E131" s="207"/>
      <c r="F131" s="207"/>
      <c r="G131" s="207"/>
      <c r="H131" s="484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AI131" s="207"/>
      <c r="AJ131" s="207"/>
      <c r="AK131" s="207"/>
      <c r="AL131" s="206"/>
    </row>
    <row r="132" spans="1:38" ht="15">
      <c r="A132" s="207"/>
      <c r="B132" s="207"/>
      <c r="C132" s="207"/>
      <c r="D132" s="207"/>
      <c r="E132" s="207"/>
      <c r="F132" s="207"/>
      <c r="G132" s="207"/>
      <c r="H132" s="484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AI132" s="207"/>
      <c r="AJ132" s="207"/>
      <c r="AK132" s="207"/>
      <c r="AL132" s="206"/>
    </row>
    <row r="133" spans="1:38" ht="15">
      <c r="A133" s="207"/>
      <c r="B133" s="207"/>
      <c r="C133" s="207"/>
      <c r="D133" s="207"/>
      <c r="E133" s="207"/>
      <c r="F133" s="207"/>
      <c r="G133" s="207"/>
      <c r="H133" s="484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AI133" s="207"/>
      <c r="AJ133" s="207"/>
      <c r="AK133" s="207"/>
      <c r="AL133" s="206"/>
    </row>
    <row r="134" spans="1:38" ht="15">
      <c r="A134" s="207"/>
      <c r="B134" s="207"/>
      <c r="C134" s="207"/>
      <c r="D134" s="207"/>
      <c r="E134" s="207"/>
      <c r="F134" s="207"/>
      <c r="G134" s="207"/>
      <c r="H134" s="484"/>
      <c r="I134" s="207"/>
      <c r="J134" s="207"/>
      <c r="K134" s="207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207"/>
      <c r="X134" s="207"/>
      <c r="AI134" s="207"/>
      <c r="AJ134" s="207"/>
      <c r="AK134" s="207"/>
      <c r="AL134" s="206"/>
    </row>
    <row r="135" spans="1:38" ht="15">
      <c r="A135" s="207"/>
      <c r="B135" s="207"/>
      <c r="C135" s="207"/>
      <c r="D135" s="207"/>
      <c r="E135" s="207"/>
      <c r="F135" s="207"/>
      <c r="G135" s="207"/>
      <c r="H135" s="484"/>
      <c r="I135" s="207"/>
      <c r="J135" s="207"/>
      <c r="K135" s="207"/>
      <c r="L135" s="207"/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207"/>
      <c r="X135" s="207"/>
      <c r="AI135" s="207"/>
      <c r="AJ135" s="207"/>
      <c r="AK135" s="207"/>
      <c r="AL135" s="206"/>
    </row>
    <row r="136" spans="1:38" ht="15">
      <c r="A136" s="207"/>
      <c r="B136" s="207"/>
      <c r="C136" s="207"/>
      <c r="D136" s="207"/>
      <c r="E136" s="207"/>
      <c r="F136" s="207"/>
      <c r="G136" s="207"/>
      <c r="H136" s="484"/>
      <c r="I136" s="207"/>
      <c r="J136" s="207"/>
      <c r="K136" s="207"/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207"/>
      <c r="X136" s="207"/>
      <c r="AI136" s="207"/>
      <c r="AJ136" s="207"/>
      <c r="AK136" s="207"/>
      <c r="AL136" s="206"/>
    </row>
    <row r="137" spans="1:38" ht="15">
      <c r="A137" s="207"/>
      <c r="B137" s="207"/>
      <c r="C137" s="207"/>
      <c r="D137" s="207"/>
      <c r="E137" s="207"/>
      <c r="F137" s="207"/>
      <c r="G137" s="207"/>
      <c r="H137" s="484"/>
      <c r="I137" s="207"/>
      <c r="J137" s="207"/>
      <c r="K137" s="20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  <c r="AI137" s="207"/>
      <c r="AJ137" s="207"/>
      <c r="AK137" s="207"/>
      <c r="AL137" s="206"/>
    </row>
    <row r="138" spans="1:38" ht="15">
      <c r="A138" s="207"/>
      <c r="B138" s="207"/>
      <c r="C138" s="207"/>
      <c r="D138" s="207"/>
      <c r="E138" s="207"/>
      <c r="F138" s="207"/>
      <c r="G138" s="207"/>
      <c r="H138" s="484"/>
      <c r="I138" s="207"/>
      <c r="J138" s="207"/>
      <c r="K138" s="207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207"/>
      <c r="X138" s="207"/>
      <c r="AI138" s="207"/>
      <c r="AJ138" s="207"/>
      <c r="AK138" s="207"/>
      <c r="AL138" s="206"/>
    </row>
    <row r="139" spans="1:38" ht="15">
      <c r="A139" s="207"/>
      <c r="B139" s="207"/>
      <c r="C139" s="207"/>
      <c r="D139" s="207"/>
      <c r="E139" s="207"/>
      <c r="F139" s="207"/>
      <c r="G139" s="207"/>
      <c r="H139" s="484"/>
      <c r="I139" s="207"/>
      <c r="J139" s="207"/>
      <c r="K139" s="207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207"/>
      <c r="X139" s="207"/>
      <c r="AI139" s="207"/>
      <c r="AJ139" s="207"/>
      <c r="AK139" s="207"/>
      <c r="AL139" s="206"/>
    </row>
    <row r="140" spans="1:38" ht="15">
      <c r="A140" s="207"/>
      <c r="B140" s="207"/>
      <c r="C140" s="207"/>
      <c r="D140" s="207"/>
      <c r="E140" s="207"/>
      <c r="F140" s="207"/>
      <c r="G140" s="207"/>
      <c r="H140" s="484"/>
      <c r="I140" s="207"/>
      <c r="J140" s="207"/>
      <c r="K140" s="207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  <c r="AI140" s="207"/>
      <c r="AJ140" s="207"/>
      <c r="AK140" s="207"/>
      <c r="AL140" s="206"/>
    </row>
    <row r="141" spans="1:38" ht="15">
      <c r="A141" s="207"/>
      <c r="B141" s="207"/>
      <c r="C141" s="207"/>
      <c r="D141" s="207"/>
      <c r="E141" s="207"/>
      <c r="F141" s="207"/>
      <c r="G141" s="207"/>
      <c r="H141" s="484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AI141" s="207"/>
      <c r="AJ141" s="207"/>
      <c r="AK141" s="207"/>
      <c r="AL141" s="206"/>
    </row>
    <row r="142" spans="1:38" ht="15">
      <c r="A142" s="207"/>
      <c r="B142" s="207"/>
      <c r="C142" s="207"/>
      <c r="D142" s="207"/>
      <c r="E142" s="207"/>
      <c r="F142" s="207"/>
      <c r="G142" s="207"/>
      <c r="H142" s="484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AI142" s="207"/>
      <c r="AJ142" s="207"/>
      <c r="AK142" s="207"/>
      <c r="AL142" s="206"/>
    </row>
    <row r="143" spans="1:38" ht="15">
      <c r="A143" s="207"/>
      <c r="B143" s="207"/>
      <c r="C143" s="207"/>
      <c r="D143" s="207"/>
      <c r="E143" s="207"/>
      <c r="F143" s="207"/>
      <c r="G143" s="207"/>
      <c r="H143" s="484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AI143" s="207"/>
      <c r="AJ143" s="207"/>
      <c r="AK143" s="207"/>
      <c r="AL143" s="206"/>
    </row>
    <row r="144" spans="1:38" ht="15">
      <c r="A144" s="207"/>
      <c r="B144" s="207"/>
      <c r="C144" s="207"/>
      <c r="D144" s="207"/>
      <c r="E144" s="207"/>
      <c r="F144" s="207"/>
      <c r="G144" s="207"/>
      <c r="H144" s="484"/>
      <c r="I144" s="207"/>
      <c r="J144" s="207"/>
      <c r="K144" s="207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207"/>
      <c r="X144" s="207"/>
      <c r="AI144" s="207"/>
      <c r="AJ144" s="207"/>
      <c r="AK144" s="207"/>
      <c r="AL144" s="206"/>
    </row>
    <row r="145" spans="1:38" ht="15">
      <c r="A145" s="207"/>
      <c r="B145" s="207"/>
      <c r="C145" s="207"/>
      <c r="D145" s="207"/>
      <c r="E145" s="207"/>
      <c r="F145" s="207"/>
      <c r="G145" s="207"/>
      <c r="H145" s="484"/>
      <c r="I145" s="207"/>
      <c r="J145" s="207"/>
      <c r="K145" s="207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207"/>
      <c r="X145" s="207"/>
      <c r="AI145" s="207"/>
      <c r="AJ145" s="207"/>
      <c r="AK145" s="207"/>
      <c r="AL145" s="206"/>
    </row>
    <row r="146" spans="1:38" ht="15">
      <c r="A146" s="207"/>
      <c r="B146" s="207"/>
      <c r="C146" s="207"/>
      <c r="D146" s="207"/>
      <c r="E146" s="207"/>
      <c r="F146" s="207"/>
      <c r="G146" s="207"/>
      <c r="H146" s="484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AI146" s="207"/>
      <c r="AJ146" s="207"/>
      <c r="AK146" s="207"/>
      <c r="AL146" s="206"/>
    </row>
    <row r="147" spans="1:38" ht="15">
      <c r="A147" s="207"/>
      <c r="B147" s="207"/>
      <c r="C147" s="207"/>
      <c r="D147" s="207"/>
      <c r="E147" s="207"/>
      <c r="F147" s="207"/>
      <c r="G147" s="207"/>
      <c r="H147" s="484"/>
      <c r="I147" s="207"/>
      <c r="J147" s="207"/>
      <c r="K147" s="207"/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  <c r="AI147" s="207"/>
      <c r="AJ147" s="207"/>
      <c r="AK147" s="207"/>
      <c r="AL147" s="206"/>
    </row>
    <row r="148" spans="1:38" ht="15">
      <c r="A148" s="207"/>
      <c r="B148" s="207"/>
      <c r="C148" s="207"/>
      <c r="D148" s="207"/>
      <c r="E148" s="207"/>
      <c r="F148" s="207"/>
      <c r="G148" s="207"/>
      <c r="H148" s="484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AI148" s="207"/>
      <c r="AJ148" s="207"/>
      <c r="AK148" s="207"/>
      <c r="AL148" s="206"/>
    </row>
    <row r="149" spans="1:38" ht="15">
      <c r="A149" s="207"/>
      <c r="B149" s="207"/>
      <c r="C149" s="207"/>
      <c r="D149" s="207"/>
      <c r="E149" s="207"/>
      <c r="F149" s="207"/>
      <c r="G149" s="207"/>
      <c r="H149" s="484"/>
      <c r="I149" s="207"/>
      <c r="J149" s="207"/>
      <c r="K149" s="207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  <c r="AI149" s="207"/>
      <c r="AJ149" s="207"/>
      <c r="AK149" s="207"/>
      <c r="AL149" s="206"/>
    </row>
    <row r="150" spans="1:38" ht="15">
      <c r="A150" s="207"/>
      <c r="B150" s="207"/>
      <c r="C150" s="207"/>
      <c r="D150" s="207"/>
      <c r="E150" s="207"/>
      <c r="F150" s="207"/>
      <c r="G150" s="207"/>
      <c r="H150" s="484"/>
      <c r="I150" s="207"/>
      <c r="J150" s="207"/>
      <c r="K150" s="207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  <c r="AI150" s="207"/>
      <c r="AJ150" s="207"/>
      <c r="AK150" s="207"/>
      <c r="AL150" s="206"/>
    </row>
    <row r="151" spans="1:38" ht="15">
      <c r="A151" s="207"/>
      <c r="B151" s="207"/>
      <c r="C151" s="207"/>
      <c r="D151" s="207"/>
      <c r="E151" s="207"/>
      <c r="F151" s="207"/>
      <c r="G151" s="207"/>
      <c r="H151" s="484"/>
      <c r="I151" s="207"/>
      <c r="J151" s="207"/>
      <c r="K151" s="207"/>
      <c r="L151" s="207"/>
      <c r="M151" s="207"/>
      <c r="N151" s="207"/>
      <c r="O151" s="207"/>
      <c r="P151" s="207"/>
      <c r="Q151" s="207"/>
      <c r="R151" s="207"/>
      <c r="S151" s="207"/>
      <c r="T151" s="207"/>
      <c r="U151" s="207"/>
      <c r="V151" s="207"/>
      <c r="W151" s="207"/>
      <c r="X151" s="207"/>
      <c r="AI151" s="207"/>
      <c r="AJ151" s="207"/>
      <c r="AK151" s="207"/>
      <c r="AL151" s="206"/>
    </row>
    <row r="152" spans="1:38" ht="15">
      <c r="A152" s="207"/>
      <c r="B152" s="207"/>
      <c r="C152" s="207"/>
      <c r="D152" s="207"/>
      <c r="E152" s="207"/>
      <c r="F152" s="207"/>
      <c r="G152" s="207"/>
      <c r="H152" s="484"/>
      <c r="I152" s="207"/>
      <c r="J152" s="207"/>
      <c r="K152" s="207"/>
      <c r="L152" s="207"/>
      <c r="M152" s="207"/>
      <c r="N152" s="207"/>
      <c r="O152" s="207"/>
      <c r="P152" s="207"/>
      <c r="Q152" s="207"/>
      <c r="R152" s="207"/>
      <c r="S152" s="207"/>
      <c r="T152" s="207"/>
      <c r="U152" s="207"/>
      <c r="V152" s="207"/>
      <c r="W152" s="207"/>
      <c r="X152" s="207"/>
      <c r="AI152" s="207"/>
      <c r="AJ152" s="207"/>
      <c r="AK152" s="207"/>
      <c r="AL152" s="206"/>
    </row>
    <row r="153" spans="1:38" ht="15">
      <c r="A153" s="207"/>
      <c r="B153" s="207"/>
      <c r="C153" s="207"/>
      <c r="D153" s="207"/>
      <c r="E153" s="207"/>
      <c r="F153" s="207"/>
      <c r="G153" s="207"/>
      <c r="H153" s="484"/>
      <c r="I153" s="207"/>
      <c r="J153" s="207"/>
      <c r="K153" s="207"/>
      <c r="L153" s="207"/>
      <c r="M153" s="207"/>
      <c r="N153" s="207"/>
      <c r="O153" s="207"/>
      <c r="P153" s="207"/>
      <c r="Q153" s="207"/>
      <c r="R153" s="207"/>
      <c r="S153" s="207"/>
      <c r="T153" s="207"/>
      <c r="U153" s="207"/>
      <c r="V153" s="207"/>
      <c r="W153" s="207"/>
      <c r="X153" s="207"/>
      <c r="AI153" s="207"/>
      <c r="AJ153" s="207"/>
      <c r="AK153" s="207"/>
      <c r="AL153" s="206"/>
    </row>
    <row r="154" spans="1:38" ht="15">
      <c r="A154" s="207"/>
      <c r="B154" s="207"/>
      <c r="C154" s="207"/>
      <c r="D154" s="207"/>
      <c r="E154" s="207"/>
      <c r="F154" s="207"/>
      <c r="G154" s="207"/>
      <c r="H154" s="484"/>
      <c r="I154" s="207"/>
      <c r="J154" s="207"/>
      <c r="K154" s="207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207"/>
      <c r="X154" s="207"/>
      <c r="AI154" s="207"/>
      <c r="AJ154" s="207"/>
      <c r="AK154" s="207"/>
      <c r="AL154" s="206"/>
    </row>
    <row r="155" spans="1:38" ht="15">
      <c r="A155" s="207"/>
      <c r="B155" s="207"/>
      <c r="C155" s="207"/>
      <c r="D155" s="207"/>
      <c r="E155" s="207"/>
      <c r="F155" s="207"/>
      <c r="G155" s="207"/>
      <c r="H155" s="484"/>
      <c r="I155" s="207"/>
      <c r="J155" s="207"/>
      <c r="K155" s="207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207"/>
      <c r="X155" s="207"/>
      <c r="AI155" s="207"/>
      <c r="AJ155" s="207"/>
      <c r="AK155" s="207"/>
      <c r="AL155" s="206"/>
    </row>
    <row r="156" spans="1:38" ht="15">
      <c r="A156" s="207"/>
      <c r="B156" s="207"/>
      <c r="C156" s="207"/>
      <c r="D156" s="207"/>
      <c r="E156" s="207"/>
      <c r="F156" s="207"/>
      <c r="G156" s="207"/>
      <c r="H156" s="484"/>
      <c r="I156" s="207"/>
      <c r="J156" s="207"/>
      <c r="K156" s="207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207"/>
      <c r="X156" s="207"/>
      <c r="AI156" s="207"/>
      <c r="AJ156" s="207"/>
      <c r="AK156" s="207"/>
      <c r="AL156" s="206"/>
    </row>
    <row r="157" spans="1:38" ht="15">
      <c r="A157" s="207"/>
      <c r="B157" s="207"/>
      <c r="C157" s="207"/>
      <c r="D157" s="207"/>
      <c r="E157" s="207"/>
      <c r="F157" s="207"/>
      <c r="G157" s="207"/>
      <c r="H157" s="484"/>
      <c r="I157" s="207"/>
      <c r="J157" s="207"/>
      <c r="K157" s="207"/>
      <c r="L157" s="207"/>
      <c r="M157" s="207"/>
      <c r="N157" s="207"/>
      <c r="O157" s="207"/>
      <c r="P157" s="207"/>
      <c r="Q157" s="207"/>
      <c r="R157" s="207"/>
      <c r="S157" s="207"/>
      <c r="T157" s="207"/>
      <c r="U157" s="207"/>
      <c r="V157" s="207"/>
      <c r="W157" s="207"/>
      <c r="X157" s="207"/>
      <c r="AI157" s="207"/>
      <c r="AJ157" s="207"/>
      <c r="AK157" s="207"/>
      <c r="AL157" s="206"/>
    </row>
    <row r="158" spans="1:38" ht="15">
      <c r="A158" s="207"/>
      <c r="B158" s="207"/>
      <c r="C158" s="207"/>
      <c r="D158" s="207"/>
      <c r="E158" s="207"/>
      <c r="F158" s="207"/>
      <c r="G158" s="207"/>
      <c r="H158" s="484"/>
      <c r="I158" s="207"/>
      <c r="J158" s="207"/>
      <c r="K158" s="207"/>
      <c r="L158" s="207"/>
      <c r="M158" s="207"/>
      <c r="N158" s="207"/>
      <c r="O158" s="207"/>
      <c r="P158" s="207"/>
      <c r="Q158" s="207"/>
      <c r="R158" s="207"/>
      <c r="S158" s="207"/>
      <c r="T158" s="207"/>
      <c r="U158" s="207"/>
      <c r="V158" s="207"/>
      <c r="W158" s="207"/>
      <c r="X158" s="207"/>
      <c r="AI158" s="207"/>
      <c r="AJ158" s="207"/>
      <c r="AK158" s="207"/>
      <c r="AL158" s="206"/>
    </row>
    <row r="159" spans="1:38" ht="15">
      <c r="A159" s="207"/>
      <c r="B159" s="207"/>
      <c r="C159" s="207"/>
      <c r="D159" s="207"/>
      <c r="E159" s="207"/>
      <c r="F159" s="207"/>
      <c r="G159" s="207"/>
      <c r="H159" s="484"/>
      <c r="I159" s="207"/>
      <c r="J159" s="207"/>
      <c r="K159" s="207"/>
      <c r="L159" s="207"/>
      <c r="M159" s="207"/>
      <c r="N159" s="207"/>
      <c r="O159" s="207"/>
      <c r="P159" s="207"/>
      <c r="Q159" s="207"/>
      <c r="R159" s="207"/>
      <c r="S159" s="207"/>
      <c r="T159" s="207"/>
      <c r="U159" s="207"/>
      <c r="V159" s="207"/>
      <c r="W159" s="207"/>
      <c r="X159" s="207"/>
      <c r="AI159" s="207"/>
      <c r="AJ159" s="207"/>
      <c r="AK159" s="207"/>
      <c r="AL159" s="206"/>
    </row>
    <row r="160" spans="1:38" ht="15">
      <c r="A160" s="207"/>
      <c r="B160" s="207"/>
      <c r="C160" s="207"/>
      <c r="D160" s="207"/>
      <c r="E160" s="207"/>
      <c r="F160" s="207"/>
      <c r="G160" s="207"/>
      <c r="H160" s="484"/>
      <c r="I160" s="207"/>
      <c r="J160" s="207"/>
      <c r="K160" s="207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207"/>
      <c r="X160" s="207"/>
      <c r="AI160" s="207"/>
      <c r="AJ160" s="207"/>
      <c r="AK160" s="207"/>
      <c r="AL160" s="206"/>
    </row>
    <row r="161" spans="1:38" ht="15">
      <c r="A161" s="207"/>
      <c r="B161" s="207"/>
      <c r="C161" s="207"/>
      <c r="D161" s="207"/>
      <c r="E161" s="207"/>
      <c r="F161" s="207"/>
      <c r="G161" s="207"/>
      <c r="H161" s="484"/>
      <c r="I161" s="207"/>
      <c r="J161" s="207"/>
      <c r="K161" s="207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  <c r="AI161" s="207"/>
      <c r="AJ161" s="207"/>
      <c r="AK161" s="207"/>
      <c r="AL161" s="206"/>
    </row>
    <row r="162" spans="1:38" ht="15">
      <c r="A162" s="207"/>
      <c r="B162" s="207"/>
      <c r="C162" s="207"/>
      <c r="D162" s="207"/>
      <c r="E162" s="207"/>
      <c r="F162" s="207"/>
      <c r="G162" s="207"/>
      <c r="H162" s="484"/>
      <c r="I162" s="207"/>
      <c r="J162" s="207"/>
      <c r="K162" s="207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07"/>
      <c r="AI162" s="207"/>
      <c r="AJ162" s="207"/>
      <c r="AK162" s="207"/>
      <c r="AL162" s="206"/>
    </row>
    <row r="163" spans="1:38" ht="15">
      <c r="A163" s="207"/>
      <c r="B163" s="207"/>
      <c r="C163" s="207"/>
      <c r="D163" s="207"/>
      <c r="E163" s="207"/>
      <c r="F163" s="207"/>
      <c r="G163" s="207"/>
      <c r="H163" s="484"/>
      <c r="I163" s="207"/>
      <c r="J163" s="207"/>
      <c r="K163" s="207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207"/>
      <c r="X163" s="207"/>
      <c r="AI163" s="207"/>
      <c r="AJ163" s="207"/>
      <c r="AK163" s="207"/>
      <c r="AL163" s="206"/>
    </row>
    <row r="164" spans="1:38" ht="15">
      <c r="A164" s="207"/>
      <c r="B164" s="207"/>
      <c r="C164" s="207"/>
      <c r="D164" s="207"/>
      <c r="E164" s="207"/>
      <c r="F164" s="207"/>
      <c r="G164" s="207"/>
      <c r="H164" s="484"/>
      <c r="I164" s="207"/>
      <c r="J164" s="207"/>
      <c r="K164" s="207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207"/>
      <c r="X164" s="207"/>
      <c r="AI164" s="207"/>
      <c r="AJ164" s="207"/>
      <c r="AK164" s="207"/>
      <c r="AL164" s="206"/>
    </row>
    <row r="165" spans="1:38" ht="15">
      <c r="U165" s="207"/>
      <c r="AI165" s="207"/>
      <c r="AJ165" s="207"/>
      <c r="AK165" s="207"/>
      <c r="AL165" s="206"/>
    </row>
    <row r="166" spans="1:38" ht="15">
      <c r="U166" s="207"/>
      <c r="AI166" s="207"/>
      <c r="AJ166" s="207"/>
      <c r="AK166" s="207"/>
      <c r="AL166" s="206"/>
    </row>
    <row r="167" spans="1:38" ht="15">
      <c r="U167" s="207"/>
      <c r="AI167" s="207"/>
      <c r="AJ167" s="207"/>
      <c r="AK167" s="207"/>
      <c r="AL167" s="206"/>
    </row>
    <row r="168" spans="1:38" ht="15">
      <c r="U168" s="207"/>
      <c r="AI168" s="207"/>
      <c r="AJ168" s="207"/>
      <c r="AK168" s="207"/>
      <c r="AL168" s="206"/>
    </row>
    <row r="169" spans="1:38" ht="15">
      <c r="U169" s="207"/>
      <c r="AI169" s="207"/>
      <c r="AJ169" s="207"/>
      <c r="AK169" s="207"/>
      <c r="AL169" s="206"/>
    </row>
    <row r="170" spans="1:38" ht="15">
      <c r="U170" s="207"/>
      <c r="AI170" s="207"/>
      <c r="AJ170" s="207"/>
      <c r="AK170" s="207"/>
      <c r="AL170" s="206"/>
    </row>
    <row r="171" spans="1:38" ht="15">
      <c r="U171" s="207"/>
      <c r="AI171" s="207"/>
      <c r="AJ171" s="207"/>
      <c r="AK171" s="207"/>
      <c r="AL171" s="206"/>
    </row>
    <row r="172" spans="1:38" ht="15">
      <c r="AI172" s="207"/>
      <c r="AJ172" s="207"/>
      <c r="AK172" s="207"/>
      <c r="AL172" s="206"/>
    </row>
    <row r="173" spans="1:38" ht="15">
      <c r="AI173" s="207"/>
      <c r="AJ173" s="207"/>
      <c r="AK173" s="207"/>
      <c r="AL173" s="206"/>
    </row>
    <row r="174" spans="1:38" ht="15">
      <c r="AI174" s="207"/>
      <c r="AJ174" s="207"/>
      <c r="AK174" s="207"/>
      <c r="AL174" s="206"/>
    </row>
    <row r="175" spans="1:38" ht="15">
      <c r="AI175" s="207"/>
      <c r="AJ175" s="207"/>
      <c r="AK175" s="207"/>
      <c r="AL175" s="206"/>
    </row>
    <row r="176" spans="1:38" ht="15">
      <c r="AI176" s="207"/>
      <c r="AJ176" s="207"/>
      <c r="AK176" s="207"/>
      <c r="AL176" s="206"/>
    </row>
    <row r="177" spans="35:38" ht="15">
      <c r="AI177" s="207"/>
      <c r="AJ177" s="207"/>
      <c r="AK177" s="207"/>
      <c r="AL177" s="206"/>
    </row>
    <row r="178" spans="35:38" ht="15">
      <c r="AI178" s="207"/>
      <c r="AJ178" s="207"/>
      <c r="AK178" s="207"/>
      <c r="AL178" s="206"/>
    </row>
    <row r="179" spans="35:38" ht="15">
      <c r="AI179" s="207"/>
      <c r="AJ179" s="207"/>
      <c r="AK179" s="207"/>
      <c r="AL179" s="206"/>
    </row>
    <row r="180" spans="35:38" ht="15">
      <c r="AI180" s="207"/>
      <c r="AJ180" s="207"/>
      <c r="AK180" s="207"/>
      <c r="AL180" s="206"/>
    </row>
    <row r="181" spans="35:38" ht="15">
      <c r="AI181" s="207"/>
      <c r="AJ181" s="207"/>
      <c r="AK181" s="207"/>
      <c r="AL181" s="206"/>
    </row>
    <row r="182" spans="35:38" ht="15">
      <c r="AI182" s="207"/>
      <c r="AJ182" s="207"/>
      <c r="AK182" s="207"/>
      <c r="AL182" s="206"/>
    </row>
    <row r="183" spans="35:38" ht="15">
      <c r="AI183" s="207"/>
      <c r="AJ183" s="207"/>
      <c r="AK183" s="207"/>
      <c r="AL183" s="206"/>
    </row>
    <row r="184" spans="35:38" ht="15">
      <c r="AI184" s="207"/>
      <c r="AJ184" s="207"/>
      <c r="AK184" s="207"/>
      <c r="AL184" s="206"/>
    </row>
    <row r="185" spans="35:38" ht="15">
      <c r="AI185" s="207"/>
      <c r="AJ185" s="207"/>
      <c r="AK185" s="207"/>
      <c r="AL185" s="206"/>
    </row>
    <row r="186" spans="35:38" ht="15">
      <c r="AI186" s="207"/>
      <c r="AJ186" s="207"/>
      <c r="AK186" s="207"/>
      <c r="AL186" s="206"/>
    </row>
    <row r="187" spans="35:38" ht="15">
      <c r="AI187" s="207"/>
      <c r="AJ187" s="207"/>
      <c r="AK187" s="207"/>
      <c r="AL187" s="206"/>
    </row>
    <row r="188" spans="35:38" ht="15">
      <c r="AI188" s="207"/>
      <c r="AJ188" s="207"/>
      <c r="AK188" s="207"/>
      <c r="AL188" s="206"/>
    </row>
    <row r="189" spans="35:38" ht="15">
      <c r="AI189" s="207"/>
      <c r="AJ189" s="207"/>
      <c r="AK189" s="207"/>
      <c r="AL189" s="206"/>
    </row>
    <row r="190" spans="35:38" ht="15">
      <c r="AI190" s="207"/>
      <c r="AJ190" s="207"/>
      <c r="AK190" s="207"/>
      <c r="AL190" s="206"/>
    </row>
    <row r="191" spans="35:38" ht="15">
      <c r="AI191" s="207"/>
      <c r="AJ191" s="207"/>
      <c r="AK191" s="207"/>
      <c r="AL191" s="206"/>
    </row>
    <row r="192" spans="35:38" ht="15">
      <c r="AI192" s="207"/>
      <c r="AJ192" s="207"/>
      <c r="AK192" s="207"/>
      <c r="AL192" s="206"/>
    </row>
    <row r="193" spans="35:38" ht="15">
      <c r="AI193" s="207"/>
      <c r="AJ193" s="207"/>
      <c r="AK193" s="207"/>
      <c r="AL193" s="206"/>
    </row>
    <row r="194" spans="35:38" ht="15">
      <c r="AI194" s="207"/>
      <c r="AJ194" s="207"/>
      <c r="AK194" s="207"/>
      <c r="AL194" s="206"/>
    </row>
    <row r="195" spans="35:38" ht="15">
      <c r="AI195" s="207"/>
      <c r="AJ195" s="207"/>
      <c r="AK195" s="207"/>
      <c r="AL195" s="206"/>
    </row>
    <row r="196" spans="35:38" ht="15">
      <c r="AI196" s="207"/>
      <c r="AJ196" s="207"/>
      <c r="AK196" s="207"/>
      <c r="AL196" s="206"/>
    </row>
    <row r="197" spans="35:38" ht="15">
      <c r="AI197" s="207"/>
      <c r="AJ197" s="207"/>
      <c r="AK197" s="207"/>
      <c r="AL197" s="206"/>
    </row>
    <row r="198" spans="35:38" ht="15">
      <c r="AI198" s="207"/>
      <c r="AJ198" s="207"/>
      <c r="AK198" s="207"/>
      <c r="AL198" s="206"/>
    </row>
    <row r="199" spans="35:38" ht="15">
      <c r="AI199" s="207"/>
      <c r="AJ199" s="207"/>
      <c r="AK199" s="207"/>
      <c r="AL199" s="206"/>
    </row>
    <row r="200" spans="35:38" ht="15">
      <c r="AI200" s="207"/>
      <c r="AJ200" s="207"/>
      <c r="AK200" s="207"/>
      <c r="AL200" s="206"/>
    </row>
    <row r="201" spans="35:38" ht="15">
      <c r="AI201" s="207"/>
      <c r="AJ201" s="207"/>
      <c r="AK201" s="207"/>
      <c r="AL201" s="206"/>
    </row>
    <row r="202" spans="35:38" ht="15">
      <c r="AI202" s="207"/>
      <c r="AJ202" s="207"/>
      <c r="AK202" s="207"/>
      <c r="AL202" s="206"/>
    </row>
    <row r="203" spans="35:38" ht="15">
      <c r="AI203" s="207"/>
      <c r="AJ203" s="207"/>
      <c r="AK203" s="207"/>
      <c r="AL203" s="206"/>
    </row>
    <row r="204" spans="35:38" ht="15">
      <c r="AI204" s="207"/>
      <c r="AJ204" s="207"/>
      <c r="AK204" s="207"/>
      <c r="AL204" s="206"/>
    </row>
    <row r="205" spans="35:38" ht="15">
      <c r="AI205" s="207"/>
      <c r="AJ205" s="207"/>
      <c r="AK205" s="207"/>
      <c r="AL205" s="206"/>
    </row>
    <row r="206" spans="35:38" ht="15">
      <c r="AI206" s="207"/>
      <c r="AJ206" s="207"/>
      <c r="AK206" s="207"/>
      <c r="AL206" s="206"/>
    </row>
    <row r="207" spans="35:38" ht="15">
      <c r="AI207" s="207"/>
      <c r="AJ207" s="207"/>
      <c r="AK207" s="207"/>
      <c r="AL207" s="206"/>
    </row>
    <row r="208" spans="35:38" ht="15">
      <c r="AI208" s="207"/>
      <c r="AJ208" s="207"/>
      <c r="AK208" s="207"/>
      <c r="AL208" s="206"/>
    </row>
    <row r="209" spans="35:38" ht="15">
      <c r="AI209" s="207"/>
      <c r="AJ209" s="207"/>
      <c r="AK209" s="207"/>
      <c r="AL209" s="206"/>
    </row>
    <row r="210" spans="35:38" ht="15">
      <c r="AI210" s="207"/>
      <c r="AJ210" s="207"/>
      <c r="AK210" s="207"/>
      <c r="AL210" s="206"/>
    </row>
    <row r="211" spans="35:38" ht="15">
      <c r="AI211" s="207"/>
      <c r="AJ211" s="207"/>
      <c r="AK211" s="207"/>
      <c r="AL211" s="206"/>
    </row>
    <row r="212" spans="35:38" ht="15">
      <c r="AI212" s="207"/>
      <c r="AJ212" s="207"/>
      <c r="AK212" s="207"/>
      <c r="AL212" s="206"/>
    </row>
    <row r="213" spans="35:38" ht="15">
      <c r="AI213" s="207"/>
      <c r="AJ213" s="207"/>
      <c r="AK213" s="207"/>
      <c r="AL213" s="206"/>
    </row>
    <row r="214" spans="35:38" ht="15">
      <c r="AI214" s="207"/>
      <c r="AJ214" s="207"/>
      <c r="AK214" s="207"/>
      <c r="AL214" s="206"/>
    </row>
    <row r="215" spans="35:38" ht="15">
      <c r="AI215" s="207"/>
      <c r="AJ215" s="207"/>
      <c r="AK215" s="207"/>
      <c r="AL215" s="206"/>
    </row>
    <row r="216" spans="35:38" ht="15">
      <c r="AI216" s="207"/>
      <c r="AJ216" s="207"/>
      <c r="AK216" s="207"/>
      <c r="AL216" s="206"/>
    </row>
    <row r="217" spans="35:38" ht="15">
      <c r="AI217" s="207"/>
      <c r="AJ217" s="207"/>
      <c r="AK217" s="207"/>
      <c r="AL217" s="206"/>
    </row>
    <row r="218" spans="35:38" ht="15">
      <c r="AI218" s="207"/>
      <c r="AJ218" s="207"/>
      <c r="AK218" s="207"/>
      <c r="AL218" s="206"/>
    </row>
    <row r="219" spans="35:38" ht="15">
      <c r="AI219" s="207"/>
      <c r="AJ219" s="207"/>
      <c r="AK219" s="207"/>
      <c r="AL219" s="206"/>
    </row>
    <row r="220" spans="35:38" ht="15">
      <c r="AI220" s="207"/>
      <c r="AJ220" s="207"/>
      <c r="AK220" s="207"/>
      <c r="AL220" s="206"/>
    </row>
    <row r="221" spans="35:38" ht="15">
      <c r="AI221" s="207"/>
      <c r="AJ221" s="207"/>
      <c r="AK221" s="207"/>
      <c r="AL221" s="206"/>
    </row>
    <row r="222" spans="35:38" ht="15">
      <c r="AI222" s="207"/>
      <c r="AJ222" s="207"/>
      <c r="AK222" s="207"/>
      <c r="AL222" s="206"/>
    </row>
    <row r="223" spans="35:38" ht="15">
      <c r="AI223" s="207"/>
      <c r="AJ223" s="207"/>
      <c r="AK223" s="207"/>
      <c r="AL223" s="206"/>
    </row>
    <row r="224" spans="35:38" ht="15">
      <c r="AI224" s="207"/>
      <c r="AJ224" s="207"/>
      <c r="AK224" s="207"/>
      <c r="AL224" s="206"/>
    </row>
    <row r="225" spans="35:38" ht="15">
      <c r="AI225" s="207"/>
      <c r="AJ225" s="207"/>
      <c r="AK225" s="207"/>
      <c r="AL225" s="206"/>
    </row>
    <row r="226" spans="35:38" ht="15">
      <c r="AI226" s="207"/>
      <c r="AJ226" s="207"/>
      <c r="AK226" s="207"/>
      <c r="AL226" s="206"/>
    </row>
    <row r="227" spans="35:38" ht="15">
      <c r="AI227" s="207"/>
      <c r="AJ227" s="207"/>
      <c r="AK227" s="207"/>
      <c r="AL227" s="206"/>
    </row>
    <row r="228" spans="35:38" ht="15">
      <c r="AI228" s="207"/>
      <c r="AJ228" s="207"/>
      <c r="AK228" s="207"/>
      <c r="AL228" s="206"/>
    </row>
    <row r="229" spans="35:38" ht="15">
      <c r="AI229" s="207"/>
      <c r="AJ229" s="207"/>
      <c r="AK229" s="207"/>
      <c r="AL229" s="206"/>
    </row>
    <row r="230" spans="35:38" ht="15">
      <c r="AI230" s="207"/>
      <c r="AJ230" s="207"/>
      <c r="AK230" s="207"/>
      <c r="AL230" s="206"/>
    </row>
    <row r="231" spans="35:38" ht="15">
      <c r="AI231" s="207"/>
      <c r="AJ231" s="207"/>
      <c r="AK231" s="207"/>
      <c r="AL231" s="206"/>
    </row>
    <row r="232" spans="35:38" ht="15">
      <c r="AI232" s="207"/>
      <c r="AJ232" s="207"/>
      <c r="AK232" s="207"/>
      <c r="AL232" s="206"/>
    </row>
    <row r="233" spans="35:38" ht="15">
      <c r="AI233" s="207"/>
      <c r="AJ233" s="207"/>
      <c r="AK233" s="207"/>
      <c r="AL233" s="206"/>
    </row>
    <row r="234" spans="35:38" ht="15">
      <c r="AI234" s="207"/>
      <c r="AJ234" s="207"/>
      <c r="AK234" s="207"/>
      <c r="AL234" s="206"/>
    </row>
    <row r="235" spans="35:38" ht="15">
      <c r="AI235" s="207"/>
      <c r="AJ235" s="207"/>
      <c r="AK235" s="207"/>
      <c r="AL235" s="206"/>
    </row>
    <row r="236" spans="35:38" ht="15">
      <c r="AI236" s="207"/>
      <c r="AJ236" s="207"/>
      <c r="AK236" s="207"/>
      <c r="AL236" s="206"/>
    </row>
    <row r="237" spans="35:38" ht="15">
      <c r="AI237" s="207"/>
      <c r="AJ237" s="207"/>
      <c r="AK237" s="207"/>
      <c r="AL237" s="206"/>
    </row>
    <row r="238" spans="35:38" ht="15">
      <c r="AI238" s="207"/>
      <c r="AJ238" s="207"/>
      <c r="AK238" s="207"/>
      <c r="AL238" s="206"/>
    </row>
    <row r="239" spans="35:38" ht="15">
      <c r="AI239" s="207"/>
      <c r="AJ239" s="207"/>
      <c r="AK239" s="207"/>
      <c r="AL239" s="206"/>
    </row>
    <row r="240" spans="35:38" ht="15">
      <c r="AI240" s="207"/>
      <c r="AJ240" s="207"/>
      <c r="AK240" s="207"/>
      <c r="AL240" s="206"/>
    </row>
    <row r="241" spans="35:38" ht="15">
      <c r="AI241" s="207"/>
      <c r="AJ241" s="207"/>
      <c r="AK241" s="207"/>
      <c r="AL241" s="206"/>
    </row>
    <row r="242" spans="35:38" ht="15">
      <c r="AI242" s="207"/>
      <c r="AJ242" s="207"/>
      <c r="AK242" s="207"/>
      <c r="AL242" s="206"/>
    </row>
    <row r="243" spans="35:38" ht="15">
      <c r="AI243" s="207"/>
      <c r="AJ243" s="207"/>
      <c r="AK243" s="207"/>
      <c r="AL243" s="206"/>
    </row>
    <row r="244" spans="35:38" ht="15">
      <c r="AI244" s="207"/>
      <c r="AJ244" s="207"/>
      <c r="AK244" s="207"/>
      <c r="AL244" s="206"/>
    </row>
    <row r="245" spans="35:38" ht="15">
      <c r="AI245" s="207"/>
      <c r="AJ245" s="207"/>
      <c r="AK245" s="207"/>
      <c r="AL245" s="206"/>
    </row>
    <row r="246" spans="35:38" ht="15">
      <c r="AI246" s="207"/>
      <c r="AJ246" s="207"/>
      <c r="AK246" s="207"/>
      <c r="AL246" s="206"/>
    </row>
    <row r="247" spans="35:38" ht="15">
      <c r="AI247" s="207"/>
      <c r="AJ247" s="207"/>
      <c r="AK247" s="207"/>
      <c r="AL247" s="206"/>
    </row>
    <row r="248" spans="35:38" ht="15">
      <c r="AI248" s="207"/>
      <c r="AJ248" s="207"/>
      <c r="AK248" s="207"/>
      <c r="AL248" s="206"/>
    </row>
    <row r="249" spans="35:38" ht="15">
      <c r="AI249" s="207"/>
      <c r="AJ249" s="207"/>
      <c r="AK249" s="207"/>
      <c r="AL249" s="206"/>
    </row>
    <row r="250" spans="35:38" ht="15">
      <c r="AI250" s="207"/>
      <c r="AJ250" s="207"/>
      <c r="AK250" s="207"/>
      <c r="AL250" s="206"/>
    </row>
    <row r="251" spans="35:38" ht="15">
      <c r="AI251" s="207"/>
      <c r="AJ251" s="207"/>
      <c r="AK251" s="207"/>
      <c r="AL251" s="206"/>
    </row>
    <row r="252" spans="35:38" ht="15">
      <c r="AI252" s="207"/>
      <c r="AJ252" s="207"/>
      <c r="AK252" s="207"/>
      <c r="AL252" s="206"/>
    </row>
    <row r="253" spans="35:38" ht="15">
      <c r="AI253" s="207"/>
      <c r="AJ253" s="207"/>
      <c r="AK253" s="207"/>
      <c r="AL253" s="206"/>
    </row>
    <row r="254" spans="35:38" ht="15">
      <c r="AI254" s="207"/>
      <c r="AJ254" s="207"/>
      <c r="AK254" s="207"/>
      <c r="AL254" s="206"/>
    </row>
    <row r="255" spans="35:38" ht="15">
      <c r="AI255" s="207"/>
      <c r="AJ255" s="207"/>
      <c r="AK255" s="207"/>
      <c r="AL255" s="206"/>
    </row>
    <row r="256" spans="35:38" ht="15">
      <c r="AI256" s="207"/>
      <c r="AJ256" s="207"/>
      <c r="AK256" s="207"/>
      <c r="AL256" s="206"/>
    </row>
    <row r="257" spans="35:38" ht="15">
      <c r="AI257" s="207"/>
      <c r="AJ257" s="207"/>
      <c r="AK257" s="207"/>
      <c r="AL257" s="206"/>
    </row>
    <row r="258" spans="35:38" ht="15">
      <c r="AI258" s="207"/>
      <c r="AJ258" s="207"/>
      <c r="AK258" s="207"/>
      <c r="AL258" s="206"/>
    </row>
    <row r="259" spans="35:38" ht="15">
      <c r="AI259" s="207"/>
      <c r="AJ259" s="207"/>
      <c r="AK259" s="207"/>
      <c r="AL259" s="206"/>
    </row>
    <row r="260" spans="35:38" ht="15">
      <c r="AI260" s="207"/>
      <c r="AJ260" s="207"/>
      <c r="AK260" s="207"/>
      <c r="AL260" s="206"/>
    </row>
    <row r="261" spans="35:38" ht="15">
      <c r="AI261" s="207"/>
      <c r="AJ261" s="207"/>
      <c r="AK261" s="207"/>
      <c r="AL261" s="206"/>
    </row>
    <row r="262" spans="35:38" ht="15">
      <c r="AI262" s="207"/>
      <c r="AJ262" s="207"/>
      <c r="AK262" s="207"/>
      <c r="AL262" s="206"/>
    </row>
    <row r="263" spans="35:38" ht="15">
      <c r="AI263" s="207"/>
      <c r="AJ263" s="207"/>
      <c r="AK263" s="207"/>
      <c r="AL263" s="206"/>
    </row>
    <row r="264" spans="35:38" ht="15">
      <c r="AI264" s="207"/>
      <c r="AJ264" s="207"/>
      <c r="AK264" s="207"/>
      <c r="AL264" s="206"/>
    </row>
    <row r="265" spans="35:38" ht="15">
      <c r="AI265" s="207"/>
      <c r="AJ265" s="207"/>
      <c r="AK265" s="207"/>
      <c r="AL265" s="206"/>
    </row>
    <row r="266" spans="35:38" ht="15">
      <c r="AI266" s="207"/>
      <c r="AJ266" s="207"/>
      <c r="AK266" s="207"/>
      <c r="AL266" s="206"/>
    </row>
    <row r="267" spans="35:38" ht="15">
      <c r="AI267" s="207"/>
      <c r="AJ267" s="207"/>
      <c r="AK267" s="207"/>
      <c r="AL267" s="206"/>
    </row>
    <row r="268" spans="35:38" ht="15">
      <c r="AI268" s="207"/>
      <c r="AJ268" s="207"/>
      <c r="AK268" s="207"/>
      <c r="AL268" s="206"/>
    </row>
    <row r="269" spans="35:38" ht="15">
      <c r="AI269" s="207"/>
      <c r="AJ269" s="207"/>
      <c r="AK269" s="207"/>
      <c r="AL269" s="206"/>
    </row>
    <row r="270" spans="35:38" ht="15">
      <c r="AI270" s="207"/>
      <c r="AJ270" s="207"/>
      <c r="AK270" s="207"/>
      <c r="AL270" s="206"/>
    </row>
    <row r="271" spans="35:38" ht="15">
      <c r="AI271" s="207"/>
      <c r="AJ271" s="207"/>
      <c r="AK271" s="207"/>
      <c r="AL271" s="206"/>
    </row>
    <row r="272" spans="35:38" ht="15">
      <c r="AI272" s="207"/>
      <c r="AJ272" s="207"/>
      <c r="AK272" s="207"/>
      <c r="AL272" s="206"/>
    </row>
    <row r="273" spans="35:38" ht="15">
      <c r="AI273" s="207"/>
      <c r="AJ273" s="207"/>
      <c r="AK273" s="207"/>
      <c r="AL273" s="206"/>
    </row>
    <row r="274" spans="35:38" ht="15">
      <c r="AI274" s="207"/>
      <c r="AJ274" s="207"/>
      <c r="AK274" s="207"/>
      <c r="AL274" s="206"/>
    </row>
    <row r="275" spans="35:38" ht="15">
      <c r="AI275" s="207"/>
      <c r="AJ275" s="207"/>
      <c r="AK275" s="207"/>
      <c r="AL275" s="206"/>
    </row>
    <row r="276" spans="35:38" ht="15">
      <c r="AI276" s="207"/>
      <c r="AJ276" s="207"/>
      <c r="AK276" s="207"/>
      <c r="AL276" s="206"/>
    </row>
    <row r="277" spans="35:38" ht="15">
      <c r="AI277" s="207"/>
      <c r="AJ277" s="207"/>
      <c r="AK277" s="207"/>
      <c r="AL277" s="206"/>
    </row>
    <row r="278" spans="35:38" ht="15">
      <c r="AI278" s="207"/>
      <c r="AJ278" s="207"/>
      <c r="AK278" s="207"/>
      <c r="AL278" s="206"/>
    </row>
    <row r="279" spans="35:38" ht="15">
      <c r="AI279" s="207"/>
      <c r="AJ279" s="207"/>
      <c r="AK279" s="207"/>
      <c r="AL279" s="206"/>
    </row>
    <row r="280" spans="35:38" ht="15">
      <c r="AI280" s="207"/>
      <c r="AJ280" s="207"/>
      <c r="AK280" s="207"/>
      <c r="AL280" s="206"/>
    </row>
    <row r="281" spans="35:38" ht="15">
      <c r="AI281" s="207"/>
      <c r="AJ281" s="207"/>
      <c r="AK281" s="207"/>
      <c r="AL281" s="206"/>
    </row>
    <row r="282" spans="35:38" ht="15">
      <c r="AI282" s="207"/>
      <c r="AJ282" s="207"/>
      <c r="AK282" s="207"/>
      <c r="AL282" s="206"/>
    </row>
    <row r="283" spans="35:38" ht="15">
      <c r="AI283" s="207"/>
      <c r="AJ283" s="207"/>
      <c r="AK283" s="207"/>
      <c r="AL283" s="206"/>
    </row>
    <row r="284" spans="35:38" ht="15">
      <c r="AI284" s="207"/>
      <c r="AJ284" s="207"/>
      <c r="AK284" s="207"/>
      <c r="AL284" s="206"/>
    </row>
    <row r="285" spans="35:38" ht="15">
      <c r="AI285" s="207"/>
      <c r="AJ285" s="207"/>
      <c r="AK285" s="207"/>
      <c r="AL285" s="206"/>
    </row>
    <row r="286" spans="35:38" ht="15">
      <c r="AI286" s="207"/>
      <c r="AJ286" s="207"/>
      <c r="AK286" s="207"/>
      <c r="AL286" s="206"/>
    </row>
    <row r="287" spans="35:38" ht="15">
      <c r="AI287" s="207"/>
      <c r="AJ287" s="207"/>
      <c r="AK287" s="207"/>
      <c r="AL287" s="206"/>
    </row>
    <row r="288" spans="35:38" ht="15">
      <c r="AI288" s="207"/>
      <c r="AJ288" s="207"/>
      <c r="AK288" s="207"/>
      <c r="AL288" s="206"/>
    </row>
    <row r="289" spans="35:38" ht="15">
      <c r="AI289" s="207"/>
      <c r="AJ289" s="207"/>
      <c r="AK289" s="207"/>
      <c r="AL289" s="206"/>
    </row>
    <row r="290" spans="35:38" ht="15">
      <c r="AI290" s="207"/>
      <c r="AJ290" s="207"/>
      <c r="AK290" s="207"/>
      <c r="AL290" s="206"/>
    </row>
    <row r="291" spans="35:38" ht="15">
      <c r="AI291" s="207"/>
      <c r="AJ291" s="207"/>
      <c r="AK291" s="207"/>
      <c r="AL291" s="206"/>
    </row>
    <row r="292" spans="35:38" ht="15">
      <c r="AI292" s="207"/>
      <c r="AJ292" s="207"/>
      <c r="AK292" s="207"/>
      <c r="AL292" s="206"/>
    </row>
    <row r="293" spans="35:38" ht="15">
      <c r="AI293" s="207"/>
      <c r="AJ293" s="207"/>
      <c r="AK293" s="207"/>
      <c r="AL293" s="206"/>
    </row>
    <row r="294" spans="35:38" ht="15">
      <c r="AI294" s="207"/>
      <c r="AJ294" s="207"/>
      <c r="AK294" s="207"/>
      <c r="AL294" s="206"/>
    </row>
    <row r="295" spans="35:38" ht="15">
      <c r="AI295" s="207"/>
      <c r="AJ295" s="207"/>
      <c r="AK295" s="207"/>
      <c r="AL295" s="206"/>
    </row>
    <row r="296" spans="35:38" ht="15">
      <c r="AI296" s="207"/>
      <c r="AJ296" s="207"/>
      <c r="AK296" s="207"/>
      <c r="AL296" s="206"/>
    </row>
    <row r="297" spans="35:38" ht="15">
      <c r="AI297" s="207"/>
      <c r="AJ297" s="207"/>
      <c r="AK297" s="207"/>
      <c r="AL297" s="206"/>
    </row>
    <row r="298" spans="35:38" ht="15">
      <c r="AI298" s="207"/>
      <c r="AJ298" s="207"/>
      <c r="AK298" s="207"/>
      <c r="AL298" s="206"/>
    </row>
    <row r="299" spans="35:38" ht="15">
      <c r="AI299" s="207"/>
      <c r="AJ299" s="207"/>
      <c r="AK299" s="207"/>
      <c r="AL299" s="206"/>
    </row>
    <row r="300" spans="35:38" ht="15">
      <c r="AI300" s="207"/>
      <c r="AJ300" s="207"/>
      <c r="AK300" s="207"/>
      <c r="AL300" s="206"/>
    </row>
    <row r="301" spans="35:38" ht="15">
      <c r="AI301" s="207"/>
      <c r="AJ301" s="207"/>
      <c r="AK301" s="207"/>
      <c r="AL301" s="206"/>
    </row>
    <row r="302" spans="35:38" ht="15">
      <c r="AI302" s="207"/>
      <c r="AJ302" s="207"/>
      <c r="AK302" s="207"/>
      <c r="AL302" s="206"/>
    </row>
    <row r="303" spans="35:38" ht="15">
      <c r="AI303" s="207"/>
      <c r="AJ303" s="207"/>
      <c r="AK303" s="207"/>
      <c r="AL303" s="206"/>
    </row>
    <row r="304" spans="35:38" ht="15">
      <c r="AI304" s="207"/>
      <c r="AJ304" s="207"/>
      <c r="AK304" s="207"/>
      <c r="AL304" s="206"/>
    </row>
    <row r="305" spans="35:38" ht="15">
      <c r="AI305" s="207"/>
      <c r="AJ305" s="207"/>
      <c r="AK305" s="207"/>
      <c r="AL305" s="206"/>
    </row>
    <row r="306" spans="35:38" ht="15">
      <c r="AI306" s="207"/>
      <c r="AJ306" s="207"/>
      <c r="AK306" s="207"/>
      <c r="AL306" s="206"/>
    </row>
    <row r="307" spans="35:38" ht="15">
      <c r="AI307" s="207"/>
      <c r="AJ307" s="207"/>
      <c r="AK307" s="207"/>
      <c r="AL307" s="206"/>
    </row>
    <row r="308" spans="35:38" ht="15">
      <c r="AI308" s="207"/>
      <c r="AJ308" s="207"/>
      <c r="AK308" s="207"/>
      <c r="AL308" s="206"/>
    </row>
    <row r="309" spans="35:38" ht="15">
      <c r="AI309" s="207"/>
      <c r="AJ309" s="207"/>
      <c r="AK309" s="207"/>
      <c r="AL309" s="206"/>
    </row>
    <row r="310" spans="35:38" ht="15">
      <c r="AI310" s="207"/>
      <c r="AJ310" s="207"/>
      <c r="AK310" s="207"/>
      <c r="AL310" s="206"/>
    </row>
    <row r="311" spans="35:38" ht="15">
      <c r="AI311" s="207"/>
      <c r="AJ311" s="207"/>
      <c r="AK311" s="207"/>
      <c r="AL311" s="206"/>
    </row>
    <row r="312" spans="35:38" ht="15">
      <c r="AI312" s="207"/>
      <c r="AJ312" s="207"/>
      <c r="AK312" s="207"/>
      <c r="AL312" s="206"/>
    </row>
    <row r="313" spans="35:38" ht="15">
      <c r="AI313" s="207"/>
      <c r="AJ313" s="207"/>
      <c r="AK313" s="207"/>
      <c r="AL313" s="206"/>
    </row>
    <row r="314" spans="35:38" ht="15">
      <c r="AI314" s="207"/>
      <c r="AJ314" s="207"/>
      <c r="AK314" s="207"/>
      <c r="AL314" s="206"/>
    </row>
    <row r="315" spans="35:38" ht="15">
      <c r="AI315" s="207"/>
      <c r="AJ315" s="207"/>
      <c r="AK315" s="207"/>
      <c r="AL315" s="206"/>
    </row>
    <row r="316" spans="35:38" ht="15">
      <c r="AI316" s="207"/>
      <c r="AJ316" s="207"/>
      <c r="AK316" s="207"/>
      <c r="AL316" s="206"/>
    </row>
    <row r="317" spans="35:38" ht="15">
      <c r="AI317" s="207"/>
      <c r="AJ317" s="207"/>
      <c r="AK317" s="207"/>
      <c r="AL317" s="206"/>
    </row>
    <row r="318" spans="35:38" ht="15">
      <c r="AI318" s="207"/>
      <c r="AJ318" s="207"/>
      <c r="AK318" s="207"/>
      <c r="AL318" s="206"/>
    </row>
    <row r="319" spans="35:38" ht="15">
      <c r="AI319" s="207"/>
      <c r="AJ319" s="207"/>
      <c r="AK319" s="207"/>
      <c r="AL319" s="206"/>
    </row>
    <row r="320" spans="35:38" ht="15">
      <c r="AI320" s="207"/>
      <c r="AJ320" s="207"/>
      <c r="AK320" s="207"/>
      <c r="AL320" s="206"/>
    </row>
    <row r="321" spans="35:38" ht="15">
      <c r="AI321" s="207"/>
      <c r="AJ321" s="207"/>
      <c r="AK321" s="207"/>
      <c r="AL321" s="206"/>
    </row>
    <row r="322" spans="35:38" ht="15">
      <c r="AI322" s="207"/>
      <c r="AJ322" s="207"/>
      <c r="AK322" s="207"/>
      <c r="AL322" s="206"/>
    </row>
    <row r="323" spans="35:38" ht="15">
      <c r="AI323" s="207"/>
      <c r="AJ323" s="207"/>
      <c r="AK323" s="207"/>
      <c r="AL323" s="206"/>
    </row>
    <row r="324" spans="35:38" ht="15">
      <c r="AI324" s="207"/>
      <c r="AJ324" s="207"/>
      <c r="AK324" s="207"/>
      <c r="AL324" s="206"/>
    </row>
    <row r="325" spans="35:38" ht="15">
      <c r="AI325" s="207"/>
      <c r="AJ325" s="207"/>
      <c r="AK325" s="207"/>
      <c r="AL325" s="206"/>
    </row>
    <row r="326" spans="35:38" ht="15">
      <c r="AI326" s="207"/>
      <c r="AJ326" s="207"/>
      <c r="AK326" s="207"/>
      <c r="AL326" s="206"/>
    </row>
    <row r="327" spans="35:38" ht="15">
      <c r="AI327" s="207"/>
      <c r="AJ327" s="207"/>
      <c r="AK327" s="207"/>
      <c r="AL327" s="206"/>
    </row>
    <row r="328" spans="35:38" ht="15">
      <c r="AI328" s="207"/>
      <c r="AJ328" s="207"/>
      <c r="AK328" s="207"/>
      <c r="AL328" s="206"/>
    </row>
    <row r="329" spans="35:38" ht="15">
      <c r="AI329" s="207"/>
      <c r="AJ329" s="207"/>
      <c r="AK329" s="207"/>
      <c r="AL329" s="206"/>
    </row>
    <row r="330" spans="35:38" ht="15">
      <c r="AI330" s="207"/>
      <c r="AJ330" s="207"/>
      <c r="AK330" s="207"/>
      <c r="AL330" s="206"/>
    </row>
    <row r="331" spans="35:38" ht="15">
      <c r="AI331" s="207"/>
      <c r="AJ331" s="207"/>
      <c r="AK331" s="207"/>
      <c r="AL331" s="206"/>
    </row>
    <row r="332" spans="35:38" ht="15">
      <c r="AI332" s="207"/>
      <c r="AJ332" s="207"/>
      <c r="AK332" s="207"/>
      <c r="AL332" s="206"/>
    </row>
    <row r="333" spans="35:38" ht="15">
      <c r="AI333" s="207"/>
      <c r="AJ333" s="207"/>
      <c r="AK333" s="207"/>
      <c r="AL333" s="206"/>
    </row>
    <row r="334" spans="35:38" ht="15">
      <c r="AI334" s="207"/>
      <c r="AJ334" s="207"/>
      <c r="AK334" s="207"/>
      <c r="AL334" s="206"/>
    </row>
    <row r="335" spans="35:38" ht="15">
      <c r="AI335" s="207"/>
      <c r="AJ335" s="207"/>
      <c r="AK335" s="207"/>
      <c r="AL335" s="206"/>
    </row>
    <row r="336" spans="35:38" ht="15">
      <c r="AI336" s="207"/>
      <c r="AJ336" s="207"/>
      <c r="AK336" s="207"/>
      <c r="AL336" s="206"/>
    </row>
    <row r="337" spans="35:38" ht="15">
      <c r="AI337" s="207"/>
      <c r="AJ337" s="207"/>
      <c r="AK337" s="207"/>
      <c r="AL337" s="206"/>
    </row>
    <row r="338" spans="35:38" ht="15">
      <c r="AI338" s="207"/>
      <c r="AJ338" s="207"/>
      <c r="AK338" s="207"/>
      <c r="AL338" s="206"/>
    </row>
    <row r="339" spans="35:38" ht="15">
      <c r="AI339" s="207"/>
      <c r="AJ339" s="207"/>
      <c r="AK339" s="207"/>
      <c r="AL339" s="206"/>
    </row>
    <row r="340" spans="35:38" ht="15">
      <c r="AI340" s="207"/>
      <c r="AJ340" s="207"/>
      <c r="AK340" s="207"/>
      <c r="AL340" s="206"/>
    </row>
    <row r="341" spans="35:38" ht="15">
      <c r="AI341" s="207"/>
      <c r="AJ341" s="207"/>
      <c r="AK341" s="207"/>
      <c r="AL341" s="206"/>
    </row>
    <row r="342" spans="35:38" ht="15">
      <c r="AI342" s="207"/>
      <c r="AJ342" s="207"/>
      <c r="AK342" s="207"/>
      <c r="AL342" s="206"/>
    </row>
    <row r="343" spans="35:38" ht="15">
      <c r="AI343" s="207"/>
      <c r="AJ343" s="207"/>
      <c r="AK343" s="207"/>
      <c r="AL343" s="206"/>
    </row>
    <row r="344" spans="35:38" ht="15">
      <c r="AI344" s="207"/>
      <c r="AJ344" s="207"/>
      <c r="AK344" s="207"/>
      <c r="AL344" s="206"/>
    </row>
    <row r="345" spans="35:38" ht="15">
      <c r="AI345" s="207"/>
      <c r="AJ345" s="207"/>
      <c r="AK345" s="207"/>
      <c r="AL345" s="206"/>
    </row>
    <row r="346" spans="35:38" ht="15">
      <c r="AI346" s="207"/>
      <c r="AJ346" s="207"/>
      <c r="AK346" s="207"/>
      <c r="AL346" s="206"/>
    </row>
    <row r="347" spans="35:38" ht="15">
      <c r="AI347" s="207"/>
      <c r="AJ347" s="207"/>
      <c r="AK347" s="207"/>
      <c r="AL347" s="206"/>
    </row>
    <row r="348" spans="35:38" ht="15">
      <c r="AI348" s="207"/>
      <c r="AJ348" s="207"/>
      <c r="AK348" s="207"/>
      <c r="AL348" s="206"/>
    </row>
    <row r="349" spans="35:38" ht="15">
      <c r="AI349" s="207"/>
      <c r="AJ349" s="207"/>
      <c r="AK349" s="207"/>
      <c r="AL349" s="206"/>
    </row>
    <row r="350" spans="35:38" ht="15">
      <c r="AI350" s="207"/>
      <c r="AJ350" s="207"/>
      <c r="AK350" s="207"/>
      <c r="AL350" s="206"/>
    </row>
    <row r="351" spans="35:38" ht="15">
      <c r="AI351" s="207"/>
      <c r="AJ351" s="207"/>
      <c r="AK351" s="207"/>
      <c r="AL351" s="206"/>
    </row>
    <row r="352" spans="35:38" ht="15">
      <c r="AI352" s="207"/>
      <c r="AJ352" s="207"/>
      <c r="AK352" s="207"/>
      <c r="AL352" s="206"/>
    </row>
    <row r="353" spans="35:38" ht="15">
      <c r="AI353" s="207"/>
      <c r="AJ353" s="207"/>
      <c r="AK353" s="207"/>
      <c r="AL353" s="206"/>
    </row>
    <row r="354" spans="35:38" ht="15">
      <c r="AI354" s="207"/>
      <c r="AJ354" s="207"/>
      <c r="AK354" s="207"/>
      <c r="AL354" s="206"/>
    </row>
    <row r="355" spans="35:38" ht="15">
      <c r="AI355" s="207"/>
      <c r="AJ355" s="207"/>
      <c r="AK355" s="207"/>
      <c r="AL355" s="206"/>
    </row>
    <row r="356" spans="35:38" ht="15">
      <c r="AI356" s="207"/>
      <c r="AJ356" s="207"/>
      <c r="AK356" s="207"/>
      <c r="AL356" s="206"/>
    </row>
    <row r="357" spans="35:38" ht="15">
      <c r="AI357" s="207"/>
      <c r="AJ357" s="207"/>
      <c r="AK357" s="207"/>
      <c r="AL357" s="206"/>
    </row>
    <row r="358" spans="35:38" ht="15">
      <c r="AI358" s="207"/>
      <c r="AJ358" s="207"/>
      <c r="AK358" s="207"/>
      <c r="AL358" s="206"/>
    </row>
    <row r="359" spans="35:38" ht="15">
      <c r="AI359" s="207"/>
      <c r="AJ359" s="207"/>
      <c r="AK359" s="207"/>
      <c r="AL359" s="206"/>
    </row>
    <row r="360" spans="35:38" ht="15">
      <c r="AI360" s="207"/>
      <c r="AJ360" s="207"/>
      <c r="AK360" s="207"/>
      <c r="AL360" s="206"/>
    </row>
    <row r="361" spans="35:38" ht="15">
      <c r="AI361" s="207"/>
      <c r="AJ361" s="207"/>
      <c r="AK361" s="207"/>
      <c r="AL361" s="206"/>
    </row>
    <row r="362" spans="35:38" ht="15">
      <c r="AI362" s="207"/>
      <c r="AJ362" s="207"/>
      <c r="AK362" s="207"/>
      <c r="AL362" s="206"/>
    </row>
    <row r="363" spans="35:38" ht="15">
      <c r="AI363" s="207"/>
      <c r="AJ363" s="207"/>
      <c r="AK363" s="207"/>
      <c r="AL363" s="206"/>
    </row>
    <row r="364" spans="35:38" ht="15">
      <c r="AI364" s="207"/>
      <c r="AJ364" s="207"/>
      <c r="AK364" s="207"/>
      <c r="AL364" s="206"/>
    </row>
    <row r="365" spans="35:38" ht="15">
      <c r="AI365" s="207"/>
      <c r="AJ365" s="207"/>
      <c r="AK365" s="207"/>
      <c r="AL365" s="206"/>
    </row>
    <row r="366" spans="35:38" ht="15">
      <c r="AI366" s="207"/>
      <c r="AJ366" s="207"/>
      <c r="AK366" s="207"/>
      <c r="AL366" s="206"/>
    </row>
    <row r="367" spans="35:38" ht="15">
      <c r="AI367" s="207"/>
      <c r="AJ367" s="207"/>
      <c r="AK367" s="207"/>
      <c r="AL367" s="206"/>
    </row>
    <row r="368" spans="35:38" ht="15">
      <c r="AI368" s="207"/>
      <c r="AJ368" s="207"/>
      <c r="AK368" s="207"/>
      <c r="AL368" s="206"/>
    </row>
    <row r="369" spans="35:38" ht="15">
      <c r="AI369" s="207"/>
      <c r="AJ369" s="207"/>
      <c r="AK369" s="207"/>
      <c r="AL369" s="206"/>
    </row>
    <row r="370" spans="35:38" ht="15">
      <c r="AI370" s="207"/>
      <c r="AJ370" s="207"/>
      <c r="AK370" s="207"/>
      <c r="AL370" s="206"/>
    </row>
    <row r="371" spans="35:38" ht="15">
      <c r="AI371" s="207"/>
      <c r="AJ371" s="207"/>
      <c r="AK371" s="207"/>
      <c r="AL371" s="206"/>
    </row>
    <row r="372" spans="35:38" ht="15">
      <c r="AI372" s="207"/>
      <c r="AJ372" s="207"/>
      <c r="AK372" s="207"/>
      <c r="AL372" s="206"/>
    </row>
    <row r="373" spans="35:38" ht="15">
      <c r="AI373" s="207"/>
      <c r="AJ373" s="207"/>
      <c r="AK373" s="207"/>
      <c r="AL373" s="206"/>
    </row>
    <row r="374" spans="35:38" ht="15">
      <c r="AI374" s="207"/>
      <c r="AJ374" s="207"/>
      <c r="AK374" s="207"/>
      <c r="AL374" s="206"/>
    </row>
    <row r="375" spans="35:38" ht="15">
      <c r="AI375" s="207"/>
      <c r="AJ375" s="207"/>
      <c r="AK375" s="207"/>
      <c r="AL375" s="206"/>
    </row>
    <row r="376" spans="35:38" ht="15">
      <c r="AI376" s="207"/>
      <c r="AJ376" s="207"/>
      <c r="AK376" s="207"/>
      <c r="AL376" s="206"/>
    </row>
    <row r="377" spans="35:38" ht="15">
      <c r="AI377" s="207"/>
      <c r="AJ377" s="207"/>
      <c r="AK377" s="207"/>
      <c r="AL377" s="206"/>
    </row>
    <row r="378" spans="35:38" ht="15">
      <c r="AI378" s="207"/>
      <c r="AJ378" s="207"/>
      <c r="AK378" s="207"/>
      <c r="AL378" s="206"/>
    </row>
    <row r="379" spans="35:38" ht="15">
      <c r="AI379" s="207"/>
      <c r="AJ379" s="207"/>
      <c r="AK379" s="207"/>
      <c r="AL379" s="206"/>
    </row>
    <row r="380" spans="35:38" ht="15">
      <c r="AI380" s="207"/>
      <c r="AJ380" s="207"/>
      <c r="AK380" s="207"/>
      <c r="AL380" s="206"/>
    </row>
    <row r="381" spans="35:38" ht="15">
      <c r="AI381" s="207"/>
      <c r="AJ381" s="207"/>
      <c r="AK381" s="207"/>
      <c r="AL381" s="206"/>
    </row>
    <row r="382" spans="35:38" ht="15">
      <c r="AI382" s="207"/>
      <c r="AJ382" s="207"/>
      <c r="AK382" s="207"/>
      <c r="AL382" s="206"/>
    </row>
    <row r="383" spans="35:38" ht="15">
      <c r="AI383" s="207"/>
      <c r="AJ383" s="207"/>
      <c r="AK383" s="207"/>
      <c r="AL383" s="206"/>
    </row>
    <row r="384" spans="35:38" ht="15">
      <c r="AI384" s="207"/>
      <c r="AJ384" s="207"/>
      <c r="AK384" s="207"/>
      <c r="AL384" s="206"/>
    </row>
    <row r="385" spans="35:38" ht="15">
      <c r="AI385" s="207"/>
      <c r="AJ385" s="207"/>
      <c r="AK385" s="207"/>
      <c r="AL385" s="206"/>
    </row>
    <row r="386" spans="35:38" ht="15">
      <c r="AI386" s="207"/>
      <c r="AJ386" s="207"/>
      <c r="AK386" s="207"/>
      <c r="AL386" s="206"/>
    </row>
    <row r="387" spans="35:38" ht="15">
      <c r="AI387" s="207"/>
      <c r="AJ387" s="207"/>
      <c r="AK387" s="207"/>
      <c r="AL387" s="206"/>
    </row>
    <row r="388" spans="35:38" ht="15">
      <c r="AI388" s="207"/>
      <c r="AJ388" s="207"/>
      <c r="AK388" s="207"/>
      <c r="AL388" s="206"/>
    </row>
    <row r="389" spans="35:38" ht="15">
      <c r="AI389" s="207"/>
      <c r="AJ389" s="207"/>
      <c r="AK389" s="207"/>
      <c r="AL389" s="206"/>
    </row>
    <row r="390" spans="35:38" ht="15">
      <c r="AI390" s="207"/>
      <c r="AJ390" s="207"/>
      <c r="AK390" s="207"/>
      <c r="AL390" s="206"/>
    </row>
    <row r="391" spans="35:38" ht="15">
      <c r="AI391" s="207"/>
      <c r="AJ391" s="207"/>
      <c r="AK391" s="207"/>
      <c r="AL391" s="206"/>
    </row>
    <row r="392" spans="35:38" ht="15">
      <c r="AI392" s="207"/>
      <c r="AJ392" s="207"/>
      <c r="AK392" s="207"/>
      <c r="AL392" s="206"/>
    </row>
    <row r="393" spans="35:38" ht="15">
      <c r="AI393" s="207"/>
      <c r="AJ393" s="207"/>
      <c r="AK393" s="207"/>
      <c r="AL393" s="206"/>
    </row>
    <row r="394" spans="35:38" ht="15">
      <c r="AI394" s="207"/>
      <c r="AJ394" s="207"/>
      <c r="AK394" s="207"/>
      <c r="AL394" s="206"/>
    </row>
    <row r="395" spans="35:38" ht="15">
      <c r="AI395" s="207"/>
      <c r="AJ395" s="207"/>
      <c r="AK395" s="207"/>
      <c r="AL395" s="206"/>
    </row>
    <row r="396" spans="35:38" ht="15">
      <c r="AI396" s="207"/>
      <c r="AJ396" s="207"/>
      <c r="AK396" s="207"/>
      <c r="AL396" s="206"/>
    </row>
    <row r="397" spans="35:38" ht="15">
      <c r="AI397" s="207"/>
      <c r="AJ397" s="207"/>
      <c r="AK397" s="207"/>
      <c r="AL397" s="206"/>
    </row>
    <row r="398" spans="35:38" ht="15">
      <c r="AI398" s="207"/>
      <c r="AJ398" s="207"/>
      <c r="AK398" s="207"/>
      <c r="AL398" s="206"/>
    </row>
    <row r="399" spans="35:38" ht="15">
      <c r="AI399" s="207"/>
      <c r="AJ399" s="207"/>
      <c r="AK399" s="207"/>
      <c r="AL399" s="206"/>
    </row>
    <row r="400" spans="35:38" ht="15">
      <c r="AI400" s="207"/>
      <c r="AJ400" s="207"/>
      <c r="AK400" s="207"/>
      <c r="AL400" s="206"/>
    </row>
    <row r="401" spans="35:38" ht="15">
      <c r="AI401" s="207"/>
      <c r="AJ401" s="207"/>
      <c r="AK401" s="207"/>
      <c r="AL401" s="206"/>
    </row>
    <row r="402" spans="35:38" ht="15">
      <c r="AI402" s="207"/>
      <c r="AJ402" s="207"/>
      <c r="AK402" s="207"/>
      <c r="AL402" s="206"/>
    </row>
    <row r="403" spans="35:38" ht="15">
      <c r="AI403" s="207"/>
      <c r="AJ403" s="207"/>
      <c r="AK403" s="207"/>
      <c r="AL403" s="206"/>
    </row>
    <row r="404" spans="35:38" ht="15">
      <c r="AI404" s="207"/>
      <c r="AJ404" s="207"/>
      <c r="AK404" s="207"/>
      <c r="AL404" s="206"/>
    </row>
    <row r="405" spans="35:38" ht="15">
      <c r="AI405" s="207"/>
      <c r="AJ405" s="207"/>
      <c r="AK405" s="207"/>
      <c r="AL405" s="206"/>
    </row>
    <row r="406" spans="35:38" ht="15">
      <c r="AI406" s="207"/>
      <c r="AJ406" s="207"/>
      <c r="AK406" s="207"/>
      <c r="AL406" s="206"/>
    </row>
    <row r="407" spans="35:38" ht="15">
      <c r="AI407" s="207"/>
      <c r="AJ407" s="207"/>
      <c r="AK407" s="207"/>
      <c r="AL407" s="206"/>
    </row>
    <row r="408" spans="35:38" ht="15">
      <c r="AI408" s="207"/>
      <c r="AJ408" s="207"/>
      <c r="AK408" s="207"/>
      <c r="AL408" s="206"/>
    </row>
    <row r="409" spans="35:38" ht="15">
      <c r="AI409" s="207"/>
      <c r="AJ409" s="207"/>
      <c r="AK409" s="207"/>
      <c r="AL409" s="206"/>
    </row>
    <row r="410" spans="35:38" ht="15">
      <c r="AI410" s="207"/>
      <c r="AJ410" s="207"/>
      <c r="AK410" s="207"/>
      <c r="AL410" s="206"/>
    </row>
    <row r="411" spans="35:38" ht="15">
      <c r="AI411" s="207"/>
      <c r="AJ411" s="207"/>
      <c r="AK411" s="207"/>
      <c r="AL411" s="206"/>
    </row>
    <row r="412" spans="35:38" ht="15">
      <c r="AI412" s="207"/>
      <c r="AJ412" s="207"/>
      <c r="AK412" s="207"/>
      <c r="AL412" s="206"/>
    </row>
    <row r="413" spans="35:38" ht="15">
      <c r="AI413" s="207"/>
      <c r="AJ413" s="207"/>
      <c r="AK413" s="207"/>
      <c r="AL413" s="206"/>
    </row>
    <row r="414" spans="35:38" ht="15">
      <c r="AI414" s="207"/>
      <c r="AJ414" s="207"/>
      <c r="AK414" s="207"/>
      <c r="AL414" s="206"/>
    </row>
    <row r="415" spans="35:38" ht="15">
      <c r="AI415" s="207"/>
      <c r="AJ415" s="207"/>
      <c r="AK415" s="207"/>
      <c r="AL415" s="206"/>
    </row>
    <row r="416" spans="35:38" ht="15">
      <c r="AI416" s="207"/>
      <c r="AJ416" s="207"/>
      <c r="AK416" s="207"/>
      <c r="AL416" s="206"/>
    </row>
    <row r="417" spans="35:38" ht="15">
      <c r="AI417" s="207"/>
      <c r="AJ417" s="207"/>
      <c r="AK417" s="207"/>
      <c r="AL417" s="206"/>
    </row>
    <row r="418" spans="35:38" ht="15">
      <c r="AI418" s="207"/>
      <c r="AJ418" s="207"/>
      <c r="AK418" s="207"/>
      <c r="AL418" s="206"/>
    </row>
    <row r="419" spans="35:38" ht="15">
      <c r="AI419" s="207"/>
      <c r="AJ419" s="207"/>
      <c r="AK419" s="207"/>
      <c r="AL419" s="206"/>
    </row>
    <row r="420" spans="35:38" ht="15">
      <c r="AI420" s="207"/>
      <c r="AJ420" s="207"/>
      <c r="AK420" s="207"/>
      <c r="AL420" s="206"/>
    </row>
    <row r="421" spans="35:38" ht="15">
      <c r="AI421" s="207"/>
      <c r="AJ421" s="207"/>
      <c r="AK421" s="207"/>
      <c r="AL421" s="206"/>
    </row>
    <row r="422" spans="35:38" ht="15">
      <c r="AI422" s="207"/>
      <c r="AJ422" s="207"/>
      <c r="AK422" s="207"/>
      <c r="AL422" s="206"/>
    </row>
    <row r="423" spans="35:38" ht="15">
      <c r="AI423" s="207"/>
      <c r="AJ423" s="207"/>
      <c r="AK423" s="207"/>
      <c r="AL423" s="206"/>
    </row>
    <row r="424" spans="35:38" ht="15">
      <c r="AI424" s="207"/>
      <c r="AJ424" s="207"/>
      <c r="AK424" s="207"/>
      <c r="AL424" s="206"/>
    </row>
    <row r="425" spans="35:38" ht="15">
      <c r="AI425" s="207"/>
      <c r="AJ425" s="207"/>
      <c r="AK425" s="207"/>
      <c r="AL425" s="206"/>
    </row>
    <row r="426" spans="35:38" ht="15">
      <c r="AI426" s="207"/>
      <c r="AJ426" s="207"/>
      <c r="AK426" s="207"/>
      <c r="AL426" s="206"/>
    </row>
    <row r="427" spans="35:38" ht="15">
      <c r="AI427" s="207"/>
      <c r="AJ427" s="207"/>
      <c r="AK427" s="207"/>
      <c r="AL427" s="206"/>
    </row>
    <row r="428" spans="35:38" ht="15">
      <c r="AI428" s="207"/>
      <c r="AJ428" s="207"/>
      <c r="AK428" s="207"/>
      <c r="AL428" s="206"/>
    </row>
    <row r="429" spans="35:38" ht="15">
      <c r="AI429" s="207"/>
      <c r="AJ429" s="207"/>
      <c r="AK429" s="207"/>
      <c r="AL429" s="206"/>
    </row>
    <row r="430" spans="35:38" ht="15">
      <c r="AI430" s="207"/>
      <c r="AJ430" s="207"/>
      <c r="AK430" s="207"/>
      <c r="AL430" s="206"/>
    </row>
    <row r="431" spans="35:38" ht="15">
      <c r="AI431" s="207"/>
      <c r="AJ431" s="207"/>
      <c r="AK431" s="207"/>
      <c r="AL431" s="206"/>
    </row>
    <row r="432" spans="35:38" ht="15">
      <c r="AI432" s="207"/>
      <c r="AJ432" s="207"/>
      <c r="AK432" s="207"/>
      <c r="AL432" s="206"/>
    </row>
    <row r="433" spans="35:38" ht="15">
      <c r="AI433" s="207"/>
      <c r="AJ433" s="207"/>
      <c r="AK433" s="207"/>
      <c r="AL433" s="206"/>
    </row>
    <row r="434" spans="35:38" ht="15">
      <c r="AI434" s="207"/>
      <c r="AJ434" s="207"/>
      <c r="AK434" s="207"/>
      <c r="AL434" s="206"/>
    </row>
    <row r="435" spans="35:38" ht="15">
      <c r="AI435" s="207"/>
      <c r="AJ435" s="207"/>
      <c r="AK435" s="207"/>
      <c r="AL435" s="206"/>
    </row>
    <row r="436" spans="35:38" ht="15">
      <c r="AI436" s="207"/>
      <c r="AJ436" s="207"/>
      <c r="AK436" s="207"/>
      <c r="AL436" s="206"/>
    </row>
    <row r="437" spans="35:38" ht="15">
      <c r="AI437" s="207"/>
      <c r="AJ437" s="207"/>
      <c r="AK437" s="207"/>
      <c r="AL437" s="206"/>
    </row>
    <row r="438" spans="35:38" ht="15">
      <c r="AI438" s="207"/>
      <c r="AJ438" s="207"/>
      <c r="AK438" s="207"/>
      <c r="AL438" s="206"/>
    </row>
    <row r="439" spans="35:38" ht="15">
      <c r="AI439" s="207"/>
      <c r="AJ439" s="207"/>
      <c r="AK439" s="207"/>
      <c r="AL439" s="206"/>
    </row>
    <row r="440" spans="35:38" ht="15">
      <c r="AI440" s="207"/>
      <c r="AJ440" s="207"/>
      <c r="AK440" s="207"/>
      <c r="AL440" s="206"/>
    </row>
    <row r="441" spans="35:38" ht="15">
      <c r="AI441" s="207"/>
      <c r="AJ441" s="207"/>
      <c r="AK441" s="207"/>
      <c r="AL441" s="206"/>
    </row>
    <row r="442" spans="35:38" ht="15">
      <c r="AI442" s="207"/>
      <c r="AJ442" s="207"/>
      <c r="AK442" s="207"/>
      <c r="AL442" s="206"/>
    </row>
    <row r="443" spans="35:38" ht="15">
      <c r="AI443" s="207"/>
      <c r="AJ443" s="207"/>
      <c r="AK443" s="207"/>
      <c r="AL443" s="206"/>
    </row>
    <row r="444" spans="35:38" ht="15">
      <c r="AI444" s="207"/>
      <c r="AJ444" s="207"/>
      <c r="AK444" s="207"/>
      <c r="AL444" s="206"/>
    </row>
    <row r="445" spans="35:38" ht="15">
      <c r="AI445" s="207"/>
      <c r="AJ445" s="207"/>
      <c r="AK445" s="207"/>
      <c r="AL445" s="206"/>
    </row>
    <row r="446" spans="35:38" ht="15">
      <c r="AI446" s="207"/>
      <c r="AJ446" s="207"/>
      <c r="AK446" s="207"/>
      <c r="AL446" s="206"/>
    </row>
    <row r="447" spans="35:38" ht="15">
      <c r="AI447" s="207"/>
      <c r="AJ447" s="207"/>
      <c r="AK447" s="207"/>
      <c r="AL447" s="206"/>
    </row>
    <row r="448" spans="35:38" ht="15">
      <c r="AI448" s="207"/>
      <c r="AJ448" s="207"/>
      <c r="AK448" s="207"/>
      <c r="AL448" s="206"/>
    </row>
    <row r="449" spans="35:38" ht="15">
      <c r="AI449" s="207"/>
      <c r="AJ449" s="207"/>
      <c r="AK449" s="207"/>
      <c r="AL449" s="206"/>
    </row>
    <row r="450" spans="35:38" ht="15">
      <c r="AI450" s="207"/>
      <c r="AJ450" s="207"/>
      <c r="AK450" s="207"/>
      <c r="AL450" s="206"/>
    </row>
    <row r="451" spans="35:38" ht="15">
      <c r="AI451" s="207"/>
      <c r="AJ451" s="207"/>
      <c r="AK451" s="207"/>
      <c r="AL451" s="206"/>
    </row>
    <row r="452" spans="35:38" ht="15">
      <c r="AI452" s="207"/>
      <c r="AJ452" s="207"/>
      <c r="AK452" s="207"/>
      <c r="AL452" s="206"/>
    </row>
    <row r="453" spans="35:38" ht="15">
      <c r="AI453" s="207"/>
      <c r="AJ453" s="207"/>
      <c r="AK453" s="207"/>
      <c r="AL453" s="206"/>
    </row>
    <row r="454" spans="35:38" ht="15">
      <c r="AI454" s="207"/>
      <c r="AJ454" s="207"/>
      <c r="AK454" s="207"/>
      <c r="AL454" s="206"/>
    </row>
    <row r="455" spans="35:38" ht="15">
      <c r="AI455" s="207"/>
      <c r="AJ455" s="207"/>
      <c r="AK455" s="207"/>
      <c r="AL455" s="206"/>
    </row>
    <row r="456" spans="35:38" ht="15">
      <c r="AI456" s="207"/>
      <c r="AJ456" s="207"/>
      <c r="AK456" s="207"/>
      <c r="AL456" s="206"/>
    </row>
    <row r="457" spans="35:38" ht="15">
      <c r="AI457" s="207"/>
      <c r="AJ457" s="207"/>
      <c r="AK457" s="207"/>
      <c r="AL457" s="206"/>
    </row>
    <row r="458" spans="35:38" ht="15">
      <c r="AI458" s="207"/>
      <c r="AJ458" s="207"/>
      <c r="AK458" s="207"/>
      <c r="AL458" s="206"/>
    </row>
    <row r="459" spans="35:38" ht="15">
      <c r="AI459" s="207"/>
      <c r="AJ459" s="207"/>
      <c r="AK459" s="207"/>
      <c r="AL459" s="206"/>
    </row>
    <row r="460" spans="35:38" ht="15">
      <c r="AI460" s="207"/>
      <c r="AJ460" s="207"/>
      <c r="AK460" s="207"/>
      <c r="AL460" s="206"/>
    </row>
    <row r="461" spans="35:38" ht="15">
      <c r="AI461" s="207"/>
      <c r="AJ461" s="207"/>
      <c r="AK461" s="207"/>
      <c r="AL461" s="206"/>
    </row>
    <row r="462" spans="35:38" ht="15">
      <c r="AI462" s="207"/>
      <c r="AJ462" s="207"/>
      <c r="AK462" s="207"/>
      <c r="AL462" s="206"/>
    </row>
    <row r="463" spans="35:38" ht="15">
      <c r="AI463" s="207"/>
      <c r="AJ463" s="207"/>
      <c r="AK463" s="207"/>
      <c r="AL463" s="206"/>
    </row>
    <row r="464" spans="35:38" ht="15">
      <c r="AI464" s="207"/>
      <c r="AJ464" s="207"/>
      <c r="AK464" s="207"/>
      <c r="AL464" s="206"/>
    </row>
    <row r="465" spans="35:38" ht="15">
      <c r="AI465" s="207"/>
      <c r="AJ465" s="207"/>
      <c r="AK465" s="207"/>
      <c r="AL465" s="206"/>
    </row>
    <row r="466" spans="35:38" ht="15">
      <c r="AI466" s="207"/>
      <c r="AJ466" s="207"/>
      <c r="AK466" s="207"/>
      <c r="AL466" s="206"/>
    </row>
    <row r="467" spans="35:38" ht="15">
      <c r="AI467" s="207"/>
      <c r="AJ467" s="207"/>
      <c r="AK467" s="207"/>
      <c r="AL467" s="206"/>
    </row>
    <row r="468" spans="35:38" ht="15">
      <c r="AI468" s="207"/>
      <c r="AJ468" s="207"/>
      <c r="AK468" s="207"/>
      <c r="AL468" s="206"/>
    </row>
    <row r="469" spans="35:38" ht="15">
      <c r="AI469" s="207"/>
      <c r="AJ469" s="207"/>
      <c r="AK469" s="207"/>
      <c r="AL469" s="206"/>
    </row>
    <row r="470" spans="35:38" ht="15">
      <c r="AI470" s="207"/>
      <c r="AJ470" s="207"/>
      <c r="AK470" s="207"/>
      <c r="AL470" s="206"/>
    </row>
    <row r="471" spans="35:38" ht="15">
      <c r="AI471" s="207"/>
      <c r="AJ471" s="207"/>
      <c r="AK471" s="207"/>
      <c r="AL471" s="206"/>
    </row>
    <row r="472" spans="35:38" ht="15">
      <c r="AI472" s="207"/>
      <c r="AJ472" s="207"/>
      <c r="AK472" s="207"/>
      <c r="AL472" s="206"/>
    </row>
    <row r="473" spans="35:38" ht="15">
      <c r="AI473" s="207"/>
      <c r="AJ473" s="207"/>
      <c r="AK473" s="207"/>
      <c r="AL473" s="206"/>
    </row>
    <row r="474" spans="35:38" ht="15">
      <c r="AI474" s="207"/>
      <c r="AJ474" s="207"/>
      <c r="AK474" s="207"/>
      <c r="AL474" s="206"/>
    </row>
    <row r="475" spans="35:38" ht="15">
      <c r="AI475" s="207"/>
      <c r="AJ475" s="207"/>
      <c r="AK475" s="207"/>
      <c r="AL475" s="206"/>
    </row>
    <row r="476" spans="35:38" ht="15">
      <c r="AI476" s="207"/>
      <c r="AJ476" s="207"/>
      <c r="AK476" s="207"/>
      <c r="AL476" s="206"/>
    </row>
    <row r="477" spans="35:38" ht="15">
      <c r="AI477" s="207"/>
      <c r="AJ477" s="207"/>
      <c r="AK477" s="207"/>
      <c r="AL477" s="206"/>
    </row>
    <row r="478" spans="35:38" ht="15">
      <c r="AI478" s="207"/>
      <c r="AJ478" s="207"/>
      <c r="AK478" s="207"/>
      <c r="AL478" s="206"/>
    </row>
    <row r="479" spans="35:38" ht="15">
      <c r="AI479" s="207"/>
      <c r="AJ479" s="207"/>
      <c r="AK479" s="207"/>
      <c r="AL479" s="206"/>
    </row>
    <row r="480" spans="35:38" ht="15">
      <c r="AI480" s="207"/>
      <c r="AJ480" s="207"/>
      <c r="AK480" s="207"/>
      <c r="AL480" s="206"/>
    </row>
    <row r="481" spans="35:38" ht="15">
      <c r="AI481" s="207"/>
      <c r="AJ481" s="207"/>
      <c r="AK481" s="207"/>
      <c r="AL481" s="206"/>
    </row>
    <row r="482" spans="35:38" ht="15">
      <c r="AI482" s="207"/>
      <c r="AJ482" s="207"/>
      <c r="AK482" s="207"/>
      <c r="AL482" s="206"/>
    </row>
    <row r="483" spans="35:38" ht="15">
      <c r="AI483" s="207"/>
      <c r="AJ483" s="207"/>
      <c r="AK483" s="207"/>
      <c r="AL483" s="206"/>
    </row>
    <row r="484" spans="35:38" ht="15">
      <c r="AI484" s="207"/>
      <c r="AJ484" s="207"/>
      <c r="AK484" s="207"/>
      <c r="AL484" s="206"/>
    </row>
    <row r="485" spans="35:38" ht="15">
      <c r="AI485" s="207"/>
      <c r="AJ485" s="207"/>
      <c r="AK485" s="207"/>
      <c r="AL485" s="206"/>
    </row>
    <row r="486" spans="35:38" ht="15">
      <c r="AI486" s="207"/>
      <c r="AJ486" s="207"/>
      <c r="AK486" s="207"/>
      <c r="AL486" s="206"/>
    </row>
    <row r="487" spans="35:38" ht="15">
      <c r="AI487" s="207"/>
      <c r="AJ487" s="207"/>
      <c r="AK487" s="207"/>
      <c r="AL487" s="206"/>
    </row>
    <row r="488" spans="35:38" ht="15">
      <c r="AI488" s="207"/>
      <c r="AJ488" s="207"/>
      <c r="AK488" s="207"/>
      <c r="AL488" s="206"/>
    </row>
    <row r="489" spans="35:38" ht="15">
      <c r="AI489" s="207"/>
      <c r="AJ489" s="207"/>
      <c r="AK489" s="207"/>
      <c r="AL489" s="206"/>
    </row>
  </sheetData>
  <mergeCells count="11">
    <mergeCell ref="V7:X7"/>
    <mergeCell ref="B3:D3"/>
    <mergeCell ref="A4:JE4"/>
    <mergeCell ref="Y6:AG6"/>
    <mergeCell ref="AI6:AL6"/>
    <mergeCell ref="C7:D7"/>
    <mergeCell ref="E7:G7"/>
    <mergeCell ref="I7:K7"/>
    <mergeCell ref="O7:P7"/>
    <mergeCell ref="Q7:R7"/>
    <mergeCell ref="S7:T7"/>
  </mergeCells>
  <printOptions gridLines="1"/>
  <pageMargins left="0.5" right="1" top="0.3" bottom="0.25" header="0.5" footer="0.21"/>
  <pageSetup paperSize="9" scale="60" orientation="landscape" horizontalDpi="4294967293"/>
  <headerFooter alignWithMargins="0"/>
  <rowBreaks count="3" manualBreakCount="3">
    <brk id="35" max="28" man="1"/>
    <brk id="57" max="28" man="1"/>
    <brk id="76" max="28" man="1"/>
  </rowBreaks>
  <colBreaks count="1" manualBreakCount="1">
    <brk id="20" max="107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499984740745262"/>
  </sheetPr>
  <dimension ref="A1:JE489"/>
  <sheetViews>
    <sheetView zoomScale="50" zoomScaleNormal="50" zoomScalePageLayoutView="50" workbookViewId="0">
      <pane ySplit="8" topLeftCell="A28" activePane="bottomLeft" state="frozen"/>
      <selection activeCell="R51" sqref="R51"/>
      <selection pane="bottomLeft" activeCell="R51" sqref="R51"/>
    </sheetView>
  </sheetViews>
  <sheetFormatPr baseColWidth="10" defaultColWidth="8.83203125" defaultRowHeight="14" x14ac:dyDescent="0"/>
  <cols>
    <col min="1" max="1" width="15.5" style="198" customWidth="1"/>
    <col min="2" max="2" width="17.33203125" style="198" customWidth="1"/>
    <col min="3" max="3" width="9.1640625" style="198" customWidth="1"/>
    <col min="4" max="4" width="10.5" style="198" customWidth="1"/>
    <col min="5" max="5" width="13.83203125" style="198" customWidth="1"/>
    <col min="6" max="6" width="11" style="198" customWidth="1"/>
    <col min="7" max="7" width="9.1640625" style="198" customWidth="1"/>
    <col min="8" max="8" width="13.6640625" style="486" customWidth="1"/>
    <col min="9" max="10" width="9.1640625" style="198" customWidth="1"/>
    <col min="11" max="11" width="10.33203125" style="198" customWidth="1"/>
    <col min="12" max="12" width="15.5" style="198" customWidth="1"/>
    <col min="13" max="13" width="12.5" style="198" customWidth="1"/>
    <col min="14" max="14" width="12.83203125" style="198" customWidth="1"/>
    <col min="15" max="19" width="8.83203125" style="198"/>
    <col min="20" max="20" width="7" style="198" customWidth="1"/>
    <col min="21" max="22" width="8.83203125" style="198"/>
    <col min="23" max="23" width="14.6640625" style="198" customWidth="1"/>
    <col min="24" max="24" width="37.83203125" style="198" customWidth="1"/>
    <col min="25" max="33" width="8.83203125" style="452"/>
    <col min="34" max="34" width="13.5" style="198" customWidth="1"/>
    <col min="35" max="35" width="11" style="198" customWidth="1"/>
    <col min="36" max="36" width="49.1640625" style="198" customWidth="1"/>
    <col min="37" max="40" width="13.1640625" style="198" hidden="1" customWidth="1"/>
    <col min="41" max="41" width="58.1640625" style="198" customWidth="1"/>
    <col min="42" max="16384" width="8.83203125" style="198"/>
  </cols>
  <sheetData>
    <row r="1" spans="1:265" s="499" customFormat="1" ht="22" thickBot="1">
      <c r="A1" s="491" t="s">
        <v>1085</v>
      </c>
      <c r="B1" s="492"/>
      <c r="C1" s="493"/>
      <c r="D1" s="493"/>
      <c r="E1" s="493"/>
      <c r="F1" s="493"/>
      <c r="G1" s="494"/>
      <c r="H1" s="495"/>
      <c r="I1" s="496"/>
      <c r="J1" s="497"/>
      <c r="K1" s="497"/>
      <c r="L1" s="497"/>
      <c r="M1" s="496"/>
      <c r="N1" s="496"/>
      <c r="O1" s="496"/>
      <c r="P1" s="497"/>
      <c r="Q1" s="497"/>
      <c r="R1" s="497"/>
      <c r="S1" s="497"/>
      <c r="T1" s="497"/>
      <c r="U1" s="497"/>
      <c r="V1" s="497"/>
      <c r="W1" s="497"/>
      <c r="X1" s="497"/>
      <c r="Y1" s="452"/>
      <c r="Z1" s="452"/>
      <c r="AA1" s="452"/>
      <c r="AB1" s="452"/>
      <c r="AC1" s="452"/>
      <c r="AD1" s="452"/>
      <c r="AE1" s="452"/>
      <c r="AF1" s="452"/>
      <c r="AG1" s="452"/>
      <c r="AH1" s="497"/>
      <c r="AI1" s="497"/>
      <c r="AJ1" s="497"/>
      <c r="AK1" s="497"/>
      <c r="AL1" s="497"/>
      <c r="AM1" s="497"/>
      <c r="AN1" s="497"/>
      <c r="AO1" s="498"/>
    </row>
    <row r="2" spans="1:265" s="499" customFormat="1" ht="22" thickBot="1">
      <c r="A2" s="493" t="s">
        <v>0</v>
      </c>
      <c r="B2" s="500"/>
      <c r="C2" s="493"/>
      <c r="D2" s="493"/>
      <c r="E2" s="493"/>
      <c r="F2" s="493"/>
      <c r="G2" s="493"/>
      <c r="H2" s="495"/>
      <c r="I2" s="496"/>
      <c r="J2" s="497"/>
      <c r="K2" s="497"/>
      <c r="L2" s="497"/>
      <c r="M2" s="496"/>
      <c r="N2" s="496"/>
      <c r="O2" s="496"/>
      <c r="P2" s="497"/>
      <c r="Q2" s="497"/>
      <c r="R2" s="497"/>
      <c r="S2" s="497"/>
      <c r="T2" s="497"/>
      <c r="U2" s="497"/>
      <c r="V2" s="497"/>
      <c r="W2" s="497"/>
      <c r="X2" s="497"/>
      <c r="Y2" s="452"/>
      <c r="Z2" s="452"/>
      <c r="AA2" s="452"/>
      <c r="AB2" s="452"/>
      <c r="AC2" s="452"/>
      <c r="AD2" s="452"/>
      <c r="AE2" s="452"/>
      <c r="AF2" s="452"/>
      <c r="AG2" s="452"/>
      <c r="AH2" s="497"/>
      <c r="AI2" s="497"/>
      <c r="AJ2" s="497"/>
      <c r="AK2" s="497"/>
      <c r="AL2" s="497"/>
      <c r="AM2" s="497"/>
      <c r="AN2" s="497"/>
      <c r="AO2" s="497"/>
    </row>
    <row r="3" spans="1:265" s="499" customFormat="1" ht="22" thickBot="1">
      <c r="A3" s="500" t="s">
        <v>1</v>
      </c>
      <c r="B3" s="1103" t="s">
        <v>2</v>
      </c>
      <c r="C3" s="1103"/>
      <c r="D3" s="1103"/>
      <c r="E3" s="500"/>
      <c r="F3" s="500"/>
      <c r="G3" s="500"/>
      <c r="H3" s="501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452"/>
      <c r="Z3" s="452"/>
      <c r="AA3" s="452"/>
      <c r="AB3" s="452"/>
      <c r="AC3" s="452"/>
      <c r="AD3" s="452"/>
      <c r="AE3" s="452"/>
      <c r="AF3" s="452"/>
      <c r="AG3" s="452"/>
      <c r="AH3" s="497"/>
      <c r="AI3" s="497"/>
      <c r="AJ3" s="497"/>
      <c r="AK3" s="497"/>
      <c r="AL3" s="497"/>
      <c r="AM3" s="497"/>
      <c r="AN3" s="497"/>
      <c r="AO3" s="497"/>
    </row>
    <row r="4" spans="1:265" s="500" customFormat="1" ht="24" thickBot="1">
      <c r="A4" s="1104" t="s">
        <v>3102</v>
      </c>
      <c r="B4" s="1104"/>
      <c r="C4" s="1104"/>
      <c r="D4" s="1104"/>
      <c r="E4" s="1104"/>
      <c r="F4" s="1104"/>
      <c r="G4" s="1104"/>
      <c r="H4" s="1104"/>
      <c r="I4" s="1104"/>
      <c r="J4" s="1104"/>
      <c r="K4" s="1104"/>
      <c r="L4" s="1104"/>
      <c r="M4" s="1104"/>
      <c r="N4" s="1104"/>
      <c r="O4" s="1104"/>
      <c r="P4" s="1104"/>
      <c r="Q4" s="1104"/>
      <c r="R4" s="1104"/>
      <c r="S4" s="1104"/>
      <c r="T4" s="1104"/>
      <c r="U4" s="1104"/>
      <c r="V4" s="1104"/>
      <c r="W4" s="1104"/>
      <c r="X4" s="1104"/>
      <c r="Y4" s="1104"/>
      <c r="Z4" s="1104"/>
      <c r="AA4" s="1104"/>
      <c r="AB4" s="1104"/>
      <c r="AC4" s="1104"/>
      <c r="AD4" s="1104"/>
      <c r="AE4" s="1104"/>
      <c r="AF4" s="1104"/>
      <c r="AG4" s="1104"/>
      <c r="AH4" s="1104"/>
      <c r="AI4" s="1104"/>
      <c r="AJ4" s="1104"/>
      <c r="AK4" s="1104"/>
      <c r="AL4" s="1104"/>
      <c r="AM4" s="1104"/>
      <c r="AN4" s="1105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C4" s="1105"/>
      <c r="BD4" s="1105"/>
      <c r="BE4" s="1105"/>
      <c r="BF4" s="1105"/>
      <c r="BG4" s="1105"/>
      <c r="BH4" s="1105"/>
      <c r="BI4" s="1105"/>
      <c r="BJ4" s="1105"/>
      <c r="BK4" s="1105"/>
      <c r="BL4" s="1105"/>
      <c r="BM4" s="1105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  <c r="BX4" s="1105"/>
      <c r="BY4" s="1105"/>
      <c r="BZ4" s="1105"/>
      <c r="CA4" s="1105"/>
      <c r="CB4" s="1105"/>
      <c r="CC4" s="1105"/>
      <c r="CD4" s="1105"/>
      <c r="CE4" s="1105"/>
      <c r="CF4" s="1105"/>
      <c r="CG4" s="1105"/>
      <c r="CH4" s="1105"/>
      <c r="CI4" s="1105"/>
      <c r="CJ4" s="1105"/>
      <c r="CK4" s="1105"/>
      <c r="CL4" s="1105"/>
      <c r="CM4" s="1105"/>
      <c r="CN4" s="1105"/>
      <c r="CO4" s="1105"/>
      <c r="CP4" s="1105"/>
      <c r="CQ4" s="1105"/>
      <c r="CR4" s="1105"/>
      <c r="CS4" s="1105"/>
      <c r="CT4" s="1105"/>
      <c r="CU4" s="1105"/>
      <c r="CV4" s="1105"/>
      <c r="CW4" s="1105"/>
      <c r="CX4" s="1105"/>
      <c r="CY4" s="1105"/>
      <c r="CZ4" s="1105"/>
      <c r="DA4" s="1105"/>
      <c r="DB4" s="1105"/>
      <c r="DC4" s="1105"/>
      <c r="DD4" s="1105"/>
      <c r="DE4" s="1105"/>
      <c r="DF4" s="1105"/>
      <c r="DG4" s="1105"/>
      <c r="DH4" s="1105"/>
      <c r="DI4" s="1105"/>
      <c r="DJ4" s="1105"/>
      <c r="DK4" s="1105"/>
      <c r="DL4" s="1105"/>
      <c r="DM4" s="1105"/>
      <c r="DN4" s="1105"/>
      <c r="DO4" s="1105"/>
      <c r="DP4" s="1105"/>
      <c r="DQ4" s="1105"/>
      <c r="DR4" s="1105"/>
      <c r="DS4" s="1105"/>
      <c r="DT4" s="1105"/>
      <c r="DU4" s="1105"/>
      <c r="DV4" s="1105"/>
      <c r="DW4" s="1105"/>
      <c r="DX4" s="1105"/>
      <c r="DY4" s="1105"/>
      <c r="DZ4" s="1105"/>
      <c r="EA4" s="1105"/>
      <c r="EB4" s="1105"/>
      <c r="EC4" s="1105"/>
      <c r="ED4" s="1105"/>
      <c r="EE4" s="1105"/>
      <c r="EF4" s="1105"/>
      <c r="EG4" s="1105"/>
      <c r="EH4" s="1105"/>
      <c r="EI4" s="1105"/>
      <c r="EJ4" s="1105"/>
      <c r="EK4" s="1105"/>
      <c r="EL4" s="1105"/>
      <c r="EM4" s="1105"/>
      <c r="EN4" s="1105"/>
      <c r="EO4" s="1105"/>
      <c r="EP4" s="1105"/>
      <c r="EQ4" s="1105"/>
      <c r="ER4" s="1105"/>
      <c r="ES4" s="1105"/>
      <c r="ET4" s="1105"/>
      <c r="EU4" s="1105"/>
      <c r="EV4" s="1105"/>
      <c r="EW4" s="1105"/>
      <c r="EX4" s="1105"/>
      <c r="EY4" s="1105"/>
      <c r="EZ4" s="1105"/>
      <c r="FA4" s="1105"/>
      <c r="FB4" s="1105"/>
      <c r="FC4" s="1105"/>
      <c r="FD4" s="1105"/>
      <c r="FE4" s="1105"/>
      <c r="FF4" s="1105"/>
      <c r="FG4" s="1105"/>
      <c r="FH4" s="1105"/>
      <c r="FI4" s="1105"/>
      <c r="FJ4" s="1105"/>
      <c r="FK4" s="1105"/>
      <c r="FL4" s="1105"/>
      <c r="FM4" s="1105"/>
      <c r="FN4" s="1105"/>
      <c r="FO4" s="1105"/>
      <c r="FP4" s="1105"/>
      <c r="FQ4" s="1105"/>
      <c r="FR4" s="1105"/>
      <c r="FS4" s="1105"/>
      <c r="FT4" s="1105"/>
      <c r="FU4" s="1105"/>
      <c r="FV4" s="1105"/>
      <c r="FW4" s="1105"/>
      <c r="FX4" s="1105"/>
      <c r="FY4" s="1105"/>
      <c r="FZ4" s="1105"/>
      <c r="GA4" s="1105"/>
      <c r="GB4" s="1105"/>
      <c r="GC4" s="1105"/>
      <c r="GD4" s="1105"/>
      <c r="GE4" s="1105"/>
      <c r="GF4" s="1105"/>
      <c r="GG4" s="1105"/>
      <c r="GH4" s="1105"/>
      <c r="GI4" s="1105"/>
      <c r="GJ4" s="1105"/>
      <c r="GK4" s="1105"/>
      <c r="GL4" s="1105"/>
      <c r="GM4" s="1105"/>
      <c r="GN4" s="1105"/>
      <c r="GO4" s="1105"/>
      <c r="GP4" s="1105"/>
      <c r="GQ4" s="1105"/>
      <c r="GR4" s="1105"/>
      <c r="GS4" s="1105"/>
      <c r="GT4" s="1105"/>
      <c r="GU4" s="1105"/>
      <c r="GV4" s="1105"/>
      <c r="GW4" s="1105"/>
      <c r="GX4" s="1105"/>
      <c r="GY4" s="1105"/>
      <c r="GZ4" s="1105"/>
      <c r="HA4" s="1105"/>
      <c r="HB4" s="1105"/>
      <c r="HC4" s="1105"/>
      <c r="HD4" s="1105"/>
      <c r="HE4" s="1105"/>
      <c r="HF4" s="1105"/>
      <c r="HG4" s="1105"/>
      <c r="HH4" s="1105"/>
      <c r="HI4" s="1105"/>
      <c r="HJ4" s="1105"/>
      <c r="HK4" s="1105"/>
      <c r="HL4" s="1105"/>
      <c r="HM4" s="1105"/>
      <c r="HN4" s="1105"/>
      <c r="HO4" s="1105"/>
      <c r="HP4" s="1105"/>
      <c r="HQ4" s="1105"/>
      <c r="HR4" s="1105"/>
      <c r="HS4" s="1105"/>
      <c r="HT4" s="1105"/>
      <c r="HU4" s="1105"/>
      <c r="HV4" s="1105"/>
      <c r="HW4" s="1105"/>
      <c r="HX4" s="1105"/>
      <c r="HY4" s="1105"/>
      <c r="HZ4" s="1105"/>
      <c r="IA4" s="1105"/>
      <c r="IB4" s="1105"/>
      <c r="IC4" s="1105"/>
      <c r="ID4" s="1105"/>
      <c r="IE4" s="1105"/>
      <c r="IF4" s="1105"/>
      <c r="IG4" s="1105"/>
      <c r="IH4" s="1105"/>
      <c r="II4" s="1105"/>
      <c r="IJ4" s="1105"/>
      <c r="IK4" s="1105"/>
      <c r="IL4" s="1105"/>
      <c r="IM4" s="1105"/>
      <c r="IN4" s="1105"/>
      <c r="IO4" s="1105"/>
      <c r="IP4" s="1105"/>
      <c r="IQ4" s="1105"/>
      <c r="IR4" s="1105"/>
      <c r="IS4" s="1105"/>
      <c r="IT4" s="1105"/>
      <c r="IU4" s="1105"/>
      <c r="IV4" s="1105"/>
      <c r="IW4" s="1105"/>
      <c r="IX4" s="1105"/>
      <c r="IY4" s="1105"/>
      <c r="IZ4" s="1105"/>
      <c r="JA4" s="1105"/>
      <c r="JB4" s="1105"/>
      <c r="JC4" s="1105"/>
      <c r="JD4" s="1105"/>
      <c r="JE4" s="1105"/>
    </row>
    <row r="5" spans="1:265" s="502" customFormat="1" ht="22" thickBot="1">
      <c r="A5" s="1104" t="s">
        <v>3103</v>
      </c>
      <c r="B5" s="1104"/>
      <c r="C5" s="1104"/>
      <c r="D5" s="1104"/>
      <c r="E5" s="1104"/>
      <c r="F5" s="1104"/>
      <c r="G5" s="1104"/>
      <c r="H5" s="1104"/>
      <c r="I5" s="1104"/>
      <c r="J5" s="1104"/>
      <c r="K5" s="1104"/>
      <c r="L5" s="1104"/>
      <c r="M5" s="1104"/>
      <c r="N5" s="1104"/>
      <c r="O5" s="1104"/>
      <c r="P5" s="1104"/>
      <c r="Q5" s="1104"/>
      <c r="R5" s="1104"/>
      <c r="S5" s="1104"/>
      <c r="T5" s="1104"/>
      <c r="U5" s="1104"/>
      <c r="V5" s="1104"/>
      <c r="W5" s="1104"/>
      <c r="X5" s="1104"/>
      <c r="Y5" s="1104"/>
      <c r="Z5" s="1104"/>
      <c r="AA5" s="1104"/>
      <c r="AB5" s="1104"/>
      <c r="AC5" s="1104"/>
      <c r="AD5" s="1104"/>
      <c r="AE5" s="1104"/>
      <c r="AF5" s="1104"/>
      <c r="AG5" s="1104"/>
      <c r="AH5" s="1104"/>
      <c r="AI5" s="1104"/>
      <c r="AJ5" s="1104"/>
      <c r="AK5" s="1104"/>
      <c r="AL5" s="1104"/>
      <c r="AM5" s="1104"/>
      <c r="AN5" s="1104"/>
      <c r="AO5" s="1104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1106"/>
      <c r="BB5" s="1106"/>
      <c r="BC5" s="1106"/>
      <c r="BD5" s="1106"/>
      <c r="BE5" s="1106"/>
      <c r="BF5" s="1106"/>
      <c r="BG5" s="1106"/>
      <c r="BH5" s="1106"/>
      <c r="BI5" s="1106"/>
      <c r="BJ5" s="1106"/>
      <c r="BK5" s="1106"/>
      <c r="BL5" s="1106"/>
      <c r="BM5" s="1106"/>
      <c r="BN5" s="1106"/>
      <c r="BO5" s="1106"/>
      <c r="BP5" s="1106"/>
      <c r="BQ5" s="1106"/>
      <c r="BR5" s="1106"/>
      <c r="BS5" s="1106"/>
      <c r="BT5" s="1106"/>
      <c r="BU5" s="1106"/>
      <c r="BV5" s="1106"/>
      <c r="BW5" s="1106"/>
      <c r="BX5" s="1106"/>
      <c r="BY5" s="1106"/>
      <c r="BZ5" s="1106"/>
      <c r="CA5" s="1106"/>
      <c r="CB5" s="1106"/>
      <c r="CC5" s="1106"/>
      <c r="CD5" s="1106"/>
      <c r="CE5" s="1106"/>
      <c r="CF5" s="1106"/>
      <c r="CG5" s="1106"/>
      <c r="CH5" s="1106"/>
      <c r="CI5" s="1106"/>
      <c r="CJ5" s="1106"/>
      <c r="CK5" s="1106"/>
      <c r="CL5" s="1106"/>
      <c r="CM5" s="1106"/>
      <c r="CN5" s="1106"/>
      <c r="CO5" s="1106"/>
      <c r="CP5" s="1106"/>
      <c r="CQ5" s="1106"/>
      <c r="CR5" s="1106"/>
      <c r="CS5" s="1106"/>
      <c r="CT5" s="1106"/>
      <c r="CU5" s="1106"/>
      <c r="CV5" s="1106"/>
      <c r="CW5" s="1106"/>
      <c r="CX5" s="1106"/>
      <c r="CY5" s="1106"/>
      <c r="CZ5" s="1106"/>
      <c r="DA5" s="1106"/>
      <c r="DB5" s="1106"/>
      <c r="DC5" s="1106"/>
      <c r="DD5" s="1106"/>
      <c r="DE5" s="1106"/>
      <c r="DF5" s="1106"/>
      <c r="DG5" s="1106"/>
      <c r="DH5" s="1106"/>
      <c r="DI5" s="1106"/>
      <c r="DJ5" s="1106"/>
      <c r="DK5" s="1106"/>
      <c r="DL5" s="1106"/>
      <c r="DM5" s="1106"/>
      <c r="DN5" s="1106"/>
      <c r="DO5" s="1106"/>
      <c r="DP5" s="1106"/>
      <c r="DQ5" s="1106"/>
      <c r="DR5" s="1106"/>
      <c r="DS5" s="1106"/>
      <c r="DT5" s="1106"/>
      <c r="DU5" s="1106"/>
      <c r="DV5" s="1106"/>
      <c r="DW5" s="1106"/>
      <c r="DX5" s="1106"/>
      <c r="DY5" s="1106"/>
      <c r="DZ5" s="1106"/>
      <c r="EA5" s="1106"/>
      <c r="EB5" s="1106"/>
      <c r="EC5" s="1106"/>
      <c r="ED5" s="1106"/>
      <c r="EE5" s="1106"/>
      <c r="EF5" s="1106"/>
      <c r="EG5" s="1106"/>
      <c r="EH5" s="1106"/>
      <c r="EI5" s="1106"/>
      <c r="EJ5" s="1106"/>
      <c r="EK5" s="1106"/>
      <c r="EL5" s="1106"/>
      <c r="EM5" s="1106"/>
      <c r="EN5" s="1106"/>
      <c r="EO5" s="1106"/>
      <c r="EP5" s="1106"/>
      <c r="EQ5" s="1106"/>
      <c r="ER5" s="1106"/>
      <c r="ES5" s="1106"/>
      <c r="ET5" s="1106"/>
      <c r="EU5" s="1106"/>
      <c r="EV5" s="1106"/>
      <c r="EW5" s="1106"/>
      <c r="EX5" s="1106"/>
      <c r="EY5" s="1106"/>
      <c r="EZ5" s="1106"/>
      <c r="FA5" s="1106"/>
      <c r="FB5" s="1106"/>
      <c r="FC5" s="1106"/>
      <c r="FD5" s="1106"/>
      <c r="FE5" s="1106"/>
      <c r="FF5" s="1106"/>
      <c r="FG5" s="1106"/>
      <c r="FH5" s="1106"/>
      <c r="FI5" s="1106"/>
      <c r="FJ5" s="1106"/>
      <c r="FK5" s="1106"/>
      <c r="FL5" s="1106"/>
      <c r="FM5" s="1106"/>
      <c r="FN5" s="1106"/>
      <c r="FO5" s="1106"/>
      <c r="FP5" s="1106"/>
      <c r="FQ5" s="1106"/>
      <c r="FR5" s="1106"/>
      <c r="FS5" s="1106"/>
      <c r="FT5" s="1106"/>
      <c r="FU5" s="1106"/>
      <c r="FV5" s="1106"/>
      <c r="FW5" s="1106"/>
      <c r="FX5" s="1106"/>
      <c r="FY5" s="1106"/>
      <c r="FZ5" s="1106"/>
      <c r="GA5" s="1106"/>
      <c r="GB5" s="1106"/>
      <c r="GC5" s="1106"/>
      <c r="GD5" s="1106"/>
      <c r="GE5" s="1106"/>
      <c r="GF5" s="1106"/>
      <c r="GG5" s="1106"/>
      <c r="GH5" s="1106"/>
      <c r="GI5" s="1106"/>
      <c r="GJ5" s="1106"/>
      <c r="GK5" s="1106"/>
      <c r="GL5" s="1106"/>
      <c r="GM5" s="1106"/>
      <c r="GN5" s="1106"/>
      <c r="GO5" s="1106"/>
      <c r="GP5" s="1106"/>
      <c r="GQ5" s="1106"/>
      <c r="GR5" s="1106"/>
      <c r="GS5" s="1106"/>
      <c r="GT5" s="1106"/>
      <c r="GU5" s="1106"/>
      <c r="GV5" s="1106"/>
      <c r="GW5" s="1106"/>
      <c r="GX5" s="1106"/>
      <c r="GY5" s="1106"/>
      <c r="GZ5" s="1106"/>
      <c r="HA5" s="1106"/>
      <c r="HB5" s="1106"/>
      <c r="HC5" s="1106"/>
      <c r="HD5" s="1106"/>
      <c r="HE5" s="1106"/>
      <c r="HF5" s="1106"/>
      <c r="HG5" s="1106"/>
      <c r="HH5" s="1106"/>
      <c r="HI5" s="1106"/>
      <c r="HJ5" s="1106"/>
      <c r="HK5" s="1106"/>
      <c r="HL5" s="1106"/>
      <c r="HM5" s="1106"/>
      <c r="HN5" s="1106"/>
      <c r="HO5" s="1106"/>
      <c r="HP5" s="1106"/>
      <c r="HQ5" s="1106"/>
      <c r="HR5" s="1106"/>
      <c r="HS5" s="1106"/>
      <c r="HT5" s="1106"/>
      <c r="HU5" s="1106"/>
      <c r="HV5" s="1106"/>
      <c r="HW5" s="1106"/>
      <c r="HX5" s="1106"/>
      <c r="HY5" s="1106"/>
      <c r="HZ5" s="1106"/>
      <c r="IA5" s="1106"/>
      <c r="IB5" s="1106"/>
      <c r="IC5" s="1106"/>
      <c r="ID5" s="1106"/>
      <c r="IE5" s="1106"/>
      <c r="IF5" s="1106"/>
      <c r="IG5" s="1106"/>
      <c r="IH5" s="1106"/>
      <c r="II5" s="1106"/>
      <c r="IJ5" s="1106"/>
      <c r="IK5" s="1106"/>
      <c r="IL5" s="1106"/>
      <c r="IM5" s="1106"/>
      <c r="IN5" s="1106"/>
      <c r="IO5" s="1106"/>
      <c r="IP5" s="1106"/>
      <c r="IQ5" s="1106"/>
      <c r="IR5" s="1106"/>
      <c r="IS5" s="1106"/>
      <c r="IT5" s="1106"/>
      <c r="IU5" s="1106"/>
      <c r="IV5" s="1106"/>
      <c r="IW5" s="1106"/>
      <c r="IX5" s="1106"/>
      <c r="IY5" s="1106"/>
      <c r="IZ5" s="1106"/>
      <c r="JA5" s="1106"/>
      <c r="JB5" s="1106"/>
      <c r="JC5" s="1106"/>
      <c r="JD5" s="1106"/>
      <c r="JE5" s="1106"/>
    </row>
    <row r="6" spans="1:265" s="499" customFormat="1" ht="22" thickBot="1">
      <c r="A6" s="503"/>
      <c r="B6" s="504"/>
      <c r="C6" s="503"/>
      <c r="D6" s="503"/>
      <c r="E6" s="503"/>
      <c r="F6" s="503"/>
      <c r="G6" s="503"/>
      <c r="H6" s="505"/>
      <c r="I6" s="503"/>
      <c r="J6" s="503"/>
      <c r="K6" s="503"/>
      <c r="L6" s="503"/>
      <c r="M6" s="503"/>
      <c r="N6" s="503"/>
      <c r="O6" s="503"/>
      <c r="P6" s="503"/>
      <c r="Q6" s="503"/>
      <c r="R6" s="503"/>
      <c r="S6" s="503"/>
      <c r="T6" s="506"/>
      <c r="U6" s="507" t="s">
        <v>11</v>
      </c>
      <c r="V6" s="503"/>
      <c r="W6" s="503"/>
      <c r="X6" s="503"/>
      <c r="Y6" s="1094" t="s">
        <v>2956</v>
      </c>
      <c r="Z6" s="1095"/>
      <c r="AA6" s="1095"/>
      <c r="AB6" s="1095"/>
      <c r="AC6" s="1095"/>
      <c r="AD6" s="1095"/>
      <c r="AE6" s="1095"/>
      <c r="AF6" s="1095"/>
      <c r="AG6" s="1096"/>
      <c r="AH6" s="1107"/>
      <c r="AI6" s="1108"/>
      <c r="AJ6" s="503"/>
      <c r="AK6" s="1109" t="s">
        <v>9</v>
      </c>
      <c r="AL6" s="1110"/>
      <c r="AM6" s="1110"/>
      <c r="AN6" s="1110"/>
    </row>
    <row r="7" spans="1:265" ht="16" thickBot="1">
      <c r="A7" s="199" t="s">
        <v>11</v>
      </c>
      <c r="B7" s="200" t="s">
        <v>12</v>
      </c>
      <c r="C7" s="1028" t="s">
        <v>13</v>
      </c>
      <c r="D7" s="1028"/>
      <c r="E7" s="1028" t="s">
        <v>14</v>
      </c>
      <c r="F7" s="1028"/>
      <c r="G7" s="1028"/>
      <c r="H7" s="201" t="s">
        <v>16</v>
      </c>
      <c r="I7" s="1028" t="s">
        <v>20</v>
      </c>
      <c r="J7" s="1028"/>
      <c r="K7" s="1028"/>
      <c r="L7" s="202" t="s">
        <v>15</v>
      </c>
      <c r="M7" s="202" t="s">
        <v>71</v>
      </c>
      <c r="N7" s="202" t="s">
        <v>72</v>
      </c>
      <c r="O7" s="1028" t="s">
        <v>17</v>
      </c>
      <c r="P7" s="1028"/>
      <c r="Q7" s="1028" t="s">
        <v>18</v>
      </c>
      <c r="R7" s="1028"/>
      <c r="S7" s="1028" t="s">
        <v>19</v>
      </c>
      <c r="T7" s="1028"/>
      <c r="U7" s="203"/>
      <c r="V7" s="1099" t="s">
        <v>3104</v>
      </c>
      <c r="W7" s="1034"/>
      <c r="X7" s="471"/>
      <c r="Y7" s="466" t="s">
        <v>83</v>
      </c>
      <c r="Z7" s="467" t="s">
        <v>82</v>
      </c>
      <c r="AA7" s="467" t="s">
        <v>84</v>
      </c>
      <c r="AB7" s="467" t="s">
        <v>85</v>
      </c>
      <c r="AC7" s="467" t="s">
        <v>86</v>
      </c>
      <c r="AD7" s="468" t="s">
        <v>87</v>
      </c>
      <c r="AE7" s="467" t="s">
        <v>88</v>
      </c>
      <c r="AF7" s="469" t="s">
        <v>89</v>
      </c>
      <c r="AG7" s="470" t="s">
        <v>90</v>
      </c>
      <c r="AH7" s="1099" t="s">
        <v>1318</v>
      </c>
      <c r="AI7" s="1100"/>
      <c r="AJ7" s="202" t="s">
        <v>25</v>
      </c>
      <c r="AK7" s="214" t="s">
        <v>21</v>
      </c>
      <c r="AL7" s="214" t="s">
        <v>74</v>
      </c>
      <c r="AM7" s="214" t="s">
        <v>22</v>
      </c>
      <c r="AN7" s="215" t="s">
        <v>23</v>
      </c>
    </row>
    <row r="8" spans="1:265" ht="15">
      <c r="A8" s="211"/>
      <c r="B8" s="211"/>
      <c r="C8" s="212" t="s">
        <v>26</v>
      </c>
      <c r="D8" s="212" t="s">
        <v>27</v>
      </c>
      <c r="E8" s="212" t="s">
        <v>75</v>
      </c>
      <c r="F8" s="212" t="s">
        <v>76</v>
      </c>
      <c r="G8" s="212" t="s">
        <v>29</v>
      </c>
      <c r="H8" s="213" t="s">
        <v>31</v>
      </c>
      <c r="I8" s="212" t="s">
        <v>34</v>
      </c>
      <c r="J8" s="212" t="s">
        <v>77</v>
      </c>
      <c r="K8" s="212" t="s">
        <v>35</v>
      </c>
      <c r="L8" s="212" t="s">
        <v>30</v>
      </c>
      <c r="M8" s="212" t="s">
        <v>30</v>
      </c>
      <c r="N8" s="212" t="s">
        <v>30</v>
      </c>
      <c r="O8" s="212" t="s">
        <v>32</v>
      </c>
      <c r="P8" s="212" t="s">
        <v>33</v>
      </c>
      <c r="Q8" s="212" t="s">
        <v>32</v>
      </c>
      <c r="R8" s="212" t="s">
        <v>33</v>
      </c>
      <c r="S8" s="212" t="s">
        <v>32</v>
      </c>
      <c r="T8" s="212" t="s">
        <v>33</v>
      </c>
      <c r="U8" s="203"/>
      <c r="V8" s="214" t="s">
        <v>38</v>
      </c>
      <c r="W8" s="214" t="s">
        <v>39</v>
      </c>
      <c r="X8" s="219" t="s">
        <v>1089</v>
      </c>
      <c r="Y8" s="463"/>
      <c r="Z8" s="463"/>
      <c r="AA8" s="463"/>
      <c r="AB8" s="463"/>
      <c r="AC8" s="463"/>
      <c r="AD8" s="463"/>
      <c r="AE8" s="463"/>
      <c r="AF8" s="463"/>
      <c r="AG8" s="463"/>
      <c r="AH8" s="219" t="s">
        <v>1090</v>
      </c>
      <c r="AI8" s="219" t="s">
        <v>70</v>
      </c>
      <c r="AJ8" s="212"/>
      <c r="AK8" s="207" t="s">
        <v>497</v>
      </c>
      <c r="AL8" s="207" t="s">
        <v>498</v>
      </c>
      <c r="AM8" s="207"/>
      <c r="AN8" s="206"/>
    </row>
    <row r="9" spans="1:265" ht="29.25" customHeight="1">
      <c r="A9" s="220">
        <v>1</v>
      </c>
      <c r="B9" s="472" t="s">
        <v>3105</v>
      </c>
      <c r="C9" s="220"/>
      <c r="D9" s="220">
        <v>1</v>
      </c>
      <c r="E9" s="220"/>
      <c r="F9" s="220"/>
      <c r="G9" s="220">
        <v>1</v>
      </c>
      <c r="H9" s="473">
        <v>592</v>
      </c>
      <c r="I9" s="220"/>
      <c r="J9" s="220">
        <v>1</v>
      </c>
      <c r="K9" s="220"/>
      <c r="L9" s="220">
        <v>170</v>
      </c>
      <c r="M9" s="220">
        <v>72</v>
      </c>
      <c r="N9" s="220">
        <v>225</v>
      </c>
      <c r="O9" s="220"/>
      <c r="P9" s="220">
        <v>1</v>
      </c>
      <c r="Q9" s="220">
        <v>1</v>
      </c>
      <c r="R9" s="220"/>
      <c r="S9" s="220"/>
      <c r="T9" s="220">
        <v>1</v>
      </c>
      <c r="U9" s="474">
        <v>1</v>
      </c>
      <c r="V9" s="220">
        <v>300</v>
      </c>
      <c r="W9" s="220">
        <v>1000</v>
      </c>
      <c r="X9" s="220" t="s">
        <v>3106</v>
      </c>
      <c r="Y9" s="479">
        <v>201.5</v>
      </c>
      <c r="Z9" s="475">
        <v>107.5</v>
      </c>
      <c r="AA9" s="475">
        <v>389</v>
      </c>
      <c r="AB9" s="475">
        <v>114</v>
      </c>
      <c r="AC9" s="475">
        <v>238.5</v>
      </c>
      <c r="AD9" s="476">
        <v>121</v>
      </c>
      <c r="AE9" s="480">
        <v>257</v>
      </c>
      <c r="AF9" s="477">
        <v>128.5</v>
      </c>
      <c r="AG9" s="130">
        <v>4599.5</v>
      </c>
      <c r="AH9" s="220">
        <v>15</v>
      </c>
      <c r="AI9" s="220">
        <v>15</v>
      </c>
      <c r="AJ9" s="220" t="s">
        <v>3107</v>
      </c>
      <c r="AK9" s="220"/>
      <c r="AL9" s="220"/>
      <c r="AM9" s="220"/>
      <c r="AN9" s="216"/>
    </row>
    <row r="10" spans="1:265" ht="29.25" customHeight="1">
      <c r="A10" s="220">
        <v>2</v>
      </c>
      <c r="B10" s="472" t="s">
        <v>3108</v>
      </c>
      <c r="C10" s="220"/>
      <c r="D10" s="220">
        <v>1</v>
      </c>
      <c r="E10" s="220"/>
      <c r="F10" s="220"/>
      <c r="G10" s="220">
        <v>1</v>
      </c>
      <c r="H10" s="473">
        <v>641</v>
      </c>
      <c r="I10" s="220"/>
      <c r="J10" s="220">
        <v>1</v>
      </c>
      <c r="K10" s="220"/>
      <c r="L10" s="220">
        <v>170</v>
      </c>
      <c r="M10" s="220">
        <v>72</v>
      </c>
      <c r="N10" s="220">
        <v>225</v>
      </c>
      <c r="O10" s="220"/>
      <c r="P10" s="220">
        <v>1</v>
      </c>
      <c r="Q10" s="220">
        <v>1</v>
      </c>
      <c r="R10" s="220"/>
      <c r="S10" s="220"/>
      <c r="T10" s="220">
        <v>1</v>
      </c>
      <c r="U10" s="474">
        <v>2</v>
      </c>
      <c r="V10" s="220">
        <v>300</v>
      </c>
      <c r="W10" s="220">
        <v>1000</v>
      </c>
      <c r="X10" s="220" t="s">
        <v>3109</v>
      </c>
      <c r="Y10" s="479">
        <v>229</v>
      </c>
      <c r="Z10" s="66">
        <v>3557</v>
      </c>
      <c r="AA10" s="475">
        <v>621</v>
      </c>
      <c r="AB10" s="475">
        <v>318</v>
      </c>
      <c r="AC10" s="475">
        <v>893</v>
      </c>
      <c r="AD10" s="476">
        <v>52</v>
      </c>
      <c r="AE10" s="480">
        <v>658</v>
      </c>
      <c r="AF10" s="477">
        <v>49.5</v>
      </c>
      <c r="AG10" s="478">
        <v>1167</v>
      </c>
      <c r="AH10" s="220"/>
      <c r="AI10" s="220"/>
      <c r="AJ10" s="220" t="s">
        <v>3110</v>
      </c>
      <c r="AK10" s="220"/>
      <c r="AL10" s="220"/>
      <c r="AM10" s="220"/>
      <c r="AN10" s="216"/>
    </row>
    <row r="11" spans="1:265" ht="29.25" customHeight="1">
      <c r="A11" s="220">
        <v>3</v>
      </c>
      <c r="B11" s="472" t="s">
        <v>3111</v>
      </c>
      <c r="C11" s="220"/>
      <c r="D11" s="220">
        <v>1</v>
      </c>
      <c r="E11" s="220"/>
      <c r="F11" s="220"/>
      <c r="G11" s="220">
        <v>1</v>
      </c>
      <c r="H11" s="473">
        <v>684</v>
      </c>
      <c r="I11" s="220"/>
      <c r="J11" s="220"/>
      <c r="K11" s="220">
        <v>1</v>
      </c>
      <c r="L11" s="220">
        <v>175</v>
      </c>
      <c r="M11" s="220">
        <v>72</v>
      </c>
      <c r="N11" s="220">
        <v>222</v>
      </c>
      <c r="O11" s="220"/>
      <c r="P11" s="220">
        <v>1</v>
      </c>
      <c r="Q11" s="220">
        <v>1</v>
      </c>
      <c r="R11" s="220"/>
      <c r="S11" s="220"/>
      <c r="T11" s="220">
        <v>1</v>
      </c>
      <c r="U11" s="474">
        <v>3</v>
      </c>
      <c r="V11" s="220">
        <v>300</v>
      </c>
      <c r="W11" s="220">
        <v>600</v>
      </c>
      <c r="X11" s="220" t="s">
        <v>3112</v>
      </c>
      <c r="Y11" s="479">
        <v>47</v>
      </c>
      <c r="Z11" s="475">
        <v>67.5</v>
      </c>
      <c r="AA11" s="475">
        <v>73.5</v>
      </c>
      <c r="AB11" s="475">
        <v>123</v>
      </c>
      <c r="AC11" s="475">
        <v>138.5</v>
      </c>
      <c r="AD11" s="476">
        <v>101.5</v>
      </c>
      <c r="AE11" s="81">
        <v>1612</v>
      </c>
      <c r="AF11" s="477">
        <v>58.5</v>
      </c>
      <c r="AG11" s="478">
        <v>830</v>
      </c>
      <c r="AH11" s="220"/>
      <c r="AI11" s="220"/>
      <c r="AJ11" s="220"/>
      <c r="AK11" s="220"/>
      <c r="AL11" s="220"/>
      <c r="AM11" s="220"/>
      <c r="AN11" s="216"/>
    </row>
    <row r="12" spans="1:265" ht="29.25" customHeight="1">
      <c r="A12" s="220">
        <v>4</v>
      </c>
      <c r="B12" s="472" t="s">
        <v>3113</v>
      </c>
      <c r="C12" s="220"/>
      <c r="D12" s="220">
        <v>1</v>
      </c>
      <c r="E12" s="220"/>
      <c r="F12" s="220"/>
      <c r="G12" s="220">
        <v>1</v>
      </c>
      <c r="H12" s="473">
        <v>638</v>
      </c>
      <c r="I12" s="220"/>
      <c r="J12" s="220">
        <v>1</v>
      </c>
      <c r="K12" s="220"/>
      <c r="L12" s="220">
        <v>171</v>
      </c>
      <c r="M12" s="220">
        <v>75</v>
      </c>
      <c r="N12" s="220">
        <v>222</v>
      </c>
      <c r="O12" s="220"/>
      <c r="P12" s="220">
        <v>1</v>
      </c>
      <c r="Q12" s="220">
        <v>1</v>
      </c>
      <c r="R12" s="220"/>
      <c r="S12" s="220"/>
      <c r="T12" s="220">
        <v>1</v>
      </c>
      <c r="U12" s="474">
        <v>4</v>
      </c>
      <c r="V12" s="220">
        <v>300</v>
      </c>
      <c r="W12" s="220">
        <v>600</v>
      </c>
      <c r="X12" s="220" t="s">
        <v>3114</v>
      </c>
      <c r="Y12" s="479">
        <v>100</v>
      </c>
      <c r="Z12" s="475">
        <v>61.5</v>
      </c>
      <c r="AA12" s="475">
        <v>53</v>
      </c>
      <c r="AB12" s="475">
        <v>356</v>
      </c>
      <c r="AC12" s="475">
        <v>74</v>
      </c>
      <c r="AD12" s="476">
        <v>87</v>
      </c>
      <c r="AE12" s="480">
        <v>195</v>
      </c>
      <c r="AF12" s="477">
        <v>46.5</v>
      </c>
      <c r="AG12" s="478">
        <v>2561</v>
      </c>
      <c r="AH12" s="220"/>
      <c r="AI12" s="220"/>
      <c r="AJ12" s="220"/>
      <c r="AK12" s="220"/>
      <c r="AL12" s="220"/>
      <c r="AM12" s="220"/>
      <c r="AN12" s="216"/>
    </row>
    <row r="13" spans="1:265" ht="29.25" customHeight="1">
      <c r="A13" s="220">
        <v>5</v>
      </c>
      <c r="B13" s="472" t="s">
        <v>3115</v>
      </c>
      <c r="C13" s="220"/>
      <c r="D13" s="220">
        <v>1</v>
      </c>
      <c r="E13" s="220"/>
      <c r="F13" s="220"/>
      <c r="G13" s="220">
        <v>1</v>
      </c>
      <c r="H13" s="473">
        <v>561</v>
      </c>
      <c r="I13" s="220"/>
      <c r="J13" s="220">
        <v>1</v>
      </c>
      <c r="K13" s="220"/>
      <c r="L13" s="220">
        <v>166</v>
      </c>
      <c r="M13" s="220">
        <v>72</v>
      </c>
      <c r="N13" s="220">
        <v>225</v>
      </c>
      <c r="O13" s="220"/>
      <c r="P13" s="220">
        <v>1</v>
      </c>
      <c r="Q13" s="220">
        <v>1</v>
      </c>
      <c r="R13" s="220"/>
      <c r="S13" s="220"/>
      <c r="T13" s="220">
        <v>1</v>
      </c>
      <c r="U13" s="474">
        <v>5</v>
      </c>
      <c r="V13" s="220">
        <v>300</v>
      </c>
      <c r="W13" s="220">
        <v>800</v>
      </c>
      <c r="X13" s="220" t="s">
        <v>3116</v>
      </c>
      <c r="Y13" s="479">
        <v>86</v>
      </c>
      <c r="Z13" s="475">
        <v>57</v>
      </c>
      <c r="AA13" s="475">
        <v>76.5</v>
      </c>
      <c r="AB13" s="475">
        <v>65</v>
      </c>
      <c r="AC13" s="475">
        <v>73</v>
      </c>
      <c r="AD13" s="476">
        <v>81.5</v>
      </c>
      <c r="AE13" s="480">
        <v>660.5</v>
      </c>
      <c r="AF13" s="477">
        <v>87</v>
      </c>
      <c r="AG13" s="478">
        <v>2874</v>
      </c>
      <c r="AH13" s="220"/>
      <c r="AI13" s="220"/>
      <c r="AJ13" s="220"/>
      <c r="AK13" s="220"/>
      <c r="AL13" s="220"/>
      <c r="AM13" s="220"/>
      <c r="AN13" s="216"/>
    </row>
    <row r="14" spans="1:265" ht="29.25" customHeight="1" thickBot="1">
      <c r="A14" s="220">
        <v>6</v>
      </c>
      <c r="B14" s="472" t="s">
        <v>3117</v>
      </c>
      <c r="C14" s="220"/>
      <c r="D14" s="220">
        <v>1</v>
      </c>
      <c r="E14" s="220"/>
      <c r="F14" s="220"/>
      <c r="G14" s="220">
        <v>1</v>
      </c>
      <c r="H14" s="473">
        <v>545</v>
      </c>
      <c r="I14" s="220"/>
      <c r="J14" s="220">
        <v>1</v>
      </c>
      <c r="K14" s="220"/>
      <c r="L14" s="220">
        <v>172</v>
      </c>
      <c r="M14" s="220">
        <v>70</v>
      </c>
      <c r="N14" s="220">
        <v>225</v>
      </c>
      <c r="O14" s="220"/>
      <c r="P14" s="220">
        <v>1</v>
      </c>
      <c r="Q14" s="220"/>
      <c r="R14" s="220">
        <v>1</v>
      </c>
      <c r="S14" s="220"/>
      <c r="T14" s="220">
        <v>1</v>
      </c>
      <c r="U14" s="474">
        <v>6</v>
      </c>
      <c r="V14" s="220">
        <v>300</v>
      </c>
      <c r="W14" s="220">
        <v>900</v>
      </c>
      <c r="X14" s="220" t="s">
        <v>3118</v>
      </c>
      <c r="Y14" s="508">
        <v>40</v>
      </c>
      <c r="Z14" s="509">
        <v>56</v>
      </c>
      <c r="AA14" s="509">
        <v>68.5</v>
      </c>
      <c r="AB14" s="509">
        <v>48</v>
      </c>
      <c r="AC14" s="509">
        <v>74</v>
      </c>
      <c r="AD14" s="510">
        <v>61</v>
      </c>
      <c r="AE14" s="511">
        <v>370</v>
      </c>
      <c r="AF14" s="512">
        <v>70</v>
      </c>
      <c r="AG14" s="513">
        <v>2724</v>
      </c>
      <c r="AH14" s="220"/>
      <c r="AI14" s="220"/>
      <c r="AJ14" s="220"/>
      <c r="AK14" s="220"/>
      <c r="AL14" s="220"/>
      <c r="AM14" s="220"/>
      <c r="AN14" s="216"/>
    </row>
    <row r="15" spans="1:265" ht="29.25" customHeight="1">
      <c r="A15" s="220">
        <v>7</v>
      </c>
      <c r="B15" s="472" t="s">
        <v>3119</v>
      </c>
      <c r="C15" s="220">
        <v>1</v>
      </c>
      <c r="D15" s="220"/>
      <c r="E15" s="220"/>
      <c r="F15" s="220"/>
      <c r="G15" s="220">
        <v>1</v>
      </c>
      <c r="H15" s="473">
        <v>594</v>
      </c>
      <c r="I15" s="220"/>
      <c r="J15" s="220">
        <v>1</v>
      </c>
      <c r="K15" s="220"/>
      <c r="L15" s="220">
        <v>170</v>
      </c>
      <c r="M15" s="220">
        <v>72</v>
      </c>
      <c r="N15" s="220">
        <v>222</v>
      </c>
      <c r="O15" s="220"/>
      <c r="P15" s="220">
        <v>1</v>
      </c>
      <c r="Q15" s="220"/>
      <c r="R15" s="220">
        <v>1</v>
      </c>
      <c r="S15" s="220"/>
      <c r="T15" s="220">
        <v>1</v>
      </c>
      <c r="U15" s="474">
        <v>7</v>
      </c>
      <c r="V15" s="220">
        <v>300</v>
      </c>
      <c r="W15" s="220">
        <v>1000</v>
      </c>
      <c r="X15" s="220" t="s">
        <v>3120</v>
      </c>
      <c r="Y15" s="514">
        <v>122</v>
      </c>
      <c r="Z15" s="515">
        <v>242</v>
      </c>
      <c r="AA15" s="515">
        <v>142</v>
      </c>
      <c r="AB15" s="515">
        <v>136.5</v>
      </c>
      <c r="AC15" s="515">
        <v>175</v>
      </c>
      <c r="AD15" s="516">
        <v>837.5</v>
      </c>
      <c r="AE15" s="103">
        <v>3791.5</v>
      </c>
      <c r="AF15" s="517">
        <v>129.5</v>
      </c>
      <c r="AG15" s="518">
        <v>6983</v>
      </c>
      <c r="AH15" s="220"/>
      <c r="AI15" s="220"/>
      <c r="AJ15" s="220" t="s">
        <v>3121</v>
      </c>
      <c r="AK15" s="220"/>
      <c r="AL15" s="220"/>
      <c r="AM15" s="220"/>
      <c r="AN15" s="216"/>
    </row>
    <row r="16" spans="1:265" ht="29.25" customHeight="1">
      <c r="A16" s="220">
        <v>8</v>
      </c>
      <c r="B16" s="472" t="s">
        <v>3122</v>
      </c>
      <c r="C16" s="220"/>
      <c r="D16" s="220">
        <v>1</v>
      </c>
      <c r="E16" s="220"/>
      <c r="F16" s="220"/>
      <c r="G16" s="220">
        <v>1</v>
      </c>
      <c r="H16" s="473">
        <v>529</v>
      </c>
      <c r="I16" s="220"/>
      <c r="J16" s="220">
        <v>1</v>
      </c>
      <c r="K16" s="220"/>
      <c r="L16" s="220">
        <v>171</v>
      </c>
      <c r="M16" s="220">
        <v>70</v>
      </c>
      <c r="N16" s="220">
        <v>225</v>
      </c>
      <c r="O16" s="220"/>
      <c r="P16" s="220">
        <v>1</v>
      </c>
      <c r="Q16" s="220"/>
      <c r="R16" s="220">
        <v>1</v>
      </c>
      <c r="S16" s="220"/>
      <c r="T16" s="220">
        <v>1</v>
      </c>
      <c r="U16" s="474">
        <v>8</v>
      </c>
      <c r="V16" s="220">
        <v>300</v>
      </c>
      <c r="W16" s="220">
        <v>1000</v>
      </c>
      <c r="X16" s="220" t="s">
        <v>3123</v>
      </c>
      <c r="Y16" s="479">
        <v>245</v>
      </c>
      <c r="Z16" s="475">
        <v>155</v>
      </c>
      <c r="AA16" s="475">
        <v>172.5</v>
      </c>
      <c r="AB16" s="475">
        <v>330</v>
      </c>
      <c r="AC16" s="475">
        <v>357.5</v>
      </c>
      <c r="AD16" s="476">
        <v>109.5</v>
      </c>
      <c r="AE16" s="480">
        <v>522.5</v>
      </c>
      <c r="AF16" s="477">
        <v>184</v>
      </c>
      <c r="AG16" s="478">
        <v>2229</v>
      </c>
      <c r="AH16" s="220"/>
      <c r="AI16" s="220"/>
      <c r="AJ16" s="220"/>
      <c r="AK16" s="220"/>
      <c r="AL16" s="220"/>
      <c r="AM16" s="220"/>
      <c r="AN16" s="216"/>
    </row>
    <row r="17" spans="1:40" ht="29.25" customHeight="1">
      <c r="A17" s="220">
        <v>9</v>
      </c>
      <c r="B17" s="472" t="s">
        <v>3124</v>
      </c>
      <c r="C17" s="220"/>
      <c r="D17" s="220">
        <v>1</v>
      </c>
      <c r="E17" s="220"/>
      <c r="F17" s="220"/>
      <c r="G17" s="220">
        <v>1</v>
      </c>
      <c r="H17" s="473">
        <v>642</v>
      </c>
      <c r="I17" s="220"/>
      <c r="J17" s="220">
        <v>1</v>
      </c>
      <c r="K17" s="220"/>
      <c r="L17" s="220">
        <v>172</v>
      </c>
      <c r="M17" s="220">
        <v>73</v>
      </c>
      <c r="N17" s="220">
        <v>227</v>
      </c>
      <c r="O17" s="220"/>
      <c r="P17" s="220">
        <v>1</v>
      </c>
      <c r="Q17" s="220">
        <v>1</v>
      </c>
      <c r="R17" s="220"/>
      <c r="S17" s="220">
        <v>1</v>
      </c>
      <c r="T17" s="220"/>
      <c r="U17" s="474">
        <v>9</v>
      </c>
      <c r="V17" s="220">
        <v>300</v>
      </c>
      <c r="W17" s="220">
        <v>900</v>
      </c>
      <c r="X17" s="220" t="s">
        <v>3125</v>
      </c>
      <c r="Y17" s="481">
        <v>12020</v>
      </c>
      <c r="Z17" s="105">
        <v>17081.5</v>
      </c>
      <c r="AA17" s="66">
        <v>4632</v>
      </c>
      <c r="AB17" s="475">
        <v>257</v>
      </c>
      <c r="AC17" s="475">
        <v>369</v>
      </c>
      <c r="AD17" s="71">
        <v>1176</v>
      </c>
      <c r="AE17" s="81">
        <v>1107</v>
      </c>
      <c r="AF17" s="477">
        <v>689</v>
      </c>
      <c r="AG17" s="478">
        <v>1845</v>
      </c>
      <c r="AH17" s="220"/>
      <c r="AI17" s="220"/>
      <c r="AJ17" s="220"/>
      <c r="AK17" s="220"/>
      <c r="AL17" s="220"/>
      <c r="AM17" s="220"/>
      <c r="AN17" s="216"/>
    </row>
    <row r="18" spans="1:40" ht="29.25" customHeight="1">
      <c r="A18" s="220">
        <v>10</v>
      </c>
      <c r="B18" s="472" t="s">
        <v>3126</v>
      </c>
      <c r="C18" s="220">
        <v>1</v>
      </c>
      <c r="D18" s="220"/>
      <c r="E18" s="220">
        <v>1</v>
      </c>
      <c r="F18" s="220"/>
      <c r="G18" s="220"/>
      <c r="H18" s="473">
        <v>191</v>
      </c>
      <c r="I18" s="220"/>
      <c r="J18" s="220">
        <v>1</v>
      </c>
      <c r="K18" s="220"/>
      <c r="L18" s="220">
        <v>128</v>
      </c>
      <c r="M18" s="220">
        <v>58</v>
      </c>
      <c r="N18" s="220">
        <v>140</v>
      </c>
      <c r="O18" s="220"/>
      <c r="P18" s="220">
        <v>1</v>
      </c>
      <c r="Q18" s="220"/>
      <c r="R18" s="220">
        <v>1</v>
      </c>
      <c r="S18" s="220"/>
      <c r="T18" s="220">
        <v>1</v>
      </c>
      <c r="U18" s="474">
        <v>10</v>
      </c>
      <c r="V18" s="220">
        <v>300</v>
      </c>
      <c r="W18" s="220">
        <v>600</v>
      </c>
      <c r="X18" s="220" t="s">
        <v>3127</v>
      </c>
      <c r="Y18" s="481">
        <v>20498</v>
      </c>
      <c r="Z18" s="105">
        <v>22696</v>
      </c>
      <c r="AA18" s="66">
        <v>5193</v>
      </c>
      <c r="AB18" s="475">
        <v>112</v>
      </c>
      <c r="AC18" s="475">
        <v>127.5</v>
      </c>
      <c r="AD18" s="476">
        <v>363</v>
      </c>
      <c r="AE18" s="480">
        <v>188</v>
      </c>
      <c r="AF18" s="477">
        <v>147</v>
      </c>
      <c r="AG18" s="478">
        <v>1492.5</v>
      </c>
      <c r="AH18" s="220"/>
      <c r="AI18" s="220"/>
      <c r="AJ18" s="220"/>
      <c r="AK18" s="220"/>
      <c r="AL18" s="220"/>
      <c r="AM18" s="220"/>
      <c r="AN18" s="216"/>
    </row>
    <row r="19" spans="1:40" ht="29.25" customHeight="1">
      <c r="A19" s="220">
        <v>11</v>
      </c>
      <c r="B19" s="472" t="s">
        <v>3128</v>
      </c>
      <c r="C19" s="220"/>
      <c r="D19" s="220">
        <v>1</v>
      </c>
      <c r="E19" s="220"/>
      <c r="F19" s="220"/>
      <c r="G19" s="220">
        <v>1</v>
      </c>
      <c r="H19" s="473">
        <v>519</v>
      </c>
      <c r="I19" s="220"/>
      <c r="J19" s="220">
        <v>1</v>
      </c>
      <c r="K19" s="220"/>
      <c r="L19" s="220">
        <v>164</v>
      </c>
      <c r="M19" s="220">
        <v>72</v>
      </c>
      <c r="N19" s="220">
        <v>218</v>
      </c>
      <c r="O19" s="220"/>
      <c r="P19" s="220">
        <v>1</v>
      </c>
      <c r="Q19" s="220"/>
      <c r="R19" s="220">
        <v>1</v>
      </c>
      <c r="S19" s="220"/>
      <c r="T19" s="220">
        <v>1</v>
      </c>
      <c r="U19" s="474">
        <v>11</v>
      </c>
      <c r="V19" s="220">
        <v>300</v>
      </c>
      <c r="W19" s="220">
        <v>1000</v>
      </c>
      <c r="X19" s="220" t="s">
        <v>3129</v>
      </c>
      <c r="Y19" s="479">
        <v>87</v>
      </c>
      <c r="Z19" s="475">
        <v>110</v>
      </c>
      <c r="AA19" s="475">
        <v>151</v>
      </c>
      <c r="AB19" s="475">
        <v>117.5</v>
      </c>
      <c r="AC19" s="475">
        <v>176</v>
      </c>
      <c r="AD19" s="476">
        <v>166.5</v>
      </c>
      <c r="AE19" s="480">
        <v>383</v>
      </c>
      <c r="AF19" s="477">
        <v>95</v>
      </c>
      <c r="AG19" s="130">
        <v>8957</v>
      </c>
      <c r="AH19" s="220"/>
      <c r="AI19" s="220"/>
      <c r="AJ19" s="220"/>
      <c r="AK19" s="220"/>
      <c r="AL19" s="220"/>
      <c r="AM19" s="220"/>
      <c r="AN19" s="216"/>
    </row>
    <row r="20" spans="1:40" ht="29.25" customHeight="1">
      <c r="A20" s="220">
        <v>12</v>
      </c>
      <c r="B20" s="472" t="s">
        <v>3130</v>
      </c>
      <c r="C20" s="220">
        <v>1</v>
      </c>
      <c r="D20" s="220"/>
      <c r="E20" s="220"/>
      <c r="F20" s="220"/>
      <c r="G20" s="220">
        <v>1</v>
      </c>
      <c r="H20" s="473">
        <v>736</v>
      </c>
      <c r="I20" s="220"/>
      <c r="J20" s="220"/>
      <c r="K20" s="220">
        <v>1</v>
      </c>
      <c r="L20" s="220">
        <v>172</v>
      </c>
      <c r="M20" s="220">
        <v>75</v>
      </c>
      <c r="N20" s="220">
        <v>225</v>
      </c>
      <c r="O20" s="220"/>
      <c r="P20" s="220">
        <v>1</v>
      </c>
      <c r="Q20" s="220"/>
      <c r="R20" s="220">
        <v>1</v>
      </c>
      <c r="S20" s="220"/>
      <c r="T20" s="220">
        <v>1</v>
      </c>
      <c r="U20" s="474">
        <v>12</v>
      </c>
      <c r="V20" s="220">
        <v>300</v>
      </c>
      <c r="W20" s="220">
        <v>700</v>
      </c>
      <c r="X20" s="220" t="s">
        <v>3131</v>
      </c>
      <c r="Y20" s="70">
        <v>7033</v>
      </c>
      <c r="Z20" s="105">
        <v>17833</v>
      </c>
      <c r="AA20" s="66">
        <v>4662</v>
      </c>
      <c r="AB20" s="475">
        <v>483</v>
      </c>
      <c r="AC20" s="66">
        <v>1586.5</v>
      </c>
      <c r="AD20" s="476">
        <v>163</v>
      </c>
      <c r="AE20" s="480">
        <v>479</v>
      </c>
      <c r="AF20" s="477">
        <v>746</v>
      </c>
      <c r="AG20" s="478">
        <v>2729.5</v>
      </c>
      <c r="AH20" s="220"/>
      <c r="AI20" s="220"/>
      <c r="AJ20" s="220"/>
      <c r="AK20" s="220"/>
      <c r="AL20" s="220"/>
      <c r="AM20" s="220"/>
      <c r="AN20" s="216"/>
    </row>
    <row r="21" spans="1:40" ht="29.25" customHeight="1">
      <c r="A21" s="220">
        <v>13</v>
      </c>
      <c r="B21" s="472" t="s">
        <v>3132</v>
      </c>
      <c r="C21" s="220">
        <v>1</v>
      </c>
      <c r="D21" s="220"/>
      <c r="E21" s="220"/>
      <c r="F21" s="220"/>
      <c r="G21" s="220">
        <v>1</v>
      </c>
      <c r="H21" s="473">
        <v>567</v>
      </c>
      <c r="I21" s="220"/>
      <c r="J21" s="220">
        <v>1</v>
      </c>
      <c r="K21" s="220"/>
      <c r="L21" s="220">
        <v>176</v>
      </c>
      <c r="M21" s="220">
        <v>73</v>
      </c>
      <c r="N21" s="220">
        <v>222</v>
      </c>
      <c r="O21" s="220"/>
      <c r="P21" s="220">
        <v>1</v>
      </c>
      <c r="Q21" s="220"/>
      <c r="R21" s="220">
        <v>1</v>
      </c>
      <c r="S21" s="220"/>
      <c r="T21" s="220">
        <v>1</v>
      </c>
      <c r="U21" s="474">
        <v>13</v>
      </c>
      <c r="V21" s="220">
        <v>300</v>
      </c>
      <c r="W21" s="220">
        <v>1200</v>
      </c>
      <c r="X21" s="220" t="s">
        <v>3133</v>
      </c>
      <c r="Y21" s="481">
        <v>28751</v>
      </c>
      <c r="Z21" s="105">
        <v>29233.5</v>
      </c>
      <c r="AA21" s="105">
        <v>10173</v>
      </c>
      <c r="AB21" s="475">
        <v>495.5</v>
      </c>
      <c r="AC21" s="475">
        <v>795.5</v>
      </c>
      <c r="AD21" s="476">
        <v>125</v>
      </c>
      <c r="AE21" s="480">
        <v>808.5</v>
      </c>
      <c r="AF21" s="477">
        <v>122</v>
      </c>
      <c r="AG21" s="478">
        <v>897</v>
      </c>
      <c r="AH21" s="220"/>
      <c r="AI21" s="220"/>
      <c r="AJ21" s="220"/>
      <c r="AK21" s="220"/>
      <c r="AL21" s="220"/>
      <c r="AM21" s="220"/>
      <c r="AN21" s="216"/>
    </row>
    <row r="22" spans="1:40" ht="29.25" customHeight="1">
      <c r="A22" s="220">
        <v>14</v>
      </c>
      <c r="B22" s="472" t="s">
        <v>3134</v>
      </c>
      <c r="C22" s="220"/>
      <c r="D22" s="220">
        <v>1</v>
      </c>
      <c r="E22" s="220"/>
      <c r="F22" s="220">
        <v>1</v>
      </c>
      <c r="G22" s="220"/>
      <c r="H22" s="473">
        <v>274</v>
      </c>
      <c r="I22" s="220"/>
      <c r="J22" s="220"/>
      <c r="K22" s="220">
        <v>1</v>
      </c>
      <c r="L22" s="220">
        <v>145</v>
      </c>
      <c r="M22" s="220">
        <v>65</v>
      </c>
      <c r="N22" s="220">
        <v>175</v>
      </c>
      <c r="O22" s="220"/>
      <c r="P22" s="220">
        <v>1</v>
      </c>
      <c r="Q22" s="220"/>
      <c r="R22" s="220">
        <v>1</v>
      </c>
      <c r="S22" s="220"/>
      <c r="T22" s="220">
        <v>1</v>
      </c>
      <c r="U22" s="474">
        <v>14</v>
      </c>
      <c r="V22" s="220">
        <v>300</v>
      </c>
      <c r="W22" s="220">
        <v>900</v>
      </c>
      <c r="X22" s="220" t="s">
        <v>3135</v>
      </c>
      <c r="Y22" s="479">
        <v>72</v>
      </c>
      <c r="Z22" s="475">
        <v>132</v>
      </c>
      <c r="AA22" s="475">
        <v>119</v>
      </c>
      <c r="AB22" s="475">
        <v>66</v>
      </c>
      <c r="AC22" s="475">
        <v>108</v>
      </c>
      <c r="AD22" s="476">
        <v>78</v>
      </c>
      <c r="AE22" s="480">
        <v>348</v>
      </c>
      <c r="AF22" s="477">
        <v>73</v>
      </c>
      <c r="AG22" s="478">
        <v>1087</v>
      </c>
      <c r="AH22" s="220"/>
      <c r="AI22" s="220"/>
      <c r="AJ22" s="220"/>
      <c r="AK22" s="220"/>
      <c r="AL22" s="220"/>
      <c r="AM22" s="220"/>
      <c r="AN22" s="216"/>
    </row>
    <row r="23" spans="1:40" ht="29.25" customHeight="1">
      <c r="A23" s="222">
        <v>15</v>
      </c>
      <c r="B23" s="221" t="s">
        <v>3136</v>
      </c>
      <c r="C23" s="222"/>
      <c r="D23" s="222">
        <v>1</v>
      </c>
      <c r="E23" s="222"/>
      <c r="F23" s="222">
        <v>1</v>
      </c>
      <c r="G23" s="222"/>
      <c r="H23" s="223">
        <v>313</v>
      </c>
      <c r="I23" s="222"/>
      <c r="J23" s="222"/>
      <c r="K23" s="222">
        <v>1</v>
      </c>
      <c r="L23" s="222">
        <v>150</v>
      </c>
      <c r="M23" s="222">
        <v>62</v>
      </c>
      <c r="N23" s="222">
        <v>185</v>
      </c>
      <c r="O23" s="222"/>
      <c r="P23" s="222">
        <v>1</v>
      </c>
      <c r="Q23" s="222"/>
      <c r="R23" s="222">
        <v>1</v>
      </c>
      <c r="S23" s="222"/>
      <c r="T23" s="222">
        <v>1</v>
      </c>
      <c r="U23" s="474">
        <v>15</v>
      </c>
      <c r="V23" s="222">
        <v>300</v>
      </c>
      <c r="W23" s="222">
        <v>900</v>
      </c>
      <c r="X23" s="222" t="s">
        <v>3137</v>
      </c>
      <c r="Y23" s="479">
        <v>87.5</v>
      </c>
      <c r="Z23" s="475">
        <v>73</v>
      </c>
      <c r="AA23" s="475">
        <v>110</v>
      </c>
      <c r="AB23" s="475">
        <v>119</v>
      </c>
      <c r="AC23" s="475">
        <v>110</v>
      </c>
      <c r="AD23" s="476">
        <v>78</v>
      </c>
      <c r="AE23" s="480">
        <v>452</v>
      </c>
      <c r="AF23" s="477">
        <v>96</v>
      </c>
      <c r="AG23" s="478">
        <v>1033</v>
      </c>
      <c r="AH23" s="222"/>
      <c r="AI23" s="222"/>
      <c r="AJ23" s="222" t="s">
        <v>3138</v>
      </c>
      <c r="AK23" s="220"/>
      <c r="AL23" s="220"/>
      <c r="AM23" s="220"/>
      <c r="AN23" s="216"/>
    </row>
    <row r="24" spans="1:40" ht="29.25" customHeight="1">
      <c r="A24" s="220">
        <v>16</v>
      </c>
      <c r="B24" s="472" t="s">
        <v>3139</v>
      </c>
      <c r="C24" s="220"/>
      <c r="D24" s="220">
        <v>1</v>
      </c>
      <c r="E24" s="220"/>
      <c r="F24" s="220">
        <v>1</v>
      </c>
      <c r="G24" s="220"/>
      <c r="H24" s="473">
        <v>242</v>
      </c>
      <c r="I24" s="220"/>
      <c r="J24" s="220">
        <v>1</v>
      </c>
      <c r="K24" s="220"/>
      <c r="L24" s="220">
        <v>138</v>
      </c>
      <c r="M24" s="220">
        <v>50</v>
      </c>
      <c r="N24" s="220">
        <v>165</v>
      </c>
      <c r="O24" s="220"/>
      <c r="P24" s="220">
        <v>1</v>
      </c>
      <c r="Q24" s="220"/>
      <c r="R24" s="220">
        <v>1</v>
      </c>
      <c r="S24" s="220"/>
      <c r="T24" s="220">
        <v>1</v>
      </c>
      <c r="U24" s="474">
        <v>16</v>
      </c>
      <c r="V24" s="220">
        <v>300</v>
      </c>
      <c r="W24" s="220">
        <v>1000</v>
      </c>
      <c r="X24" s="220" t="s">
        <v>3140</v>
      </c>
      <c r="Y24" s="70">
        <v>1995</v>
      </c>
      <c r="Z24" s="66">
        <v>5244</v>
      </c>
      <c r="AA24" s="475">
        <v>662</v>
      </c>
      <c r="AB24" s="475">
        <v>98</v>
      </c>
      <c r="AC24" s="475">
        <v>137</v>
      </c>
      <c r="AD24" s="476">
        <v>83</v>
      </c>
      <c r="AE24" s="480">
        <v>140</v>
      </c>
      <c r="AF24" s="477">
        <v>111</v>
      </c>
      <c r="AG24" s="478">
        <v>505</v>
      </c>
      <c r="AH24" s="220"/>
      <c r="AI24" s="220"/>
      <c r="AJ24" s="220"/>
      <c r="AK24" s="220"/>
      <c r="AL24" s="220"/>
      <c r="AM24" s="220"/>
      <c r="AN24" s="216"/>
    </row>
    <row r="25" spans="1:40" ht="29.25" customHeight="1">
      <c r="A25" s="220">
        <v>17</v>
      </c>
      <c r="B25" s="472" t="s">
        <v>3141</v>
      </c>
      <c r="C25" s="220">
        <v>1</v>
      </c>
      <c r="D25" s="220"/>
      <c r="E25" s="220"/>
      <c r="F25" s="220">
        <v>1</v>
      </c>
      <c r="G25" s="220"/>
      <c r="H25" s="473">
        <v>243</v>
      </c>
      <c r="I25" s="220"/>
      <c r="J25" s="220">
        <v>1</v>
      </c>
      <c r="K25" s="220"/>
      <c r="L25" s="220">
        <v>142</v>
      </c>
      <c r="M25" s="220">
        <v>58</v>
      </c>
      <c r="N25" s="220">
        <v>168</v>
      </c>
      <c r="O25" s="220"/>
      <c r="P25" s="220">
        <v>1</v>
      </c>
      <c r="Q25" s="220"/>
      <c r="R25" s="220">
        <v>1</v>
      </c>
      <c r="S25" s="220"/>
      <c r="T25" s="220">
        <v>1</v>
      </c>
      <c r="U25" s="474">
        <v>17</v>
      </c>
      <c r="V25" s="220">
        <v>300</v>
      </c>
      <c r="W25" s="220">
        <v>700</v>
      </c>
      <c r="X25" s="220" t="s">
        <v>3142</v>
      </c>
      <c r="Y25" s="70">
        <v>1323</v>
      </c>
      <c r="Z25" s="475">
        <v>112</v>
      </c>
      <c r="AA25" s="475">
        <v>94</v>
      </c>
      <c r="AB25" s="475">
        <v>87</v>
      </c>
      <c r="AC25" s="475">
        <v>95.5</v>
      </c>
      <c r="AD25" s="476">
        <v>143</v>
      </c>
      <c r="AE25" s="81">
        <v>1236</v>
      </c>
      <c r="AF25" s="477">
        <v>437</v>
      </c>
      <c r="AG25" s="478">
        <v>1636</v>
      </c>
      <c r="AH25" s="220"/>
      <c r="AI25" s="220"/>
      <c r="AJ25" s="220"/>
      <c r="AK25" s="220"/>
      <c r="AL25" s="220"/>
      <c r="AM25" s="220"/>
      <c r="AN25" s="216"/>
    </row>
    <row r="26" spans="1:40" ht="29.25" customHeight="1">
      <c r="A26" s="220">
        <v>18</v>
      </c>
      <c r="B26" s="472" t="s">
        <v>3143</v>
      </c>
      <c r="C26" s="220"/>
      <c r="D26" s="220">
        <v>1</v>
      </c>
      <c r="E26" s="220"/>
      <c r="F26" s="220">
        <v>1</v>
      </c>
      <c r="G26" s="220"/>
      <c r="H26" s="473">
        <v>286</v>
      </c>
      <c r="I26" s="220"/>
      <c r="J26" s="220"/>
      <c r="K26" s="220">
        <v>1</v>
      </c>
      <c r="L26" s="220">
        <v>147</v>
      </c>
      <c r="M26" s="220">
        <v>61</v>
      </c>
      <c r="N26" s="220">
        <v>175</v>
      </c>
      <c r="O26" s="220"/>
      <c r="P26" s="220">
        <v>1</v>
      </c>
      <c r="Q26" s="220"/>
      <c r="R26" s="220">
        <v>1</v>
      </c>
      <c r="S26" s="220"/>
      <c r="T26" s="220">
        <v>1</v>
      </c>
      <c r="U26" s="474">
        <v>18</v>
      </c>
      <c r="V26" s="220">
        <v>300</v>
      </c>
      <c r="W26" s="220">
        <v>1000</v>
      </c>
      <c r="X26" s="220" t="s">
        <v>3144</v>
      </c>
      <c r="Y26" s="479">
        <v>93.5</v>
      </c>
      <c r="Z26" s="475">
        <v>83</v>
      </c>
      <c r="AA26" s="475">
        <v>52</v>
      </c>
      <c r="AB26" s="475">
        <v>110</v>
      </c>
      <c r="AC26" s="475">
        <v>120.5</v>
      </c>
      <c r="AD26" s="476">
        <v>192</v>
      </c>
      <c r="AE26" s="480">
        <v>122</v>
      </c>
      <c r="AF26" s="477">
        <v>93</v>
      </c>
      <c r="AG26" s="478">
        <v>961</v>
      </c>
      <c r="AH26" s="220"/>
      <c r="AI26" s="220"/>
      <c r="AJ26" s="220"/>
      <c r="AK26" s="220"/>
      <c r="AL26" s="220"/>
      <c r="AM26" s="220"/>
      <c r="AN26" s="216"/>
    </row>
    <row r="27" spans="1:40" ht="29.25" customHeight="1">
      <c r="A27" s="220">
        <v>19</v>
      </c>
      <c r="B27" s="472" t="s">
        <v>3145</v>
      </c>
      <c r="C27" s="220"/>
      <c r="D27" s="220">
        <v>1</v>
      </c>
      <c r="E27" s="220"/>
      <c r="F27" s="220">
        <v>1</v>
      </c>
      <c r="G27" s="220"/>
      <c r="H27" s="473">
        <v>265</v>
      </c>
      <c r="I27" s="220"/>
      <c r="J27" s="220"/>
      <c r="K27" s="220">
        <v>1</v>
      </c>
      <c r="L27" s="220">
        <v>145</v>
      </c>
      <c r="M27" s="220">
        <v>62</v>
      </c>
      <c r="N27" s="220">
        <v>175</v>
      </c>
      <c r="O27" s="220"/>
      <c r="P27" s="220">
        <v>1</v>
      </c>
      <c r="Q27" s="220"/>
      <c r="R27" s="220">
        <v>1</v>
      </c>
      <c r="S27" s="220"/>
      <c r="T27" s="220">
        <v>1</v>
      </c>
      <c r="U27" s="474">
        <v>19</v>
      </c>
      <c r="V27" s="220">
        <v>300</v>
      </c>
      <c r="W27" s="220">
        <v>800</v>
      </c>
      <c r="X27" s="220" t="s">
        <v>3146</v>
      </c>
      <c r="Y27" s="70">
        <v>1359</v>
      </c>
      <c r="Z27" s="66">
        <v>3491</v>
      </c>
      <c r="AA27" s="66">
        <v>1182</v>
      </c>
      <c r="AB27" s="475">
        <v>75</v>
      </c>
      <c r="AC27" s="475">
        <v>117.5</v>
      </c>
      <c r="AD27" s="476">
        <v>104</v>
      </c>
      <c r="AE27" s="480">
        <v>127</v>
      </c>
      <c r="AF27" s="477">
        <v>110</v>
      </c>
      <c r="AG27" s="478">
        <v>564.5</v>
      </c>
      <c r="AH27" s="220"/>
      <c r="AI27" s="220"/>
      <c r="AJ27" s="220"/>
      <c r="AK27" s="220"/>
      <c r="AL27" s="220"/>
      <c r="AM27" s="220"/>
      <c r="AN27" s="216"/>
    </row>
    <row r="28" spans="1:40" ht="29.25" customHeight="1">
      <c r="A28" s="220">
        <v>20</v>
      </c>
      <c r="B28" s="472" t="s">
        <v>3147</v>
      </c>
      <c r="C28" s="220">
        <v>1</v>
      </c>
      <c r="D28" s="220"/>
      <c r="E28" s="220"/>
      <c r="F28" s="220">
        <v>1</v>
      </c>
      <c r="G28" s="220"/>
      <c r="H28" s="473">
        <v>264</v>
      </c>
      <c r="I28" s="220"/>
      <c r="J28" s="220"/>
      <c r="K28" s="220">
        <v>1</v>
      </c>
      <c r="L28" s="220">
        <v>142</v>
      </c>
      <c r="M28" s="220">
        <v>65</v>
      </c>
      <c r="N28" s="220">
        <v>172</v>
      </c>
      <c r="O28" s="220"/>
      <c r="P28" s="220">
        <v>1</v>
      </c>
      <c r="Q28" s="220"/>
      <c r="R28" s="220">
        <v>1</v>
      </c>
      <c r="S28" s="220"/>
      <c r="T28" s="220">
        <v>1</v>
      </c>
      <c r="U28" s="474">
        <v>20</v>
      </c>
      <c r="V28" s="220">
        <v>300</v>
      </c>
      <c r="W28" s="220">
        <v>900</v>
      </c>
      <c r="X28" s="220" t="s">
        <v>3148</v>
      </c>
      <c r="Y28" s="70">
        <v>1611</v>
      </c>
      <c r="Z28" s="66">
        <v>2676</v>
      </c>
      <c r="AA28" s="475">
        <v>458</v>
      </c>
      <c r="AB28" s="475">
        <v>81</v>
      </c>
      <c r="AC28" s="475">
        <v>96</v>
      </c>
      <c r="AD28" s="476">
        <v>90</v>
      </c>
      <c r="AE28" s="480">
        <v>104</v>
      </c>
      <c r="AF28" s="477">
        <v>78</v>
      </c>
      <c r="AG28" s="478">
        <v>547</v>
      </c>
      <c r="AH28" s="220"/>
      <c r="AI28" s="220"/>
      <c r="AJ28" s="220"/>
      <c r="AK28" s="220"/>
      <c r="AL28" s="220"/>
      <c r="AM28" s="220"/>
      <c r="AN28" s="216"/>
    </row>
    <row r="29" spans="1:40" ht="29.25" customHeight="1">
      <c r="A29" s="220">
        <v>21</v>
      </c>
      <c r="B29" s="472" t="s">
        <v>3149</v>
      </c>
      <c r="C29" s="220"/>
      <c r="D29" s="220">
        <v>1</v>
      </c>
      <c r="E29" s="220"/>
      <c r="F29" s="220">
        <v>1</v>
      </c>
      <c r="G29" s="220"/>
      <c r="H29" s="473">
        <v>250</v>
      </c>
      <c r="I29" s="220"/>
      <c r="J29" s="220">
        <v>1</v>
      </c>
      <c r="K29" s="220"/>
      <c r="L29" s="220">
        <v>140</v>
      </c>
      <c r="M29" s="220">
        <v>58</v>
      </c>
      <c r="N29" s="220">
        <v>168</v>
      </c>
      <c r="O29" s="220"/>
      <c r="P29" s="220">
        <v>1</v>
      </c>
      <c r="Q29" s="220"/>
      <c r="R29" s="220">
        <v>1</v>
      </c>
      <c r="S29" s="220"/>
      <c r="T29" s="220">
        <v>1</v>
      </c>
      <c r="U29" s="474">
        <v>21</v>
      </c>
      <c r="V29" s="220">
        <v>300</v>
      </c>
      <c r="W29" s="220">
        <v>1000</v>
      </c>
      <c r="X29" s="220" t="s">
        <v>3150</v>
      </c>
      <c r="Y29" s="479">
        <v>847</v>
      </c>
      <c r="Z29" s="66">
        <v>2670.5</v>
      </c>
      <c r="AA29" s="475">
        <v>933</v>
      </c>
      <c r="AB29" s="475">
        <v>159</v>
      </c>
      <c r="AC29" s="475">
        <v>209</v>
      </c>
      <c r="AD29" s="476">
        <v>91</v>
      </c>
      <c r="AE29" s="480">
        <v>283</v>
      </c>
      <c r="AF29" s="477">
        <v>84</v>
      </c>
      <c r="AG29" s="478">
        <v>982</v>
      </c>
      <c r="AH29" s="220"/>
      <c r="AI29" s="220"/>
      <c r="AJ29" s="220"/>
      <c r="AK29" s="220"/>
      <c r="AL29" s="220"/>
      <c r="AM29" s="220"/>
      <c r="AN29" s="216"/>
    </row>
    <row r="30" spans="1:40" ht="29.25" customHeight="1">
      <c r="A30" s="220">
        <v>22</v>
      </c>
      <c r="B30" s="472" t="s">
        <v>3151</v>
      </c>
      <c r="C30" s="220">
        <v>1</v>
      </c>
      <c r="D30" s="220"/>
      <c r="E30" s="220"/>
      <c r="F30" s="220">
        <v>1</v>
      </c>
      <c r="G30" s="220"/>
      <c r="H30" s="473">
        <v>225</v>
      </c>
      <c r="I30" s="220"/>
      <c r="J30" s="220">
        <v>1</v>
      </c>
      <c r="K30" s="220"/>
      <c r="L30" s="220">
        <v>138</v>
      </c>
      <c r="M30" s="220">
        <v>65</v>
      </c>
      <c r="N30" s="220">
        <v>180</v>
      </c>
      <c r="O30" s="220"/>
      <c r="P30" s="220">
        <v>1</v>
      </c>
      <c r="Q30" s="220"/>
      <c r="R30" s="220">
        <v>1</v>
      </c>
      <c r="S30" s="220"/>
      <c r="T30" s="220">
        <v>1</v>
      </c>
      <c r="U30" s="474">
        <v>22</v>
      </c>
      <c r="V30" s="220">
        <v>300</v>
      </c>
      <c r="W30" s="220">
        <v>900</v>
      </c>
      <c r="X30" s="220" t="s">
        <v>3152</v>
      </c>
      <c r="Y30" s="479">
        <v>107</v>
      </c>
      <c r="Z30" s="475">
        <v>116.5</v>
      </c>
      <c r="AA30" s="475">
        <v>111.5</v>
      </c>
      <c r="AB30" s="475">
        <v>97.5</v>
      </c>
      <c r="AC30" s="475">
        <v>120.5</v>
      </c>
      <c r="AD30" s="476">
        <v>82</v>
      </c>
      <c r="AE30" s="480">
        <v>150.5</v>
      </c>
      <c r="AF30" s="477">
        <v>102.5</v>
      </c>
      <c r="AG30" s="478">
        <v>1228</v>
      </c>
      <c r="AH30" s="220"/>
      <c r="AI30" s="220"/>
      <c r="AJ30" s="220"/>
      <c r="AK30" s="220"/>
      <c r="AL30" s="220"/>
      <c r="AM30" s="220"/>
      <c r="AN30" s="216"/>
    </row>
    <row r="31" spans="1:40" ht="29.25" customHeight="1">
      <c r="A31" s="220">
        <v>23</v>
      </c>
      <c r="B31" s="472" t="s">
        <v>3153</v>
      </c>
      <c r="C31" s="220">
        <v>1</v>
      </c>
      <c r="D31" s="220"/>
      <c r="E31" s="220"/>
      <c r="F31" s="220">
        <v>1</v>
      </c>
      <c r="G31" s="220"/>
      <c r="H31" s="473">
        <v>288</v>
      </c>
      <c r="I31" s="220"/>
      <c r="J31" s="220"/>
      <c r="K31" s="220">
        <v>1</v>
      </c>
      <c r="L31" s="220">
        <v>145</v>
      </c>
      <c r="M31" s="220">
        <v>65</v>
      </c>
      <c r="N31" s="220">
        <v>170</v>
      </c>
      <c r="O31" s="220"/>
      <c r="P31" s="220">
        <v>1</v>
      </c>
      <c r="Q31" s="220"/>
      <c r="R31" s="220">
        <v>1</v>
      </c>
      <c r="S31" s="220"/>
      <c r="T31" s="220">
        <v>1</v>
      </c>
      <c r="U31" s="474">
        <v>23</v>
      </c>
      <c r="V31" s="220">
        <v>300</v>
      </c>
      <c r="W31" s="220">
        <v>1000</v>
      </c>
      <c r="X31" s="220" t="s">
        <v>3154</v>
      </c>
      <c r="Y31" s="70">
        <v>3055.5</v>
      </c>
      <c r="Z31" s="66">
        <v>7608</v>
      </c>
      <c r="AA31" s="66">
        <v>1686</v>
      </c>
      <c r="AB31" s="475">
        <v>135</v>
      </c>
      <c r="AC31" s="475">
        <v>163</v>
      </c>
      <c r="AD31" s="476">
        <v>97</v>
      </c>
      <c r="AE31" s="480">
        <v>165</v>
      </c>
      <c r="AF31" s="477">
        <v>133</v>
      </c>
      <c r="AG31" s="478">
        <v>639</v>
      </c>
      <c r="AH31" s="220"/>
      <c r="AI31" s="220"/>
      <c r="AJ31" s="220"/>
      <c r="AK31" s="220"/>
      <c r="AL31" s="220"/>
      <c r="AM31" s="220"/>
      <c r="AN31" s="216"/>
    </row>
    <row r="32" spans="1:40" ht="29.25" customHeight="1">
      <c r="A32" s="220">
        <v>24</v>
      </c>
      <c r="B32" s="472" t="s">
        <v>3155</v>
      </c>
      <c r="C32" s="220"/>
      <c r="D32" s="220">
        <v>1</v>
      </c>
      <c r="E32" s="220"/>
      <c r="F32" s="220">
        <v>1</v>
      </c>
      <c r="G32" s="220"/>
      <c r="H32" s="473">
        <v>217</v>
      </c>
      <c r="I32" s="220"/>
      <c r="J32" s="220">
        <v>1</v>
      </c>
      <c r="K32" s="220"/>
      <c r="L32" s="220">
        <v>140</v>
      </c>
      <c r="M32" s="220">
        <v>58</v>
      </c>
      <c r="N32" s="220">
        <v>150</v>
      </c>
      <c r="O32" s="220"/>
      <c r="P32" s="220">
        <v>1</v>
      </c>
      <c r="Q32" s="220"/>
      <c r="R32" s="220">
        <v>1</v>
      </c>
      <c r="S32" s="220"/>
      <c r="T32" s="220">
        <v>1</v>
      </c>
      <c r="U32" s="474">
        <v>24</v>
      </c>
      <c r="V32" s="220">
        <v>300</v>
      </c>
      <c r="W32" s="220">
        <v>700</v>
      </c>
      <c r="X32" s="220" t="s">
        <v>3156</v>
      </c>
      <c r="Y32" s="70">
        <v>5755</v>
      </c>
      <c r="Z32" s="66">
        <v>9397</v>
      </c>
      <c r="AA32" s="66">
        <v>3234.5</v>
      </c>
      <c r="AB32" s="475">
        <v>124</v>
      </c>
      <c r="AC32" s="475">
        <v>103.5</v>
      </c>
      <c r="AD32" s="476">
        <v>91.5</v>
      </c>
      <c r="AE32" s="480">
        <v>96</v>
      </c>
      <c r="AF32" s="477">
        <v>103</v>
      </c>
      <c r="AG32" s="478">
        <v>1174.5</v>
      </c>
      <c r="AH32" s="220"/>
      <c r="AI32" s="220"/>
      <c r="AJ32" s="220"/>
      <c r="AK32" s="220"/>
      <c r="AL32" s="220"/>
      <c r="AM32" s="220"/>
      <c r="AN32" s="216"/>
    </row>
    <row r="33" spans="1:40" ht="29.25" customHeight="1">
      <c r="A33" s="220">
        <v>25</v>
      </c>
      <c r="B33" s="472" t="s">
        <v>3157</v>
      </c>
      <c r="C33" s="220"/>
      <c r="D33" s="220">
        <v>1</v>
      </c>
      <c r="E33" s="220"/>
      <c r="F33" s="220">
        <v>1</v>
      </c>
      <c r="G33" s="220"/>
      <c r="H33" s="473">
        <v>232</v>
      </c>
      <c r="I33" s="220"/>
      <c r="J33" s="220"/>
      <c r="K33" s="220">
        <v>1</v>
      </c>
      <c r="L33" s="220">
        <v>140</v>
      </c>
      <c r="M33" s="220">
        <v>67</v>
      </c>
      <c r="N33" s="220">
        <v>170</v>
      </c>
      <c r="O33" s="220"/>
      <c r="P33" s="220">
        <v>1</v>
      </c>
      <c r="Q33" s="220"/>
      <c r="R33" s="220">
        <v>1</v>
      </c>
      <c r="S33" s="220"/>
      <c r="T33" s="220">
        <v>1</v>
      </c>
      <c r="U33" s="474">
        <v>25</v>
      </c>
      <c r="V33" s="220">
        <v>300</v>
      </c>
      <c r="W33" s="220">
        <v>800</v>
      </c>
      <c r="X33" s="220" t="s">
        <v>3158</v>
      </c>
      <c r="Y33" s="479">
        <v>129</v>
      </c>
      <c r="Z33" s="475">
        <v>901.5</v>
      </c>
      <c r="AA33" s="475">
        <v>947</v>
      </c>
      <c r="AB33" s="475">
        <v>114</v>
      </c>
      <c r="AC33" s="475">
        <v>92.5</v>
      </c>
      <c r="AD33" s="476">
        <v>82</v>
      </c>
      <c r="AE33" s="480">
        <v>138</v>
      </c>
      <c r="AF33" s="477">
        <v>80</v>
      </c>
      <c r="AG33" s="478">
        <v>987.5</v>
      </c>
      <c r="AH33" s="220"/>
      <c r="AI33" s="220"/>
      <c r="AJ33" s="220"/>
      <c r="AK33" s="220"/>
      <c r="AL33" s="220"/>
      <c r="AM33" s="220"/>
      <c r="AN33" s="216"/>
    </row>
    <row r="34" spans="1:40" ht="29.25" customHeight="1">
      <c r="A34" s="220">
        <v>26</v>
      </c>
      <c r="B34" s="472" t="s">
        <v>3159</v>
      </c>
      <c r="C34" s="220">
        <v>1</v>
      </c>
      <c r="D34" s="220"/>
      <c r="E34" s="220"/>
      <c r="F34" s="220">
        <v>1</v>
      </c>
      <c r="G34" s="220"/>
      <c r="H34" s="473">
        <v>191</v>
      </c>
      <c r="I34" s="220"/>
      <c r="J34" s="220">
        <v>1</v>
      </c>
      <c r="K34" s="220"/>
      <c r="L34" s="220">
        <v>125</v>
      </c>
      <c r="M34" s="220">
        <v>68</v>
      </c>
      <c r="N34" s="220">
        <v>160</v>
      </c>
      <c r="O34" s="220"/>
      <c r="P34" s="220">
        <v>1</v>
      </c>
      <c r="Q34" s="220"/>
      <c r="R34" s="220">
        <v>1</v>
      </c>
      <c r="S34" s="220"/>
      <c r="T34" s="220">
        <v>1</v>
      </c>
      <c r="U34" s="474">
        <v>26</v>
      </c>
      <c r="V34" s="220">
        <v>300</v>
      </c>
      <c r="W34" s="220">
        <v>900</v>
      </c>
      <c r="X34" s="220" t="s">
        <v>3160</v>
      </c>
      <c r="Y34" s="70">
        <v>1851</v>
      </c>
      <c r="Z34" s="105">
        <v>10446.5</v>
      </c>
      <c r="AA34" s="66">
        <v>1339</v>
      </c>
      <c r="AB34" s="475">
        <v>91</v>
      </c>
      <c r="AC34" s="475">
        <v>93</v>
      </c>
      <c r="AD34" s="476">
        <v>111</v>
      </c>
      <c r="AE34" s="480">
        <v>114</v>
      </c>
      <c r="AF34" s="477">
        <v>104</v>
      </c>
      <c r="AG34" s="478">
        <v>601</v>
      </c>
      <c r="AH34" s="220"/>
      <c r="AI34" s="220"/>
      <c r="AJ34" s="220"/>
      <c r="AK34" s="220"/>
      <c r="AL34" s="220"/>
      <c r="AM34" s="220"/>
      <c r="AN34" s="216"/>
    </row>
    <row r="35" spans="1:40" ht="29.25" customHeight="1">
      <c r="A35" s="220">
        <v>27</v>
      </c>
      <c r="B35" s="472" t="s">
        <v>3161</v>
      </c>
      <c r="C35" s="220">
        <v>1</v>
      </c>
      <c r="D35" s="220"/>
      <c r="E35" s="220"/>
      <c r="F35" s="220">
        <v>1</v>
      </c>
      <c r="G35" s="220"/>
      <c r="H35" s="473">
        <v>212</v>
      </c>
      <c r="I35" s="220"/>
      <c r="J35" s="220">
        <v>1</v>
      </c>
      <c r="K35" s="220"/>
      <c r="L35" s="220">
        <v>132</v>
      </c>
      <c r="M35" s="220">
        <v>62</v>
      </c>
      <c r="N35" s="220">
        <v>165</v>
      </c>
      <c r="O35" s="220"/>
      <c r="P35" s="220">
        <v>1</v>
      </c>
      <c r="Q35" s="220"/>
      <c r="R35" s="220">
        <v>1</v>
      </c>
      <c r="S35" s="220"/>
      <c r="T35" s="220">
        <v>1</v>
      </c>
      <c r="U35" s="474">
        <v>27</v>
      </c>
      <c r="V35" s="220">
        <v>300</v>
      </c>
      <c r="W35" s="220">
        <v>700</v>
      </c>
      <c r="X35" s="220" t="s">
        <v>3162</v>
      </c>
      <c r="Y35" s="479">
        <v>79.5</v>
      </c>
      <c r="Z35" s="475">
        <v>101</v>
      </c>
      <c r="AA35" s="475">
        <v>91.5</v>
      </c>
      <c r="AB35" s="475">
        <v>108.5</v>
      </c>
      <c r="AC35" s="475">
        <v>101.5</v>
      </c>
      <c r="AD35" s="476">
        <v>100</v>
      </c>
      <c r="AE35" s="480">
        <v>159</v>
      </c>
      <c r="AF35" s="477">
        <v>91.5</v>
      </c>
      <c r="AG35" s="478">
        <v>1157.5</v>
      </c>
      <c r="AH35" s="220"/>
      <c r="AI35" s="220"/>
      <c r="AJ35" s="220"/>
      <c r="AK35" s="220"/>
      <c r="AL35" s="220"/>
      <c r="AM35" s="220"/>
      <c r="AN35" s="216"/>
    </row>
    <row r="36" spans="1:40" ht="29.25" customHeight="1">
      <c r="A36" s="222">
        <v>28</v>
      </c>
      <c r="B36" s="221" t="s">
        <v>3163</v>
      </c>
      <c r="C36" s="222"/>
      <c r="D36" s="222">
        <v>1</v>
      </c>
      <c r="E36" s="222"/>
      <c r="F36" s="222">
        <v>1</v>
      </c>
      <c r="G36" s="222"/>
      <c r="H36" s="223">
        <v>206</v>
      </c>
      <c r="I36" s="222"/>
      <c r="J36" s="222">
        <v>1</v>
      </c>
      <c r="K36" s="222"/>
      <c r="L36" s="222">
        <v>140</v>
      </c>
      <c r="M36" s="222">
        <v>60</v>
      </c>
      <c r="N36" s="222">
        <v>165</v>
      </c>
      <c r="O36" s="222"/>
      <c r="P36" s="222">
        <v>1</v>
      </c>
      <c r="Q36" s="222"/>
      <c r="R36" s="222">
        <v>1</v>
      </c>
      <c r="S36" s="222"/>
      <c r="T36" s="222">
        <v>1</v>
      </c>
      <c r="U36" s="474">
        <v>28</v>
      </c>
      <c r="V36" s="222">
        <v>300</v>
      </c>
      <c r="W36" s="222">
        <v>900</v>
      </c>
      <c r="X36" s="222" t="s">
        <v>3164</v>
      </c>
      <c r="Y36" s="70">
        <v>3072</v>
      </c>
      <c r="Z36" s="66">
        <v>7020</v>
      </c>
      <c r="AA36" s="475">
        <v>973</v>
      </c>
      <c r="AB36" s="475">
        <v>101</v>
      </c>
      <c r="AC36" s="475">
        <v>86</v>
      </c>
      <c r="AD36" s="476">
        <v>78.5</v>
      </c>
      <c r="AE36" s="480">
        <v>93</v>
      </c>
      <c r="AF36" s="477">
        <v>83.5</v>
      </c>
      <c r="AG36" s="478">
        <v>992</v>
      </c>
      <c r="AH36" s="222"/>
      <c r="AI36" s="222"/>
      <c r="AJ36" s="222" t="s">
        <v>3165</v>
      </c>
      <c r="AK36" s="220"/>
      <c r="AL36" s="220"/>
      <c r="AM36" s="220"/>
      <c r="AN36" s="216"/>
    </row>
    <row r="37" spans="1:40" ht="29.25" customHeight="1">
      <c r="A37" s="222">
        <v>29</v>
      </c>
      <c r="B37" s="221" t="s">
        <v>3163</v>
      </c>
      <c r="C37" s="222">
        <v>1</v>
      </c>
      <c r="D37" s="222"/>
      <c r="E37" s="222"/>
      <c r="F37" s="222">
        <v>1</v>
      </c>
      <c r="G37" s="222"/>
      <c r="H37" s="223">
        <v>204</v>
      </c>
      <c r="I37" s="222"/>
      <c r="J37" s="222">
        <v>1</v>
      </c>
      <c r="K37" s="222"/>
      <c r="L37" s="222">
        <v>140</v>
      </c>
      <c r="M37" s="222">
        <v>62</v>
      </c>
      <c r="N37" s="222">
        <v>165</v>
      </c>
      <c r="O37" s="222"/>
      <c r="P37" s="222">
        <v>1</v>
      </c>
      <c r="Q37" s="222"/>
      <c r="R37" s="222">
        <v>1</v>
      </c>
      <c r="S37" s="222"/>
      <c r="T37" s="222">
        <v>1</v>
      </c>
      <c r="U37" s="474">
        <v>29</v>
      </c>
      <c r="V37" s="222">
        <v>300</v>
      </c>
      <c r="W37" s="222">
        <v>800</v>
      </c>
      <c r="X37" s="222" t="s">
        <v>2744</v>
      </c>
      <c r="Y37" s="481">
        <v>12037.5</v>
      </c>
      <c r="Z37" s="105">
        <v>20625</v>
      </c>
      <c r="AA37" s="66">
        <v>4464</v>
      </c>
      <c r="AB37" s="475">
        <v>287.5</v>
      </c>
      <c r="AC37" s="475">
        <v>360</v>
      </c>
      <c r="AD37" s="476">
        <v>106.5</v>
      </c>
      <c r="AE37" s="480">
        <v>133</v>
      </c>
      <c r="AF37" s="477">
        <v>118</v>
      </c>
      <c r="AG37" s="478">
        <v>2476</v>
      </c>
      <c r="AH37" s="222"/>
      <c r="AI37" s="222"/>
      <c r="AJ37" s="222" t="s">
        <v>3166</v>
      </c>
      <c r="AK37" s="220"/>
      <c r="AL37" s="220"/>
      <c r="AM37" s="220"/>
      <c r="AN37" s="216"/>
    </row>
    <row r="38" spans="1:40" ht="29.25" customHeight="1">
      <c r="A38" s="220">
        <v>30</v>
      </c>
      <c r="B38" s="472" t="s">
        <v>3163</v>
      </c>
      <c r="C38" s="220">
        <v>1</v>
      </c>
      <c r="D38" s="220"/>
      <c r="E38" s="220"/>
      <c r="F38" s="220">
        <v>1</v>
      </c>
      <c r="G38" s="220"/>
      <c r="H38" s="473">
        <v>247</v>
      </c>
      <c r="I38" s="220"/>
      <c r="J38" s="220"/>
      <c r="K38" s="220">
        <v>1</v>
      </c>
      <c r="L38" s="220">
        <v>138</v>
      </c>
      <c r="M38" s="220">
        <v>62</v>
      </c>
      <c r="N38" s="220">
        <v>170</v>
      </c>
      <c r="O38" s="220"/>
      <c r="P38" s="220">
        <v>1</v>
      </c>
      <c r="Q38" s="220"/>
      <c r="R38" s="220">
        <v>1</v>
      </c>
      <c r="S38" s="220"/>
      <c r="T38" s="220">
        <v>1</v>
      </c>
      <c r="U38" s="474">
        <v>30</v>
      </c>
      <c r="V38" s="220">
        <v>300</v>
      </c>
      <c r="W38" s="220">
        <v>900</v>
      </c>
      <c r="X38" s="220" t="s">
        <v>3167</v>
      </c>
      <c r="Y38" s="479">
        <v>52</v>
      </c>
      <c r="Z38" s="475">
        <v>89.5</v>
      </c>
      <c r="AA38" s="475">
        <v>92</v>
      </c>
      <c r="AB38" s="475">
        <v>109</v>
      </c>
      <c r="AC38" s="475">
        <v>132</v>
      </c>
      <c r="AD38" s="476">
        <v>140</v>
      </c>
      <c r="AE38" s="480">
        <v>147</v>
      </c>
      <c r="AF38" s="477">
        <v>93</v>
      </c>
      <c r="AG38" s="478">
        <v>1511</v>
      </c>
      <c r="AH38" s="220"/>
      <c r="AI38" s="220"/>
      <c r="AJ38" s="220"/>
      <c r="AK38" s="220"/>
      <c r="AL38" s="220"/>
      <c r="AM38" s="220"/>
      <c r="AN38" s="216"/>
    </row>
    <row r="39" spans="1:40" ht="29.25" customHeight="1">
      <c r="A39" s="220">
        <v>31</v>
      </c>
      <c r="B39" s="472" t="s">
        <v>3163</v>
      </c>
      <c r="C39" s="220">
        <v>1</v>
      </c>
      <c r="D39" s="220"/>
      <c r="E39" s="220"/>
      <c r="F39" s="220"/>
      <c r="G39" s="220">
        <v>1</v>
      </c>
      <c r="H39" s="473">
        <v>549</v>
      </c>
      <c r="I39" s="220"/>
      <c r="J39" s="220">
        <v>1</v>
      </c>
      <c r="K39" s="220"/>
      <c r="L39" s="220">
        <v>165</v>
      </c>
      <c r="M39" s="220">
        <v>72</v>
      </c>
      <c r="N39" s="220">
        <v>226</v>
      </c>
      <c r="O39" s="220"/>
      <c r="P39" s="220">
        <v>1</v>
      </c>
      <c r="Q39" s="220"/>
      <c r="R39" s="220">
        <v>1</v>
      </c>
      <c r="S39" s="220"/>
      <c r="T39" s="220">
        <v>1</v>
      </c>
      <c r="U39" s="474">
        <v>31</v>
      </c>
      <c r="V39" s="220">
        <v>300</v>
      </c>
      <c r="W39" s="220">
        <v>800</v>
      </c>
      <c r="X39" s="220" t="s">
        <v>3168</v>
      </c>
      <c r="Y39" s="479">
        <v>79.5</v>
      </c>
      <c r="Z39" s="475">
        <v>99.5</v>
      </c>
      <c r="AA39" s="475">
        <v>140</v>
      </c>
      <c r="AB39" s="475">
        <v>133</v>
      </c>
      <c r="AC39" s="475">
        <v>165.5</v>
      </c>
      <c r="AD39" s="476">
        <v>117.5</v>
      </c>
      <c r="AE39" s="480">
        <v>244</v>
      </c>
      <c r="AF39" s="477">
        <v>141</v>
      </c>
      <c r="AG39" s="478">
        <v>2519</v>
      </c>
      <c r="AH39" s="220"/>
      <c r="AI39" s="220"/>
      <c r="AJ39" s="220"/>
      <c r="AK39" s="220"/>
      <c r="AL39" s="220"/>
      <c r="AM39" s="220"/>
      <c r="AN39" s="216"/>
    </row>
    <row r="40" spans="1:40" ht="29.25" customHeight="1">
      <c r="A40" s="220">
        <v>32</v>
      </c>
      <c r="B40" s="472" t="s">
        <v>3163</v>
      </c>
      <c r="C40" s="220"/>
      <c r="D40" s="220">
        <v>1</v>
      </c>
      <c r="E40" s="220"/>
      <c r="F40" s="220"/>
      <c r="G40" s="220">
        <v>1</v>
      </c>
      <c r="H40" s="473">
        <v>597</v>
      </c>
      <c r="I40" s="220"/>
      <c r="J40" s="220"/>
      <c r="K40" s="220">
        <v>1</v>
      </c>
      <c r="L40" s="220">
        <v>172</v>
      </c>
      <c r="M40" s="220">
        <v>74</v>
      </c>
      <c r="N40" s="220">
        <v>222</v>
      </c>
      <c r="O40" s="220"/>
      <c r="P40" s="220">
        <v>1</v>
      </c>
      <c r="Q40" s="220">
        <v>1</v>
      </c>
      <c r="R40" s="220"/>
      <c r="S40" s="220"/>
      <c r="T40" s="220">
        <v>1</v>
      </c>
      <c r="U40" s="474">
        <v>32</v>
      </c>
      <c r="V40" s="220">
        <v>300</v>
      </c>
      <c r="W40" s="220">
        <v>300</v>
      </c>
      <c r="X40" s="220" t="s">
        <v>3169</v>
      </c>
      <c r="Y40" s="481">
        <v>29205</v>
      </c>
      <c r="Z40" s="105">
        <v>29637</v>
      </c>
      <c r="AA40" s="105">
        <v>10357.5</v>
      </c>
      <c r="AB40" s="105">
        <v>12547.5</v>
      </c>
      <c r="AC40" s="105">
        <v>16887</v>
      </c>
      <c r="AD40" s="476">
        <v>754</v>
      </c>
      <c r="AE40" s="81">
        <v>3654</v>
      </c>
      <c r="AF40" s="72">
        <v>1577</v>
      </c>
      <c r="AG40" s="478">
        <v>3575.5</v>
      </c>
      <c r="AH40" s="220"/>
      <c r="AI40" s="220"/>
      <c r="AJ40" s="220"/>
      <c r="AK40" s="220"/>
      <c r="AL40" s="220"/>
      <c r="AM40" s="220"/>
      <c r="AN40" s="216"/>
    </row>
    <row r="41" spans="1:40" ht="29.25" customHeight="1">
      <c r="A41" s="220">
        <v>33</v>
      </c>
      <c r="B41" s="472" t="s">
        <v>3163</v>
      </c>
      <c r="C41" s="220"/>
      <c r="D41" s="220">
        <v>1</v>
      </c>
      <c r="E41" s="220"/>
      <c r="F41" s="220"/>
      <c r="G41" s="220">
        <v>1</v>
      </c>
      <c r="H41" s="473">
        <v>533</v>
      </c>
      <c r="I41" s="220"/>
      <c r="J41" s="220">
        <v>1</v>
      </c>
      <c r="K41" s="220"/>
      <c r="L41" s="220">
        <v>170</v>
      </c>
      <c r="M41" s="220">
        <v>71</v>
      </c>
      <c r="N41" s="220">
        <v>226</v>
      </c>
      <c r="O41" s="220"/>
      <c r="P41" s="220">
        <v>1</v>
      </c>
      <c r="Q41" s="220">
        <v>1</v>
      </c>
      <c r="R41" s="220"/>
      <c r="S41" s="220">
        <v>1</v>
      </c>
      <c r="T41" s="220"/>
      <c r="U41" s="474">
        <v>33</v>
      </c>
      <c r="V41" s="220">
        <v>300</v>
      </c>
      <c r="W41" s="220">
        <v>900</v>
      </c>
      <c r="X41" s="220" t="s">
        <v>3170</v>
      </c>
      <c r="Y41" s="481">
        <v>28886</v>
      </c>
      <c r="Z41" s="105">
        <v>29608</v>
      </c>
      <c r="AA41" s="105">
        <v>10563</v>
      </c>
      <c r="AB41" s="105">
        <v>10672.5</v>
      </c>
      <c r="AC41" s="105">
        <v>14686</v>
      </c>
      <c r="AD41" s="476">
        <v>666</v>
      </c>
      <c r="AE41" s="81">
        <v>3761.5</v>
      </c>
      <c r="AF41" s="72">
        <v>1335.5</v>
      </c>
      <c r="AG41" s="130">
        <v>4896</v>
      </c>
      <c r="AH41" s="220"/>
      <c r="AI41" s="220"/>
      <c r="AJ41" s="220"/>
      <c r="AK41" s="220"/>
      <c r="AL41" s="220"/>
      <c r="AM41" s="220"/>
      <c r="AN41" s="216"/>
    </row>
    <row r="42" spans="1:40" ht="29.25" customHeight="1">
      <c r="A42" s="220">
        <v>34</v>
      </c>
      <c r="B42" s="472" t="s">
        <v>3163</v>
      </c>
      <c r="C42" s="220"/>
      <c r="D42" s="220">
        <v>1</v>
      </c>
      <c r="E42" s="220">
        <v>1</v>
      </c>
      <c r="F42" s="220"/>
      <c r="G42" s="220"/>
      <c r="H42" s="473">
        <v>152</v>
      </c>
      <c r="I42" s="220"/>
      <c r="J42" s="220">
        <v>1</v>
      </c>
      <c r="K42" s="220"/>
      <c r="L42" s="220">
        <v>126</v>
      </c>
      <c r="M42" s="220">
        <v>52</v>
      </c>
      <c r="N42" s="220">
        <v>145</v>
      </c>
      <c r="O42" s="220"/>
      <c r="P42" s="220">
        <v>1</v>
      </c>
      <c r="Q42" s="220"/>
      <c r="R42" s="220">
        <v>1</v>
      </c>
      <c r="S42" s="220"/>
      <c r="T42" s="220">
        <v>1</v>
      </c>
      <c r="U42" s="474">
        <v>34</v>
      </c>
      <c r="V42" s="220">
        <v>300</v>
      </c>
      <c r="W42" s="220">
        <v>700</v>
      </c>
      <c r="X42" s="220" t="s">
        <v>3171</v>
      </c>
      <c r="Y42" s="70">
        <v>4092.5</v>
      </c>
      <c r="Z42" s="105">
        <v>17714</v>
      </c>
      <c r="AA42" s="66">
        <v>1767</v>
      </c>
      <c r="AB42" s="475">
        <v>264</v>
      </c>
      <c r="AC42" s="475">
        <v>244.5</v>
      </c>
      <c r="AD42" s="476">
        <v>117</v>
      </c>
      <c r="AE42" s="480">
        <v>760</v>
      </c>
      <c r="AF42" s="477">
        <v>240</v>
      </c>
      <c r="AG42" s="478">
        <v>1283</v>
      </c>
      <c r="AH42" s="220"/>
      <c r="AI42" s="220"/>
      <c r="AJ42" s="220"/>
      <c r="AK42" s="220"/>
      <c r="AL42" s="220"/>
      <c r="AM42" s="220"/>
      <c r="AN42" s="216"/>
    </row>
    <row r="43" spans="1:40" ht="29.25" customHeight="1">
      <c r="A43" s="220">
        <v>35</v>
      </c>
      <c r="B43" s="472" t="s">
        <v>3163</v>
      </c>
      <c r="C43" s="220"/>
      <c r="D43" s="220">
        <v>1</v>
      </c>
      <c r="E43" s="220"/>
      <c r="F43" s="220"/>
      <c r="G43" s="220">
        <v>1</v>
      </c>
      <c r="H43" s="473">
        <v>631</v>
      </c>
      <c r="I43" s="220"/>
      <c r="J43" s="220"/>
      <c r="K43" s="220">
        <v>1</v>
      </c>
      <c r="L43" s="220">
        <v>172</v>
      </c>
      <c r="M43" s="220">
        <v>71</v>
      </c>
      <c r="N43" s="220">
        <v>222</v>
      </c>
      <c r="O43" s="220"/>
      <c r="P43" s="220">
        <v>1</v>
      </c>
      <c r="Q43" s="220">
        <v>1</v>
      </c>
      <c r="R43" s="220"/>
      <c r="S43" s="220"/>
      <c r="T43" s="220">
        <v>1</v>
      </c>
      <c r="U43" s="474">
        <v>35</v>
      </c>
      <c r="V43" s="220">
        <v>300</v>
      </c>
      <c r="W43" s="220">
        <v>300</v>
      </c>
      <c r="X43" s="220" t="s">
        <v>3172</v>
      </c>
      <c r="Y43" s="479">
        <v>706</v>
      </c>
      <c r="Z43" s="66">
        <v>9214</v>
      </c>
      <c r="AA43" s="66">
        <v>1511.5</v>
      </c>
      <c r="AB43" s="475">
        <v>416</v>
      </c>
      <c r="AC43" s="475">
        <v>579</v>
      </c>
      <c r="AD43" s="476">
        <v>74</v>
      </c>
      <c r="AE43" s="480">
        <v>164</v>
      </c>
      <c r="AF43" s="477">
        <v>107</v>
      </c>
      <c r="AG43" s="478">
        <v>1307</v>
      </c>
      <c r="AH43" s="220"/>
      <c r="AI43" s="220"/>
      <c r="AJ43" s="220"/>
      <c r="AK43" s="220"/>
      <c r="AL43" s="220"/>
      <c r="AM43" s="220"/>
      <c r="AN43" s="216"/>
    </row>
    <row r="44" spans="1:40" ht="29.25" customHeight="1">
      <c r="A44" s="220">
        <v>36</v>
      </c>
      <c r="B44" s="472" t="s">
        <v>3163</v>
      </c>
      <c r="C44" s="220">
        <v>1</v>
      </c>
      <c r="D44" s="220"/>
      <c r="E44" s="220"/>
      <c r="F44" s="220"/>
      <c r="G44" s="220">
        <v>1</v>
      </c>
      <c r="H44" s="473">
        <v>592</v>
      </c>
      <c r="I44" s="220"/>
      <c r="J44" s="220"/>
      <c r="K44" s="220">
        <v>1</v>
      </c>
      <c r="L44" s="220">
        <v>171</v>
      </c>
      <c r="M44" s="220">
        <v>73</v>
      </c>
      <c r="N44" s="220">
        <v>220</v>
      </c>
      <c r="O44" s="220"/>
      <c r="P44" s="220">
        <v>1</v>
      </c>
      <c r="Q44" s="220"/>
      <c r="R44" s="220">
        <v>1</v>
      </c>
      <c r="S44" s="220"/>
      <c r="T44" s="220">
        <v>1</v>
      </c>
      <c r="U44" s="474">
        <v>36</v>
      </c>
      <c r="V44" s="220">
        <v>300</v>
      </c>
      <c r="W44" s="220">
        <v>800</v>
      </c>
      <c r="X44" s="220" t="s">
        <v>3173</v>
      </c>
      <c r="Y44" s="479">
        <v>389</v>
      </c>
      <c r="Z44" s="475">
        <v>174.5</v>
      </c>
      <c r="AA44" s="475">
        <v>153</v>
      </c>
      <c r="AB44" s="475">
        <v>143</v>
      </c>
      <c r="AC44" s="475">
        <v>123</v>
      </c>
      <c r="AD44" s="476">
        <v>125.5</v>
      </c>
      <c r="AE44" s="480">
        <v>637</v>
      </c>
      <c r="AF44" s="477">
        <v>165</v>
      </c>
      <c r="AG44" s="490">
        <v>11232</v>
      </c>
      <c r="AH44" s="220"/>
      <c r="AI44" s="220"/>
      <c r="AJ44" s="220"/>
      <c r="AK44" s="220"/>
      <c r="AL44" s="220"/>
      <c r="AM44" s="220"/>
      <c r="AN44" s="216"/>
    </row>
    <row r="45" spans="1:40" ht="29.25" customHeight="1">
      <c r="A45" s="220">
        <v>37</v>
      </c>
      <c r="B45" s="472" t="s">
        <v>3163</v>
      </c>
      <c r="C45" s="220"/>
      <c r="D45" s="220">
        <v>1</v>
      </c>
      <c r="E45" s="220"/>
      <c r="F45" s="220"/>
      <c r="G45" s="220">
        <v>1</v>
      </c>
      <c r="H45" s="473">
        <v>674</v>
      </c>
      <c r="I45" s="220"/>
      <c r="J45" s="220"/>
      <c r="K45" s="220">
        <v>1</v>
      </c>
      <c r="L45" s="220">
        <v>172</v>
      </c>
      <c r="M45" s="220">
        <v>73</v>
      </c>
      <c r="N45" s="220">
        <v>230</v>
      </c>
      <c r="O45" s="220"/>
      <c r="P45" s="220">
        <v>1</v>
      </c>
      <c r="Q45" s="220">
        <v>1</v>
      </c>
      <c r="R45" s="220"/>
      <c r="S45" s="220"/>
      <c r="T45" s="220">
        <v>1</v>
      </c>
      <c r="U45" s="474">
        <v>37</v>
      </c>
      <c r="V45" s="220">
        <v>300</v>
      </c>
      <c r="W45" s="220">
        <v>900</v>
      </c>
      <c r="X45" s="220" t="s">
        <v>3174</v>
      </c>
      <c r="Y45" s="479">
        <v>439</v>
      </c>
      <c r="Z45" s="475">
        <v>400</v>
      </c>
      <c r="AA45" s="475">
        <v>182</v>
      </c>
      <c r="AB45" s="475">
        <v>132.5</v>
      </c>
      <c r="AC45" s="475">
        <v>128</v>
      </c>
      <c r="AD45" s="476">
        <v>389</v>
      </c>
      <c r="AE45" s="81">
        <v>4335</v>
      </c>
      <c r="AF45" s="477">
        <v>157</v>
      </c>
      <c r="AG45" s="478">
        <v>3803</v>
      </c>
      <c r="AH45" s="220"/>
      <c r="AI45" s="220"/>
      <c r="AJ45" s="220"/>
      <c r="AK45" s="220"/>
      <c r="AL45" s="220"/>
      <c r="AM45" s="220"/>
      <c r="AN45" s="216"/>
    </row>
    <row r="46" spans="1:40" ht="29.25" customHeight="1">
      <c r="A46" s="220">
        <v>38</v>
      </c>
      <c r="B46" s="472" t="s">
        <v>3163</v>
      </c>
      <c r="C46" s="220">
        <v>1</v>
      </c>
      <c r="D46" s="220"/>
      <c r="E46" s="220"/>
      <c r="F46" s="220"/>
      <c r="G46" s="220">
        <v>1</v>
      </c>
      <c r="H46" s="473">
        <v>712</v>
      </c>
      <c r="I46" s="220"/>
      <c r="J46" s="220"/>
      <c r="K46" s="220">
        <v>1</v>
      </c>
      <c r="L46" s="220">
        <v>170</v>
      </c>
      <c r="M46" s="220">
        <v>74</v>
      </c>
      <c r="N46" s="220">
        <v>228</v>
      </c>
      <c r="O46" s="220"/>
      <c r="P46" s="220">
        <v>1</v>
      </c>
      <c r="Q46" s="220"/>
      <c r="R46" s="220">
        <v>1</v>
      </c>
      <c r="S46" s="220"/>
      <c r="T46" s="220">
        <v>1</v>
      </c>
      <c r="U46" s="474">
        <v>38</v>
      </c>
      <c r="V46" s="220">
        <v>300</v>
      </c>
      <c r="W46" s="220">
        <v>900</v>
      </c>
      <c r="X46" s="220" t="s">
        <v>3175</v>
      </c>
      <c r="Y46" s="479">
        <v>529</v>
      </c>
      <c r="Z46" s="66">
        <v>9546</v>
      </c>
      <c r="AA46" s="66">
        <v>2085</v>
      </c>
      <c r="AB46" s="475">
        <v>100</v>
      </c>
      <c r="AC46" s="475">
        <v>700.5</v>
      </c>
      <c r="AD46" s="476">
        <v>97.5</v>
      </c>
      <c r="AE46" s="480">
        <v>247.5</v>
      </c>
      <c r="AF46" s="477">
        <v>448</v>
      </c>
      <c r="AG46" s="478">
        <v>2613</v>
      </c>
      <c r="AH46" s="220"/>
      <c r="AI46" s="220"/>
      <c r="AJ46" s="220"/>
      <c r="AK46" s="220"/>
      <c r="AL46" s="220"/>
      <c r="AM46" s="220"/>
      <c r="AN46" s="216"/>
    </row>
    <row r="47" spans="1:40" ht="29.25" customHeight="1">
      <c r="A47" s="220">
        <v>39</v>
      </c>
      <c r="B47" s="472"/>
      <c r="C47" s="220"/>
      <c r="D47" s="220"/>
      <c r="E47" s="220"/>
      <c r="F47" s="220"/>
      <c r="G47" s="220"/>
      <c r="H47" s="473"/>
      <c r="I47" s="220"/>
      <c r="J47" s="220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474">
        <v>39</v>
      </c>
      <c r="V47" s="220"/>
      <c r="W47" s="220"/>
      <c r="X47" s="220"/>
      <c r="AH47" s="220"/>
      <c r="AI47" s="220"/>
      <c r="AJ47" s="220"/>
      <c r="AK47" s="220"/>
      <c r="AL47" s="220"/>
      <c r="AM47" s="220"/>
      <c r="AN47" s="216"/>
    </row>
    <row r="48" spans="1:40" ht="29.25" customHeight="1">
      <c r="A48" s="220"/>
      <c r="B48" s="472"/>
      <c r="C48" s="220"/>
      <c r="D48" s="220"/>
      <c r="E48" s="220"/>
      <c r="F48" s="220"/>
      <c r="G48" s="220"/>
      <c r="H48" s="473"/>
      <c r="I48" s="220"/>
      <c r="J48" s="220"/>
      <c r="K48" s="220"/>
      <c r="L48" s="220"/>
      <c r="M48" s="220"/>
      <c r="N48" s="220"/>
      <c r="O48" s="220"/>
      <c r="P48" s="220"/>
      <c r="Q48" s="220"/>
      <c r="R48" s="220"/>
      <c r="S48" s="220"/>
      <c r="T48" s="220"/>
      <c r="U48" s="474">
        <v>40</v>
      </c>
      <c r="V48" s="220"/>
      <c r="W48" s="220"/>
      <c r="X48" s="220"/>
      <c r="AH48" s="220"/>
      <c r="AI48" s="220"/>
      <c r="AJ48" s="220"/>
      <c r="AK48" s="220"/>
      <c r="AL48" s="220"/>
      <c r="AM48" s="220"/>
      <c r="AN48" s="216"/>
    </row>
    <row r="49" spans="1:40" ht="29.25" customHeight="1">
      <c r="A49" s="220" t="s">
        <v>1678</v>
      </c>
      <c r="B49" s="472"/>
      <c r="C49" s="220">
        <f>SUM(C9:C48)</f>
        <v>15</v>
      </c>
      <c r="D49" s="220">
        <f t="shared" ref="D49:T49" si="0">SUM(D9:D48)</f>
        <v>23</v>
      </c>
      <c r="E49" s="220">
        <f t="shared" si="0"/>
        <v>2</v>
      </c>
      <c r="F49" s="220">
        <f t="shared" si="0"/>
        <v>17</v>
      </c>
      <c r="G49" s="220">
        <f t="shared" si="0"/>
        <v>19</v>
      </c>
      <c r="H49" s="220"/>
      <c r="I49" s="220">
        <f t="shared" si="0"/>
        <v>0</v>
      </c>
      <c r="J49" s="220">
        <f t="shared" si="0"/>
        <v>23</v>
      </c>
      <c r="K49" s="220">
        <f t="shared" si="0"/>
        <v>15</v>
      </c>
      <c r="L49" s="220"/>
      <c r="M49" s="220"/>
      <c r="N49" s="220"/>
      <c r="O49" s="220">
        <f t="shared" si="0"/>
        <v>0</v>
      </c>
      <c r="P49" s="220">
        <f t="shared" si="0"/>
        <v>38</v>
      </c>
      <c r="Q49" s="220">
        <f t="shared" si="0"/>
        <v>10</v>
      </c>
      <c r="R49" s="220">
        <f t="shared" si="0"/>
        <v>28</v>
      </c>
      <c r="S49" s="220">
        <f t="shared" si="0"/>
        <v>2</v>
      </c>
      <c r="T49" s="220">
        <f t="shared" si="0"/>
        <v>36</v>
      </c>
      <c r="U49" s="474">
        <v>41</v>
      </c>
      <c r="V49" s="220"/>
      <c r="W49" s="220"/>
      <c r="X49" s="220"/>
      <c r="AH49" s="220"/>
      <c r="AI49" s="220"/>
      <c r="AJ49" s="220"/>
      <c r="AK49" s="220"/>
      <c r="AL49" s="220"/>
      <c r="AM49" s="220"/>
      <c r="AN49" s="216"/>
    </row>
    <row r="50" spans="1:40" ht="29.25" customHeight="1">
      <c r="A50" s="220"/>
      <c r="B50" s="472"/>
      <c r="C50" s="220"/>
      <c r="D50" s="220"/>
      <c r="E50" s="220"/>
      <c r="F50" s="220"/>
      <c r="G50" s="220"/>
      <c r="H50" s="473"/>
      <c r="I50" s="220"/>
      <c r="J50" s="220"/>
      <c r="K50" s="220"/>
      <c r="L50" s="220"/>
      <c r="M50" s="220"/>
      <c r="N50" s="220"/>
      <c r="O50" s="220"/>
      <c r="P50" s="220"/>
      <c r="Q50" s="220"/>
      <c r="R50" s="220"/>
      <c r="S50" s="220"/>
      <c r="T50" s="220"/>
      <c r="U50" s="474">
        <v>42</v>
      </c>
      <c r="V50" s="220"/>
      <c r="W50" s="220"/>
      <c r="X50" s="220"/>
      <c r="AH50" s="220"/>
      <c r="AI50" s="220"/>
      <c r="AJ50" s="220"/>
      <c r="AK50" s="220"/>
      <c r="AL50" s="220"/>
      <c r="AM50" s="220"/>
      <c r="AN50" s="216"/>
    </row>
    <row r="51" spans="1:40" ht="29.25" customHeight="1">
      <c r="A51" s="472" t="s">
        <v>2621</v>
      </c>
      <c r="B51" s="473">
        <f>COUNT(Z10,Z17,Z19,Z20,Z22,Z23,Z24,Z27)</f>
        <v>8</v>
      </c>
      <c r="C51" s="220"/>
      <c r="D51" s="220"/>
      <c r="E51" s="220"/>
      <c r="F51" s="220"/>
      <c r="G51" s="220"/>
      <c r="H51" s="473"/>
      <c r="I51" s="220"/>
      <c r="J51" s="220"/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474">
        <v>43</v>
      </c>
      <c r="V51" s="220"/>
      <c r="W51" s="220"/>
      <c r="X51" s="220"/>
      <c r="AH51" s="220"/>
      <c r="AI51" s="220"/>
      <c r="AJ51" s="220"/>
      <c r="AK51" s="220"/>
      <c r="AL51" s="220"/>
      <c r="AM51" s="220"/>
      <c r="AN51" s="216"/>
    </row>
    <row r="52" spans="1:40" ht="29.25" customHeight="1">
      <c r="A52" s="472" t="s">
        <v>2948</v>
      </c>
      <c r="B52" s="473">
        <f>COUNT(Z45,Z44,Z42,Z40,Z39,Z37,Z36,Z35,Z32)</f>
        <v>9</v>
      </c>
      <c r="C52" s="220"/>
      <c r="D52" s="220"/>
      <c r="E52" s="220"/>
      <c r="F52" s="220"/>
      <c r="G52" s="220"/>
      <c r="H52" s="473"/>
      <c r="I52" s="220"/>
      <c r="J52" s="220"/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474">
        <v>44</v>
      </c>
      <c r="V52" s="220"/>
      <c r="W52" s="220"/>
      <c r="X52" s="220"/>
      <c r="AH52" s="220"/>
      <c r="AI52" s="220"/>
      <c r="AJ52" s="220"/>
      <c r="AK52" s="220"/>
      <c r="AL52" s="220"/>
      <c r="AM52" s="220"/>
      <c r="AN52" s="216"/>
    </row>
    <row r="53" spans="1:40" ht="29.25" customHeight="1">
      <c r="A53" s="220" t="s">
        <v>2951</v>
      </c>
      <c r="B53" s="473">
        <f>COUNT(Z45:Z46)</f>
        <v>2</v>
      </c>
      <c r="C53" s="220"/>
      <c r="D53" s="220"/>
      <c r="E53" s="220"/>
      <c r="F53" s="220"/>
      <c r="G53" s="220"/>
      <c r="H53" s="473"/>
      <c r="I53" s="220"/>
      <c r="J53" s="220"/>
      <c r="K53" s="220"/>
      <c r="L53" s="220"/>
      <c r="M53" s="220"/>
      <c r="N53" s="220"/>
      <c r="O53" s="220"/>
      <c r="P53" s="220"/>
      <c r="Q53" s="220"/>
      <c r="R53" s="220"/>
      <c r="S53" s="220"/>
      <c r="T53" s="220"/>
      <c r="U53" s="474">
        <v>45</v>
      </c>
      <c r="V53" s="220"/>
      <c r="W53" s="220"/>
      <c r="X53" s="220"/>
      <c r="AH53" s="220"/>
      <c r="AI53" s="220"/>
      <c r="AJ53" s="220"/>
      <c r="AK53" s="220"/>
      <c r="AL53" s="220"/>
      <c r="AM53" s="220"/>
      <c r="AN53" s="216"/>
    </row>
    <row r="54" spans="1:40" ht="29.25" customHeight="1">
      <c r="A54" s="220"/>
      <c r="B54" s="473"/>
      <c r="C54" s="220"/>
      <c r="D54" s="220"/>
      <c r="E54" s="220"/>
      <c r="F54" s="220"/>
      <c r="G54" s="220"/>
      <c r="H54" s="473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0"/>
      <c r="T54" s="220"/>
      <c r="U54" s="474">
        <v>46</v>
      </c>
      <c r="V54" s="220"/>
      <c r="W54" s="220"/>
      <c r="X54" s="220"/>
      <c r="AH54" s="220"/>
      <c r="AI54" s="220"/>
      <c r="AJ54" s="220"/>
      <c r="AK54" s="220"/>
      <c r="AL54" s="220"/>
      <c r="AM54" s="220"/>
      <c r="AN54" s="216"/>
    </row>
    <row r="55" spans="1:40" ht="29.25" customHeight="1">
      <c r="A55" s="220"/>
      <c r="B55" s="473"/>
      <c r="C55" s="220"/>
      <c r="D55" s="220"/>
      <c r="E55" s="220"/>
      <c r="F55" s="220"/>
      <c r="G55" s="220"/>
      <c r="H55" s="473"/>
      <c r="I55" s="220"/>
      <c r="J55" s="220"/>
      <c r="K55" s="220"/>
      <c r="L55" s="220"/>
      <c r="M55" s="220"/>
      <c r="N55" s="220"/>
      <c r="O55" s="220"/>
      <c r="P55" s="220"/>
      <c r="Q55" s="220"/>
      <c r="R55" s="220"/>
      <c r="S55" s="220"/>
      <c r="T55" s="220"/>
      <c r="U55" s="474">
        <v>47</v>
      </c>
      <c r="V55" s="220"/>
      <c r="W55" s="220"/>
      <c r="X55" s="220"/>
      <c r="AH55" s="220"/>
      <c r="AI55" s="220"/>
      <c r="AJ55" s="220"/>
      <c r="AK55" s="220"/>
      <c r="AL55" s="220"/>
      <c r="AM55" s="220"/>
      <c r="AN55" s="216"/>
    </row>
    <row r="56" spans="1:40" ht="29.25" customHeight="1">
      <c r="A56" s="220"/>
      <c r="B56" s="472"/>
      <c r="C56" s="220"/>
      <c r="D56" s="220"/>
      <c r="E56" s="220"/>
      <c r="F56" s="220"/>
      <c r="G56" s="220"/>
      <c r="H56" s="473"/>
      <c r="I56" s="220"/>
      <c r="J56" s="220"/>
      <c r="K56" s="220"/>
      <c r="L56" s="220"/>
      <c r="M56" s="220"/>
      <c r="N56" s="220"/>
      <c r="O56" s="220"/>
      <c r="P56" s="220"/>
      <c r="Q56" s="220"/>
      <c r="R56" s="220"/>
      <c r="S56" s="220"/>
      <c r="T56" s="220"/>
      <c r="U56" s="474">
        <v>48</v>
      </c>
      <c r="V56" s="220"/>
      <c r="W56" s="220"/>
      <c r="X56" s="220"/>
      <c r="AH56" s="220"/>
      <c r="AI56" s="220"/>
      <c r="AJ56" s="220"/>
      <c r="AK56" s="207"/>
      <c r="AL56" s="207"/>
      <c r="AM56" s="207"/>
      <c r="AN56" s="206"/>
    </row>
    <row r="57" spans="1:40" ht="29.25" customHeight="1">
      <c r="A57" s="220"/>
      <c r="B57" s="472"/>
      <c r="C57" s="220"/>
      <c r="D57" s="220"/>
      <c r="E57" s="220"/>
      <c r="F57" s="220"/>
      <c r="G57" s="220"/>
      <c r="H57" s="473"/>
      <c r="I57" s="220"/>
      <c r="J57" s="220"/>
      <c r="K57" s="220"/>
      <c r="L57" s="220"/>
      <c r="M57" s="220"/>
      <c r="N57" s="220"/>
      <c r="O57" s="220"/>
      <c r="P57" s="220"/>
      <c r="Q57" s="220"/>
      <c r="R57" s="220"/>
      <c r="S57" s="220"/>
      <c r="T57" s="220"/>
      <c r="U57" s="474">
        <v>49</v>
      </c>
      <c r="V57" s="220"/>
      <c r="W57" s="220"/>
      <c r="X57" s="220"/>
      <c r="AH57" s="220"/>
      <c r="AI57" s="220"/>
      <c r="AJ57" s="220"/>
      <c r="AK57" s="207"/>
      <c r="AL57" s="207"/>
      <c r="AM57" s="207"/>
      <c r="AN57" s="206"/>
    </row>
    <row r="58" spans="1:40" ht="29.25" customHeight="1">
      <c r="A58" s="220"/>
      <c r="B58" s="472"/>
      <c r="C58" s="220"/>
      <c r="D58" s="220"/>
      <c r="E58" s="220"/>
      <c r="F58" s="220"/>
      <c r="G58" s="220"/>
      <c r="H58" s="473"/>
      <c r="I58" s="220"/>
      <c r="J58" s="220"/>
      <c r="K58" s="220"/>
      <c r="L58" s="220"/>
      <c r="M58" s="220"/>
      <c r="N58" s="220"/>
      <c r="O58" s="220"/>
      <c r="P58" s="220"/>
      <c r="Q58" s="220"/>
      <c r="R58" s="220"/>
      <c r="S58" s="220"/>
      <c r="T58" s="220"/>
      <c r="U58" s="474">
        <v>50</v>
      </c>
      <c r="V58" s="220"/>
      <c r="W58" s="220"/>
      <c r="X58" s="220"/>
      <c r="AH58" s="220"/>
      <c r="AI58" s="220"/>
      <c r="AJ58" s="220"/>
      <c r="AK58" s="207"/>
      <c r="AL58" s="207"/>
      <c r="AM58" s="207"/>
      <c r="AN58" s="206"/>
    </row>
    <row r="59" spans="1:40" ht="29.25" customHeight="1">
      <c r="A59" s="220"/>
      <c r="B59" s="472"/>
      <c r="C59" s="220"/>
      <c r="D59" s="220"/>
      <c r="E59" s="220"/>
      <c r="F59" s="220"/>
      <c r="G59" s="220"/>
      <c r="H59" s="473"/>
      <c r="I59" s="220"/>
      <c r="J59" s="220"/>
      <c r="K59" s="220"/>
      <c r="L59" s="220"/>
      <c r="M59" s="220"/>
      <c r="N59" s="220"/>
      <c r="O59" s="220"/>
      <c r="P59" s="220"/>
      <c r="Q59" s="220"/>
      <c r="R59" s="220"/>
      <c r="S59" s="220"/>
      <c r="T59" s="220"/>
      <c r="U59" s="474">
        <v>51</v>
      </c>
      <c r="V59" s="220"/>
      <c r="W59" s="220"/>
      <c r="X59" s="220"/>
      <c r="AH59" s="220"/>
      <c r="AI59" s="220"/>
      <c r="AJ59" s="220"/>
      <c r="AK59" s="207"/>
      <c r="AL59" s="207"/>
      <c r="AM59" s="207"/>
      <c r="AN59" s="206"/>
    </row>
    <row r="60" spans="1:40" ht="29.25" customHeight="1">
      <c r="A60" s="220"/>
      <c r="B60" s="483"/>
      <c r="C60" s="207"/>
      <c r="D60" s="207"/>
      <c r="E60" s="207"/>
      <c r="F60" s="207"/>
      <c r="G60" s="207"/>
      <c r="H60" s="484"/>
      <c r="I60" s="207"/>
      <c r="J60" s="220"/>
      <c r="K60" s="207"/>
      <c r="L60" s="207"/>
      <c r="M60" s="207"/>
      <c r="N60" s="207"/>
      <c r="O60" s="207"/>
      <c r="P60" s="207"/>
      <c r="Q60" s="207"/>
      <c r="R60" s="207"/>
      <c r="S60" s="207"/>
      <c r="T60" s="207"/>
      <c r="U60" s="474">
        <v>52</v>
      </c>
      <c r="V60" s="220"/>
      <c r="W60" s="220"/>
      <c r="X60" s="207"/>
      <c r="AH60" s="207"/>
      <c r="AI60" s="207"/>
      <c r="AJ60" s="207"/>
      <c r="AK60" s="207"/>
      <c r="AL60" s="207"/>
      <c r="AM60" s="207"/>
      <c r="AN60" s="206"/>
    </row>
    <row r="61" spans="1:40" ht="29.25" customHeight="1">
      <c r="A61" s="220"/>
      <c r="B61" s="483"/>
      <c r="C61" s="207"/>
      <c r="D61" s="207"/>
      <c r="E61" s="207"/>
      <c r="F61" s="207"/>
      <c r="G61" s="207"/>
      <c r="H61" s="484"/>
      <c r="I61" s="207"/>
      <c r="J61" s="220"/>
      <c r="K61" s="207"/>
      <c r="L61" s="207"/>
      <c r="M61" s="207"/>
      <c r="N61" s="207"/>
      <c r="O61" s="207"/>
      <c r="P61" s="207"/>
      <c r="Q61" s="207"/>
      <c r="R61" s="207"/>
      <c r="S61" s="207"/>
      <c r="T61" s="207"/>
      <c r="U61" s="474">
        <v>53</v>
      </c>
      <c r="V61" s="220"/>
      <c r="W61" s="220"/>
      <c r="X61" s="207"/>
      <c r="AH61" s="207"/>
      <c r="AI61" s="207"/>
      <c r="AJ61" s="207"/>
      <c r="AK61" s="207"/>
      <c r="AL61" s="207"/>
      <c r="AM61" s="207"/>
      <c r="AN61" s="206"/>
    </row>
    <row r="62" spans="1:40" ht="29.25" customHeight="1">
      <c r="A62" s="220"/>
      <c r="B62" s="483"/>
      <c r="C62" s="207"/>
      <c r="D62" s="207"/>
      <c r="E62" s="207"/>
      <c r="F62" s="207"/>
      <c r="G62" s="207"/>
      <c r="H62" s="484"/>
      <c r="I62" s="207"/>
      <c r="J62" s="220"/>
      <c r="K62" s="207"/>
      <c r="L62" s="207"/>
      <c r="M62" s="207"/>
      <c r="N62" s="207"/>
      <c r="O62" s="207"/>
      <c r="P62" s="207"/>
      <c r="Q62" s="207"/>
      <c r="R62" s="207"/>
      <c r="S62" s="207"/>
      <c r="T62" s="207"/>
      <c r="U62" s="474">
        <v>54</v>
      </c>
      <c r="V62" s="220"/>
      <c r="W62" s="220"/>
      <c r="X62" s="207"/>
      <c r="AH62" s="207"/>
      <c r="AI62" s="207"/>
      <c r="AJ62" s="207"/>
      <c r="AK62" s="207"/>
      <c r="AL62" s="207"/>
      <c r="AM62" s="207"/>
      <c r="AN62" s="206"/>
    </row>
    <row r="63" spans="1:40" ht="29.25" customHeight="1">
      <c r="A63" s="220"/>
      <c r="B63" s="483"/>
      <c r="C63" s="207"/>
      <c r="D63" s="207"/>
      <c r="E63" s="207"/>
      <c r="F63" s="207"/>
      <c r="G63" s="207"/>
      <c r="H63" s="484"/>
      <c r="I63" s="207"/>
      <c r="J63" s="220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474">
        <v>55</v>
      </c>
      <c r="V63" s="220"/>
      <c r="W63" s="220"/>
      <c r="X63" s="207"/>
      <c r="AH63" s="207"/>
      <c r="AI63" s="207"/>
      <c r="AJ63" s="207"/>
      <c r="AK63" s="207"/>
      <c r="AL63" s="207"/>
      <c r="AM63" s="207"/>
      <c r="AN63" s="206"/>
    </row>
    <row r="64" spans="1:40" ht="29.25" customHeight="1">
      <c r="A64" s="220"/>
      <c r="B64" s="483"/>
      <c r="C64" s="207"/>
      <c r="D64" s="207"/>
      <c r="E64" s="207"/>
      <c r="F64" s="207"/>
      <c r="G64" s="207"/>
      <c r="H64" s="484"/>
      <c r="I64" s="207"/>
      <c r="J64" s="220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474">
        <v>56</v>
      </c>
      <c r="V64" s="220"/>
      <c r="W64" s="220"/>
      <c r="X64" s="207"/>
      <c r="AH64" s="207"/>
      <c r="AI64" s="207"/>
      <c r="AJ64" s="207"/>
      <c r="AK64" s="207"/>
      <c r="AL64" s="207"/>
      <c r="AM64" s="207"/>
      <c r="AN64" s="206"/>
    </row>
    <row r="65" spans="1:40" ht="29.25" customHeight="1">
      <c r="A65" s="220"/>
      <c r="B65" s="483"/>
      <c r="C65" s="207"/>
      <c r="D65" s="207"/>
      <c r="E65" s="207"/>
      <c r="F65" s="207"/>
      <c r="G65" s="207"/>
      <c r="H65" s="484"/>
      <c r="I65" s="207"/>
      <c r="J65" s="207"/>
      <c r="K65" s="207"/>
      <c r="L65" s="207"/>
      <c r="M65" s="207"/>
      <c r="N65" s="207"/>
      <c r="O65" s="207"/>
      <c r="P65" s="207"/>
      <c r="Q65" s="207"/>
      <c r="R65" s="207"/>
      <c r="S65" s="207"/>
      <c r="T65" s="207"/>
      <c r="U65" s="474">
        <v>57</v>
      </c>
      <c r="V65" s="220"/>
      <c r="W65" s="220"/>
      <c r="X65" s="207"/>
      <c r="AH65" s="207"/>
      <c r="AI65" s="207"/>
      <c r="AJ65" s="207"/>
      <c r="AK65" s="207"/>
      <c r="AL65" s="207"/>
      <c r="AM65" s="207"/>
      <c r="AN65" s="206"/>
    </row>
    <row r="66" spans="1:40" ht="29.25" customHeight="1">
      <c r="A66" s="220"/>
      <c r="B66" s="483"/>
      <c r="C66" s="207"/>
      <c r="D66" s="207"/>
      <c r="E66" s="207"/>
      <c r="F66" s="207"/>
      <c r="G66" s="207"/>
      <c r="H66" s="484"/>
      <c r="I66" s="207"/>
      <c r="J66" s="207"/>
      <c r="K66" s="207"/>
      <c r="L66" s="207"/>
      <c r="M66" s="207"/>
      <c r="N66" s="207"/>
      <c r="O66" s="207"/>
      <c r="P66" s="207"/>
      <c r="Q66" s="207"/>
      <c r="R66" s="207"/>
      <c r="S66" s="207"/>
      <c r="T66" s="207"/>
      <c r="U66" s="474">
        <v>58</v>
      </c>
      <c r="V66" s="220"/>
      <c r="W66" s="220"/>
      <c r="X66" s="207"/>
      <c r="AH66" s="207"/>
      <c r="AI66" s="207"/>
      <c r="AJ66" s="207"/>
      <c r="AK66" s="207"/>
      <c r="AL66" s="207"/>
      <c r="AM66" s="207"/>
      <c r="AN66" s="206"/>
    </row>
    <row r="67" spans="1:40" ht="29.25" customHeight="1">
      <c r="A67" s="220"/>
      <c r="B67" s="483"/>
      <c r="C67" s="207"/>
      <c r="D67" s="207"/>
      <c r="E67" s="207"/>
      <c r="F67" s="207"/>
      <c r="G67" s="207"/>
      <c r="H67" s="484"/>
      <c r="I67" s="207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474">
        <v>59</v>
      </c>
      <c r="V67" s="220"/>
      <c r="W67" s="220"/>
      <c r="X67" s="207"/>
      <c r="AH67" s="207"/>
      <c r="AI67" s="207"/>
      <c r="AJ67" s="207"/>
      <c r="AK67" s="207"/>
      <c r="AL67" s="207"/>
      <c r="AM67" s="207"/>
      <c r="AN67" s="206"/>
    </row>
    <row r="68" spans="1:40" ht="29.25" customHeight="1">
      <c r="A68" s="220"/>
      <c r="B68" s="483"/>
      <c r="C68" s="207"/>
      <c r="D68" s="207"/>
      <c r="E68" s="207"/>
      <c r="F68" s="207"/>
      <c r="G68" s="207"/>
      <c r="H68" s="484"/>
      <c r="I68" s="207"/>
      <c r="J68" s="207"/>
      <c r="K68" s="207"/>
      <c r="L68" s="207"/>
      <c r="M68" s="207"/>
      <c r="N68" s="207"/>
      <c r="O68" s="207"/>
      <c r="P68" s="207"/>
      <c r="Q68" s="207"/>
      <c r="R68" s="207"/>
      <c r="S68" s="207"/>
      <c r="T68" s="207"/>
      <c r="U68" s="474">
        <v>60</v>
      </c>
      <c r="V68" s="220"/>
      <c r="W68" s="220"/>
      <c r="X68" s="207"/>
      <c r="AH68" s="207"/>
      <c r="AI68" s="207"/>
      <c r="AJ68" s="207"/>
      <c r="AK68" s="207"/>
      <c r="AL68" s="207"/>
      <c r="AM68" s="207"/>
      <c r="AN68" s="206"/>
    </row>
    <row r="69" spans="1:40" ht="29.25" customHeight="1">
      <c r="A69" s="220"/>
      <c r="B69" s="483"/>
      <c r="C69" s="207"/>
      <c r="D69" s="207"/>
      <c r="E69" s="207"/>
      <c r="F69" s="207"/>
      <c r="G69" s="207"/>
      <c r="H69" s="484"/>
      <c r="I69" s="207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474">
        <v>61</v>
      </c>
      <c r="V69" s="220"/>
      <c r="W69" s="220"/>
      <c r="X69" s="207"/>
      <c r="AH69" s="207"/>
      <c r="AI69" s="207"/>
      <c r="AJ69" s="207"/>
      <c r="AK69" s="207"/>
      <c r="AL69" s="207"/>
      <c r="AM69" s="207"/>
      <c r="AN69" s="206"/>
    </row>
    <row r="70" spans="1:40" ht="29.25" customHeight="1">
      <c r="A70" s="220"/>
      <c r="B70" s="483"/>
      <c r="C70" s="207"/>
      <c r="D70" s="207"/>
      <c r="E70" s="207"/>
      <c r="F70" s="207"/>
      <c r="G70" s="207"/>
      <c r="H70" s="484"/>
      <c r="I70" s="207"/>
      <c r="J70" s="207"/>
      <c r="K70" s="207"/>
      <c r="L70" s="207"/>
      <c r="M70" s="207"/>
      <c r="N70" s="207"/>
      <c r="O70" s="207"/>
      <c r="P70" s="207"/>
      <c r="Q70" s="207"/>
      <c r="R70" s="207"/>
      <c r="S70" s="207"/>
      <c r="T70" s="207"/>
      <c r="U70" s="474">
        <v>62</v>
      </c>
      <c r="V70" s="220"/>
      <c r="W70" s="220"/>
      <c r="X70" s="207"/>
      <c r="AH70" s="207"/>
      <c r="AI70" s="207"/>
      <c r="AJ70" s="207"/>
      <c r="AK70" s="207"/>
      <c r="AL70" s="207"/>
      <c r="AM70" s="207"/>
      <c r="AN70" s="206"/>
    </row>
    <row r="71" spans="1:40" ht="29.25" customHeight="1">
      <c r="A71" s="220"/>
      <c r="B71" s="483"/>
      <c r="C71" s="207"/>
      <c r="D71" s="207"/>
      <c r="E71" s="207"/>
      <c r="F71" s="207"/>
      <c r="G71" s="207"/>
      <c r="H71" s="484"/>
      <c r="I71" s="207"/>
      <c r="J71" s="207"/>
      <c r="K71" s="207"/>
      <c r="L71" s="207"/>
      <c r="M71" s="207"/>
      <c r="N71" s="207"/>
      <c r="O71" s="207"/>
      <c r="P71" s="207"/>
      <c r="Q71" s="207"/>
      <c r="R71" s="207"/>
      <c r="S71" s="207"/>
      <c r="T71" s="207"/>
      <c r="U71" s="474">
        <v>63</v>
      </c>
      <c r="V71" s="220"/>
      <c r="W71" s="220"/>
      <c r="X71" s="207"/>
      <c r="AH71" s="207"/>
      <c r="AI71" s="207"/>
      <c r="AJ71" s="207"/>
      <c r="AK71" s="207"/>
      <c r="AL71" s="207"/>
      <c r="AM71" s="207"/>
      <c r="AN71" s="206"/>
    </row>
    <row r="72" spans="1:40" ht="29.25" customHeight="1">
      <c r="A72" s="220"/>
      <c r="B72" s="483"/>
      <c r="C72" s="207"/>
      <c r="D72" s="207"/>
      <c r="E72" s="207"/>
      <c r="F72" s="207"/>
      <c r="G72" s="207"/>
      <c r="H72" s="484"/>
      <c r="I72" s="207"/>
      <c r="J72" s="207"/>
      <c r="K72" s="207"/>
      <c r="L72" s="207"/>
      <c r="M72" s="207"/>
      <c r="N72" s="207"/>
      <c r="O72" s="207"/>
      <c r="P72" s="207"/>
      <c r="Q72" s="207"/>
      <c r="R72" s="207"/>
      <c r="S72" s="207"/>
      <c r="T72" s="207"/>
      <c r="U72" s="474">
        <v>64</v>
      </c>
      <c r="V72" s="220"/>
      <c r="W72" s="220"/>
      <c r="X72" s="207"/>
      <c r="AH72" s="207"/>
      <c r="AI72" s="207"/>
      <c r="AJ72" s="207"/>
      <c r="AK72" s="207"/>
      <c r="AL72" s="207"/>
      <c r="AM72" s="207"/>
      <c r="AN72" s="206"/>
    </row>
    <row r="73" spans="1:40" ht="29.25" customHeight="1">
      <c r="A73" s="220"/>
      <c r="B73" s="483"/>
      <c r="C73" s="207"/>
      <c r="D73" s="207"/>
      <c r="E73" s="207"/>
      <c r="F73" s="207"/>
      <c r="G73" s="207"/>
      <c r="H73" s="484"/>
      <c r="I73" s="207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474">
        <v>65</v>
      </c>
      <c r="V73" s="220"/>
      <c r="W73" s="220"/>
      <c r="X73" s="207"/>
      <c r="AH73" s="207"/>
      <c r="AI73" s="207"/>
      <c r="AJ73" s="207"/>
      <c r="AK73" s="207"/>
      <c r="AL73" s="207"/>
      <c r="AM73" s="207"/>
      <c r="AN73" s="206"/>
    </row>
    <row r="74" spans="1:40" ht="29.25" customHeight="1">
      <c r="A74" s="220"/>
      <c r="B74" s="483"/>
      <c r="C74" s="207"/>
      <c r="D74" s="207"/>
      <c r="E74" s="207"/>
      <c r="F74" s="207"/>
      <c r="G74" s="207"/>
      <c r="H74" s="484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474">
        <v>66</v>
      </c>
      <c r="V74" s="220"/>
      <c r="W74" s="220"/>
      <c r="X74" s="207"/>
      <c r="AH74" s="207"/>
      <c r="AI74" s="207"/>
      <c r="AJ74" s="207"/>
      <c r="AK74" s="207"/>
      <c r="AL74" s="207"/>
      <c r="AM74" s="207"/>
      <c r="AN74" s="206"/>
    </row>
    <row r="75" spans="1:40" ht="29.25" customHeight="1">
      <c r="A75" s="220"/>
      <c r="B75" s="483"/>
      <c r="C75" s="207"/>
      <c r="D75" s="207"/>
      <c r="E75" s="207"/>
      <c r="F75" s="207"/>
      <c r="G75" s="207"/>
      <c r="H75" s="484"/>
      <c r="I75" s="207"/>
      <c r="J75" s="207"/>
      <c r="K75" s="207"/>
      <c r="L75" s="207"/>
      <c r="M75" s="207"/>
      <c r="N75" s="207"/>
      <c r="O75" s="207"/>
      <c r="P75" s="207"/>
      <c r="Q75" s="207"/>
      <c r="R75" s="207"/>
      <c r="S75" s="207"/>
      <c r="T75" s="207"/>
      <c r="U75" s="474">
        <v>67</v>
      </c>
      <c r="V75" s="220"/>
      <c r="W75" s="220"/>
      <c r="X75" s="207"/>
      <c r="AH75" s="207"/>
      <c r="AI75" s="207"/>
      <c r="AJ75" s="207"/>
      <c r="AK75" s="207"/>
      <c r="AL75" s="207"/>
      <c r="AM75" s="207"/>
      <c r="AN75" s="206"/>
    </row>
    <row r="76" spans="1:40" ht="29.25" customHeight="1">
      <c r="A76" s="220"/>
      <c r="B76" s="483"/>
      <c r="C76" s="207"/>
      <c r="D76" s="207"/>
      <c r="E76" s="207"/>
      <c r="F76" s="207"/>
      <c r="G76" s="207"/>
      <c r="H76" s="484"/>
      <c r="I76" s="207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474">
        <v>68</v>
      </c>
      <c r="V76" s="220"/>
      <c r="W76" s="220"/>
      <c r="X76" s="207"/>
      <c r="AH76" s="207"/>
      <c r="AI76" s="207"/>
      <c r="AJ76" s="207"/>
      <c r="AK76" s="207"/>
      <c r="AL76" s="207"/>
      <c r="AM76" s="207"/>
      <c r="AN76" s="206"/>
    </row>
    <row r="77" spans="1:40" ht="29.25" customHeight="1">
      <c r="A77" s="220"/>
      <c r="B77" s="483"/>
      <c r="C77" s="207"/>
      <c r="D77" s="207"/>
      <c r="E77" s="207"/>
      <c r="F77" s="207"/>
      <c r="G77" s="207"/>
      <c r="H77" s="484"/>
      <c r="I77" s="207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474">
        <v>69</v>
      </c>
      <c r="V77" s="220"/>
      <c r="W77" s="220"/>
      <c r="X77" s="207"/>
      <c r="AH77" s="207"/>
      <c r="AI77" s="207"/>
      <c r="AJ77" s="207"/>
      <c r="AK77" s="207"/>
      <c r="AL77" s="207"/>
      <c r="AM77" s="207"/>
      <c r="AN77" s="206"/>
    </row>
    <row r="78" spans="1:40" ht="29.25" customHeight="1">
      <c r="A78" s="220"/>
      <c r="B78" s="483"/>
      <c r="C78" s="207"/>
      <c r="D78" s="207"/>
      <c r="E78" s="207"/>
      <c r="F78" s="207"/>
      <c r="G78" s="207"/>
      <c r="H78" s="484"/>
      <c r="I78" s="207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207"/>
      <c r="U78" s="474">
        <v>70</v>
      </c>
      <c r="V78" s="220"/>
      <c r="W78" s="220"/>
      <c r="X78" s="207"/>
      <c r="AH78" s="207"/>
      <c r="AI78" s="207"/>
      <c r="AJ78" s="207"/>
      <c r="AK78" s="207"/>
      <c r="AL78" s="207"/>
      <c r="AM78" s="207"/>
      <c r="AN78" s="206"/>
    </row>
    <row r="79" spans="1:40" ht="29.25" customHeight="1">
      <c r="A79" s="220"/>
      <c r="B79" s="483"/>
      <c r="C79" s="207"/>
      <c r="D79" s="207"/>
      <c r="E79" s="207"/>
      <c r="F79" s="207"/>
      <c r="G79" s="207"/>
      <c r="H79" s="484"/>
      <c r="I79" s="207"/>
      <c r="J79" s="207"/>
      <c r="K79" s="207"/>
      <c r="L79" s="207"/>
      <c r="M79" s="207"/>
      <c r="N79" s="207"/>
      <c r="O79" s="207"/>
      <c r="P79" s="207"/>
      <c r="Q79" s="207"/>
      <c r="R79" s="207"/>
      <c r="S79" s="207"/>
      <c r="T79" s="207"/>
      <c r="U79" s="474">
        <v>71</v>
      </c>
      <c r="V79" s="220"/>
      <c r="W79" s="220"/>
      <c r="X79" s="207"/>
      <c r="AH79" s="207"/>
      <c r="AI79" s="207"/>
      <c r="AJ79" s="207"/>
      <c r="AK79" s="207"/>
      <c r="AL79" s="207"/>
      <c r="AM79" s="207"/>
      <c r="AN79" s="206"/>
    </row>
    <row r="80" spans="1:40" ht="29.25" customHeight="1">
      <c r="A80" s="220"/>
      <c r="B80" s="483"/>
      <c r="C80" s="207"/>
      <c r="D80" s="207"/>
      <c r="E80" s="207"/>
      <c r="F80" s="207"/>
      <c r="G80" s="207"/>
      <c r="H80" s="484"/>
      <c r="I80" s="207"/>
      <c r="J80" s="207"/>
      <c r="K80" s="207"/>
      <c r="L80" s="207"/>
      <c r="M80" s="207"/>
      <c r="N80" s="207"/>
      <c r="O80" s="207"/>
      <c r="P80" s="207"/>
      <c r="Q80" s="207"/>
      <c r="R80" s="207"/>
      <c r="S80" s="207"/>
      <c r="T80" s="207"/>
      <c r="U80" s="474">
        <v>72</v>
      </c>
      <c r="V80" s="220"/>
      <c r="W80" s="220"/>
      <c r="X80" s="207"/>
      <c r="AH80" s="207"/>
      <c r="AI80" s="207"/>
      <c r="AJ80" s="207"/>
      <c r="AK80" s="207"/>
      <c r="AL80" s="207"/>
      <c r="AM80" s="207"/>
      <c r="AN80" s="206"/>
    </row>
    <row r="81" spans="1:40" ht="29.25" customHeight="1">
      <c r="A81" s="220"/>
      <c r="B81" s="483"/>
      <c r="C81" s="207"/>
      <c r="D81" s="207"/>
      <c r="E81" s="207"/>
      <c r="F81" s="207"/>
      <c r="G81" s="207"/>
      <c r="H81" s="484"/>
      <c r="I81" s="207"/>
      <c r="J81" s="207"/>
      <c r="K81" s="207"/>
      <c r="L81" s="207"/>
      <c r="M81" s="207"/>
      <c r="N81" s="207"/>
      <c r="O81" s="207"/>
      <c r="P81" s="207"/>
      <c r="Q81" s="207"/>
      <c r="R81" s="207"/>
      <c r="S81" s="207"/>
      <c r="T81" s="207"/>
      <c r="U81" s="474">
        <v>73</v>
      </c>
      <c r="V81" s="220"/>
      <c r="W81" s="220"/>
      <c r="X81" s="207"/>
      <c r="AH81" s="207"/>
      <c r="AI81" s="207"/>
      <c r="AJ81" s="207"/>
      <c r="AK81" s="207"/>
      <c r="AL81" s="207"/>
      <c r="AM81" s="207"/>
      <c r="AN81" s="206"/>
    </row>
    <row r="82" spans="1:40" ht="29.25" customHeight="1">
      <c r="A82" s="220"/>
      <c r="B82" s="483"/>
      <c r="C82" s="207"/>
      <c r="D82" s="207"/>
      <c r="E82" s="207"/>
      <c r="F82" s="207"/>
      <c r="G82" s="207"/>
      <c r="H82" s="484"/>
      <c r="I82" s="207"/>
      <c r="J82" s="207"/>
      <c r="K82" s="207"/>
      <c r="L82" s="207"/>
      <c r="M82" s="207"/>
      <c r="N82" s="207"/>
      <c r="O82" s="207"/>
      <c r="P82" s="207"/>
      <c r="Q82" s="207"/>
      <c r="R82" s="207"/>
      <c r="S82" s="207"/>
      <c r="T82" s="207"/>
      <c r="U82" s="474">
        <v>74</v>
      </c>
      <c r="V82" s="220"/>
      <c r="W82" s="220"/>
      <c r="X82" s="207"/>
      <c r="AH82" s="207"/>
      <c r="AI82" s="207"/>
      <c r="AJ82" s="207"/>
      <c r="AK82" s="207"/>
      <c r="AL82" s="207"/>
      <c r="AM82" s="207"/>
      <c r="AN82" s="206"/>
    </row>
    <row r="83" spans="1:40" ht="29.25" customHeight="1">
      <c r="A83" s="220"/>
      <c r="B83" s="483"/>
      <c r="C83" s="207"/>
      <c r="D83" s="207"/>
      <c r="E83" s="207"/>
      <c r="F83" s="207"/>
      <c r="G83" s="207"/>
      <c r="H83" s="484"/>
      <c r="I83" s="207"/>
      <c r="J83" s="207"/>
      <c r="K83" s="207"/>
      <c r="L83" s="207"/>
      <c r="M83" s="207"/>
      <c r="N83" s="207"/>
      <c r="O83" s="207"/>
      <c r="P83" s="207"/>
      <c r="Q83" s="207"/>
      <c r="R83" s="207"/>
      <c r="S83" s="207"/>
      <c r="T83" s="207"/>
      <c r="U83" s="474">
        <v>75</v>
      </c>
      <c r="V83" s="220"/>
      <c r="W83" s="220"/>
      <c r="X83" s="207"/>
      <c r="AH83" s="207"/>
      <c r="AI83" s="207"/>
      <c r="AJ83" s="207"/>
      <c r="AK83" s="207"/>
      <c r="AL83" s="207"/>
      <c r="AM83" s="207"/>
      <c r="AN83" s="206"/>
    </row>
    <row r="84" spans="1:40" ht="29.25" customHeight="1">
      <c r="A84" s="220"/>
      <c r="B84" s="483"/>
      <c r="C84" s="207"/>
      <c r="D84" s="207"/>
      <c r="E84" s="207"/>
      <c r="F84" s="207"/>
      <c r="G84" s="207"/>
      <c r="H84" s="484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474">
        <v>76</v>
      </c>
      <c r="V84" s="220"/>
      <c r="W84" s="220"/>
      <c r="X84" s="207"/>
      <c r="AH84" s="207"/>
      <c r="AI84" s="207"/>
      <c r="AJ84" s="207"/>
      <c r="AK84" s="207"/>
      <c r="AL84" s="207"/>
      <c r="AM84" s="207"/>
      <c r="AN84" s="206"/>
    </row>
    <row r="85" spans="1:40" ht="29.25" customHeight="1">
      <c r="A85" s="220"/>
      <c r="B85" s="483"/>
      <c r="C85" s="207"/>
      <c r="D85" s="207"/>
      <c r="E85" s="207"/>
      <c r="F85" s="207"/>
      <c r="G85" s="207"/>
      <c r="H85" s="484"/>
      <c r="I85" s="207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474">
        <v>77</v>
      </c>
      <c r="V85" s="220"/>
      <c r="W85" s="220"/>
      <c r="X85" s="207"/>
      <c r="AH85" s="207"/>
      <c r="AI85" s="207"/>
      <c r="AJ85" s="207"/>
      <c r="AK85" s="207"/>
      <c r="AL85" s="207"/>
      <c r="AM85" s="207"/>
      <c r="AN85" s="206"/>
    </row>
    <row r="86" spans="1:40" ht="29.25" customHeight="1">
      <c r="A86" s="220"/>
      <c r="B86" s="483"/>
      <c r="C86" s="207"/>
      <c r="D86" s="207"/>
      <c r="E86" s="207"/>
      <c r="F86" s="207"/>
      <c r="G86" s="207"/>
      <c r="H86" s="484"/>
      <c r="I86" s="207"/>
      <c r="J86" s="207"/>
      <c r="K86" s="207"/>
      <c r="L86" s="207"/>
      <c r="M86" s="207"/>
      <c r="N86" s="207"/>
      <c r="O86" s="207"/>
      <c r="P86" s="207"/>
      <c r="Q86" s="207"/>
      <c r="R86" s="207"/>
      <c r="S86" s="207"/>
      <c r="T86" s="207"/>
      <c r="U86" s="474">
        <v>78</v>
      </c>
      <c r="V86" s="220"/>
      <c r="W86" s="220"/>
      <c r="X86" s="207"/>
      <c r="AH86" s="207"/>
      <c r="AI86" s="207"/>
      <c r="AJ86" s="207"/>
      <c r="AK86" s="207"/>
      <c r="AL86" s="207"/>
      <c r="AM86" s="207"/>
      <c r="AN86" s="206"/>
    </row>
    <row r="87" spans="1:40" ht="29.25" customHeight="1">
      <c r="A87" s="220"/>
      <c r="B87" s="483"/>
      <c r="C87" s="207"/>
      <c r="D87" s="207"/>
      <c r="E87" s="207"/>
      <c r="F87" s="207"/>
      <c r="G87" s="207"/>
      <c r="H87" s="484"/>
      <c r="I87" s="207"/>
      <c r="J87" s="207"/>
      <c r="K87" s="207"/>
      <c r="L87" s="207"/>
      <c r="M87" s="207"/>
      <c r="N87" s="207"/>
      <c r="O87" s="207"/>
      <c r="P87" s="207"/>
      <c r="Q87" s="207"/>
      <c r="R87" s="207"/>
      <c r="S87" s="207"/>
      <c r="T87" s="207"/>
      <c r="U87" s="474">
        <v>79</v>
      </c>
      <c r="V87" s="220"/>
      <c r="W87" s="220"/>
      <c r="X87" s="207"/>
      <c r="AH87" s="207"/>
      <c r="AI87" s="207"/>
      <c r="AJ87" s="207"/>
      <c r="AK87" s="207"/>
      <c r="AL87" s="207"/>
      <c r="AM87" s="207"/>
      <c r="AN87" s="206"/>
    </row>
    <row r="88" spans="1:40" ht="29.25" customHeight="1">
      <c r="A88" s="220"/>
      <c r="B88" s="483"/>
      <c r="C88" s="207"/>
      <c r="D88" s="207"/>
      <c r="E88" s="207"/>
      <c r="F88" s="207"/>
      <c r="G88" s="207"/>
      <c r="H88" s="484"/>
      <c r="I88" s="207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474">
        <v>80</v>
      </c>
      <c r="V88" s="220"/>
      <c r="W88" s="220"/>
      <c r="X88" s="207"/>
      <c r="AH88" s="207"/>
      <c r="AI88" s="207"/>
      <c r="AJ88" s="207"/>
      <c r="AK88" s="207"/>
      <c r="AL88" s="207"/>
      <c r="AM88" s="207"/>
      <c r="AN88" s="206"/>
    </row>
    <row r="89" spans="1:40" ht="29.25" customHeight="1">
      <c r="A89" s="220"/>
      <c r="B89" s="483"/>
      <c r="C89" s="207"/>
      <c r="D89" s="207"/>
      <c r="E89" s="207"/>
      <c r="F89" s="207"/>
      <c r="G89" s="207"/>
      <c r="H89" s="484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474">
        <v>81</v>
      </c>
      <c r="V89" s="220"/>
      <c r="W89" s="220"/>
      <c r="X89" s="207"/>
      <c r="AH89" s="207"/>
      <c r="AI89" s="207"/>
      <c r="AJ89" s="207"/>
      <c r="AK89" s="207"/>
      <c r="AL89" s="207"/>
      <c r="AM89" s="207"/>
      <c r="AN89" s="206"/>
    </row>
    <row r="90" spans="1:40" ht="29.25" customHeight="1">
      <c r="A90" s="220"/>
      <c r="B90" s="483"/>
      <c r="C90" s="207"/>
      <c r="D90" s="207"/>
      <c r="E90" s="207"/>
      <c r="F90" s="207"/>
      <c r="G90" s="207"/>
      <c r="H90" s="484"/>
      <c r="I90" s="207"/>
      <c r="J90" s="207"/>
      <c r="K90" s="207"/>
      <c r="L90" s="207"/>
      <c r="M90" s="207"/>
      <c r="N90" s="207"/>
      <c r="O90" s="207"/>
      <c r="P90" s="207"/>
      <c r="Q90" s="207"/>
      <c r="R90" s="207"/>
      <c r="S90" s="207"/>
      <c r="T90" s="207"/>
      <c r="U90" s="474">
        <v>82</v>
      </c>
      <c r="V90" s="220"/>
      <c r="W90" s="220"/>
      <c r="X90" s="207"/>
      <c r="AH90" s="207"/>
      <c r="AI90" s="207"/>
      <c r="AJ90" s="207"/>
      <c r="AK90" s="207"/>
      <c r="AL90" s="207"/>
      <c r="AM90" s="207"/>
      <c r="AN90" s="206"/>
    </row>
    <row r="91" spans="1:40" ht="29.25" customHeight="1">
      <c r="A91" s="220"/>
      <c r="B91" s="483"/>
      <c r="C91" s="207"/>
      <c r="D91" s="207"/>
      <c r="E91" s="207"/>
      <c r="F91" s="207"/>
      <c r="G91" s="207"/>
      <c r="H91" s="484"/>
      <c r="I91" s="207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474">
        <v>83</v>
      </c>
      <c r="V91" s="220"/>
      <c r="W91" s="220"/>
      <c r="X91" s="207"/>
      <c r="AH91" s="207"/>
      <c r="AI91" s="207"/>
      <c r="AJ91" s="207"/>
      <c r="AK91" s="207"/>
      <c r="AL91" s="207"/>
      <c r="AM91" s="207"/>
      <c r="AN91" s="206"/>
    </row>
    <row r="92" spans="1:40" ht="29.25" customHeight="1">
      <c r="A92" s="220"/>
      <c r="B92" s="483"/>
      <c r="C92" s="207"/>
      <c r="D92" s="207"/>
      <c r="E92" s="207"/>
      <c r="F92" s="207"/>
      <c r="G92" s="207"/>
      <c r="H92" s="484"/>
      <c r="I92" s="207"/>
      <c r="J92" s="207"/>
      <c r="K92" s="207"/>
      <c r="L92" s="207"/>
      <c r="M92" s="207"/>
      <c r="N92" s="207"/>
      <c r="O92" s="207"/>
      <c r="P92" s="207"/>
      <c r="Q92" s="207"/>
      <c r="R92" s="207"/>
      <c r="S92" s="207"/>
      <c r="T92" s="207"/>
      <c r="U92" s="474">
        <v>84</v>
      </c>
      <c r="V92" s="220"/>
      <c r="W92" s="220"/>
      <c r="X92" s="207"/>
      <c r="AH92" s="207"/>
      <c r="AI92" s="207"/>
      <c r="AJ92" s="207"/>
      <c r="AK92" s="207"/>
      <c r="AL92" s="207"/>
      <c r="AM92" s="207"/>
      <c r="AN92" s="206"/>
    </row>
    <row r="93" spans="1:40" ht="29.25" customHeight="1">
      <c r="A93" s="220"/>
      <c r="B93" s="483"/>
      <c r="C93" s="207"/>
      <c r="D93" s="207"/>
      <c r="E93" s="207"/>
      <c r="F93" s="207"/>
      <c r="G93" s="207"/>
      <c r="H93" s="484"/>
      <c r="I93" s="207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474">
        <v>85</v>
      </c>
      <c r="V93" s="220"/>
      <c r="W93" s="220"/>
      <c r="X93" s="207"/>
      <c r="AH93" s="207"/>
      <c r="AI93" s="207"/>
      <c r="AJ93" s="207"/>
      <c r="AK93" s="207"/>
      <c r="AL93" s="207"/>
      <c r="AM93" s="207"/>
      <c r="AN93" s="206"/>
    </row>
    <row r="94" spans="1:40" ht="29.25" customHeight="1">
      <c r="A94" s="220"/>
      <c r="B94" s="483"/>
      <c r="C94" s="207"/>
      <c r="D94" s="207"/>
      <c r="E94" s="207"/>
      <c r="F94" s="207"/>
      <c r="G94" s="207"/>
      <c r="H94" s="484"/>
      <c r="I94" s="207"/>
      <c r="J94" s="207"/>
      <c r="K94" s="207"/>
      <c r="L94" s="207"/>
      <c r="M94" s="207"/>
      <c r="N94" s="207"/>
      <c r="O94" s="207"/>
      <c r="P94" s="207"/>
      <c r="Q94" s="207"/>
      <c r="R94" s="207"/>
      <c r="S94" s="207"/>
      <c r="T94" s="207"/>
      <c r="U94" s="474">
        <v>86</v>
      </c>
      <c r="V94" s="220"/>
      <c r="W94" s="220"/>
      <c r="X94" s="207"/>
      <c r="AH94" s="207"/>
      <c r="AI94" s="207"/>
      <c r="AJ94" s="207"/>
      <c r="AK94" s="207"/>
      <c r="AL94" s="207"/>
      <c r="AM94" s="207"/>
      <c r="AN94" s="206"/>
    </row>
    <row r="95" spans="1:40" ht="29.25" customHeight="1">
      <c r="A95" s="220"/>
      <c r="B95" s="483"/>
      <c r="C95" s="207"/>
      <c r="D95" s="207"/>
      <c r="E95" s="207"/>
      <c r="F95" s="207"/>
      <c r="G95" s="207"/>
      <c r="H95" s="484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474">
        <v>87</v>
      </c>
      <c r="V95" s="220"/>
      <c r="W95" s="220"/>
      <c r="X95" s="207"/>
      <c r="AH95" s="207"/>
      <c r="AI95" s="207"/>
      <c r="AJ95" s="207"/>
      <c r="AK95" s="207"/>
      <c r="AL95" s="207"/>
      <c r="AM95" s="207"/>
      <c r="AN95" s="206"/>
    </row>
    <row r="96" spans="1:40" ht="29.25" customHeight="1">
      <c r="A96" s="220"/>
      <c r="B96" s="483"/>
      <c r="C96" s="207"/>
      <c r="D96" s="207"/>
      <c r="E96" s="207"/>
      <c r="F96" s="207"/>
      <c r="G96" s="207"/>
      <c r="H96" s="484"/>
      <c r="I96" s="207"/>
      <c r="J96" s="207"/>
      <c r="K96" s="207"/>
      <c r="L96" s="207"/>
      <c r="M96" s="207"/>
      <c r="N96" s="207"/>
      <c r="O96" s="207"/>
      <c r="P96" s="207"/>
      <c r="Q96" s="207"/>
      <c r="R96" s="207"/>
      <c r="S96" s="207"/>
      <c r="T96" s="207"/>
      <c r="U96" s="474">
        <v>88</v>
      </c>
      <c r="V96" s="220"/>
      <c r="W96" s="220"/>
      <c r="X96" s="207"/>
      <c r="AH96" s="207"/>
      <c r="AI96" s="207"/>
      <c r="AJ96" s="207"/>
      <c r="AK96" s="207"/>
      <c r="AL96" s="207"/>
      <c r="AM96" s="207"/>
      <c r="AN96" s="206"/>
    </row>
    <row r="97" spans="1:40" ht="29.25" customHeight="1">
      <c r="A97" s="220"/>
      <c r="B97" s="483"/>
      <c r="C97" s="207"/>
      <c r="D97" s="207"/>
      <c r="E97" s="207"/>
      <c r="F97" s="207"/>
      <c r="G97" s="207"/>
      <c r="H97" s="484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474">
        <v>89</v>
      </c>
      <c r="V97" s="220"/>
      <c r="W97" s="220"/>
      <c r="X97" s="207"/>
      <c r="AH97" s="207"/>
      <c r="AI97" s="207"/>
      <c r="AJ97" s="207"/>
      <c r="AK97" s="207"/>
      <c r="AL97" s="207"/>
      <c r="AM97" s="207"/>
      <c r="AN97" s="206"/>
    </row>
    <row r="98" spans="1:40" ht="29.25" customHeight="1">
      <c r="A98" s="220"/>
      <c r="B98" s="483"/>
      <c r="C98" s="207"/>
      <c r="D98" s="207"/>
      <c r="E98" s="207"/>
      <c r="F98" s="207"/>
      <c r="G98" s="207"/>
      <c r="H98" s="484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474">
        <v>90</v>
      </c>
      <c r="V98" s="220"/>
      <c r="W98" s="220"/>
      <c r="X98" s="207"/>
      <c r="AH98" s="207"/>
      <c r="AI98" s="207"/>
      <c r="AJ98" s="207"/>
      <c r="AK98" s="207"/>
      <c r="AL98" s="207"/>
      <c r="AM98" s="207"/>
      <c r="AN98" s="206"/>
    </row>
    <row r="99" spans="1:40" ht="29.25" customHeight="1">
      <c r="A99" s="220"/>
      <c r="B99" s="483"/>
      <c r="C99" s="207"/>
      <c r="D99" s="207"/>
      <c r="E99" s="207"/>
      <c r="F99" s="207"/>
      <c r="G99" s="207"/>
      <c r="H99" s="484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474">
        <v>91</v>
      </c>
      <c r="V99" s="220"/>
      <c r="W99" s="220"/>
      <c r="X99" s="207"/>
      <c r="AH99" s="207"/>
      <c r="AI99" s="207"/>
      <c r="AJ99" s="207"/>
      <c r="AK99" s="207"/>
      <c r="AL99" s="207"/>
      <c r="AM99" s="207"/>
      <c r="AN99" s="206"/>
    </row>
    <row r="100" spans="1:40" ht="29.25" customHeight="1">
      <c r="A100" s="220"/>
      <c r="B100" s="483"/>
      <c r="C100" s="207"/>
      <c r="D100" s="207"/>
      <c r="E100" s="207"/>
      <c r="F100" s="207"/>
      <c r="G100" s="207"/>
      <c r="H100" s="484"/>
      <c r="I100" s="207"/>
      <c r="J100" s="207"/>
      <c r="K100" s="207"/>
      <c r="L100" s="207"/>
      <c r="M100" s="207"/>
      <c r="N100" s="207"/>
      <c r="O100" s="207"/>
      <c r="P100" s="207"/>
      <c r="Q100" s="207"/>
      <c r="R100" s="207"/>
      <c r="S100" s="207"/>
      <c r="T100" s="207"/>
      <c r="U100" s="474">
        <v>92</v>
      </c>
      <c r="V100" s="220"/>
      <c r="W100" s="220"/>
      <c r="X100" s="207"/>
      <c r="AH100" s="207"/>
      <c r="AI100" s="207"/>
      <c r="AJ100" s="207"/>
      <c r="AK100" s="207"/>
      <c r="AL100" s="207"/>
      <c r="AM100" s="207"/>
      <c r="AN100" s="206"/>
    </row>
    <row r="101" spans="1:40" ht="29.25" customHeight="1">
      <c r="A101" s="220"/>
      <c r="B101" s="483"/>
      <c r="C101" s="207"/>
      <c r="D101" s="207"/>
      <c r="E101" s="207"/>
      <c r="F101" s="207"/>
      <c r="G101" s="207"/>
      <c r="H101" s="484"/>
      <c r="I101" s="207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474">
        <v>93</v>
      </c>
      <c r="V101" s="220"/>
      <c r="W101" s="220"/>
      <c r="X101" s="207"/>
      <c r="AH101" s="207"/>
      <c r="AI101" s="207"/>
      <c r="AJ101" s="207"/>
      <c r="AK101" s="207"/>
      <c r="AL101" s="207"/>
      <c r="AM101" s="207"/>
      <c r="AN101" s="206"/>
    </row>
    <row r="102" spans="1:40" ht="29.25" customHeight="1">
      <c r="A102" s="220"/>
      <c r="B102" s="483"/>
      <c r="C102" s="207"/>
      <c r="D102" s="207"/>
      <c r="E102" s="207"/>
      <c r="F102" s="207"/>
      <c r="G102" s="207"/>
      <c r="H102" s="484"/>
      <c r="I102" s="207"/>
      <c r="J102" s="207"/>
      <c r="K102" s="207"/>
      <c r="L102" s="207"/>
      <c r="M102" s="207"/>
      <c r="N102" s="207"/>
      <c r="O102" s="207"/>
      <c r="P102" s="207"/>
      <c r="Q102" s="207"/>
      <c r="R102" s="207"/>
      <c r="S102" s="207"/>
      <c r="T102" s="207"/>
      <c r="U102" s="474">
        <v>94</v>
      </c>
      <c r="V102" s="220"/>
      <c r="W102" s="220"/>
      <c r="X102" s="207"/>
      <c r="AH102" s="207"/>
      <c r="AI102" s="207"/>
      <c r="AJ102" s="485"/>
      <c r="AK102" s="207"/>
      <c r="AL102" s="207"/>
      <c r="AM102" s="207"/>
      <c r="AN102" s="206"/>
    </row>
    <row r="103" spans="1:40" ht="29.25" customHeight="1">
      <c r="A103" s="220"/>
      <c r="B103" s="483"/>
      <c r="C103" s="207"/>
      <c r="D103" s="207"/>
      <c r="E103" s="207"/>
      <c r="F103" s="207"/>
      <c r="G103" s="207"/>
      <c r="H103" s="484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474">
        <v>95</v>
      </c>
      <c r="V103" s="220"/>
      <c r="W103" s="220"/>
      <c r="X103" s="207"/>
      <c r="AH103" s="207"/>
      <c r="AI103" s="207"/>
      <c r="AJ103" s="485"/>
      <c r="AK103" s="220"/>
      <c r="AL103" s="220"/>
      <c r="AM103" s="220"/>
      <c r="AN103" s="216"/>
    </row>
    <row r="104" spans="1:40" ht="29.25" customHeight="1">
      <c r="A104" s="220"/>
      <c r="B104" s="483"/>
      <c r="C104" s="207"/>
      <c r="D104" s="207"/>
      <c r="E104" s="207"/>
      <c r="F104" s="207"/>
      <c r="G104" s="207"/>
      <c r="H104" s="484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474">
        <v>96</v>
      </c>
      <c r="V104" s="220"/>
      <c r="W104" s="220"/>
      <c r="X104" s="207"/>
      <c r="AH104" s="207"/>
      <c r="AI104" s="207"/>
      <c r="AJ104" s="485"/>
      <c r="AK104" s="220"/>
      <c r="AL104" s="220"/>
      <c r="AM104" s="220"/>
      <c r="AN104" s="216"/>
    </row>
    <row r="105" spans="1:40" ht="29.25" customHeight="1">
      <c r="A105" s="220"/>
      <c r="B105" s="483"/>
      <c r="C105" s="207"/>
      <c r="D105" s="207"/>
      <c r="E105" s="207"/>
      <c r="F105" s="207"/>
      <c r="G105" s="207"/>
      <c r="H105" s="484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474">
        <v>97</v>
      </c>
      <c r="V105" s="220"/>
      <c r="W105" s="220"/>
      <c r="X105" s="207"/>
      <c r="AH105" s="207"/>
      <c r="AI105" s="207"/>
      <c r="AJ105" s="485"/>
      <c r="AK105" s="220"/>
      <c r="AL105" s="220"/>
      <c r="AM105" s="220"/>
      <c r="AN105" s="216"/>
    </row>
    <row r="106" spans="1:40" ht="29.25" customHeight="1">
      <c r="A106" s="220"/>
      <c r="B106" s="483"/>
      <c r="C106" s="207"/>
      <c r="D106" s="207"/>
      <c r="E106" s="207"/>
      <c r="F106" s="207"/>
      <c r="G106" s="207"/>
      <c r="H106" s="484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474">
        <v>98</v>
      </c>
      <c r="V106" s="220"/>
      <c r="W106" s="220"/>
      <c r="X106" s="207"/>
      <c r="AH106" s="207"/>
      <c r="AI106" s="207"/>
      <c r="AJ106" s="485"/>
      <c r="AK106" s="220"/>
      <c r="AL106" s="220"/>
      <c r="AM106" s="220"/>
      <c r="AN106" s="216"/>
    </row>
    <row r="107" spans="1:40" ht="29.25" customHeight="1">
      <c r="A107" s="220"/>
      <c r="B107" s="483"/>
      <c r="C107" s="207"/>
      <c r="D107" s="207"/>
      <c r="E107" s="207"/>
      <c r="F107" s="207"/>
      <c r="G107" s="207"/>
      <c r="H107" s="484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474">
        <v>99</v>
      </c>
      <c r="V107" s="220"/>
      <c r="W107" s="220"/>
      <c r="X107" s="207"/>
      <c r="AH107" s="207"/>
      <c r="AI107" s="207"/>
      <c r="AJ107" s="485"/>
      <c r="AK107" s="207"/>
      <c r="AL107" s="207"/>
      <c r="AM107" s="207"/>
      <c r="AN107" s="206"/>
    </row>
    <row r="108" spans="1:40" ht="29.25" customHeight="1">
      <c r="A108" s="220"/>
      <c r="B108" s="483"/>
      <c r="C108" s="207"/>
      <c r="D108" s="207"/>
      <c r="E108" s="207"/>
      <c r="F108" s="207"/>
      <c r="G108" s="207"/>
      <c r="H108" s="484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474">
        <v>100</v>
      </c>
      <c r="V108" s="220"/>
      <c r="W108" s="220"/>
      <c r="X108" s="207"/>
      <c r="AH108" s="207"/>
      <c r="AI108" s="207"/>
      <c r="AJ108" s="485"/>
      <c r="AK108" s="207"/>
      <c r="AL108" s="207"/>
      <c r="AM108" s="207"/>
      <c r="AN108" s="206"/>
    </row>
    <row r="109" spans="1:40" ht="29.25" customHeight="1">
      <c r="A109" s="207"/>
      <c r="B109" s="207"/>
      <c r="C109" s="207"/>
      <c r="D109" s="207"/>
      <c r="E109" s="207"/>
      <c r="F109" s="207"/>
      <c r="G109" s="207"/>
      <c r="H109" s="484"/>
      <c r="I109" s="207"/>
      <c r="J109" s="207"/>
      <c r="K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AH109" s="207"/>
      <c r="AI109" s="207"/>
      <c r="AJ109" s="485"/>
      <c r="AK109" s="207"/>
      <c r="AL109" s="207"/>
      <c r="AM109" s="207"/>
      <c r="AN109" s="206"/>
    </row>
    <row r="110" spans="1:40" ht="29.25" customHeight="1">
      <c r="A110" s="207" t="s">
        <v>48</v>
      </c>
      <c r="B110" s="207"/>
      <c r="C110" s="207"/>
      <c r="D110" s="207"/>
      <c r="E110" s="207"/>
      <c r="F110" s="207"/>
      <c r="G110" s="207"/>
      <c r="H110" s="484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AH110" s="207"/>
      <c r="AI110" s="207"/>
      <c r="AJ110" s="485"/>
      <c r="AK110" s="207"/>
      <c r="AL110" s="207"/>
      <c r="AM110" s="207"/>
      <c r="AN110" s="206"/>
    </row>
    <row r="111" spans="1:40" ht="15">
      <c r="A111" s="207"/>
      <c r="B111" s="207"/>
      <c r="C111" s="207"/>
      <c r="D111" s="207"/>
      <c r="E111" s="207"/>
      <c r="F111" s="207"/>
      <c r="G111" s="207"/>
      <c r="H111" s="484"/>
      <c r="I111" s="207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AH111" s="210"/>
      <c r="AI111" s="210"/>
      <c r="AK111" s="207"/>
      <c r="AL111" s="207"/>
      <c r="AM111" s="207"/>
      <c r="AN111" s="206"/>
    </row>
    <row r="112" spans="1:40" ht="15">
      <c r="A112" s="207"/>
      <c r="B112" s="207"/>
      <c r="C112" s="207"/>
      <c r="D112" s="207"/>
      <c r="E112" s="207"/>
      <c r="F112" s="207"/>
      <c r="G112" s="207"/>
      <c r="H112" s="484"/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AH112" s="210"/>
      <c r="AI112" s="210"/>
      <c r="AK112" s="207"/>
      <c r="AL112" s="207"/>
      <c r="AM112" s="207"/>
      <c r="AN112" s="206"/>
    </row>
    <row r="113" spans="1:40" ht="15">
      <c r="A113" s="207"/>
      <c r="B113" s="207"/>
      <c r="C113" s="207"/>
      <c r="D113" s="207"/>
      <c r="E113" s="207"/>
      <c r="F113" s="207"/>
      <c r="G113" s="207"/>
      <c r="H113" s="484"/>
      <c r="I113" s="207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AH113" s="210"/>
      <c r="AI113" s="210"/>
      <c r="AK113" s="207"/>
      <c r="AL113" s="207"/>
      <c r="AM113" s="207"/>
      <c r="AN113" s="206"/>
    </row>
    <row r="114" spans="1:40" ht="15">
      <c r="A114" s="207"/>
      <c r="B114" s="207"/>
      <c r="C114" s="207"/>
      <c r="D114" s="207"/>
      <c r="E114" s="207"/>
      <c r="F114" s="207"/>
      <c r="G114" s="207"/>
      <c r="H114" s="484"/>
      <c r="I114" s="207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AH114" s="210"/>
      <c r="AI114" s="210"/>
      <c r="AK114" s="207"/>
      <c r="AL114" s="207"/>
      <c r="AM114" s="207"/>
      <c r="AN114" s="206"/>
    </row>
    <row r="115" spans="1:40" ht="15">
      <c r="A115" s="207"/>
      <c r="B115" s="207"/>
      <c r="C115" s="207"/>
      <c r="D115" s="207"/>
      <c r="E115" s="207"/>
      <c r="F115" s="207"/>
      <c r="G115" s="207"/>
      <c r="H115" s="484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AH115" s="210"/>
      <c r="AI115" s="210"/>
      <c r="AK115" s="207"/>
      <c r="AL115" s="207"/>
      <c r="AM115" s="207"/>
      <c r="AN115" s="206"/>
    </row>
    <row r="116" spans="1:40" ht="15">
      <c r="A116" s="207"/>
      <c r="B116" s="207"/>
      <c r="C116" s="207"/>
      <c r="D116" s="207"/>
      <c r="E116" s="207"/>
      <c r="F116" s="207"/>
      <c r="G116" s="207"/>
      <c r="H116" s="484"/>
      <c r="I116" s="207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AH116" s="210"/>
      <c r="AI116" s="210"/>
      <c r="AK116" s="207"/>
      <c r="AL116" s="207"/>
      <c r="AM116" s="207"/>
      <c r="AN116" s="206"/>
    </row>
    <row r="117" spans="1:40" ht="15">
      <c r="A117" s="207"/>
      <c r="B117" s="207"/>
      <c r="C117" s="207"/>
      <c r="D117" s="207"/>
      <c r="E117" s="207"/>
      <c r="F117" s="207"/>
      <c r="G117" s="207"/>
      <c r="H117" s="484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AH117" s="210"/>
      <c r="AI117" s="210"/>
      <c r="AK117" s="207"/>
      <c r="AL117" s="207"/>
      <c r="AM117" s="207"/>
      <c r="AN117" s="206"/>
    </row>
    <row r="118" spans="1:40" ht="15">
      <c r="A118" s="207"/>
      <c r="B118" s="207"/>
      <c r="C118" s="207"/>
      <c r="D118" s="207"/>
      <c r="E118" s="207"/>
      <c r="F118" s="207"/>
      <c r="G118" s="207"/>
      <c r="H118" s="484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AH118" s="210"/>
      <c r="AI118" s="210"/>
      <c r="AK118" s="207"/>
      <c r="AL118" s="207"/>
      <c r="AM118" s="207"/>
      <c r="AN118" s="206"/>
    </row>
    <row r="119" spans="1:40" ht="15">
      <c r="A119" s="207"/>
      <c r="B119" s="207"/>
      <c r="C119" s="207"/>
      <c r="D119" s="207"/>
      <c r="E119" s="207"/>
      <c r="F119" s="207"/>
      <c r="G119" s="207"/>
      <c r="H119" s="484"/>
      <c r="I119" s="207"/>
      <c r="J119" s="207"/>
      <c r="K119" s="207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  <c r="AH119" s="210"/>
      <c r="AI119" s="210"/>
      <c r="AK119" s="207"/>
      <c r="AL119" s="207"/>
      <c r="AM119" s="207"/>
      <c r="AN119" s="206"/>
    </row>
    <row r="120" spans="1:40" ht="15">
      <c r="A120" s="207"/>
      <c r="B120" s="207"/>
      <c r="C120" s="207"/>
      <c r="D120" s="207"/>
      <c r="E120" s="207"/>
      <c r="F120" s="207"/>
      <c r="G120" s="207"/>
      <c r="H120" s="484"/>
      <c r="I120" s="207"/>
      <c r="J120" s="207"/>
      <c r="K120" s="207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  <c r="AH120" s="210"/>
      <c r="AI120" s="210"/>
      <c r="AK120" s="207"/>
      <c r="AL120" s="207"/>
      <c r="AM120" s="207"/>
      <c r="AN120" s="206"/>
    </row>
    <row r="121" spans="1:40" ht="15">
      <c r="A121" s="207"/>
      <c r="B121" s="207"/>
      <c r="C121" s="207"/>
      <c r="D121" s="207"/>
      <c r="E121" s="207"/>
      <c r="F121" s="207"/>
      <c r="G121" s="207"/>
      <c r="H121" s="484"/>
      <c r="I121" s="207"/>
      <c r="J121" s="207"/>
      <c r="K121" s="207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  <c r="AH121" s="210"/>
      <c r="AI121" s="210"/>
      <c r="AK121" s="207"/>
      <c r="AL121" s="207"/>
      <c r="AM121" s="207"/>
      <c r="AN121" s="206"/>
    </row>
    <row r="122" spans="1:40" ht="15">
      <c r="A122" s="207"/>
      <c r="B122" s="207"/>
      <c r="C122" s="207"/>
      <c r="D122" s="207"/>
      <c r="E122" s="207"/>
      <c r="F122" s="207"/>
      <c r="G122" s="207"/>
      <c r="H122" s="484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AH122" s="210"/>
      <c r="AI122" s="210"/>
      <c r="AK122" s="207"/>
      <c r="AL122" s="207"/>
      <c r="AM122" s="207"/>
      <c r="AN122" s="206"/>
    </row>
    <row r="123" spans="1:40" ht="15">
      <c r="A123" s="207"/>
      <c r="B123" s="207"/>
      <c r="C123" s="207"/>
      <c r="D123" s="207"/>
      <c r="E123" s="207"/>
      <c r="F123" s="207"/>
      <c r="G123" s="207"/>
      <c r="H123" s="484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AH123" s="210"/>
      <c r="AI123" s="210"/>
      <c r="AK123" s="207"/>
      <c r="AL123" s="207"/>
      <c r="AM123" s="207"/>
      <c r="AN123" s="206"/>
    </row>
    <row r="124" spans="1:40" ht="15">
      <c r="A124" s="207"/>
      <c r="B124" s="207"/>
      <c r="C124" s="207"/>
      <c r="D124" s="207"/>
      <c r="E124" s="207"/>
      <c r="F124" s="207"/>
      <c r="G124" s="207"/>
      <c r="H124" s="484"/>
      <c r="I124" s="207"/>
      <c r="J124" s="207"/>
      <c r="K124" s="207"/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  <c r="AH124" s="210"/>
      <c r="AI124" s="210"/>
      <c r="AK124" s="207"/>
      <c r="AL124" s="207"/>
      <c r="AM124" s="207"/>
      <c r="AN124" s="206"/>
    </row>
    <row r="125" spans="1:40" ht="15">
      <c r="A125" s="207"/>
      <c r="B125" s="207"/>
      <c r="C125" s="207"/>
      <c r="D125" s="207"/>
      <c r="E125" s="207"/>
      <c r="F125" s="207"/>
      <c r="G125" s="207"/>
      <c r="H125" s="484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AH125" s="210"/>
      <c r="AI125" s="210"/>
      <c r="AK125" s="207"/>
      <c r="AL125" s="207"/>
      <c r="AM125" s="207"/>
      <c r="AN125" s="206"/>
    </row>
    <row r="126" spans="1:40" ht="15">
      <c r="A126" s="207"/>
      <c r="B126" s="207"/>
      <c r="C126" s="207"/>
      <c r="D126" s="207"/>
      <c r="E126" s="207"/>
      <c r="F126" s="207"/>
      <c r="G126" s="207"/>
      <c r="H126" s="484"/>
      <c r="I126" s="207"/>
      <c r="J126" s="207"/>
      <c r="K126" s="20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  <c r="AH126" s="210"/>
      <c r="AI126" s="210"/>
      <c r="AK126" s="207"/>
      <c r="AL126" s="207"/>
      <c r="AM126" s="207"/>
      <c r="AN126" s="206"/>
    </row>
    <row r="127" spans="1:40" ht="15">
      <c r="A127" s="207"/>
      <c r="B127" s="207"/>
      <c r="C127" s="207"/>
      <c r="D127" s="207"/>
      <c r="E127" s="207"/>
      <c r="F127" s="207"/>
      <c r="G127" s="207"/>
      <c r="H127" s="484"/>
      <c r="I127" s="207"/>
      <c r="J127" s="207"/>
      <c r="K127" s="207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207"/>
      <c r="X127" s="207"/>
      <c r="AH127" s="210"/>
      <c r="AI127" s="210"/>
      <c r="AK127" s="207"/>
      <c r="AL127" s="207"/>
      <c r="AM127" s="207"/>
      <c r="AN127" s="206"/>
    </row>
    <row r="128" spans="1:40" ht="15">
      <c r="A128" s="207"/>
      <c r="B128" s="207"/>
      <c r="C128" s="207"/>
      <c r="D128" s="207"/>
      <c r="E128" s="207"/>
      <c r="F128" s="207"/>
      <c r="G128" s="207"/>
      <c r="H128" s="484"/>
      <c r="I128" s="207"/>
      <c r="J128" s="207"/>
      <c r="K128" s="207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207"/>
      <c r="X128" s="207"/>
      <c r="AH128" s="210"/>
      <c r="AI128" s="210"/>
      <c r="AK128" s="207"/>
      <c r="AL128" s="207"/>
      <c r="AM128" s="207"/>
      <c r="AN128" s="206"/>
    </row>
    <row r="129" spans="1:40" ht="15">
      <c r="A129" s="207"/>
      <c r="B129" s="207"/>
      <c r="C129" s="207"/>
      <c r="D129" s="207"/>
      <c r="E129" s="207"/>
      <c r="F129" s="207"/>
      <c r="G129" s="207"/>
      <c r="H129" s="484"/>
      <c r="I129" s="207"/>
      <c r="J129" s="207"/>
      <c r="K129" s="20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  <c r="AH129" s="210"/>
      <c r="AI129" s="210"/>
      <c r="AK129" s="207"/>
      <c r="AL129" s="207"/>
      <c r="AM129" s="207"/>
      <c r="AN129" s="206"/>
    </row>
    <row r="130" spans="1:40" ht="15">
      <c r="A130" s="207"/>
      <c r="B130" s="207"/>
      <c r="C130" s="207"/>
      <c r="D130" s="207"/>
      <c r="E130" s="207"/>
      <c r="F130" s="207"/>
      <c r="G130" s="207"/>
      <c r="H130" s="484"/>
      <c r="I130" s="207"/>
      <c r="J130" s="207"/>
      <c r="K130" s="207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  <c r="AH130" s="210"/>
      <c r="AI130" s="210"/>
      <c r="AK130" s="207"/>
      <c r="AL130" s="207"/>
      <c r="AM130" s="207"/>
      <c r="AN130" s="206"/>
    </row>
    <row r="131" spans="1:40" ht="15">
      <c r="A131" s="207"/>
      <c r="B131" s="207"/>
      <c r="C131" s="207"/>
      <c r="D131" s="207"/>
      <c r="E131" s="207"/>
      <c r="F131" s="207"/>
      <c r="G131" s="207"/>
      <c r="H131" s="484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AH131" s="210"/>
      <c r="AI131" s="210"/>
      <c r="AK131" s="207"/>
      <c r="AL131" s="207"/>
      <c r="AM131" s="207"/>
      <c r="AN131" s="206"/>
    </row>
    <row r="132" spans="1:40" ht="15">
      <c r="A132" s="207"/>
      <c r="B132" s="207"/>
      <c r="C132" s="207"/>
      <c r="D132" s="207"/>
      <c r="E132" s="207"/>
      <c r="F132" s="207"/>
      <c r="G132" s="207"/>
      <c r="H132" s="484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AH132" s="210"/>
      <c r="AI132" s="210"/>
      <c r="AK132" s="207"/>
      <c r="AL132" s="207"/>
      <c r="AM132" s="207"/>
      <c r="AN132" s="206"/>
    </row>
    <row r="133" spans="1:40" ht="15">
      <c r="A133" s="207"/>
      <c r="B133" s="207"/>
      <c r="C133" s="207"/>
      <c r="D133" s="207"/>
      <c r="E133" s="207"/>
      <c r="F133" s="207"/>
      <c r="G133" s="207"/>
      <c r="H133" s="484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AH133" s="210"/>
      <c r="AI133" s="210"/>
      <c r="AK133" s="207"/>
      <c r="AL133" s="207"/>
      <c r="AM133" s="207"/>
      <c r="AN133" s="206"/>
    </row>
    <row r="134" spans="1:40" ht="15">
      <c r="A134" s="207"/>
      <c r="B134" s="207"/>
      <c r="C134" s="207"/>
      <c r="D134" s="207"/>
      <c r="E134" s="207"/>
      <c r="F134" s="207"/>
      <c r="G134" s="207"/>
      <c r="H134" s="484"/>
      <c r="I134" s="207"/>
      <c r="J134" s="207"/>
      <c r="K134" s="207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207"/>
      <c r="X134" s="207"/>
      <c r="AH134" s="210"/>
      <c r="AI134" s="210"/>
      <c r="AK134" s="207"/>
      <c r="AL134" s="207"/>
      <c r="AM134" s="207"/>
      <c r="AN134" s="206"/>
    </row>
    <row r="135" spans="1:40" ht="15">
      <c r="A135" s="207"/>
      <c r="B135" s="207"/>
      <c r="C135" s="207"/>
      <c r="D135" s="207"/>
      <c r="E135" s="207"/>
      <c r="F135" s="207"/>
      <c r="G135" s="207"/>
      <c r="H135" s="484"/>
      <c r="I135" s="207"/>
      <c r="J135" s="207"/>
      <c r="K135" s="207"/>
      <c r="L135" s="207"/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207"/>
      <c r="X135" s="207"/>
      <c r="AH135" s="210"/>
      <c r="AI135" s="210"/>
      <c r="AK135" s="207"/>
      <c r="AL135" s="207"/>
      <c r="AM135" s="207"/>
      <c r="AN135" s="206"/>
    </row>
    <row r="136" spans="1:40" ht="15">
      <c r="A136" s="207"/>
      <c r="B136" s="207"/>
      <c r="C136" s="207"/>
      <c r="D136" s="207"/>
      <c r="E136" s="207"/>
      <c r="F136" s="207"/>
      <c r="G136" s="207"/>
      <c r="H136" s="484"/>
      <c r="I136" s="207"/>
      <c r="J136" s="207"/>
      <c r="K136" s="207"/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207"/>
      <c r="X136" s="207"/>
      <c r="AH136" s="210"/>
      <c r="AI136" s="210"/>
      <c r="AK136" s="207"/>
      <c r="AL136" s="207"/>
      <c r="AM136" s="207"/>
      <c r="AN136" s="206"/>
    </row>
    <row r="137" spans="1:40" ht="15">
      <c r="A137" s="207"/>
      <c r="B137" s="207"/>
      <c r="C137" s="207"/>
      <c r="D137" s="207"/>
      <c r="E137" s="207"/>
      <c r="F137" s="207"/>
      <c r="G137" s="207"/>
      <c r="H137" s="484"/>
      <c r="I137" s="207"/>
      <c r="J137" s="207"/>
      <c r="K137" s="20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  <c r="AH137" s="210"/>
      <c r="AI137" s="210"/>
      <c r="AK137" s="207"/>
      <c r="AL137" s="207"/>
      <c r="AM137" s="207"/>
      <c r="AN137" s="206"/>
    </row>
    <row r="138" spans="1:40" ht="15">
      <c r="A138" s="207"/>
      <c r="B138" s="207"/>
      <c r="C138" s="207"/>
      <c r="D138" s="207"/>
      <c r="E138" s="207"/>
      <c r="F138" s="207"/>
      <c r="G138" s="207"/>
      <c r="H138" s="484"/>
      <c r="I138" s="207"/>
      <c r="J138" s="207"/>
      <c r="K138" s="207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207"/>
      <c r="X138" s="207"/>
      <c r="AH138" s="210"/>
      <c r="AI138" s="210"/>
      <c r="AK138" s="207"/>
      <c r="AL138" s="207"/>
      <c r="AM138" s="207"/>
      <c r="AN138" s="206"/>
    </row>
    <row r="139" spans="1:40" ht="15">
      <c r="A139" s="207"/>
      <c r="B139" s="207"/>
      <c r="C139" s="207"/>
      <c r="D139" s="207"/>
      <c r="E139" s="207"/>
      <c r="F139" s="207"/>
      <c r="G139" s="207"/>
      <c r="H139" s="484"/>
      <c r="I139" s="207"/>
      <c r="J139" s="207"/>
      <c r="K139" s="207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207"/>
      <c r="X139" s="207"/>
      <c r="AH139" s="210"/>
      <c r="AI139" s="210"/>
      <c r="AK139" s="207"/>
      <c r="AL139" s="207"/>
      <c r="AM139" s="207"/>
      <c r="AN139" s="206"/>
    </row>
    <row r="140" spans="1:40" ht="15">
      <c r="A140" s="207"/>
      <c r="B140" s="207"/>
      <c r="C140" s="207"/>
      <c r="D140" s="207"/>
      <c r="E140" s="207"/>
      <c r="F140" s="207"/>
      <c r="G140" s="207"/>
      <c r="H140" s="484"/>
      <c r="I140" s="207"/>
      <c r="J140" s="207"/>
      <c r="K140" s="207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  <c r="AH140" s="210"/>
      <c r="AI140" s="210"/>
      <c r="AK140" s="207"/>
      <c r="AL140" s="207"/>
      <c r="AM140" s="207"/>
      <c r="AN140" s="206"/>
    </row>
    <row r="141" spans="1:40" ht="15">
      <c r="A141" s="207"/>
      <c r="B141" s="207"/>
      <c r="C141" s="207"/>
      <c r="D141" s="207"/>
      <c r="E141" s="207"/>
      <c r="F141" s="207"/>
      <c r="G141" s="207"/>
      <c r="H141" s="484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AH141" s="210"/>
      <c r="AI141" s="210"/>
      <c r="AK141" s="207"/>
      <c r="AL141" s="207"/>
      <c r="AM141" s="207"/>
      <c r="AN141" s="206"/>
    </row>
    <row r="142" spans="1:40" ht="15">
      <c r="A142" s="207"/>
      <c r="B142" s="207"/>
      <c r="C142" s="207"/>
      <c r="D142" s="207"/>
      <c r="E142" s="207"/>
      <c r="F142" s="207"/>
      <c r="G142" s="207"/>
      <c r="H142" s="484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AH142" s="210"/>
      <c r="AI142" s="210"/>
      <c r="AK142" s="207"/>
      <c r="AL142" s="207"/>
      <c r="AM142" s="207"/>
      <c r="AN142" s="206"/>
    </row>
    <row r="143" spans="1:40" ht="15">
      <c r="A143" s="207"/>
      <c r="B143" s="207"/>
      <c r="C143" s="207"/>
      <c r="D143" s="207"/>
      <c r="E143" s="207"/>
      <c r="F143" s="207"/>
      <c r="G143" s="207"/>
      <c r="H143" s="484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AH143" s="210"/>
      <c r="AI143" s="210"/>
      <c r="AK143" s="207"/>
      <c r="AL143" s="207"/>
      <c r="AM143" s="207"/>
      <c r="AN143" s="206"/>
    </row>
    <row r="144" spans="1:40" ht="15">
      <c r="A144" s="207"/>
      <c r="B144" s="207"/>
      <c r="C144" s="207"/>
      <c r="D144" s="207"/>
      <c r="E144" s="207"/>
      <c r="F144" s="207"/>
      <c r="G144" s="207"/>
      <c r="H144" s="484"/>
      <c r="I144" s="207"/>
      <c r="J144" s="207"/>
      <c r="K144" s="207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207"/>
      <c r="X144" s="207"/>
      <c r="AH144" s="210"/>
      <c r="AI144" s="210"/>
      <c r="AK144" s="207"/>
      <c r="AL144" s="207"/>
      <c r="AM144" s="207"/>
      <c r="AN144" s="206"/>
    </row>
    <row r="145" spans="1:40" ht="15">
      <c r="A145" s="207"/>
      <c r="B145" s="207"/>
      <c r="C145" s="207"/>
      <c r="D145" s="207"/>
      <c r="E145" s="207"/>
      <c r="F145" s="207"/>
      <c r="G145" s="207"/>
      <c r="H145" s="484"/>
      <c r="I145" s="207"/>
      <c r="J145" s="207"/>
      <c r="K145" s="207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207"/>
      <c r="X145" s="207"/>
      <c r="AH145" s="210"/>
      <c r="AI145" s="210"/>
      <c r="AK145" s="207"/>
      <c r="AL145" s="207"/>
      <c r="AM145" s="207"/>
      <c r="AN145" s="206"/>
    </row>
    <row r="146" spans="1:40" ht="15">
      <c r="A146" s="207"/>
      <c r="B146" s="207"/>
      <c r="C146" s="207"/>
      <c r="D146" s="207"/>
      <c r="E146" s="207"/>
      <c r="F146" s="207"/>
      <c r="G146" s="207"/>
      <c r="H146" s="484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AH146" s="210"/>
      <c r="AI146" s="210"/>
      <c r="AK146" s="207"/>
      <c r="AL146" s="207"/>
      <c r="AM146" s="207"/>
      <c r="AN146" s="206"/>
    </row>
    <row r="147" spans="1:40" ht="15">
      <c r="A147" s="207"/>
      <c r="B147" s="207"/>
      <c r="C147" s="207"/>
      <c r="D147" s="207"/>
      <c r="E147" s="207"/>
      <c r="F147" s="207"/>
      <c r="G147" s="207"/>
      <c r="H147" s="484"/>
      <c r="I147" s="207"/>
      <c r="J147" s="207"/>
      <c r="K147" s="207"/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  <c r="AH147" s="210"/>
      <c r="AI147" s="210"/>
      <c r="AK147" s="207"/>
      <c r="AL147" s="207"/>
      <c r="AM147" s="207"/>
      <c r="AN147" s="206"/>
    </row>
    <row r="148" spans="1:40" ht="15">
      <c r="A148" s="207"/>
      <c r="B148" s="207"/>
      <c r="C148" s="207"/>
      <c r="D148" s="207"/>
      <c r="E148" s="207"/>
      <c r="F148" s="207"/>
      <c r="G148" s="207"/>
      <c r="H148" s="484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AH148" s="210"/>
      <c r="AI148" s="210"/>
      <c r="AK148" s="207"/>
      <c r="AL148" s="207"/>
      <c r="AM148" s="207"/>
      <c r="AN148" s="206"/>
    </row>
    <row r="149" spans="1:40" ht="15">
      <c r="A149" s="207"/>
      <c r="B149" s="207"/>
      <c r="C149" s="207"/>
      <c r="D149" s="207"/>
      <c r="E149" s="207"/>
      <c r="F149" s="207"/>
      <c r="G149" s="207"/>
      <c r="H149" s="484"/>
      <c r="I149" s="207"/>
      <c r="J149" s="207"/>
      <c r="K149" s="207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  <c r="AH149" s="210"/>
      <c r="AI149" s="210"/>
      <c r="AK149" s="207"/>
      <c r="AL149" s="207"/>
      <c r="AM149" s="207"/>
      <c r="AN149" s="206"/>
    </row>
    <row r="150" spans="1:40" ht="15">
      <c r="A150" s="207"/>
      <c r="B150" s="207"/>
      <c r="C150" s="207"/>
      <c r="D150" s="207"/>
      <c r="E150" s="207"/>
      <c r="F150" s="207"/>
      <c r="G150" s="207"/>
      <c r="H150" s="484"/>
      <c r="I150" s="207"/>
      <c r="J150" s="207"/>
      <c r="K150" s="207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  <c r="AH150" s="210"/>
      <c r="AI150" s="210"/>
      <c r="AK150" s="207"/>
      <c r="AL150" s="207"/>
      <c r="AM150" s="207"/>
      <c r="AN150" s="206"/>
    </row>
    <row r="151" spans="1:40" ht="15">
      <c r="A151" s="207"/>
      <c r="B151" s="207"/>
      <c r="C151" s="207"/>
      <c r="D151" s="207"/>
      <c r="E151" s="207"/>
      <c r="F151" s="207"/>
      <c r="G151" s="207"/>
      <c r="H151" s="484"/>
      <c r="I151" s="207"/>
      <c r="J151" s="207"/>
      <c r="K151" s="207"/>
      <c r="L151" s="207"/>
      <c r="M151" s="207"/>
      <c r="N151" s="207"/>
      <c r="O151" s="207"/>
      <c r="P151" s="207"/>
      <c r="Q151" s="207"/>
      <c r="R151" s="207"/>
      <c r="S151" s="207"/>
      <c r="T151" s="207"/>
      <c r="U151" s="207"/>
      <c r="V151" s="207"/>
      <c r="W151" s="207"/>
      <c r="X151" s="207"/>
      <c r="AH151" s="210"/>
      <c r="AI151" s="210"/>
      <c r="AK151" s="207"/>
      <c r="AL151" s="207"/>
      <c r="AM151" s="207"/>
      <c r="AN151" s="206"/>
    </row>
    <row r="152" spans="1:40" ht="15">
      <c r="A152" s="207"/>
      <c r="B152" s="207"/>
      <c r="C152" s="207"/>
      <c r="D152" s="207"/>
      <c r="E152" s="207"/>
      <c r="F152" s="207"/>
      <c r="G152" s="207"/>
      <c r="H152" s="484"/>
      <c r="I152" s="207"/>
      <c r="J152" s="207"/>
      <c r="K152" s="207"/>
      <c r="L152" s="207"/>
      <c r="M152" s="207"/>
      <c r="N152" s="207"/>
      <c r="O152" s="207"/>
      <c r="P152" s="207"/>
      <c r="Q152" s="207"/>
      <c r="R152" s="207"/>
      <c r="S152" s="207"/>
      <c r="T152" s="207"/>
      <c r="U152" s="207"/>
      <c r="V152" s="207"/>
      <c r="W152" s="207"/>
      <c r="X152" s="207"/>
      <c r="AH152" s="210"/>
      <c r="AI152" s="210"/>
      <c r="AK152" s="207"/>
      <c r="AL152" s="207"/>
      <c r="AM152" s="207"/>
      <c r="AN152" s="206"/>
    </row>
    <row r="153" spans="1:40" ht="15">
      <c r="A153" s="207"/>
      <c r="B153" s="207"/>
      <c r="C153" s="207"/>
      <c r="D153" s="207"/>
      <c r="E153" s="207"/>
      <c r="F153" s="207"/>
      <c r="G153" s="207"/>
      <c r="H153" s="484"/>
      <c r="I153" s="207"/>
      <c r="J153" s="207"/>
      <c r="K153" s="207"/>
      <c r="L153" s="207"/>
      <c r="M153" s="207"/>
      <c r="N153" s="207"/>
      <c r="O153" s="207"/>
      <c r="P153" s="207"/>
      <c r="Q153" s="207"/>
      <c r="R153" s="207"/>
      <c r="S153" s="207"/>
      <c r="T153" s="207"/>
      <c r="U153" s="207"/>
      <c r="V153" s="207"/>
      <c r="W153" s="207"/>
      <c r="X153" s="207"/>
      <c r="AH153" s="210"/>
      <c r="AI153" s="210"/>
      <c r="AK153" s="207"/>
      <c r="AL153" s="207"/>
      <c r="AM153" s="207"/>
      <c r="AN153" s="206"/>
    </row>
    <row r="154" spans="1:40" ht="15">
      <c r="A154" s="207"/>
      <c r="B154" s="207"/>
      <c r="C154" s="207"/>
      <c r="D154" s="207"/>
      <c r="E154" s="207"/>
      <c r="F154" s="207"/>
      <c r="G154" s="207"/>
      <c r="H154" s="484"/>
      <c r="I154" s="207"/>
      <c r="J154" s="207"/>
      <c r="K154" s="207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207"/>
      <c r="X154" s="207"/>
      <c r="AH154" s="210"/>
      <c r="AI154" s="210"/>
      <c r="AK154" s="207"/>
      <c r="AL154" s="207"/>
      <c r="AM154" s="207"/>
      <c r="AN154" s="206"/>
    </row>
    <row r="155" spans="1:40" ht="15">
      <c r="A155" s="207"/>
      <c r="B155" s="207"/>
      <c r="C155" s="207"/>
      <c r="D155" s="207"/>
      <c r="E155" s="207"/>
      <c r="F155" s="207"/>
      <c r="G155" s="207"/>
      <c r="H155" s="484"/>
      <c r="I155" s="207"/>
      <c r="J155" s="207"/>
      <c r="K155" s="207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207"/>
      <c r="X155" s="207"/>
      <c r="AH155" s="210"/>
      <c r="AI155" s="210"/>
      <c r="AK155" s="207"/>
      <c r="AL155" s="207"/>
      <c r="AM155" s="207"/>
      <c r="AN155" s="206"/>
    </row>
    <row r="156" spans="1:40" ht="15">
      <c r="A156" s="207"/>
      <c r="B156" s="207"/>
      <c r="C156" s="207"/>
      <c r="D156" s="207"/>
      <c r="E156" s="207"/>
      <c r="F156" s="207"/>
      <c r="G156" s="207"/>
      <c r="H156" s="484"/>
      <c r="I156" s="207"/>
      <c r="J156" s="207"/>
      <c r="K156" s="207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207"/>
      <c r="X156" s="207"/>
      <c r="AH156" s="210"/>
      <c r="AI156" s="210"/>
      <c r="AK156" s="207"/>
      <c r="AL156" s="207"/>
      <c r="AM156" s="207"/>
      <c r="AN156" s="206"/>
    </row>
    <row r="157" spans="1:40" ht="15">
      <c r="A157" s="207"/>
      <c r="B157" s="207"/>
      <c r="C157" s="207"/>
      <c r="D157" s="207"/>
      <c r="E157" s="207"/>
      <c r="F157" s="207"/>
      <c r="G157" s="207"/>
      <c r="H157" s="484"/>
      <c r="I157" s="207"/>
      <c r="J157" s="207"/>
      <c r="K157" s="207"/>
      <c r="L157" s="207"/>
      <c r="M157" s="207"/>
      <c r="N157" s="207"/>
      <c r="O157" s="207"/>
      <c r="P157" s="207"/>
      <c r="Q157" s="207"/>
      <c r="R157" s="207"/>
      <c r="S157" s="207"/>
      <c r="T157" s="207"/>
      <c r="U157" s="207"/>
      <c r="V157" s="207"/>
      <c r="W157" s="207"/>
      <c r="X157" s="207"/>
      <c r="AH157" s="210"/>
      <c r="AI157" s="210"/>
      <c r="AK157" s="207"/>
      <c r="AL157" s="207"/>
      <c r="AM157" s="207"/>
      <c r="AN157" s="206"/>
    </row>
    <row r="158" spans="1:40" ht="15">
      <c r="A158" s="207"/>
      <c r="B158" s="207"/>
      <c r="C158" s="207"/>
      <c r="D158" s="207"/>
      <c r="E158" s="207"/>
      <c r="F158" s="207"/>
      <c r="G158" s="207"/>
      <c r="H158" s="484"/>
      <c r="I158" s="207"/>
      <c r="J158" s="207"/>
      <c r="K158" s="207"/>
      <c r="L158" s="207"/>
      <c r="M158" s="207"/>
      <c r="N158" s="207"/>
      <c r="O158" s="207"/>
      <c r="P158" s="207"/>
      <c r="Q158" s="207"/>
      <c r="R158" s="207"/>
      <c r="S158" s="207"/>
      <c r="T158" s="207"/>
      <c r="U158" s="207"/>
      <c r="V158" s="207"/>
      <c r="W158" s="207"/>
      <c r="X158" s="207"/>
      <c r="AH158" s="210"/>
      <c r="AI158" s="210"/>
      <c r="AK158" s="207"/>
      <c r="AL158" s="207"/>
      <c r="AM158" s="207"/>
      <c r="AN158" s="206"/>
    </row>
    <row r="159" spans="1:40" ht="15">
      <c r="A159" s="207"/>
      <c r="B159" s="207"/>
      <c r="C159" s="207"/>
      <c r="D159" s="207"/>
      <c r="E159" s="207"/>
      <c r="F159" s="207"/>
      <c r="G159" s="207"/>
      <c r="H159" s="484"/>
      <c r="I159" s="207"/>
      <c r="J159" s="207"/>
      <c r="K159" s="207"/>
      <c r="L159" s="207"/>
      <c r="M159" s="207"/>
      <c r="N159" s="207"/>
      <c r="O159" s="207"/>
      <c r="P159" s="207"/>
      <c r="Q159" s="207"/>
      <c r="R159" s="207"/>
      <c r="S159" s="207"/>
      <c r="T159" s="207"/>
      <c r="U159" s="207"/>
      <c r="V159" s="207"/>
      <c r="W159" s="207"/>
      <c r="X159" s="207"/>
      <c r="AH159" s="210"/>
      <c r="AI159" s="210"/>
      <c r="AK159" s="207"/>
      <c r="AL159" s="207"/>
      <c r="AM159" s="207"/>
      <c r="AN159" s="206"/>
    </row>
    <row r="160" spans="1:40" ht="15">
      <c r="A160" s="207"/>
      <c r="B160" s="207"/>
      <c r="C160" s="207"/>
      <c r="D160" s="207"/>
      <c r="E160" s="207"/>
      <c r="F160" s="207"/>
      <c r="G160" s="207"/>
      <c r="H160" s="484"/>
      <c r="I160" s="207"/>
      <c r="J160" s="207"/>
      <c r="K160" s="207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207"/>
      <c r="X160" s="207"/>
      <c r="AH160" s="210"/>
      <c r="AI160" s="210"/>
      <c r="AK160" s="207"/>
      <c r="AL160" s="207"/>
      <c r="AM160" s="207"/>
      <c r="AN160" s="206"/>
    </row>
    <row r="161" spans="1:40" ht="15">
      <c r="A161" s="207"/>
      <c r="B161" s="207"/>
      <c r="C161" s="207"/>
      <c r="D161" s="207"/>
      <c r="E161" s="207"/>
      <c r="F161" s="207"/>
      <c r="G161" s="207"/>
      <c r="H161" s="484"/>
      <c r="I161" s="207"/>
      <c r="J161" s="207"/>
      <c r="K161" s="207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  <c r="AH161" s="210"/>
      <c r="AI161" s="210"/>
      <c r="AK161" s="207"/>
      <c r="AL161" s="207"/>
      <c r="AM161" s="207"/>
      <c r="AN161" s="206"/>
    </row>
    <row r="162" spans="1:40" ht="15">
      <c r="A162" s="207"/>
      <c r="B162" s="207"/>
      <c r="C162" s="207"/>
      <c r="D162" s="207"/>
      <c r="E162" s="207"/>
      <c r="F162" s="207"/>
      <c r="G162" s="207"/>
      <c r="H162" s="484"/>
      <c r="I162" s="207"/>
      <c r="J162" s="207"/>
      <c r="K162" s="207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07"/>
      <c r="AH162" s="210"/>
      <c r="AI162" s="210"/>
      <c r="AK162" s="207"/>
      <c r="AL162" s="207"/>
      <c r="AM162" s="207"/>
      <c r="AN162" s="206"/>
    </row>
    <row r="163" spans="1:40" ht="15">
      <c r="A163" s="207"/>
      <c r="B163" s="207"/>
      <c r="C163" s="207"/>
      <c r="D163" s="207"/>
      <c r="E163" s="207"/>
      <c r="F163" s="207"/>
      <c r="G163" s="207"/>
      <c r="H163" s="484"/>
      <c r="I163" s="207"/>
      <c r="J163" s="207"/>
      <c r="K163" s="207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207"/>
      <c r="X163" s="207"/>
      <c r="AH163" s="210"/>
      <c r="AI163" s="210"/>
      <c r="AK163" s="207"/>
      <c r="AL163" s="207"/>
      <c r="AM163" s="207"/>
      <c r="AN163" s="206"/>
    </row>
    <row r="164" spans="1:40" ht="15">
      <c r="A164" s="207"/>
      <c r="B164" s="207"/>
      <c r="C164" s="207"/>
      <c r="D164" s="207"/>
      <c r="E164" s="207"/>
      <c r="F164" s="207"/>
      <c r="G164" s="207"/>
      <c r="H164" s="484"/>
      <c r="I164" s="207"/>
      <c r="J164" s="207"/>
      <c r="K164" s="207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207"/>
      <c r="X164" s="207"/>
      <c r="AH164" s="210"/>
      <c r="AI164" s="210"/>
      <c r="AK164" s="207"/>
      <c r="AL164" s="207"/>
      <c r="AM164" s="207"/>
      <c r="AN164" s="206"/>
    </row>
    <row r="165" spans="1:40" ht="15">
      <c r="U165" s="207"/>
      <c r="AK165" s="207"/>
      <c r="AL165" s="207"/>
      <c r="AM165" s="207"/>
      <c r="AN165" s="206"/>
    </row>
    <row r="166" spans="1:40" ht="15">
      <c r="U166" s="207"/>
      <c r="AK166" s="207"/>
      <c r="AL166" s="207"/>
      <c r="AM166" s="207"/>
      <c r="AN166" s="206"/>
    </row>
    <row r="167" spans="1:40" ht="15">
      <c r="U167" s="207"/>
      <c r="AK167" s="207"/>
      <c r="AL167" s="207"/>
      <c r="AM167" s="207"/>
      <c r="AN167" s="206"/>
    </row>
    <row r="168" spans="1:40" ht="15">
      <c r="U168" s="207"/>
      <c r="AK168" s="207"/>
      <c r="AL168" s="207"/>
      <c r="AM168" s="207"/>
      <c r="AN168" s="206"/>
    </row>
    <row r="169" spans="1:40" ht="15">
      <c r="U169" s="207"/>
      <c r="AK169" s="207"/>
      <c r="AL169" s="207"/>
      <c r="AM169" s="207"/>
      <c r="AN169" s="206"/>
    </row>
    <row r="170" spans="1:40" ht="15">
      <c r="U170" s="207"/>
      <c r="AK170" s="207"/>
      <c r="AL170" s="207"/>
      <c r="AM170" s="207"/>
      <c r="AN170" s="206"/>
    </row>
    <row r="171" spans="1:40" ht="15">
      <c r="U171" s="207"/>
      <c r="AK171" s="207"/>
      <c r="AL171" s="207"/>
      <c r="AM171" s="207"/>
      <c r="AN171" s="206"/>
    </row>
    <row r="172" spans="1:40" ht="15">
      <c r="AK172" s="207"/>
      <c r="AL172" s="207"/>
      <c r="AM172" s="207"/>
      <c r="AN172" s="206"/>
    </row>
    <row r="173" spans="1:40" ht="15">
      <c r="AK173" s="207"/>
      <c r="AL173" s="207"/>
      <c r="AM173" s="207"/>
      <c r="AN173" s="206"/>
    </row>
    <row r="174" spans="1:40" ht="15">
      <c r="AK174" s="207"/>
      <c r="AL174" s="207"/>
      <c r="AM174" s="207"/>
      <c r="AN174" s="206"/>
    </row>
    <row r="175" spans="1:40" ht="15">
      <c r="AK175" s="207"/>
      <c r="AL175" s="207"/>
      <c r="AM175" s="207"/>
      <c r="AN175" s="206"/>
    </row>
    <row r="176" spans="1:40" ht="15">
      <c r="AK176" s="207"/>
      <c r="AL176" s="207"/>
      <c r="AM176" s="207"/>
      <c r="AN176" s="206"/>
    </row>
    <row r="177" spans="37:40" ht="15">
      <c r="AK177" s="207"/>
      <c r="AL177" s="207"/>
      <c r="AM177" s="207"/>
      <c r="AN177" s="206"/>
    </row>
    <row r="178" spans="37:40" ht="15">
      <c r="AK178" s="207"/>
      <c r="AL178" s="207"/>
      <c r="AM178" s="207"/>
      <c r="AN178" s="206"/>
    </row>
    <row r="179" spans="37:40" ht="15">
      <c r="AK179" s="207"/>
      <c r="AL179" s="207"/>
      <c r="AM179" s="207"/>
      <c r="AN179" s="206"/>
    </row>
    <row r="180" spans="37:40" ht="15">
      <c r="AK180" s="207"/>
      <c r="AL180" s="207"/>
      <c r="AM180" s="207"/>
      <c r="AN180" s="206"/>
    </row>
    <row r="181" spans="37:40" ht="15">
      <c r="AK181" s="207"/>
      <c r="AL181" s="207"/>
      <c r="AM181" s="207"/>
      <c r="AN181" s="206"/>
    </row>
    <row r="182" spans="37:40" ht="15">
      <c r="AK182" s="207"/>
      <c r="AL182" s="207"/>
      <c r="AM182" s="207"/>
      <c r="AN182" s="206"/>
    </row>
    <row r="183" spans="37:40" ht="15">
      <c r="AK183" s="207"/>
      <c r="AL183" s="207"/>
      <c r="AM183" s="207"/>
      <c r="AN183" s="206"/>
    </row>
    <row r="184" spans="37:40" ht="15">
      <c r="AK184" s="207"/>
      <c r="AL184" s="207"/>
      <c r="AM184" s="207"/>
      <c r="AN184" s="206"/>
    </row>
    <row r="185" spans="37:40" ht="15">
      <c r="AK185" s="207"/>
      <c r="AL185" s="207"/>
      <c r="AM185" s="207"/>
      <c r="AN185" s="206"/>
    </row>
    <row r="186" spans="37:40" ht="15">
      <c r="AK186" s="207"/>
      <c r="AL186" s="207"/>
      <c r="AM186" s="207"/>
      <c r="AN186" s="206"/>
    </row>
    <row r="187" spans="37:40" ht="15">
      <c r="AK187" s="207"/>
      <c r="AL187" s="207"/>
      <c r="AM187" s="207"/>
      <c r="AN187" s="206"/>
    </row>
    <row r="188" spans="37:40" ht="15">
      <c r="AK188" s="207"/>
      <c r="AL188" s="207"/>
      <c r="AM188" s="207"/>
      <c r="AN188" s="206"/>
    </row>
    <row r="189" spans="37:40" ht="15">
      <c r="AK189" s="207"/>
      <c r="AL189" s="207"/>
      <c r="AM189" s="207"/>
      <c r="AN189" s="206"/>
    </row>
    <row r="190" spans="37:40" ht="15">
      <c r="AK190" s="207"/>
      <c r="AL190" s="207"/>
      <c r="AM190" s="207"/>
      <c r="AN190" s="206"/>
    </row>
    <row r="191" spans="37:40" ht="15">
      <c r="AK191" s="207"/>
      <c r="AL191" s="207"/>
      <c r="AM191" s="207"/>
      <c r="AN191" s="206"/>
    </row>
    <row r="192" spans="37:40" ht="15">
      <c r="AK192" s="207"/>
      <c r="AL192" s="207"/>
      <c r="AM192" s="207"/>
      <c r="AN192" s="206"/>
    </row>
    <row r="193" spans="37:40" ht="15">
      <c r="AK193" s="207"/>
      <c r="AL193" s="207"/>
      <c r="AM193" s="207"/>
      <c r="AN193" s="206"/>
    </row>
    <row r="194" spans="37:40" ht="15">
      <c r="AK194" s="207"/>
      <c r="AL194" s="207"/>
      <c r="AM194" s="207"/>
      <c r="AN194" s="206"/>
    </row>
    <row r="195" spans="37:40" ht="15">
      <c r="AK195" s="207"/>
      <c r="AL195" s="207"/>
      <c r="AM195" s="207"/>
      <c r="AN195" s="206"/>
    </row>
    <row r="196" spans="37:40" ht="15">
      <c r="AK196" s="207"/>
      <c r="AL196" s="207"/>
      <c r="AM196" s="207"/>
      <c r="AN196" s="206"/>
    </row>
    <row r="197" spans="37:40" ht="15">
      <c r="AK197" s="207"/>
      <c r="AL197" s="207"/>
      <c r="AM197" s="207"/>
      <c r="AN197" s="206"/>
    </row>
    <row r="198" spans="37:40" ht="15">
      <c r="AK198" s="207"/>
      <c r="AL198" s="207"/>
      <c r="AM198" s="207"/>
      <c r="AN198" s="206"/>
    </row>
    <row r="199" spans="37:40" ht="15">
      <c r="AK199" s="207"/>
      <c r="AL199" s="207"/>
      <c r="AM199" s="207"/>
      <c r="AN199" s="206"/>
    </row>
    <row r="200" spans="37:40" ht="15">
      <c r="AK200" s="207"/>
      <c r="AL200" s="207"/>
      <c r="AM200" s="207"/>
      <c r="AN200" s="206"/>
    </row>
    <row r="201" spans="37:40" ht="15">
      <c r="AK201" s="207"/>
      <c r="AL201" s="207"/>
      <c r="AM201" s="207"/>
      <c r="AN201" s="206"/>
    </row>
    <row r="202" spans="37:40" ht="15">
      <c r="AK202" s="207"/>
      <c r="AL202" s="207"/>
      <c r="AM202" s="207"/>
      <c r="AN202" s="206"/>
    </row>
    <row r="203" spans="37:40" ht="15">
      <c r="AK203" s="207"/>
      <c r="AL203" s="207"/>
      <c r="AM203" s="207"/>
      <c r="AN203" s="206"/>
    </row>
    <row r="204" spans="37:40" ht="15">
      <c r="AK204" s="207"/>
      <c r="AL204" s="207"/>
      <c r="AM204" s="207"/>
      <c r="AN204" s="206"/>
    </row>
    <row r="205" spans="37:40" ht="15">
      <c r="AK205" s="207"/>
      <c r="AL205" s="207"/>
      <c r="AM205" s="207"/>
      <c r="AN205" s="206"/>
    </row>
    <row r="206" spans="37:40" ht="15">
      <c r="AK206" s="207"/>
      <c r="AL206" s="207"/>
      <c r="AM206" s="207"/>
      <c r="AN206" s="206"/>
    </row>
    <row r="207" spans="37:40" ht="15">
      <c r="AK207" s="207"/>
      <c r="AL207" s="207"/>
      <c r="AM207" s="207"/>
      <c r="AN207" s="206"/>
    </row>
    <row r="208" spans="37:40" ht="15">
      <c r="AK208" s="207"/>
      <c r="AL208" s="207"/>
      <c r="AM208" s="207"/>
      <c r="AN208" s="206"/>
    </row>
    <row r="209" spans="37:40" ht="15">
      <c r="AK209" s="207"/>
      <c r="AL209" s="207"/>
      <c r="AM209" s="207"/>
      <c r="AN209" s="206"/>
    </row>
    <row r="210" spans="37:40" ht="15">
      <c r="AK210" s="207"/>
      <c r="AL210" s="207"/>
      <c r="AM210" s="207"/>
      <c r="AN210" s="206"/>
    </row>
    <row r="211" spans="37:40" ht="15">
      <c r="AK211" s="207"/>
      <c r="AL211" s="207"/>
      <c r="AM211" s="207"/>
      <c r="AN211" s="206"/>
    </row>
    <row r="212" spans="37:40" ht="15">
      <c r="AK212" s="207"/>
      <c r="AL212" s="207"/>
      <c r="AM212" s="207"/>
      <c r="AN212" s="206"/>
    </row>
    <row r="213" spans="37:40" ht="15">
      <c r="AK213" s="207"/>
      <c r="AL213" s="207"/>
      <c r="AM213" s="207"/>
      <c r="AN213" s="206"/>
    </row>
    <row r="214" spans="37:40" ht="15">
      <c r="AK214" s="207"/>
      <c r="AL214" s="207"/>
      <c r="AM214" s="207"/>
      <c r="AN214" s="206"/>
    </row>
    <row r="215" spans="37:40" ht="15">
      <c r="AK215" s="207"/>
      <c r="AL215" s="207"/>
      <c r="AM215" s="207"/>
      <c r="AN215" s="206"/>
    </row>
    <row r="216" spans="37:40" ht="15">
      <c r="AK216" s="207"/>
      <c r="AL216" s="207"/>
      <c r="AM216" s="207"/>
      <c r="AN216" s="206"/>
    </row>
    <row r="217" spans="37:40" ht="15">
      <c r="AK217" s="207"/>
      <c r="AL217" s="207"/>
      <c r="AM217" s="207"/>
      <c r="AN217" s="206"/>
    </row>
    <row r="218" spans="37:40" ht="15">
      <c r="AK218" s="207"/>
      <c r="AL218" s="207"/>
      <c r="AM218" s="207"/>
      <c r="AN218" s="206"/>
    </row>
    <row r="219" spans="37:40" ht="15">
      <c r="AK219" s="207"/>
      <c r="AL219" s="207"/>
      <c r="AM219" s="207"/>
      <c r="AN219" s="206"/>
    </row>
    <row r="220" spans="37:40" ht="15">
      <c r="AK220" s="207"/>
      <c r="AL220" s="207"/>
      <c r="AM220" s="207"/>
      <c r="AN220" s="206"/>
    </row>
    <row r="221" spans="37:40" ht="15">
      <c r="AK221" s="207"/>
      <c r="AL221" s="207"/>
      <c r="AM221" s="207"/>
      <c r="AN221" s="206"/>
    </row>
    <row r="222" spans="37:40" ht="15">
      <c r="AK222" s="207"/>
      <c r="AL222" s="207"/>
      <c r="AM222" s="207"/>
      <c r="AN222" s="206"/>
    </row>
    <row r="223" spans="37:40" ht="15">
      <c r="AK223" s="207"/>
      <c r="AL223" s="207"/>
      <c r="AM223" s="207"/>
      <c r="AN223" s="206"/>
    </row>
    <row r="224" spans="37:40" ht="15">
      <c r="AK224" s="207"/>
      <c r="AL224" s="207"/>
      <c r="AM224" s="207"/>
      <c r="AN224" s="206"/>
    </row>
    <row r="225" spans="37:40" ht="15">
      <c r="AK225" s="207"/>
      <c r="AL225" s="207"/>
      <c r="AM225" s="207"/>
      <c r="AN225" s="206"/>
    </row>
    <row r="226" spans="37:40" ht="15">
      <c r="AK226" s="207"/>
      <c r="AL226" s="207"/>
      <c r="AM226" s="207"/>
      <c r="AN226" s="206"/>
    </row>
    <row r="227" spans="37:40" ht="15">
      <c r="AK227" s="207"/>
      <c r="AL227" s="207"/>
      <c r="AM227" s="207"/>
      <c r="AN227" s="206"/>
    </row>
    <row r="228" spans="37:40" ht="15">
      <c r="AK228" s="207"/>
      <c r="AL228" s="207"/>
      <c r="AM228" s="207"/>
      <c r="AN228" s="206"/>
    </row>
    <row r="229" spans="37:40" ht="15">
      <c r="AK229" s="207"/>
      <c r="AL229" s="207"/>
      <c r="AM229" s="207"/>
      <c r="AN229" s="206"/>
    </row>
    <row r="230" spans="37:40" ht="15">
      <c r="AK230" s="207"/>
      <c r="AL230" s="207"/>
      <c r="AM230" s="207"/>
      <c r="AN230" s="206"/>
    </row>
    <row r="231" spans="37:40" ht="15">
      <c r="AK231" s="207"/>
      <c r="AL231" s="207"/>
      <c r="AM231" s="207"/>
      <c r="AN231" s="206"/>
    </row>
    <row r="232" spans="37:40" ht="15">
      <c r="AK232" s="207"/>
      <c r="AL232" s="207"/>
      <c r="AM232" s="207"/>
      <c r="AN232" s="206"/>
    </row>
    <row r="233" spans="37:40" ht="15">
      <c r="AK233" s="207"/>
      <c r="AL233" s="207"/>
      <c r="AM233" s="207"/>
      <c r="AN233" s="206"/>
    </row>
    <row r="234" spans="37:40" ht="15">
      <c r="AK234" s="207"/>
      <c r="AL234" s="207"/>
      <c r="AM234" s="207"/>
      <c r="AN234" s="206"/>
    </row>
    <row r="235" spans="37:40" ht="15">
      <c r="AK235" s="207"/>
      <c r="AL235" s="207"/>
      <c r="AM235" s="207"/>
      <c r="AN235" s="206"/>
    </row>
    <row r="236" spans="37:40" ht="15">
      <c r="AK236" s="207"/>
      <c r="AL236" s="207"/>
      <c r="AM236" s="207"/>
      <c r="AN236" s="206"/>
    </row>
    <row r="237" spans="37:40" ht="15">
      <c r="AK237" s="207"/>
      <c r="AL237" s="207"/>
      <c r="AM237" s="207"/>
      <c r="AN237" s="206"/>
    </row>
    <row r="238" spans="37:40" ht="15">
      <c r="AK238" s="207"/>
      <c r="AL238" s="207"/>
      <c r="AM238" s="207"/>
      <c r="AN238" s="206"/>
    </row>
    <row r="239" spans="37:40" ht="15">
      <c r="AK239" s="207"/>
      <c r="AL239" s="207"/>
      <c r="AM239" s="207"/>
      <c r="AN239" s="206"/>
    </row>
    <row r="240" spans="37:40" ht="15">
      <c r="AK240" s="207"/>
      <c r="AL240" s="207"/>
      <c r="AM240" s="207"/>
      <c r="AN240" s="206"/>
    </row>
    <row r="241" spans="37:40" ht="15">
      <c r="AK241" s="207"/>
      <c r="AL241" s="207"/>
      <c r="AM241" s="207"/>
      <c r="AN241" s="206"/>
    </row>
    <row r="242" spans="37:40" ht="15">
      <c r="AK242" s="207"/>
      <c r="AL242" s="207"/>
      <c r="AM242" s="207"/>
      <c r="AN242" s="206"/>
    </row>
    <row r="243" spans="37:40" ht="15">
      <c r="AK243" s="207"/>
      <c r="AL243" s="207"/>
      <c r="AM243" s="207"/>
      <c r="AN243" s="206"/>
    </row>
    <row r="244" spans="37:40" ht="15">
      <c r="AK244" s="207"/>
      <c r="AL244" s="207"/>
      <c r="AM244" s="207"/>
      <c r="AN244" s="206"/>
    </row>
    <row r="245" spans="37:40" ht="15">
      <c r="AK245" s="207"/>
      <c r="AL245" s="207"/>
      <c r="AM245" s="207"/>
      <c r="AN245" s="206"/>
    </row>
    <row r="246" spans="37:40" ht="15">
      <c r="AK246" s="207"/>
      <c r="AL246" s="207"/>
      <c r="AM246" s="207"/>
      <c r="AN246" s="206"/>
    </row>
    <row r="247" spans="37:40" ht="15">
      <c r="AK247" s="207"/>
      <c r="AL247" s="207"/>
      <c r="AM247" s="207"/>
      <c r="AN247" s="206"/>
    </row>
    <row r="248" spans="37:40" ht="15">
      <c r="AK248" s="207"/>
      <c r="AL248" s="207"/>
      <c r="AM248" s="207"/>
      <c r="AN248" s="206"/>
    </row>
    <row r="249" spans="37:40" ht="15">
      <c r="AK249" s="207"/>
      <c r="AL249" s="207"/>
      <c r="AM249" s="207"/>
      <c r="AN249" s="206"/>
    </row>
    <row r="250" spans="37:40" ht="15">
      <c r="AK250" s="207"/>
      <c r="AL250" s="207"/>
      <c r="AM250" s="207"/>
      <c r="AN250" s="206"/>
    </row>
    <row r="251" spans="37:40" ht="15">
      <c r="AK251" s="207"/>
      <c r="AL251" s="207"/>
      <c r="AM251" s="207"/>
      <c r="AN251" s="206"/>
    </row>
    <row r="252" spans="37:40" ht="15">
      <c r="AK252" s="207"/>
      <c r="AL252" s="207"/>
      <c r="AM252" s="207"/>
      <c r="AN252" s="206"/>
    </row>
    <row r="253" spans="37:40" ht="15">
      <c r="AK253" s="207"/>
      <c r="AL253" s="207"/>
      <c r="AM253" s="207"/>
      <c r="AN253" s="206"/>
    </row>
    <row r="254" spans="37:40" ht="15">
      <c r="AK254" s="207"/>
      <c r="AL254" s="207"/>
      <c r="AM254" s="207"/>
      <c r="AN254" s="206"/>
    </row>
    <row r="255" spans="37:40" ht="15">
      <c r="AK255" s="207"/>
      <c r="AL255" s="207"/>
      <c r="AM255" s="207"/>
      <c r="AN255" s="206"/>
    </row>
    <row r="256" spans="37:40" ht="15">
      <c r="AK256" s="207"/>
      <c r="AL256" s="207"/>
      <c r="AM256" s="207"/>
      <c r="AN256" s="206"/>
    </row>
    <row r="257" spans="37:40" ht="15">
      <c r="AK257" s="207"/>
      <c r="AL257" s="207"/>
      <c r="AM257" s="207"/>
      <c r="AN257" s="206"/>
    </row>
    <row r="258" spans="37:40" ht="15">
      <c r="AK258" s="207"/>
      <c r="AL258" s="207"/>
      <c r="AM258" s="207"/>
      <c r="AN258" s="206"/>
    </row>
    <row r="259" spans="37:40" ht="15">
      <c r="AK259" s="207"/>
      <c r="AL259" s="207"/>
      <c r="AM259" s="207"/>
      <c r="AN259" s="206"/>
    </row>
    <row r="260" spans="37:40" ht="15">
      <c r="AK260" s="207"/>
      <c r="AL260" s="207"/>
      <c r="AM260" s="207"/>
      <c r="AN260" s="206"/>
    </row>
    <row r="261" spans="37:40" ht="15">
      <c r="AK261" s="207"/>
      <c r="AL261" s="207"/>
      <c r="AM261" s="207"/>
      <c r="AN261" s="206"/>
    </row>
    <row r="262" spans="37:40" ht="15">
      <c r="AK262" s="207"/>
      <c r="AL262" s="207"/>
      <c r="AM262" s="207"/>
      <c r="AN262" s="206"/>
    </row>
    <row r="263" spans="37:40" ht="15">
      <c r="AK263" s="207"/>
      <c r="AL263" s="207"/>
      <c r="AM263" s="207"/>
      <c r="AN263" s="206"/>
    </row>
    <row r="264" spans="37:40" ht="15">
      <c r="AK264" s="207"/>
      <c r="AL264" s="207"/>
      <c r="AM264" s="207"/>
      <c r="AN264" s="206"/>
    </row>
    <row r="265" spans="37:40" ht="15">
      <c r="AK265" s="207"/>
      <c r="AL265" s="207"/>
      <c r="AM265" s="207"/>
      <c r="AN265" s="206"/>
    </row>
    <row r="266" spans="37:40" ht="15">
      <c r="AK266" s="207"/>
      <c r="AL266" s="207"/>
      <c r="AM266" s="207"/>
      <c r="AN266" s="206"/>
    </row>
    <row r="267" spans="37:40" ht="15">
      <c r="AK267" s="207"/>
      <c r="AL267" s="207"/>
      <c r="AM267" s="207"/>
      <c r="AN267" s="206"/>
    </row>
    <row r="268" spans="37:40" ht="15">
      <c r="AK268" s="207"/>
      <c r="AL268" s="207"/>
      <c r="AM268" s="207"/>
      <c r="AN268" s="206"/>
    </row>
    <row r="269" spans="37:40" ht="15">
      <c r="AK269" s="207"/>
      <c r="AL269" s="207"/>
      <c r="AM269" s="207"/>
      <c r="AN269" s="206"/>
    </row>
    <row r="270" spans="37:40" ht="15">
      <c r="AK270" s="207"/>
      <c r="AL270" s="207"/>
      <c r="AM270" s="207"/>
      <c r="AN270" s="206"/>
    </row>
    <row r="271" spans="37:40" ht="15">
      <c r="AK271" s="207"/>
      <c r="AL271" s="207"/>
      <c r="AM271" s="207"/>
      <c r="AN271" s="206"/>
    </row>
    <row r="272" spans="37:40" ht="15">
      <c r="AK272" s="207"/>
      <c r="AL272" s="207"/>
      <c r="AM272" s="207"/>
      <c r="AN272" s="206"/>
    </row>
    <row r="273" spans="37:40" ht="15">
      <c r="AK273" s="207"/>
      <c r="AL273" s="207"/>
      <c r="AM273" s="207"/>
      <c r="AN273" s="206"/>
    </row>
    <row r="274" spans="37:40" ht="15">
      <c r="AK274" s="207"/>
      <c r="AL274" s="207"/>
      <c r="AM274" s="207"/>
      <c r="AN274" s="206"/>
    </row>
    <row r="275" spans="37:40" ht="15">
      <c r="AK275" s="207"/>
      <c r="AL275" s="207"/>
      <c r="AM275" s="207"/>
      <c r="AN275" s="206"/>
    </row>
    <row r="276" spans="37:40" ht="15">
      <c r="AK276" s="207"/>
      <c r="AL276" s="207"/>
      <c r="AM276" s="207"/>
      <c r="AN276" s="206"/>
    </row>
    <row r="277" spans="37:40" ht="15">
      <c r="AK277" s="207"/>
      <c r="AL277" s="207"/>
      <c r="AM277" s="207"/>
      <c r="AN277" s="206"/>
    </row>
    <row r="278" spans="37:40" ht="15">
      <c r="AK278" s="207"/>
      <c r="AL278" s="207"/>
      <c r="AM278" s="207"/>
      <c r="AN278" s="206"/>
    </row>
    <row r="279" spans="37:40" ht="15">
      <c r="AK279" s="207"/>
      <c r="AL279" s="207"/>
      <c r="AM279" s="207"/>
      <c r="AN279" s="206"/>
    </row>
    <row r="280" spans="37:40" ht="15">
      <c r="AK280" s="207"/>
      <c r="AL280" s="207"/>
      <c r="AM280" s="207"/>
      <c r="AN280" s="206"/>
    </row>
    <row r="281" spans="37:40" ht="15">
      <c r="AK281" s="207"/>
      <c r="AL281" s="207"/>
      <c r="AM281" s="207"/>
      <c r="AN281" s="206"/>
    </row>
    <row r="282" spans="37:40" ht="15">
      <c r="AK282" s="207"/>
      <c r="AL282" s="207"/>
      <c r="AM282" s="207"/>
      <c r="AN282" s="206"/>
    </row>
    <row r="283" spans="37:40" ht="15">
      <c r="AK283" s="207"/>
      <c r="AL283" s="207"/>
      <c r="AM283" s="207"/>
      <c r="AN283" s="206"/>
    </row>
    <row r="284" spans="37:40" ht="15">
      <c r="AK284" s="207"/>
      <c r="AL284" s="207"/>
      <c r="AM284" s="207"/>
      <c r="AN284" s="206"/>
    </row>
    <row r="285" spans="37:40" ht="15">
      <c r="AK285" s="207"/>
      <c r="AL285" s="207"/>
      <c r="AM285" s="207"/>
      <c r="AN285" s="206"/>
    </row>
    <row r="286" spans="37:40" ht="15">
      <c r="AK286" s="207"/>
      <c r="AL286" s="207"/>
      <c r="AM286" s="207"/>
      <c r="AN286" s="206"/>
    </row>
    <row r="287" spans="37:40" ht="15">
      <c r="AK287" s="207"/>
      <c r="AL287" s="207"/>
      <c r="AM287" s="207"/>
      <c r="AN287" s="206"/>
    </row>
    <row r="288" spans="37:40" ht="15">
      <c r="AK288" s="207"/>
      <c r="AL288" s="207"/>
      <c r="AM288" s="207"/>
      <c r="AN288" s="206"/>
    </row>
    <row r="289" spans="37:40" ht="15">
      <c r="AK289" s="207"/>
      <c r="AL289" s="207"/>
      <c r="AM289" s="207"/>
      <c r="AN289" s="206"/>
    </row>
    <row r="290" spans="37:40" ht="15">
      <c r="AK290" s="207"/>
      <c r="AL290" s="207"/>
      <c r="AM290" s="207"/>
      <c r="AN290" s="206"/>
    </row>
    <row r="291" spans="37:40" ht="15">
      <c r="AK291" s="207"/>
      <c r="AL291" s="207"/>
      <c r="AM291" s="207"/>
      <c r="AN291" s="206"/>
    </row>
    <row r="292" spans="37:40" ht="15">
      <c r="AK292" s="207"/>
      <c r="AL292" s="207"/>
      <c r="AM292" s="207"/>
      <c r="AN292" s="206"/>
    </row>
    <row r="293" spans="37:40" ht="15">
      <c r="AK293" s="207"/>
      <c r="AL293" s="207"/>
      <c r="AM293" s="207"/>
      <c r="AN293" s="206"/>
    </row>
    <row r="294" spans="37:40" ht="15">
      <c r="AK294" s="207"/>
      <c r="AL294" s="207"/>
      <c r="AM294" s="207"/>
      <c r="AN294" s="206"/>
    </row>
    <row r="295" spans="37:40" ht="15">
      <c r="AK295" s="207"/>
      <c r="AL295" s="207"/>
      <c r="AM295" s="207"/>
      <c r="AN295" s="206"/>
    </row>
    <row r="296" spans="37:40" ht="15">
      <c r="AK296" s="207"/>
      <c r="AL296" s="207"/>
      <c r="AM296" s="207"/>
      <c r="AN296" s="206"/>
    </row>
    <row r="297" spans="37:40" ht="15">
      <c r="AK297" s="207"/>
      <c r="AL297" s="207"/>
      <c r="AM297" s="207"/>
      <c r="AN297" s="206"/>
    </row>
    <row r="298" spans="37:40" ht="15">
      <c r="AK298" s="207"/>
      <c r="AL298" s="207"/>
      <c r="AM298" s="207"/>
      <c r="AN298" s="206"/>
    </row>
    <row r="299" spans="37:40" ht="15">
      <c r="AK299" s="207"/>
      <c r="AL299" s="207"/>
      <c r="AM299" s="207"/>
      <c r="AN299" s="206"/>
    </row>
    <row r="300" spans="37:40" ht="15">
      <c r="AK300" s="207"/>
      <c r="AL300" s="207"/>
      <c r="AM300" s="207"/>
      <c r="AN300" s="206"/>
    </row>
    <row r="301" spans="37:40" ht="15">
      <c r="AK301" s="207"/>
      <c r="AL301" s="207"/>
      <c r="AM301" s="207"/>
      <c r="AN301" s="206"/>
    </row>
    <row r="302" spans="37:40" ht="15">
      <c r="AK302" s="207"/>
      <c r="AL302" s="207"/>
      <c r="AM302" s="207"/>
      <c r="AN302" s="206"/>
    </row>
    <row r="303" spans="37:40" ht="15">
      <c r="AK303" s="207"/>
      <c r="AL303" s="207"/>
      <c r="AM303" s="207"/>
      <c r="AN303" s="206"/>
    </row>
    <row r="304" spans="37:40" ht="15">
      <c r="AK304" s="207"/>
      <c r="AL304" s="207"/>
      <c r="AM304" s="207"/>
      <c r="AN304" s="206"/>
    </row>
    <row r="305" spans="37:40" ht="15">
      <c r="AK305" s="207"/>
      <c r="AL305" s="207"/>
      <c r="AM305" s="207"/>
      <c r="AN305" s="206"/>
    </row>
    <row r="306" spans="37:40" ht="15">
      <c r="AK306" s="207"/>
      <c r="AL306" s="207"/>
      <c r="AM306" s="207"/>
      <c r="AN306" s="206"/>
    </row>
    <row r="307" spans="37:40" ht="15">
      <c r="AK307" s="207"/>
      <c r="AL307" s="207"/>
      <c r="AM307" s="207"/>
      <c r="AN307" s="206"/>
    </row>
    <row r="308" spans="37:40" ht="15">
      <c r="AK308" s="207"/>
      <c r="AL308" s="207"/>
      <c r="AM308" s="207"/>
      <c r="AN308" s="206"/>
    </row>
    <row r="309" spans="37:40" ht="15">
      <c r="AK309" s="207"/>
      <c r="AL309" s="207"/>
      <c r="AM309" s="207"/>
      <c r="AN309" s="206"/>
    </row>
    <row r="310" spans="37:40" ht="15">
      <c r="AK310" s="207"/>
      <c r="AL310" s="207"/>
      <c r="AM310" s="207"/>
      <c r="AN310" s="206"/>
    </row>
    <row r="311" spans="37:40" ht="15">
      <c r="AK311" s="207"/>
      <c r="AL311" s="207"/>
      <c r="AM311" s="207"/>
      <c r="AN311" s="206"/>
    </row>
    <row r="312" spans="37:40" ht="15">
      <c r="AK312" s="207"/>
      <c r="AL312" s="207"/>
      <c r="AM312" s="207"/>
      <c r="AN312" s="206"/>
    </row>
    <row r="313" spans="37:40" ht="15">
      <c r="AK313" s="207"/>
      <c r="AL313" s="207"/>
      <c r="AM313" s="207"/>
      <c r="AN313" s="206"/>
    </row>
    <row r="314" spans="37:40" ht="15">
      <c r="AK314" s="207"/>
      <c r="AL314" s="207"/>
      <c r="AM314" s="207"/>
      <c r="AN314" s="206"/>
    </row>
    <row r="315" spans="37:40" ht="15">
      <c r="AK315" s="207"/>
      <c r="AL315" s="207"/>
      <c r="AM315" s="207"/>
      <c r="AN315" s="206"/>
    </row>
    <row r="316" spans="37:40" ht="15">
      <c r="AK316" s="207"/>
      <c r="AL316" s="207"/>
      <c r="AM316" s="207"/>
      <c r="AN316" s="206"/>
    </row>
    <row r="317" spans="37:40" ht="15">
      <c r="AK317" s="207"/>
      <c r="AL317" s="207"/>
      <c r="AM317" s="207"/>
      <c r="AN317" s="206"/>
    </row>
    <row r="318" spans="37:40" ht="15">
      <c r="AK318" s="207"/>
      <c r="AL318" s="207"/>
      <c r="AM318" s="207"/>
      <c r="AN318" s="206"/>
    </row>
    <row r="319" spans="37:40" ht="15">
      <c r="AK319" s="207"/>
      <c r="AL319" s="207"/>
      <c r="AM319" s="207"/>
      <c r="AN319" s="206"/>
    </row>
    <row r="320" spans="37:40" ht="15">
      <c r="AK320" s="207"/>
      <c r="AL320" s="207"/>
      <c r="AM320" s="207"/>
      <c r="AN320" s="206"/>
    </row>
    <row r="321" spans="37:40" ht="15">
      <c r="AK321" s="207"/>
      <c r="AL321" s="207"/>
      <c r="AM321" s="207"/>
      <c r="AN321" s="206"/>
    </row>
    <row r="322" spans="37:40" ht="15">
      <c r="AK322" s="207"/>
      <c r="AL322" s="207"/>
      <c r="AM322" s="207"/>
      <c r="AN322" s="206"/>
    </row>
    <row r="323" spans="37:40" ht="15">
      <c r="AK323" s="207"/>
      <c r="AL323" s="207"/>
      <c r="AM323" s="207"/>
      <c r="AN323" s="206"/>
    </row>
    <row r="324" spans="37:40" ht="15">
      <c r="AK324" s="207"/>
      <c r="AL324" s="207"/>
      <c r="AM324" s="207"/>
      <c r="AN324" s="206"/>
    </row>
    <row r="325" spans="37:40" ht="15">
      <c r="AK325" s="207"/>
      <c r="AL325" s="207"/>
      <c r="AM325" s="207"/>
      <c r="AN325" s="206"/>
    </row>
    <row r="326" spans="37:40" ht="15">
      <c r="AK326" s="207"/>
      <c r="AL326" s="207"/>
      <c r="AM326" s="207"/>
      <c r="AN326" s="206"/>
    </row>
    <row r="327" spans="37:40" ht="15">
      <c r="AK327" s="207"/>
      <c r="AL327" s="207"/>
      <c r="AM327" s="207"/>
      <c r="AN327" s="206"/>
    </row>
    <row r="328" spans="37:40" ht="15">
      <c r="AK328" s="207"/>
      <c r="AL328" s="207"/>
      <c r="AM328" s="207"/>
      <c r="AN328" s="206"/>
    </row>
    <row r="329" spans="37:40" ht="15">
      <c r="AK329" s="207"/>
      <c r="AL329" s="207"/>
      <c r="AM329" s="207"/>
      <c r="AN329" s="206"/>
    </row>
    <row r="330" spans="37:40" ht="15">
      <c r="AK330" s="207"/>
      <c r="AL330" s="207"/>
      <c r="AM330" s="207"/>
      <c r="AN330" s="206"/>
    </row>
    <row r="331" spans="37:40" ht="15">
      <c r="AK331" s="207"/>
      <c r="AL331" s="207"/>
      <c r="AM331" s="207"/>
      <c r="AN331" s="206"/>
    </row>
    <row r="332" spans="37:40" ht="15">
      <c r="AK332" s="207"/>
      <c r="AL332" s="207"/>
      <c r="AM332" s="207"/>
      <c r="AN332" s="206"/>
    </row>
    <row r="333" spans="37:40" ht="15">
      <c r="AK333" s="207"/>
      <c r="AL333" s="207"/>
      <c r="AM333" s="207"/>
      <c r="AN333" s="206"/>
    </row>
    <row r="334" spans="37:40" ht="15">
      <c r="AK334" s="207"/>
      <c r="AL334" s="207"/>
      <c r="AM334" s="207"/>
      <c r="AN334" s="206"/>
    </row>
    <row r="335" spans="37:40" ht="15">
      <c r="AK335" s="207"/>
      <c r="AL335" s="207"/>
      <c r="AM335" s="207"/>
      <c r="AN335" s="206"/>
    </row>
    <row r="336" spans="37:40" ht="15">
      <c r="AK336" s="207"/>
      <c r="AL336" s="207"/>
      <c r="AM336" s="207"/>
      <c r="AN336" s="206"/>
    </row>
    <row r="337" spans="37:40" ht="15">
      <c r="AK337" s="207"/>
      <c r="AL337" s="207"/>
      <c r="AM337" s="207"/>
      <c r="AN337" s="206"/>
    </row>
    <row r="338" spans="37:40" ht="15">
      <c r="AK338" s="207"/>
      <c r="AL338" s="207"/>
      <c r="AM338" s="207"/>
      <c r="AN338" s="206"/>
    </row>
    <row r="339" spans="37:40" ht="15">
      <c r="AK339" s="207"/>
      <c r="AL339" s="207"/>
      <c r="AM339" s="207"/>
      <c r="AN339" s="206"/>
    </row>
    <row r="340" spans="37:40" ht="15">
      <c r="AK340" s="207"/>
      <c r="AL340" s="207"/>
      <c r="AM340" s="207"/>
      <c r="AN340" s="206"/>
    </row>
    <row r="341" spans="37:40" ht="15">
      <c r="AK341" s="207"/>
      <c r="AL341" s="207"/>
      <c r="AM341" s="207"/>
      <c r="AN341" s="206"/>
    </row>
    <row r="342" spans="37:40" ht="15">
      <c r="AK342" s="207"/>
      <c r="AL342" s="207"/>
      <c r="AM342" s="207"/>
      <c r="AN342" s="206"/>
    </row>
    <row r="343" spans="37:40" ht="15">
      <c r="AK343" s="207"/>
      <c r="AL343" s="207"/>
      <c r="AM343" s="207"/>
      <c r="AN343" s="206"/>
    </row>
    <row r="344" spans="37:40" ht="15">
      <c r="AK344" s="207"/>
      <c r="AL344" s="207"/>
      <c r="AM344" s="207"/>
      <c r="AN344" s="206"/>
    </row>
    <row r="345" spans="37:40" ht="15">
      <c r="AK345" s="207"/>
      <c r="AL345" s="207"/>
      <c r="AM345" s="207"/>
      <c r="AN345" s="206"/>
    </row>
    <row r="346" spans="37:40" ht="15">
      <c r="AK346" s="207"/>
      <c r="AL346" s="207"/>
      <c r="AM346" s="207"/>
      <c r="AN346" s="206"/>
    </row>
    <row r="347" spans="37:40" ht="15">
      <c r="AK347" s="207"/>
      <c r="AL347" s="207"/>
      <c r="AM347" s="207"/>
      <c r="AN347" s="206"/>
    </row>
    <row r="348" spans="37:40" ht="15">
      <c r="AK348" s="207"/>
      <c r="AL348" s="207"/>
      <c r="AM348" s="207"/>
      <c r="AN348" s="206"/>
    </row>
    <row r="349" spans="37:40" ht="15">
      <c r="AK349" s="207"/>
      <c r="AL349" s="207"/>
      <c r="AM349" s="207"/>
      <c r="AN349" s="206"/>
    </row>
    <row r="350" spans="37:40" ht="15">
      <c r="AK350" s="207"/>
      <c r="AL350" s="207"/>
      <c r="AM350" s="207"/>
      <c r="AN350" s="206"/>
    </row>
    <row r="351" spans="37:40" ht="15">
      <c r="AK351" s="207"/>
      <c r="AL351" s="207"/>
      <c r="AM351" s="207"/>
      <c r="AN351" s="206"/>
    </row>
    <row r="352" spans="37:40" ht="15">
      <c r="AK352" s="207"/>
      <c r="AL352" s="207"/>
      <c r="AM352" s="207"/>
      <c r="AN352" s="206"/>
    </row>
    <row r="353" spans="37:40" ht="15">
      <c r="AK353" s="207"/>
      <c r="AL353" s="207"/>
      <c r="AM353" s="207"/>
      <c r="AN353" s="206"/>
    </row>
    <row r="354" spans="37:40" ht="15">
      <c r="AK354" s="207"/>
      <c r="AL354" s="207"/>
      <c r="AM354" s="207"/>
      <c r="AN354" s="206"/>
    </row>
    <row r="355" spans="37:40" ht="15">
      <c r="AK355" s="207"/>
      <c r="AL355" s="207"/>
      <c r="AM355" s="207"/>
      <c r="AN355" s="206"/>
    </row>
    <row r="356" spans="37:40" ht="15">
      <c r="AK356" s="207"/>
      <c r="AL356" s="207"/>
      <c r="AM356" s="207"/>
      <c r="AN356" s="206"/>
    </row>
    <row r="357" spans="37:40" ht="15">
      <c r="AK357" s="207"/>
      <c r="AL357" s="207"/>
      <c r="AM357" s="207"/>
      <c r="AN357" s="206"/>
    </row>
    <row r="358" spans="37:40" ht="15">
      <c r="AK358" s="207"/>
      <c r="AL358" s="207"/>
      <c r="AM358" s="207"/>
      <c r="AN358" s="206"/>
    </row>
    <row r="359" spans="37:40" ht="15">
      <c r="AK359" s="207"/>
      <c r="AL359" s="207"/>
      <c r="AM359" s="207"/>
      <c r="AN359" s="206"/>
    </row>
    <row r="360" spans="37:40" ht="15">
      <c r="AK360" s="207"/>
      <c r="AL360" s="207"/>
      <c r="AM360" s="207"/>
      <c r="AN360" s="206"/>
    </row>
    <row r="361" spans="37:40" ht="15">
      <c r="AK361" s="207"/>
      <c r="AL361" s="207"/>
      <c r="AM361" s="207"/>
      <c r="AN361" s="206"/>
    </row>
    <row r="362" spans="37:40" ht="15">
      <c r="AK362" s="207"/>
      <c r="AL362" s="207"/>
      <c r="AM362" s="207"/>
      <c r="AN362" s="206"/>
    </row>
    <row r="363" spans="37:40" ht="15">
      <c r="AK363" s="207"/>
      <c r="AL363" s="207"/>
      <c r="AM363" s="207"/>
      <c r="AN363" s="206"/>
    </row>
    <row r="364" spans="37:40" ht="15">
      <c r="AK364" s="207"/>
      <c r="AL364" s="207"/>
      <c r="AM364" s="207"/>
      <c r="AN364" s="206"/>
    </row>
    <row r="365" spans="37:40" ht="15">
      <c r="AK365" s="207"/>
      <c r="AL365" s="207"/>
      <c r="AM365" s="207"/>
      <c r="AN365" s="206"/>
    </row>
    <row r="366" spans="37:40" ht="15">
      <c r="AK366" s="207"/>
      <c r="AL366" s="207"/>
      <c r="AM366" s="207"/>
      <c r="AN366" s="206"/>
    </row>
    <row r="367" spans="37:40" ht="15">
      <c r="AK367" s="207"/>
      <c r="AL367" s="207"/>
      <c r="AM367" s="207"/>
      <c r="AN367" s="206"/>
    </row>
    <row r="368" spans="37:40" ht="15">
      <c r="AK368" s="207"/>
      <c r="AL368" s="207"/>
      <c r="AM368" s="207"/>
      <c r="AN368" s="206"/>
    </row>
    <row r="369" spans="37:40" ht="15">
      <c r="AK369" s="207"/>
      <c r="AL369" s="207"/>
      <c r="AM369" s="207"/>
      <c r="AN369" s="206"/>
    </row>
    <row r="370" spans="37:40" ht="15">
      <c r="AK370" s="207"/>
      <c r="AL370" s="207"/>
      <c r="AM370" s="207"/>
      <c r="AN370" s="206"/>
    </row>
    <row r="371" spans="37:40" ht="15">
      <c r="AK371" s="207"/>
      <c r="AL371" s="207"/>
      <c r="AM371" s="207"/>
      <c r="AN371" s="206"/>
    </row>
    <row r="372" spans="37:40" ht="15">
      <c r="AK372" s="207"/>
      <c r="AL372" s="207"/>
      <c r="AM372" s="207"/>
      <c r="AN372" s="206"/>
    </row>
    <row r="373" spans="37:40" ht="15">
      <c r="AK373" s="207"/>
      <c r="AL373" s="207"/>
      <c r="AM373" s="207"/>
      <c r="AN373" s="206"/>
    </row>
    <row r="374" spans="37:40" ht="15">
      <c r="AK374" s="207"/>
      <c r="AL374" s="207"/>
      <c r="AM374" s="207"/>
      <c r="AN374" s="206"/>
    </row>
    <row r="375" spans="37:40" ht="15">
      <c r="AK375" s="207"/>
      <c r="AL375" s="207"/>
      <c r="AM375" s="207"/>
      <c r="AN375" s="206"/>
    </row>
    <row r="376" spans="37:40" ht="15">
      <c r="AK376" s="207"/>
      <c r="AL376" s="207"/>
      <c r="AM376" s="207"/>
      <c r="AN376" s="206"/>
    </row>
    <row r="377" spans="37:40" ht="15">
      <c r="AK377" s="207"/>
      <c r="AL377" s="207"/>
      <c r="AM377" s="207"/>
      <c r="AN377" s="206"/>
    </row>
    <row r="378" spans="37:40" ht="15">
      <c r="AK378" s="207"/>
      <c r="AL378" s="207"/>
      <c r="AM378" s="207"/>
      <c r="AN378" s="206"/>
    </row>
    <row r="379" spans="37:40" ht="15">
      <c r="AK379" s="207"/>
      <c r="AL379" s="207"/>
      <c r="AM379" s="207"/>
      <c r="AN379" s="206"/>
    </row>
    <row r="380" spans="37:40" ht="15">
      <c r="AK380" s="207"/>
      <c r="AL380" s="207"/>
      <c r="AM380" s="207"/>
      <c r="AN380" s="206"/>
    </row>
    <row r="381" spans="37:40" ht="15">
      <c r="AK381" s="207"/>
      <c r="AL381" s="207"/>
      <c r="AM381" s="207"/>
      <c r="AN381" s="206"/>
    </row>
    <row r="382" spans="37:40" ht="15">
      <c r="AK382" s="207"/>
      <c r="AL382" s="207"/>
      <c r="AM382" s="207"/>
      <c r="AN382" s="206"/>
    </row>
    <row r="383" spans="37:40" ht="15">
      <c r="AK383" s="207"/>
      <c r="AL383" s="207"/>
      <c r="AM383" s="207"/>
      <c r="AN383" s="206"/>
    </row>
    <row r="384" spans="37:40" ht="15">
      <c r="AK384" s="207"/>
      <c r="AL384" s="207"/>
      <c r="AM384" s="207"/>
      <c r="AN384" s="206"/>
    </row>
    <row r="385" spans="37:40" ht="15">
      <c r="AK385" s="207"/>
      <c r="AL385" s="207"/>
      <c r="AM385" s="207"/>
      <c r="AN385" s="206"/>
    </row>
    <row r="386" spans="37:40" ht="15">
      <c r="AK386" s="207"/>
      <c r="AL386" s="207"/>
      <c r="AM386" s="207"/>
      <c r="AN386" s="206"/>
    </row>
    <row r="387" spans="37:40" ht="15">
      <c r="AK387" s="207"/>
      <c r="AL387" s="207"/>
      <c r="AM387" s="207"/>
      <c r="AN387" s="206"/>
    </row>
    <row r="388" spans="37:40" ht="15">
      <c r="AK388" s="207"/>
      <c r="AL388" s="207"/>
      <c r="AM388" s="207"/>
      <c r="AN388" s="206"/>
    </row>
    <row r="389" spans="37:40" ht="15">
      <c r="AK389" s="207"/>
      <c r="AL389" s="207"/>
      <c r="AM389" s="207"/>
      <c r="AN389" s="206"/>
    </row>
    <row r="390" spans="37:40" ht="15">
      <c r="AK390" s="207"/>
      <c r="AL390" s="207"/>
      <c r="AM390" s="207"/>
      <c r="AN390" s="206"/>
    </row>
    <row r="391" spans="37:40" ht="15">
      <c r="AK391" s="207"/>
      <c r="AL391" s="207"/>
      <c r="AM391" s="207"/>
      <c r="AN391" s="206"/>
    </row>
    <row r="392" spans="37:40" ht="15">
      <c r="AK392" s="207"/>
      <c r="AL392" s="207"/>
      <c r="AM392" s="207"/>
      <c r="AN392" s="206"/>
    </row>
    <row r="393" spans="37:40" ht="15">
      <c r="AK393" s="207"/>
      <c r="AL393" s="207"/>
      <c r="AM393" s="207"/>
      <c r="AN393" s="206"/>
    </row>
    <row r="394" spans="37:40" ht="15">
      <c r="AK394" s="207"/>
      <c r="AL394" s="207"/>
      <c r="AM394" s="207"/>
      <c r="AN394" s="206"/>
    </row>
    <row r="395" spans="37:40" ht="15">
      <c r="AK395" s="207"/>
      <c r="AL395" s="207"/>
      <c r="AM395" s="207"/>
      <c r="AN395" s="206"/>
    </row>
    <row r="396" spans="37:40" ht="15">
      <c r="AK396" s="207"/>
      <c r="AL396" s="207"/>
      <c r="AM396" s="207"/>
      <c r="AN396" s="206"/>
    </row>
    <row r="397" spans="37:40" ht="15">
      <c r="AK397" s="207"/>
      <c r="AL397" s="207"/>
      <c r="AM397" s="207"/>
      <c r="AN397" s="206"/>
    </row>
    <row r="398" spans="37:40" ht="15">
      <c r="AK398" s="207"/>
      <c r="AL398" s="207"/>
      <c r="AM398" s="207"/>
      <c r="AN398" s="206"/>
    </row>
    <row r="399" spans="37:40" ht="15">
      <c r="AK399" s="207"/>
      <c r="AL399" s="207"/>
      <c r="AM399" s="207"/>
      <c r="AN399" s="206"/>
    </row>
    <row r="400" spans="37:40" ht="15">
      <c r="AK400" s="207"/>
      <c r="AL400" s="207"/>
      <c r="AM400" s="207"/>
      <c r="AN400" s="206"/>
    </row>
    <row r="401" spans="37:40" ht="15">
      <c r="AK401" s="207"/>
      <c r="AL401" s="207"/>
      <c r="AM401" s="207"/>
      <c r="AN401" s="206"/>
    </row>
    <row r="402" spans="37:40" ht="15">
      <c r="AK402" s="207"/>
      <c r="AL402" s="207"/>
      <c r="AM402" s="207"/>
      <c r="AN402" s="206"/>
    </row>
    <row r="403" spans="37:40" ht="15">
      <c r="AK403" s="207"/>
      <c r="AL403" s="207"/>
      <c r="AM403" s="207"/>
      <c r="AN403" s="206"/>
    </row>
    <row r="404" spans="37:40" ht="15">
      <c r="AK404" s="207"/>
      <c r="AL404" s="207"/>
      <c r="AM404" s="207"/>
      <c r="AN404" s="206"/>
    </row>
    <row r="405" spans="37:40" ht="15">
      <c r="AK405" s="207"/>
      <c r="AL405" s="207"/>
      <c r="AM405" s="207"/>
      <c r="AN405" s="206"/>
    </row>
    <row r="406" spans="37:40" ht="15">
      <c r="AK406" s="207"/>
      <c r="AL406" s="207"/>
      <c r="AM406" s="207"/>
      <c r="AN406" s="206"/>
    </row>
    <row r="407" spans="37:40" ht="15">
      <c r="AK407" s="207"/>
      <c r="AL407" s="207"/>
      <c r="AM407" s="207"/>
      <c r="AN407" s="206"/>
    </row>
    <row r="408" spans="37:40" ht="15">
      <c r="AK408" s="207"/>
      <c r="AL408" s="207"/>
      <c r="AM408" s="207"/>
      <c r="AN408" s="206"/>
    </row>
    <row r="409" spans="37:40" ht="15">
      <c r="AK409" s="207"/>
      <c r="AL409" s="207"/>
      <c r="AM409" s="207"/>
      <c r="AN409" s="206"/>
    </row>
    <row r="410" spans="37:40" ht="15">
      <c r="AK410" s="207"/>
      <c r="AL410" s="207"/>
      <c r="AM410" s="207"/>
      <c r="AN410" s="206"/>
    </row>
    <row r="411" spans="37:40" ht="15">
      <c r="AK411" s="207"/>
      <c r="AL411" s="207"/>
      <c r="AM411" s="207"/>
      <c r="AN411" s="206"/>
    </row>
    <row r="412" spans="37:40" ht="15">
      <c r="AK412" s="207"/>
      <c r="AL412" s="207"/>
      <c r="AM412" s="207"/>
      <c r="AN412" s="206"/>
    </row>
    <row r="413" spans="37:40" ht="15">
      <c r="AK413" s="207"/>
      <c r="AL413" s="207"/>
      <c r="AM413" s="207"/>
      <c r="AN413" s="206"/>
    </row>
    <row r="414" spans="37:40" ht="15">
      <c r="AK414" s="207"/>
      <c r="AL414" s="207"/>
      <c r="AM414" s="207"/>
      <c r="AN414" s="206"/>
    </row>
    <row r="415" spans="37:40" ht="15">
      <c r="AK415" s="207"/>
      <c r="AL415" s="207"/>
      <c r="AM415" s="207"/>
      <c r="AN415" s="206"/>
    </row>
    <row r="416" spans="37:40" ht="15">
      <c r="AK416" s="207"/>
      <c r="AL416" s="207"/>
      <c r="AM416" s="207"/>
      <c r="AN416" s="206"/>
    </row>
    <row r="417" spans="37:40" ht="15">
      <c r="AK417" s="207"/>
      <c r="AL417" s="207"/>
      <c r="AM417" s="207"/>
      <c r="AN417" s="206"/>
    </row>
    <row r="418" spans="37:40" ht="15">
      <c r="AK418" s="207"/>
      <c r="AL418" s="207"/>
      <c r="AM418" s="207"/>
      <c r="AN418" s="206"/>
    </row>
    <row r="419" spans="37:40" ht="15">
      <c r="AK419" s="207"/>
      <c r="AL419" s="207"/>
      <c r="AM419" s="207"/>
      <c r="AN419" s="206"/>
    </row>
    <row r="420" spans="37:40" ht="15">
      <c r="AK420" s="207"/>
      <c r="AL420" s="207"/>
      <c r="AM420" s="207"/>
      <c r="AN420" s="206"/>
    </row>
    <row r="421" spans="37:40" ht="15">
      <c r="AK421" s="207"/>
      <c r="AL421" s="207"/>
      <c r="AM421" s="207"/>
      <c r="AN421" s="206"/>
    </row>
    <row r="422" spans="37:40" ht="15">
      <c r="AK422" s="207"/>
      <c r="AL422" s="207"/>
      <c r="AM422" s="207"/>
      <c r="AN422" s="206"/>
    </row>
    <row r="423" spans="37:40" ht="15">
      <c r="AK423" s="207"/>
      <c r="AL423" s="207"/>
      <c r="AM423" s="207"/>
      <c r="AN423" s="206"/>
    </row>
    <row r="424" spans="37:40" ht="15">
      <c r="AK424" s="207"/>
      <c r="AL424" s="207"/>
      <c r="AM424" s="207"/>
      <c r="AN424" s="206"/>
    </row>
    <row r="425" spans="37:40" ht="15">
      <c r="AK425" s="207"/>
      <c r="AL425" s="207"/>
      <c r="AM425" s="207"/>
      <c r="AN425" s="206"/>
    </row>
    <row r="426" spans="37:40" ht="15">
      <c r="AK426" s="207"/>
      <c r="AL426" s="207"/>
      <c r="AM426" s="207"/>
      <c r="AN426" s="206"/>
    </row>
    <row r="427" spans="37:40" ht="15">
      <c r="AK427" s="207"/>
      <c r="AL427" s="207"/>
      <c r="AM427" s="207"/>
      <c r="AN427" s="206"/>
    </row>
    <row r="428" spans="37:40" ht="15">
      <c r="AK428" s="207"/>
      <c r="AL428" s="207"/>
      <c r="AM428" s="207"/>
      <c r="AN428" s="206"/>
    </row>
    <row r="429" spans="37:40" ht="15">
      <c r="AK429" s="207"/>
      <c r="AL429" s="207"/>
      <c r="AM429" s="207"/>
      <c r="AN429" s="206"/>
    </row>
    <row r="430" spans="37:40" ht="15">
      <c r="AK430" s="207"/>
      <c r="AL430" s="207"/>
      <c r="AM430" s="207"/>
      <c r="AN430" s="206"/>
    </row>
    <row r="431" spans="37:40" ht="15">
      <c r="AK431" s="207"/>
      <c r="AL431" s="207"/>
      <c r="AM431" s="207"/>
      <c r="AN431" s="206"/>
    </row>
    <row r="432" spans="37:40" ht="15">
      <c r="AK432" s="207"/>
      <c r="AL432" s="207"/>
      <c r="AM432" s="207"/>
      <c r="AN432" s="206"/>
    </row>
    <row r="433" spans="37:40" ht="15">
      <c r="AK433" s="207"/>
      <c r="AL433" s="207"/>
      <c r="AM433" s="207"/>
      <c r="AN433" s="206"/>
    </row>
    <row r="434" spans="37:40" ht="15">
      <c r="AK434" s="207"/>
      <c r="AL434" s="207"/>
      <c r="AM434" s="207"/>
      <c r="AN434" s="206"/>
    </row>
    <row r="435" spans="37:40" ht="15">
      <c r="AK435" s="207"/>
      <c r="AL435" s="207"/>
      <c r="AM435" s="207"/>
      <c r="AN435" s="206"/>
    </row>
    <row r="436" spans="37:40" ht="15">
      <c r="AK436" s="207"/>
      <c r="AL436" s="207"/>
      <c r="AM436" s="207"/>
      <c r="AN436" s="206"/>
    </row>
    <row r="437" spans="37:40" ht="15">
      <c r="AK437" s="207"/>
      <c r="AL437" s="207"/>
      <c r="AM437" s="207"/>
      <c r="AN437" s="206"/>
    </row>
    <row r="438" spans="37:40" ht="15">
      <c r="AK438" s="207"/>
      <c r="AL438" s="207"/>
      <c r="AM438" s="207"/>
      <c r="AN438" s="206"/>
    </row>
    <row r="439" spans="37:40" ht="15">
      <c r="AK439" s="207"/>
      <c r="AL439" s="207"/>
      <c r="AM439" s="207"/>
      <c r="AN439" s="206"/>
    </row>
    <row r="440" spans="37:40" ht="15">
      <c r="AK440" s="207"/>
      <c r="AL440" s="207"/>
      <c r="AM440" s="207"/>
      <c r="AN440" s="206"/>
    </row>
    <row r="441" spans="37:40" ht="15">
      <c r="AK441" s="207"/>
      <c r="AL441" s="207"/>
      <c r="AM441" s="207"/>
      <c r="AN441" s="206"/>
    </row>
    <row r="442" spans="37:40" ht="15">
      <c r="AK442" s="207"/>
      <c r="AL442" s="207"/>
      <c r="AM442" s="207"/>
      <c r="AN442" s="206"/>
    </row>
    <row r="443" spans="37:40" ht="15">
      <c r="AK443" s="207"/>
      <c r="AL443" s="207"/>
      <c r="AM443" s="207"/>
      <c r="AN443" s="206"/>
    </row>
    <row r="444" spans="37:40" ht="15">
      <c r="AK444" s="207"/>
      <c r="AL444" s="207"/>
      <c r="AM444" s="207"/>
      <c r="AN444" s="206"/>
    </row>
    <row r="445" spans="37:40" ht="15">
      <c r="AK445" s="207"/>
      <c r="AL445" s="207"/>
      <c r="AM445" s="207"/>
      <c r="AN445" s="206"/>
    </row>
    <row r="446" spans="37:40" ht="15">
      <c r="AK446" s="207"/>
      <c r="AL446" s="207"/>
      <c r="AM446" s="207"/>
      <c r="AN446" s="206"/>
    </row>
    <row r="447" spans="37:40" ht="15">
      <c r="AK447" s="207"/>
      <c r="AL447" s="207"/>
      <c r="AM447" s="207"/>
      <c r="AN447" s="206"/>
    </row>
    <row r="448" spans="37:40" ht="15">
      <c r="AK448" s="207"/>
      <c r="AL448" s="207"/>
      <c r="AM448" s="207"/>
      <c r="AN448" s="206"/>
    </row>
    <row r="449" spans="37:40" ht="15">
      <c r="AK449" s="207"/>
      <c r="AL449" s="207"/>
      <c r="AM449" s="207"/>
      <c r="AN449" s="206"/>
    </row>
    <row r="450" spans="37:40" ht="15">
      <c r="AK450" s="207"/>
      <c r="AL450" s="207"/>
      <c r="AM450" s="207"/>
      <c r="AN450" s="206"/>
    </row>
    <row r="451" spans="37:40" ht="15">
      <c r="AK451" s="207"/>
      <c r="AL451" s="207"/>
      <c r="AM451" s="207"/>
      <c r="AN451" s="206"/>
    </row>
    <row r="452" spans="37:40" ht="15">
      <c r="AK452" s="207"/>
      <c r="AL452" s="207"/>
      <c r="AM452" s="207"/>
      <c r="AN452" s="206"/>
    </row>
    <row r="453" spans="37:40" ht="15">
      <c r="AK453" s="207"/>
      <c r="AL453" s="207"/>
      <c r="AM453" s="207"/>
      <c r="AN453" s="206"/>
    </row>
    <row r="454" spans="37:40" ht="15">
      <c r="AK454" s="207"/>
      <c r="AL454" s="207"/>
      <c r="AM454" s="207"/>
      <c r="AN454" s="206"/>
    </row>
    <row r="455" spans="37:40" ht="15">
      <c r="AK455" s="207"/>
      <c r="AL455" s="207"/>
      <c r="AM455" s="207"/>
      <c r="AN455" s="206"/>
    </row>
    <row r="456" spans="37:40" ht="15">
      <c r="AK456" s="207"/>
      <c r="AL456" s="207"/>
      <c r="AM456" s="207"/>
      <c r="AN456" s="206"/>
    </row>
    <row r="457" spans="37:40" ht="15">
      <c r="AK457" s="207"/>
      <c r="AL457" s="207"/>
      <c r="AM457" s="207"/>
      <c r="AN457" s="206"/>
    </row>
    <row r="458" spans="37:40" ht="15">
      <c r="AK458" s="207"/>
      <c r="AL458" s="207"/>
      <c r="AM458" s="207"/>
      <c r="AN458" s="206"/>
    </row>
    <row r="459" spans="37:40" ht="15">
      <c r="AK459" s="207"/>
      <c r="AL459" s="207"/>
      <c r="AM459" s="207"/>
      <c r="AN459" s="206"/>
    </row>
    <row r="460" spans="37:40" ht="15">
      <c r="AK460" s="207"/>
      <c r="AL460" s="207"/>
      <c r="AM460" s="207"/>
      <c r="AN460" s="206"/>
    </row>
    <row r="461" spans="37:40" ht="15">
      <c r="AK461" s="207"/>
      <c r="AL461" s="207"/>
      <c r="AM461" s="207"/>
      <c r="AN461" s="206"/>
    </row>
    <row r="462" spans="37:40" ht="15">
      <c r="AK462" s="207"/>
      <c r="AL462" s="207"/>
      <c r="AM462" s="207"/>
      <c r="AN462" s="206"/>
    </row>
    <row r="463" spans="37:40" ht="15">
      <c r="AK463" s="207"/>
      <c r="AL463" s="207"/>
      <c r="AM463" s="207"/>
      <c r="AN463" s="206"/>
    </row>
    <row r="464" spans="37:40" ht="15">
      <c r="AK464" s="207"/>
      <c r="AL464" s="207"/>
      <c r="AM464" s="207"/>
      <c r="AN464" s="206"/>
    </row>
    <row r="465" spans="37:40" ht="15">
      <c r="AK465" s="207"/>
      <c r="AL465" s="207"/>
      <c r="AM465" s="207"/>
      <c r="AN465" s="206"/>
    </row>
    <row r="466" spans="37:40" ht="15">
      <c r="AK466" s="207"/>
      <c r="AL466" s="207"/>
      <c r="AM466" s="207"/>
      <c r="AN466" s="206"/>
    </row>
    <row r="467" spans="37:40" ht="15">
      <c r="AK467" s="207"/>
      <c r="AL467" s="207"/>
      <c r="AM467" s="207"/>
      <c r="AN467" s="206"/>
    </row>
    <row r="468" spans="37:40" ht="15">
      <c r="AK468" s="207"/>
      <c r="AL468" s="207"/>
      <c r="AM468" s="207"/>
      <c r="AN468" s="206"/>
    </row>
    <row r="469" spans="37:40" ht="15">
      <c r="AK469" s="207"/>
      <c r="AL469" s="207"/>
      <c r="AM469" s="207"/>
      <c r="AN469" s="206"/>
    </row>
    <row r="470" spans="37:40" ht="15">
      <c r="AK470" s="207"/>
      <c r="AL470" s="207"/>
      <c r="AM470" s="207"/>
      <c r="AN470" s="206"/>
    </row>
    <row r="471" spans="37:40" ht="15">
      <c r="AK471" s="207"/>
      <c r="AL471" s="207"/>
      <c r="AM471" s="207"/>
      <c r="AN471" s="206"/>
    </row>
    <row r="472" spans="37:40" ht="15">
      <c r="AK472" s="207"/>
      <c r="AL472" s="207"/>
      <c r="AM472" s="207"/>
      <c r="AN472" s="206"/>
    </row>
    <row r="473" spans="37:40" ht="15">
      <c r="AK473" s="207"/>
      <c r="AL473" s="207"/>
      <c r="AM473" s="207"/>
      <c r="AN473" s="206"/>
    </row>
    <row r="474" spans="37:40" ht="15">
      <c r="AK474" s="207"/>
      <c r="AL474" s="207"/>
      <c r="AM474" s="207"/>
      <c r="AN474" s="206"/>
    </row>
    <row r="475" spans="37:40" ht="15">
      <c r="AK475" s="207"/>
      <c r="AL475" s="207"/>
      <c r="AM475" s="207"/>
      <c r="AN475" s="206"/>
    </row>
    <row r="476" spans="37:40" ht="15">
      <c r="AK476" s="207"/>
      <c r="AL476" s="207"/>
      <c r="AM476" s="207"/>
      <c r="AN476" s="206"/>
    </row>
    <row r="477" spans="37:40" ht="15">
      <c r="AK477" s="207"/>
      <c r="AL477" s="207"/>
      <c r="AM477" s="207"/>
      <c r="AN477" s="206"/>
    </row>
    <row r="478" spans="37:40" ht="15">
      <c r="AK478" s="207"/>
      <c r="AL478" s="207"/>
      <c r="AM478" s="207"/>
      <c r="AN478" s="206"/>
    </row>
    <row r="479" spans="37:40" ht="15">
      <c r="AK479" s="207"/>
      <c r="AL479" s="207"/>
      <c r="AM479" s="207"/>
      <c r="AN479" s="206"/>
    </row>
    <row r="480" spans="37:40" ht="15">
      <c r="AK480" s="207"/>
      <c r="AL480" s="207"/>
      <c r="AM480" s="207"/>
      <c r="AN480" s="206"/>
    </row>
    <row r="481" spans="37:40" ht="15">
      <c r="AK481" s="207"/>
      <c r="AL481" s="207"/>
      <c r="AM481" s="207"/>
      <c r="AN481" s="206"/>
    </row>
    <row r="482" spans="37:40" ht="15">
      <c r="AK482" s="207"/>
      <c r="AL482" s="207"/>
      <c r="AM482" s="207"/>
      <c r="AN482" s="206"/>
    </row>
    <row r="483" spans="37:40" ht="15">
      <c r="AK483" s="207"/>
      <c r="AL483" s="207"/>
      <c r="AM483" s="207"/>
      <c r="AN483" s="206"/>
    </row>
    <row r="484" spans="37:40" ht="15">
      <c r="AK484" s="207"/>
      <c r="AL484" s="207"/>
      <c r="AM484" s="207"/>
      <c r="AN484" s="206"/>
    </row>
    <row r="485" spans="37:40" ht="15">
      <c r="AK485" s="207"/>
      <c r="AL485" s="207"/>
      <c r="AM485" s="207"/>
      <c r="AN485" s="206"/>
    </row>
    <row r="486" spans="37:40" ht="15">
      <c r="AK486" s="207"/>
      <c r="AL486" s="207"/>
      <c r="AM486" s="207"/>
      <c r="AN486" s="206"/>
    </row>
    <row r="487" spans="37:40" ht="15">
      <c r="AK487" s="207"/>
      <c r="AL487" s="207"/>
      <c r="AM487" s="207"/>
      <c r="AN487" s="206"/>
    </row>
    <row r="488" spans="37:40" ht="15">
      <c r="AK488" s="207"/>
      <c r="AL488" s="207"/>
      <c r="AM488" s="207"/>
      <c r="AN488" s="206"/>
    </row>
    <row r="489" spans="37:40" ht="15">
      <c r="AK489" s="207"/>
      <c r="AL489" s="207"/>
      <c r="AM489" s="207"/>
      <c r="AN489" s="206"/>
    </row>
  </sheetData>
  <autoFilter ref="Z1:Z489"/>
  <mergeCells count="14">
    <mergeCell ref="B3:D3"/>
    <mergeCell ref="A4:JE4"/>
    <mergeCell ref="A5:JE5"/>
    <mergeCell ref="Y6:AG6"/>
    <mergeCell ref="AH6:AI6"/>
    <mergeCell ref="AK6:AN6"/>
    <mergeCell ref="V7:W7"/>
    <mergeCell ref="AH7:AI7"/>
    <mergeCell ref="C7:D7"/>
    <mergeCell ref="E7:G7"/>
    <mergeCell ref="I7:K7"/>
    <mergeCell ref="O7:P7"/>
    <mergeCell ref="Q7:R7"/>
    <mergeCell ref="S7:T7"/>
  </mergeCells>
  <printOptions gridLines="1"/>
  <pageMargins left="0.5" right="1" top="0.3" bottom="0.25" header="0.5" footer="0.21"/>
  <pageSetup paperSize="9" scale="60" orientation="landscape" horizontalDpi="4294967293"/>
  <headerFooter alignWithMargins="0"/>
  <rowBreaks count="3" manualBreakCount="3">
    <brk id="35" max="24" man="1"/>
    <brk id="57" max="24" man="1"/>
    <brk id="76" max="29" man="1"/>
  </rowBreaks>
  <colBreaks count="1" manualBreakCount="1">
    <brk id="20" max="107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499984740745262"/>
  </sheetPr>
  <dimension ref="A1:AO202"/>
  <sheetViews>
    <sheetView zoomScale="50" zoomScaleNormal="50" zoomScaleSheetLayoutView="50" zoomScalePageLayoutView="50" workbookViewId="0">
      <pane ySplit="8" topLeftCell="A24" activePane="bottomLeft" state="frozen"/>
      <selection activeCell="R51" sqref="R51"/>
      <selection pane="bottomLeft" activeCell="R51" sqref="R51"/>
    </sheetView>
  </sheetViews>
  <sheetFormatPr baseColWidth="10" defaultColWidth="8.83203125" defaultRowHeight="14" x14ac:dyDescent="0"/>
  <cols>
    <col min="1" max="1" width="8.1640625" style="528" customWidth="1"/>
    <col min="2" max="2" width="17.33203125" style="528" customWidth="1"/>
    <col min="3" max="3" width="9.1640625" style="528" customWidth="1"/>
    <col min="4" max="4" width="10.5" style="528" customWidth="1"/>
    <col min="5" max="5" width="13.83203125" style="528" customWidth="1"/>
    <col min="6" max="6" width="11" style="528" customWidth="1"/>
    <col min="7" max="7" width="9.1640625" style="528" customWidth="1"/>
    <col min="8" max="8" width="13.6640625" style="571" customWidth="1"/>
    <col min="9" max="10" width="9.1640625" style="528" customWidth="1"/>
    <col min="11" max="11" width="10.33203125" style="528" customWidth="1"/>
    <col min="12" max="12" width="15.5" style="528" customWidth="1"/>
    <col min="13" max="13" width="12.5" style="528" customWidth="1"/>
    <col min="14" max="14" width="12.83203125" style="528" customWidth="1"/>
    <col min="15" max="19" width="8.83203125" style="528"/>
    <col min="20" max="20" width="10.33203125" style="528" customWidth="1"/>
    <col min="21" max="22" width="8.83203125" style="528"/>
    <col min="23" max="23" width="14.6640625" style="528" customWidth="1"/>
    <col min="24" max="24" width="37.83203125" style="528" customWidth="1"/>
    <col min="25" max="33" width="8.83203125" style="452"/>
    <col min="34" max="34" width="13.5" style="528" customWidth="1"/>
    <col min="35" max="35" width="11" style="528" customWidth="1"/>
    <col min="36" max="36" width="49.1640625" style="528" customWidth="1"/>
    <col min="37" max="40" width="13.1640625" style="528" hidden="1" customWidth="1"/>
    <col min="41" max="41" width="58.1640625" style="528" customWidth="1"/>
    <col min="42" max="265" width="8.83203125" style="528"/>
    <col min="266" max="266" width="8.1640625" style="528" customWidth="1"/>
    <col min="267" max="267" width="17.33203125" style="528" customWidth="1"/>
    <col min="268" max="268" width="9.1640625" style="528" customWidth="1"/>
    <col min="269" max="269" width="10.5" style="528" customWidth="1"/>
    <col min="270" max="270" width="13.83203125" style="528" customWidth="1"/>
    <col min="271" max="271" width="11" style="528" customWidth="1"/>
    <col min="272" max="272" width="9.1640625" style="528" customWidth="1"/>
    <col min="273" max="273" width="13.6640625" style="528" customWidth="1"/>
    <col min="274" max="275" width="9.1640625" style="528" customWidth="1"/>
    <col min="276" max="276" width="10.33203125" style="528" customWidth="1"/>
    <col min="277" max="277" width="15.5" style="528" customWidth="1"/>
    <col min="278" max="278" width="12.5" style="528" customWidth="1"/>
    <col min="279" max="279" width="12.83203125" style="528" customWidth="1"/>
    <col min="280" max="284" width="8.83203125" style="528"/>
    <col min="285" max="285" width="10.33203125" style="528" customWidth="1"/>
    <col min="286" max="287" width="8.83203125" style="528"/>
    <col min="288" max="288" width="14.6640625" style="528" customWidth="1"/>
    <col min="289" max="289" width="37.83203125" style="528" customWidth="1"/>
    <col min="290" max="290" width="13.5" style="528" customWidth="1"/>
    <col min="291" max="291" width="11" style="528" customWidth="1"/>
    <col min="292" max="292" width="49.1640625" style="528" customWidth="1"/>
    <col min="293" max="296" width="0" style="528" hidden="1" customWidth="1"/>
    <col min="297" max="297" width="58.1640625" style="528" customWidth="1"/>
    <col min="298" max="521" width="8.83203125" style="528"/>
    <col min="522" max="522" width="8.1640625" style="528" customWidth="1"/>
    <col min="523" max="523" width="17.33203125" style="528" customWidth="1"/>
    <col min="524" max="524" width="9.1640625" style="528" customWidth="1"/>
    <col min="525" max="525" width="10.5" style="528" customWidth="1"/>
    <col min="526" max="526" width="13.83203125" style="528" customWidth="1"/>
    <col min="527" max="527" width="11" style="528" customWidth="1"/>
    <col min="528" max="528" width="9.1640625" style="528" customWidth="1"/>
    <col min="529" max="529" width="13.6640625" style="528" customWidth="1"/>
    <col min="530" max="531" width="9.1640625" style="528" customWidth="1"/>
    <col min="532" max="532" width="10.33203125" style="528" customWidth="1"/>
    <col min="533" max="533" width="15.5" style="528" customWidth="1"/>
    <col min="534" max="534" width="12.5" style="528" customWidth="1"/>
    <col min="535" max="535" width="12.83203125" style="528" customWidth="1"/>
    <col min="536" max="540" width="8.83203125" style="528"/>
    <col min="541" max="541" width="10.33203125" style="528" customWidth="1"/>
    <col min="542" max="543" width="8.83203125" style="528"/>
    <col min="544" max="544" width="14.6640625" style="528" customWidth="1"/>
    <col min="545" max="545" width="37.83203125" style="528" customWidth="1"/>
    <col min="546" max="546" width="13.5" style="528" customWidth="1"/>
    <col min="547" max="547" width="11" style="528" customWidth="1"/>
    <col min="548" max="548" width="49.1640625" style="528" customWidth="1"/>
    <col min="549" max="552" width="0" style="528" hidden="1" customWidth="1"/>
    <col min="553" max="553" width="58.1640625" style="528" customWidth="1"/>
    <col min="554" max="777" width="8.83203125" style="528"/>
    <col min="778" max="778" width="8.1640625" style="528" customWidth="1"/>
    <col min="779" max="779" width="17.33203125" style="528" customWidth="1"/>
    <col min="780" max="780" width="9.1640625" style="528" customWidth="1"/>
    <col min="781" max="781" width="10.5" style="528" customWidth="1"/>
    <col min="782" max="782" width="13.83203125" style="528" customWidth="1"/>
    <col min="783" max="783" width="11" style="528" customWidth="1"/>
    <col min="784" max="784" width="9.1640625" style="528" customWidth="1"/>
    <col min="785" max="785" width="13.6640625" style="528" customWidth="1"/>
    <col min="786" max="787" width="9.1640625" style="528" customWidth="1"/>
    <col min="788" max="788" width="10.33203125" style="528" customWidth="1"/>
    <col min="789" max="789" width="15.5" style="528" customWidth="1"/>
    <col min="790" max="790" width="12.5" style="528" customWidth="1"/>
    <col min="791" max="791" width="12.83203125" style="528" customWidth="1"/>
    <col min="792" max="796" width="8.83203125" style="528"/>
    <col min="797" max="797" width="10.33203125" style="528" customWidth="1"/>
    <col min="798" max="799" width="8.83203125" style="528"/>
    <col min="800" max="800" width="14.6640625" style="528" customWidth="1"/>
    <col min="801" max="801" width="37.83203125" style="528" customWidth="1"/>
    <col min="802" max="802" width="13.5" style="528" customWidth="1"/>
    <col min="803" max="803" width="11" style="528" customWidth="1"/>
    <col min="804" max="804" width="49.1640625" style="528" customWidth="1"/>
    <col min="805" max="808" width="0" style="528" hidden="1" customWidth="1"/>
    <col min="809" max="809" width="58.1640625" style="528" customWidth="1"/>
    <col min="810" max="1033" width="8.83203125" style="528"/>
    <col min="1034" max="1034" width="8.1640625" style="528" customWidth="1"/>
    <col min="1035" max="1035" width="17.33203125" style="528" customWidth="1"/>
    <col min="1036" max="1036" width="9.1640625" style="528" customWidth="1"/>
    <col min="1037" max="1037" width="10.5" style="528" customWidth="1"/>
    <col min="1038" max="1038" width="13.83203125" style="528" customWidth="1"/>
    <col min="1039" max="1039" width="11" style="528" customWidth="1"/>
    <col min="1040" max="1040" width="9.1640625" style="528" customWidth="1"/>
    <col min="1041" max="1041" width="13.6640625" style="528" customWidth="1"/>
    <col min="1042" max="1043" width="9.1640625" style="528" customWidth="1"/>
    <col min="1044" max="1044" width="10.33203125" style="528" customWidth="1"/>
    <col min="1045" max="1045" width="15.5" style="528" customWidth="1"/>
    <col min="1046" max="1046" width="12.5" style="528" customWidth="1"/>
    <col min="1047" max="1047" width="12.83203125" style="528" customWidth="1"/>
    <col min="1048" max="1052" width="8.83203125" style="528"/>
    <col min="1053" max="1053" width="10.33203125" style="528" customWidth="1"/>
    <col min="1054" max="1055" width="8.83203125" style="528"/>
    <col min="1056" max="1056" width="14.6640625" style="528" customWidth="1"/>
    <col min="1057" max="1057" width="37.83203125" style="528" customWidth="1"/>
    <col min="1058" max="1058" width="13.5" style="528" customWidth="1"/>
    <col min="1059" max="1059" width="11" style="528" customWidth="1"/>
    <col min="1060" max="1060" width="49.1640625" style="528" customWidth="1"/>
    <col min="1061" max="1064" width="0" style="528" hidden="1" customWidth="1"/>
    <col min="1065" max="1065" width="58.1640625" style="528" customWidth="1"/>
    <col min="1066" max="1289" width="8.83203125" style="528"/>
    <col min="1290" max="1290" width="8.1640625" style="528" customWidth="1"/>
    <col min="1291" max="1291" width="17.33203125" style="528" customWidth="1"/>
    <col min="1292" max="1292" width="9.1640625" style="528" customWidth="1"/>
    <col min="1293" max="1293" width="10.5" style="528" customWidth="1"/>
    <col min="1294" max="1294" width="13.83203125" style="528" customWidth="1"/>
    <col min="1295" max="1295" width="11" style="528" customWidth="1"/>
    <col min="1296" max="1296" width="9.1640625" style="528" customWidth="1"/>
    <col min="1297" max="1297" width="13.6640625" style="528" customWidth="1"/>
    <col min="1298" max="1299" width="9.1640625" style="528" customWidth="1"/>
    <col min="1300" max="1300" width="10.33203125" style="528" customWidth="1"/>
    <col min="1301" max="1301" width="15.5" style="528" customWidth="1"/>
    <col min="1302" max="1302" width="12.5" style="528" customWidth="1"/>
    <col min="1303" max="1303" width="12.83203125" style="528" customWidth="1"/>
    <col min="1304" max="1308" width="8.83203125" style="528"/>
    <col min="1309" max="1309" width="10.33203125" style="528" customWidth="1"/>
    <col min="1310" max="1311" width="8.83203125" style="528"/>
    <col min="1312" max="1312" width="14.6640625" style="528" customWidth="1"/>
    <col min="1313" max="1313" width="37.83203125" style="528" customWidth="1"/>
    <col min="1314" max="1314" width="13.5" style="528" customWidth="1"/>
    <col min="1315" max="1315" width="11" style="528" customWidth="1"/>
    <col min="1316" max="1316" width="49.1640625" style="528" customWidth="1"/>
    <col min="1317" max="1320" width="0" style="528" hidden="1" customWidth="1"/>
    <col min="1321" max="1321" width="58.1640625" style="528" customWidth="1"/>
    <col min="1322" max="1545" width="8.83203125" style="528"/>
    <col min="1546" max="1546" width="8.1640625" style="528" customWidth="1"/>
    <col min="1547" max="1547" width="17.33203125" style="528" customWidth="1"/>
    <col min="1548" max="1548" width="9.1640625" style="528" customWidth="1"/>
    <col min="1549" max="1549" width="10.5" style="528" customWidth="1"/>
    <col min="1550" max="1550" width="13.83203125" style="528" customWidth="1"/>
    <col min="1551" max="1551" width="11" style="528" customWidth="1"/>
    <col min="1552" max="1552" width="9.1640625" style="528" customWidth="1"/>
    <col min="1553" max="1553" width="13.6640625" style="528" customWidth="1"/>
    <col min="1554" max="1555" width="9.1640625" style="528" customWidth="1"/>
    <col min="1556" max="1556" width="10.33203125" style="528" customWidth="1"/>
    <col min="1557" max="1557" width="15.5" style="528" customWidth="1"/>
    <col min="1558" max="1558" width="12.5" style="528" customWidth="1"/>
    <col min="1559" max="1559" width="12.83203125" style="528" customWidth="1"/>
    <col min="1560" max="1564" width="8.83203125" style="528"/>
    <col min="1565" max="1565" width="10.33203125" style="528" customWidth="1"/>
    <col min="1566" max="1567" width="8.83203125" style="528"/>
    <col min="1568" max="1568" width="14.6640625" style="528" customWidth="1"/>
    <col min="1569" max="1569" width="37.83203125" style="528" customWidth="1"/>
    <col min="1570" max="1570" width="13.5" style="528" customWidth="1"/>
    <col min="1571" max="1571" width="11" style="528" customWidth="1"/>
    <col min="1572" max="1572" width="49.1640625" style="528" customWidth="1"/>
    <col min="1573" max="1576" width="0" style="528" hidden="1" customWidth="1"/>
    <col min="1577" max="1577" width="58.1640625" style="528" customWidth="1"/>
    <col min="1578" max="1801" width="8.83203125" style="528"/>
    <col min="1802" max="1802" width="8.1640625" style="528" customWidth="1"/>
    <col min="1803" max="1803" width="17.33203125" style="528" customWidth="1"/>
    <col min="1804" max="1804" width="9.1640625" style="528" customWidth="1"/>
    <col min="1805" max="1805" width="10.5" style="528" customWidth="1"/>
    <col min="1806" max="1806" width="13.83203125" style="528" customWidth="1"/>
    <col min="1807" max="1807" width="11" style="528" customWidth="1"/>
    <col min="1808" max="1808" width="9.1640625" style="528" customWidth="1"/>
    <col min="1809" max="1809" width="13.6640625" style="528" customWidth="1"/>
    <col min="1810" max="1811" width="9.1640625" style="528" customWidth="1"/>
    <col min="1812" max="1812" width="10.33203125" style="528" customWidth="1"/>
    <col min="1813" max="1813" width="15.5" style="528" customWidth="1"/>
    <col min="1814" max="1814" width="12.5" style="528" customWidth="1"/>
    <col min="1815" max="1815" width="12.83203125" style="528" customWidth="1"/>
    <col min="1816" max="1820" width="8.83203125" style="528"/>
    <col min="1821" max="1821" width="10.33203125" style="528" customWidth="1"/>
    <col min="1822" max="1823" width="8.83203125" style="528"/>
    <col min="1824" max="1824" width="14.6640625" style="528" customWidth="1"/>
    <col min="1825" max="1825" width="37.83203125" style="528" customWidth="1"/>
    <col min="1826" max="1826" width="13.5" style="528" customWidth="1"/>
    <col min="1827" max="1827" width="11" style="528" customWidth="1"/>
    <col min="1828" max="1828" width="49.1640625" style="528" customWidth="1"/>
    <col min="1829" max="1832" width="0" style="528" hidden="1" customWidth="1"/>
    <col min="1833" max="1833" width="58.1640625" style="528" customWidth="1"/>
    <col min="1834" max="2057" width="8.83203125" style="528"/>
    <col min="2058" max="2058" width="8.1640625" style="528" customWidth="1"/>
    <col min="2059" max="2059" width="17.33203125" style="528" customWidth="1"/>
    <col min="2060" max="2060" width="9.1640625" style="528" customWidth="1"/>
    <col min="2061" max="2061" width="10.5" style="528" customWidth="1"/>
    <col min="2062" max="2062" width="13.83203125" style="528" customWidth="1"/>
    <col min="2063" max="2063" width="11" style="528" customWidth="1"/>
    <col min="2064" max="2064" width="9.1640625" style="528" customWidth="1"/>
    <col min="2065" max="2065" width="13.6640625" style="528" customWidth="1"/>
    <col min="2066" max="2067" width="9.1640625" style="528" customWidth="1"/>
    <col min="2068" max="2068" width="10.33203125" style="528" customWidth="1"/>
    <col min="2069" max="2069" width="15.5" style="528" customWidth="1"/>
    <col min="2070" max="2070" width="12.5" style="528" customWidth="1"/>
    <col min="2071" max="2071" width="12.83203125" style="528" customWidth="1"/>
    <col min="2072" max="2076" width="8.83203125" style="528"/>
    <col min="2077" max="2077" width="10.33203125" style="528" customWidth="1"/>
    <col min="2078" max="2079" width="8.83203125" style="528"/>
    <col min="2080" max="2080" width="14.6640625" style="528" customWidth="1"/>
    <col min="2081" max="2081" width="37.83203125" style="528" customWidth="1"/>
    <col min="2082" max="2082" width="13.5" style="528" customWidth="1"/>
    <col min="2083" max="2083" width="11" style="528" customWidth="1"/>
    <col min="2084" max="2084" width="49.1640625" style="528" customWidth="1"/>
    <col min="2085" max="2088" width="0" style="528" hidden="1" customWidth="1"/>
    <col min="2089" max="2089" width="58.1640625" style="528" customWidth="1"/>
    <col min="2090" max="2313" width="8.83203125" style="528"/>
    <col min="2314" max="2314" width="8.1640625" style="528" customWidth="1"/>
    <col min="2315" max="2315" width="17.33203125" style="528" customWidth="1"/>
    <col min="2316" max="2316" width="9.1640625" style="528" customWidth="1"/>
    <col min="2317" max="2317" width="10.5" style="528" customWidth="1"/>
    <col min="2318" max="2318" width="13.83203125" style="528" customWidth="1"/>
    <col min="2319" max="2319" width="11" style="528" customWidth="1"/>
    <col min="2320" max="2320" width="9.1640625" style="528" customWidth="1"/>
    <col min="2321" max="2321" width="13.6640625" style="528" customWidth="1"/>
    <col min="2322" max="2323" width="9.1640625" style="528" customWidth="1"/>
    <col min="2324" max="2324" width="10.33203125" style="528" customWidth="1"/>
    <col min="2325" max="2325" width="15.5" style="528" customWidth="1"/>
    <col min="2326" max="2326" width="12.5" style="528" customWidth="1"/>
    <col min="2327" max="2327" width="12.83203125" style="528" customWidth="1"/>
    <col min="2328" max="2332" width="8.83203125" style="528"/>
    <col min="2333" max="2333" width="10.33203125" style="528" customWidth="1"/>
    <col min="2334" max="2335" width="8.83203125" style="528"/>
    <col min="2336" max="2336" width="14.6640625" style="528" customWidth="1"/>
    <col min="2337" max="2337" width="37.83203125" style="528" customWidth="1"/>
    <col min="2338" max="2338" width="13.5" style="528" customWidth="1"/>
    <col min="2339" max="2339" width="11" style="528" customWidth="1"/>
    <col min="2340" max="2340" width="49.1640625" style="528" customWidth="1"/>
    <col min="2341" max="2344" width="0" style="528" hidden="1" customWidth="1"/>
    <col min="2345" max="2345" width="58.1640625" style="528" customWidth="1"/>
    <col min="2346" max="2569" width="8.83203125" style="528"/>
    <col min="2570" max="2570" width="8.1640625" style="528" customWidth="1"/>
    <col min="2571" max="2571" width="17.33203125" style="528" customWidth="1"/>
    <col min="2572" max="2572" width="9.1640625" style="528" customWidth="1"/>
    <col min="2573" max="2573" width="10.5" style="528" customWidth="1"/>
    <col min="2574" max="2574" width="13.83203125" style="528" customWidth="1"/>
    <col min="2575" max="2575" width="11" style="528" customWidth="1"/>
    <col min="2576" max="2576" width="9.1640625" style="528" customWidth="1"/>
    <col min="2577" max="2577" width="13.6640625" style="528" customWidth="1"/>
    <col min="2578" max="2579" width="9.1640625" style="528" customWidth="1"/>
    <col min="2580" max="2580" width="10.33203125" style="528" customWidth="1"/>
    <col min="2581" max="2581" width="15.5" style="528" customWidth="1"/>
    <col min="2582" max="2582" width="12.5" style="528" customWidth="1"/>
    <col min="2583" max="2583" width="12.83203125" style="528" customWidth="1"/>
    <col min="2584" max="2588" width="8.83203125" style="528"/>
    <col min="2589" max="2589" width="10.33203125" style="528" customWidth="1"/>
    <col min="2590" max="2591" width="8.83203125" style="528"/>
    <col min="2592" max="2592" width="14.6640625" style="528" customWidth="1"/>
    <col min="2593" max="2593" width="37.83203125" style="528" customWidth="1"/>
    <col min="2594" max="2594" width="13.5" style="528" customWidth="1"/>
    <col min="2595" max="2595" width="11" style="528" customWidth="1"/>
    <col min="2596" max="2596" width="49.1640625" style="528" customWidth="1"/>
    <col min="2597" max="2600" width="0" style="528" hidden="1" customWidth="1"/>
    <col min="2601" max="2601" width="58.1640625" style="528" customWidth="1"/>
    <col min="2602" max="2825" width="8.83203125" style="528"/>
    <col min="2826" max="2826" width="8.1640625" style="528" customWidth="1"/>
    <col min="2827" max="2827" width="17.33203125" style="528" customWidth="1"/>
    <col min="2828" max="2828" width="9.1640625" style="528" customWidth="1"/>
    <col min="2829" max="2829" width="10.5" style="528" customWidth="1"/>
    <col min="2830" max="2830" width="13.83203125" style="528" customWidth="1"/>
    <col min="2831" max="2831" width="11" style="528" customWidth="1"/>
    <col min="2832" max="2832" width="9.1640625" style="528" customWidth="1"/>
    <col min="2833" max="2833" width="13.6640625" style="528" customWidth="1"/>
    <col min="2834" max="2835" width="9.1640625" style="528" customWidth="1"/>
    <col min="2836" max="2836" width="10.33203125" style="528" customWidth="1"/>
    <col min="2837" max="2837" width="15.5" style="528" customWidth="1"/>
    <col min="2838" max="2838" width="12.5" style="528" customWidth="1"/>
    <col min="2839" max="2839" width="12.83203125" style="528" customWidth="1"/>
    <col min="2840" max="2844" width="8.83203125" style="528"/>
    <col min="2845" max="2845" width="10.33203125" style="528" customWidth="1"/>
    <col min="2846" max="2847" width="8.83203125" style="528"/>
    <col min="2848" max="2848" width="14.6640625" style="528" customWidth="1"/>
    <col min="2849" max="2849" width="37.83203125" style="528" customWidth="1"/>
    <col min="2850" max="2850" width="13.5" style="528" customWidth="1"/>
    <col min="2851" max="2851" width="11" style="528" customWidth="1"/>
    <col min="2852" max="2852" width="49.1640625" style="528" customWidth="1"/>
    <col min="2853" max="2856" width="0" style="528" hidden="1" customWidth="1"/>
    <col min="2857" max="2857" width="58.1640625" style="528" customWidth="1"/>
    <col min="2858" max="3081" width="8.83203125" style="528"/>
    <col min="3082" max="3082" width="8.1640625" style="528" customWidth="1"/>
    <col min="3083" max="3083" width="17.33203125" style="528" customWidth="1"/>
    <col min="3084" max="3084" width="9.1640625" style="528" customWidth="1"/>
    <col min="3085" max="3085" width="10.5" style="528" customWidth="1"/>
    <col min="3086" max="3086" width="13.83203125" style="528" customWidth="1"/>
    <col min="3087" max="3087" width="11" style="528" customWidth="1"/>
    <col min="3088" max="3088" width="9.1640625" style="528" customWidth="1"/>
    <col min="3089" max="3089" width="13.6640625" style="528" customWidth="1"/>
    <col min="3090" max="3091" width="9.1640625" style="528" customWidth="1"/>
    <col min="3092" max="3092" width="10.33203125" style="528" customWidth="1"/>
    <col min="3093" max="3093" width="15.5" style="528" customWidth="1"/>
    <col min="3094" max="3094" width="12.5" style="528" customWidth="1"/>
    <col min="3095" max="3095" width="12.83203125" style="528" customWidth="1"/>
    <col min="3096" max="3100" width="8.83203125" style="528"/>
    <col min="3101" max="3101" width="10.33203125" style="528" customWidth="1"/>
    <col min="3102" max="3103" width="8.83203125" style="528"/>
    <col min="3104" max="3104" width="14.6640625" style="528" customWidth="1"/>
    <col min="3105" max="3105" width="37.83203125" style="528" customWidth="1"/>
    <col min="3106" max="3106" width="13.5" style="528" customWidth="1"/>
    <col min="3107" max="3107" width="11" style="528" customWidth="1"/>
    <col min="3108" max="3108" width="49.1640625" style="528" customWidth="1"/>
    <col min="3109" max="3112" width="0" style="528" hidden="1" customWidth="1"/>
    <col min="3113" max="3113" width="58.1640625" style="528" customWidth="1"/>
    <col min="3114" max="3337" width="8.83203125" style="528"/>
    <col min="3338" max="3338" width="8.1640625" style="528" customWidth="1"/>
    <col min="3339" max="3339" width="17.33203125" style="528" customWidth="1"/>
    <col min="3340" max="3340" width="9.1640625" style="528" customWidth="1"/>
    <col min="3341" max="3341" width="10.5" style="528" customWidth="1"/>
    <col min="3342" max="3342" width="13.83203125" style="528" customWidth="1"/>
    <col min="3343" max="3343" width="11" style="528" customWidth="1"/>
    <col min="3344" max="3344" width="9.1640625" style="528" customWidth="1"/>
    <col min="3345" max="3345" width="13.6640625" style="528" customWidth="1"/>
    <col min="3346" max="3347" width="9.1640625" style="528" customWidth="1"/>
    <col min="3348" max="3348" width="10.33203125" style="528" customWidth="1"/>
    <col min="3349" max="3349" width="15.5" style="528" customWidth="1"/>
    <col min="3350" max="3350" width="12.5" style="528" customWidth="1"/>
    <col min="3351" max="3351" width="12.83203125" style="528" customWidth="1"/>
    <col min="3352" max="3356" width="8.83203125" style="528"/>
    <col min="3357" max="3357" width="10.33203125" style="528" customWidth="1"/>
    <col min="3358" max="3359" width="8.83203125" style="528"/>
    <col min="3360" max="3360" width="14.6640625" style="528" customWidth="1"/>
    <col min="3361" max="3361" width="37.83203125" style="528" customWidth="1"/>
    <col min="3362" max="3362" width="13.5" style="528" customWidth="1"/>
    <col min="3363" max="3363" width="11" style="528" customWidth="1"/>
    <col min="3364" max="3364" width="49.1640625" style="528" customWidth="1"/>
    <col min="3365" max="3368" width="0" style="528" hidden="1" customWidth="1"/>
    <col min="3369" max="3369" width="58.1640625" style="528" customWidth="1"/>
    <col min="3370" max="3593" width="8.83203125" style="528"/>
    <col min="3594" max="3594" width="8.1640625" style="528" customWidth="1"/>
    <col min="3595" max="3595" width="17.33203125" style="528" customWidth="1"/>
    <col min="3596" max="3596" width="9.1640625" style="528" customWidth="1"/>
    <col min="3597" max="3597" width="10.5" style="528" customWidth="1"/>
    <col min="3598" max="3598" width="13.83203125" style="528" customWidth="1"/>
    <col min="3599" max="3599" width="11" style="528" customWidth="1"/>
    <col min="3600" max="3600" width="9.1640625" style="528" customWidth="1"/>
    <col min="3601" max="3601" width="13.6640625" style="528" customWidth="1"/>
    <col min="3602" max="3603" width="9.1640625" style="528" customWidth="1"/>
    <col min="3604" max="3604" width="10.33203125" style="528" customWidth="1"/>
    <col min="3605" max="3605" width="15.5" style="528" customWidth="1"/>
    <col min="3606" max="3606" width="12.5" style="528" customWidth="1"/>
    <col min="3607" max="3607" width="12.83203125" style="528" customWidth="1"/>
    <col min="3608" max="3612" width="8.83203125" style="528"/>
    <col min="3613" max="3613" width="10.33203125" style="528" customWidth="1"/>
    <col min="3614" max="3615" width="8.83203125" style="528"/>
    <col min="3616" max="3616" width="14.6640625" style="528" customWidth="1"/>
    <col min="3617" max="3617" width="37.83203125" style="528" customWidth="1"/>
    <col min="3618" max="3618" width="13.5" style="528" customWidth="1"/>
    <col min="3619" max="3619" width="11" style="528" customWidth="1"/>
    <col min="3620" max="3620" width="49.1640625" style="528" customWidth="1"/>
    <col min="3621" max="3624" width="0" style="528" hidden="1" customWidth="1"/>
    <col min="3625" max="3625" width="58.1640625" style="528" customWidth="1"/>
    <col min="3626" max="3849" width="8.83203125" style="528"/>
    <col min="3850" max="3850" width="8.1640625" style="528" customWidth="1"/>
    <col min="3851" max="3851" width="17.33203125" style="528" customWidth="1"/>
    <col min="3852" max="3852" width="9.1640625" style="528" customWidth="1"/>
    <col min="3853" max="3853" width="10.5" style="528" customWidth="1"/>
    <col min="3854" max="3854" width="13.83203125" style="528" customWidth="1"/>
    <col min="3855" max="3855" width="11" style="528" customWidth="1"/>
    <col min="3856" max="3856" width="9.1640625" style="528" customWidth="1"/>
    <col min="3857" max="3857" width="13.6640625" style="528" customWidth="1"/>
    <col min="3858" max="3859" width="9.1640625" style="528" customWidth="1"/>
    <col min="3860" max="3860" width="10.33203125" style="528" customWidth="1"/>
    <col min="3861" max="3861" width="15.5" style="528" customWidth="1"/>
    <col min="3862" max="3862" width="12.5" style="528" customWidth="1"/>
    <col min="3863" max="3863" width="12.83203125" style="528" customWidth="1"/>
    <col min="3864" max="3868" width="8.83203125" style="528"/>
    <col min="3869" max="3869" width="10.33203125" style="528" customWidth="1"/>
    <col min="3870" max="3871" width="8.83203125" style="528"/>
    <col min="3872" max="3872" width="14.6640625" style="528" customWidth="1"/>
    <col min="3873" max="3873" width="37.83203125" style="528" customWidth="1"/>
    <col min="3874" max="3874" width="13.5" style="528" customWidth="1"/>
    <col min="3875" max="3875" width="11" style="528" customWidth="1"/>
    <col min="3876" max="3876" width="49.1640625" style="528" customWidth="1"/>
    <col min="3877" max="3880" width="0" style="528" hidden="1" customWidth="1"/>
    <col min="3881" max="3881" width="58.1640625" style="528" customWidth="1"/>
    <col min="3882" max="4105" width="8.83203125" style="528"/>
    <col min="4106" max="4106" width="8.1640625" style="528" customWidth="1"/>
    <col min="4107" max="4107" width="17.33203125" style="528" customWidth="1"/>
    <col min="4108" max="4108" width="9.1640625" style="528" customWidth="1"/>
    <col min="4109" max="4109" width="10.5" style="528" customWidth="1"/>
    <col min="4110" max="4110" width="13.83203125" style="528" customWidth="1"/>
    <col min="4111" max="4111" width="11" style="528" customWidth="1"/>
    <col min="4112" max="4112" width="9.1640625" style="528" customWidth="1"/>
    <col min="4113" max="4113" width="13.6640625" style="528" customWidth="1"/>
    <col min="4114" max="4115" width="9.1640625" style="528" customWidth="1"/>
    <col min="4116" max="4116" width="10.33203125" style="528" customWidth="1"/>
    <col min="4117" max="4117" width="15.5" style="528" customWidth="1"/>
    <col min="4118" max="4118" width="12.5" style="528" customWidth="1"/>
    <col min="4119" max="4119" width="12.83203125" style="528" customWidth="1"/>
    <col min="4120" max="4124" width="8.83203125" style="528"/>
    <col min="4125" max="4125" width="10.33203125" style="528" customWidth="1"/>
    <col min="4126" max="4127" width="8.83203125" style="528"/>
    <col min="4128" max="4128" width="14.6640625" style="528" customWidth="1"/>
    <col min="4129" max="4129" width="37.83203125" style="528" customWidth="1"/>
    <col min="4130" max="4130" width="13.5" style="528" customWidth="1"/>
    <col min="4131" max="4131" width="11" style="528" customWidth="1"/>
    <col min="4132" max="4132" width="49.1640625" style="528" customWidth="1"/>
    <col min="4133" max="4136" width="0" style="528" hidden="1" customWidth="1"/>
    <col min="4137" max="4137" width="58.1640625" style="528" customWidth="1"/>
    <col min="4138" max="4361" width="8.83203125" style="528"/>
    <col min="4362" max="4362" width="8.1640625" style="528" customWidth="1"/>
    <col min="4363" max="4363" width="17.33203125" style="528" customWidth="1"/>
    <col min="4364" max="4364" width="9.1640625" style="528" customWidth="1"/>
    <col min="4365" max="4365" width="10.5" style="528" customWidth="1"/>
    <col min="4366" max="4366" width="13.83203125" style="528" customWidth="1"/>
    <col min="4367" max="4367" width="11" style="528" customWidth="1"/>
    <col min="4368" max="4368" width="9.1640625" style="528" customWidth="1"/>
    <col min="4369" max="4369" width="13.6640625" style="528" customWidth="1"/>
    <col min="4370" max="4371" width="9.1640625" style="528" customWidth="1"/>
    <col min="4372" max="4372" width="10.33203125" style="528" customWidth="1"/>
    <col min="4373" max="4373" width="15.5" style="528" customWidth="1"/>
    <col min="4374" max="4374" width="12.5" style="528" customWidth="1"/>
    <col min="4375" max="4375" width="12.83203125" style="528" customWidth="1"/>
    <col min="4376" max="4380" width="8.83203125" style="528"/>
    <col min="4381" max="4381" width="10.33203125" style="528" customWidth="1"/>
    <col min="4382" max="4383" width="8.83203125" style="528"/>
    <col min="4384" max="4384" width="14.6640625" style="528" customWidth="1"/>
    <col min="4385" max="4385" width="37.83203125" style="528" customWidth="1"/>
    <col min="4386" max="4386" width="13.5" style="528" customWidth="1"/>
    <col min="4387" max="4387" width="11" style="528" customWidth="1"/>
    <col min="4388" max="4388" width="49.1640625" style="528" customWidth="1"/>
    <col min="4389" max="4392" width="0" style="528" hidden="1" customWidth="1"/>
    <col min="4393" max="4393" width="58.1640625" style="528" customWidth="1"/>
    <col min="4394" max="4617" width="8.83203125" style="528"/>
    <col min="4618" max="4618" width="8.1640625" style="528" customWidth="1"/>
    <col min="4619" max="4619" width="17.33203125" style="528" customWidth="1"/>
    <col min="4620" max="4620" width="9.1640625" style="528" customWidth="1"/>
    <col min="4621" max="4621" width="10.5" style="528" customWidth="1"/>
    <col min="4622" max="4622" width="13.83203125" style="528" customWidth="1"/>
    <col min="4623" max="4623" width="11" style="528" customWidth="1"/>
    <col min="4624" max="4624" width="9.1640625" style="528" customWidth="1"/>
    <col min="4625" max="4625" width="13.6640625" style="528" customWidth="1"/>
    <col min="4626" max="4627" width="9.1640625" style="528" customWidth="1"/>
    <col min="4628" max="4628" width="10.33203125" style="528" customWidth="1"/>
    <col min="4629" max="4629" width="15.5" style="528" customWidth="1"/>
    <col min="4630" max="4630" width="12.5" style="528" customWidth="1"/>
    <col min="4631" max="4631" width="12.83203125" style="528" customWidth="1"/>
    <col min="4632" max="4636" width="8.83203125" style="528"/>
    <col min="4637" max="4637" width="10.33203125" style="528" customWidth="1"/>
    <col min="4638" max="4639" width="8.83203125" style="528"/>
    <col min="4640" max="4640" width="14.6640625" style="528" customWidth="1"/>
    <col min="4641" max="4641" width="37.83203125" style="528" customWidth="1"/>
    <col min="4642" max="4642" width="13.5" style="528" customWidth="1"/>
    <col min="4643" max="4643" width="11" style="528" customWidth="1"/>
    <col min="4644" max="4644" width="49.1640625" style="528" customWidth="1"/>
    <col min="4645" max="4648" width="0" style="528" hidden="1" customWidth="1"/>
    <col min="4649" max="4649" width="58.1640625" style="528" customWidth="1"/>
    <col min="4650" max="4873" width="8.83203125" style="528"/>
    <col min="4874" max="4874" width="8.1640625" style="528" customWidth="1"/>
    <col min="4875" max="4875" width="17.33203125" style="528" customWidth="1"/>
    <col min="4876" max="4876" width="9.1640625" style="528" customWidth="1"/>
    <col min="4877" max="4877" width="10.5" style="528" customWidth="1"/>
    <col min="4878" max="4878" width="13.83203125" style="528" customWidth="1"/>
    <col min="4879" max="4879" width="11" style="528" customWidth="1"/>
    <col min="4880" max="4880" width="9.1640625" style="528" customWidth="1"/>
    <col min="4881" max="4881" width="13.6640625" style="528" customWidth="1"/>
    <col min="4882" max="4883" width="9.1640625" style="528" customWidth="1"/>
    <col min="4884" max="4884" width="10.33203125" style="528" customWidth="1"/>
    <col min="4885" max="4885" width="15.5" style="528" customWidth="1"/>
    <col min="4886" max="4886" width="12.5" style="528" customWidth="1"/>
    <col min="4887" max="4887" width="12.83203125" style="528" customWidth="1"/>
    <col min="4888" max="4892" width="8.83203125" style="528"/>
    <col min="4893" max="4893" width="10.33203125" style="528" customWidth="1"/>
    <col min="4894" max="4895" width="8.83203125" style="528"/>
    <col min="4896" max="4896" width="14.6640625" style="528" customWidth="1"/>
    <col min="4897" max="4897" width="37.83203125" style="528" customWidth="1"/>
    <col min="4898" max="4898" width="13.5" style="528" customWidth="1"/>
    <col min="4899" max="4899" width="11" style="528" customWidth="1"/>
    <col min="4900" max="4900" width="49.1640625" style="528" customWidth="1"/>
    <col min="4901" max="4904" width="0" style="528" hidden="1" customWidth="1"/>
    <col min="4905" max="4905" width="58.1640625" style="528" customWidth="1"/>
    <col min="4906" max="5129" width="8.83203125" style="528"/>
    <col min="5130" max="5130" width="8.1640625" style="528" customWidth="1"/>
    <col min="5131" max="5131" width="17.33203125" style="528" customWidth="1"/>
    <col min="5132" max="5132" width="9.1640625" style="528" customWidth="1"/>
    <col min="5133" max="5133" width="10.5" style="528" customWidth="1"/>
    <col min="5134" max="5134" width="13.83203125" style="528" customWidth="1"/>
    <col min="5135" max="5135" width="11" style="528" customWidth="1"/>
    <col min="5136" max="5136" width="9.1640625" style="528" customWidth="1"/>
    <col min="5137" max="5137" width="13.6640625" style="528" customWidth="1"/>
    <col min="5138" max="5139" width="9.1640625" style="528" customWidth="1"/>
    <col min="5140" max="5140" width="10.33203125" style="528" customWidth="1"/>
    <col min="5141" max="5141" width="15.5" style="528" customWidth="1"/>
    <col min="5142" max="5142" width="12.5" style="528" customWidth="1"/>
    <col min="5143" max="5143" width="12.83203125" style="528" customWidth="1"/>
    <col min="5144" max="5148" width="8.83203125" style="528"/>
    <col min="5149" max="5149" width="10.33203125" style="528" customWidth="1"/>
    <col min="5150" max="5151" width="8.83203125" style="528"/>
    <col min="5152" max="5152" width="14.6640625" style="528" customWidth="1"/>
    <col min="5153" max="5153" width="37.83203125" style="528" customWidth="1"/>
    <col min="5154" max="5154" width="13.5" style="528" customWidth="1"/>
    <col min="5155" max="5155" width="11" style="528" customWidth="1"/>
    <col min="5156" max="5156" width="49.1640625" style="528" customWidth="1"/>
    <col min="5157" max="5160" width="0" style="528" hidden="1" customWidth="1"/>
    <col min="5161" max="5161" width="58.1640625" style="528" customWidth="1"/>
    <col min="5162" max="5385" width="8.83203125" style="528"/>
    <col min="5386" max="5386" width="8.1640625" style="528" customWidth="1"/>
    <col min="5387" max="5387" width="17.33203125" style="528" customWidth="1"/>
    <col min="5388" max="5388" width="9.1640625" style="528" customWidth="1"/>
    <col min="5389" max="5389" width="10.5" style="528" customWidth="1"/>
    <col min="5390" max="5390" width="13.83203125" style="528" customWidth="1"/>
    <col min="5391" max="5391" width="11" style="528" customWidth="1"/>
    <col min="5392" max="5392" width="9.1640625" style="528" customWidth="1"/>
    <col min="5393" max="5393" width="13.6640625" style="528" customWidth="1"/>
    <col min="5394" max="5395" width="9.1640625" style="528" customWidth="1"/>
    <col min="5396" max="5396" width="10.33203125" style="528" customWidth="1"/>
    <col min="5397" max="5397" width="15.5" style="528" customWidth="1"/>
    <col min="5398" max="5398" width="12.5" style="528" customWidth="1"/>
    <col min="5399" max="5399" width="12.83203125" style="528" customWidth="1"/>
    <col min="5400" max="5404" width="8.83203125" style="528"/>
    <col min="5405" max="5405" width="10.33203125" style="528" customWidth="1"/>
    <col min="5406" max="5407" width="8.83203125" style="528"/>
    <col min="5408" max="5408" width="14.6640625" style="528" customWidth="1"/>
    <col min="5409" max="5409" width="37.83203125" style="528" customWidth="1"/>
    <col min="5410" max="5410" width="13.5" style="528" customWidth="1"/>
    <col min="5411" max="5411" width="11" style="528" customWidth="1"/>
    <col min="5412" max="5412" width="49.1640625" style="528" customWidth="1"/>
    <col min="5413" max="5416" width="0" style="528" hidden="1" customWidth="1"/>
    <col min="5417" max="5417" width="58.1640625" style="528" customWidth="1"/>
    <col min="5418" max="5641" width="8.83203125" style="528"/>
    <col min="5642" max="5642" width="8.1640625" style="528" customWidth="1"/>
    <col min="5643" max="5643" width="17.33203125" style="528" customWidth="1"/>
    <col min="5644" max="5644" width="9.1640625" style="528" customWidth="1"/>
    <col min="5645" max="5645" width="10.5" style="528" customWidth="1"/>
    <col min="5646" max="5646" width="13.83203125" style="528" customWidth="1"/>
    <col min="5647" max="5647" width="11" style="528" customWidth="1"/>
    <col min="5648" max="5648" width="9.1640625" style="528" customWidth="1"/>
    <col min="5649" max="5649" width="13.6640625" style="528" customWidth="1"/>
    <col min="5650" max="5651" width="9.1640625" style="528" customWidth="1"/>
    <col min="5652" max="5652" width="10.33203125" style="528" customWidth="1"/>
    <col min="5653" max="5653" width="15.5" style="528" customWidth="1"/>
    <col min="5654" max="5654" width="12.5" style="528" customWidth="1"/>
    <col min="5655" max="5655" width="12.83203125" style="528" customWidth="1"/>
    <col min="5656" max="5660" width="8.83203125" style="528"/>
    <col min="5661" max="5661" width="10.33203125" style="528" customWidth="1"/>
    <col min="5662" max="5663" width="8.83203125" style="528"/>
    <col min="5664" max="5664" width="14.6640625" style="528" customWidth="1"/>
    <col min="5665" max="5665" width="37.83203125" style="528" customWidth="1"/>
    <col min="5666" max="5666" width="13.5" style="528" customWidth="1"/>
    <col min="5667" max="5667" width="11" style="528" customWidth="1"/>
    <col min="5668" max="5668" width="49.1640625" style="528" customWidth="1"/>
    <col min="5669" max="5672" width="0" style="528" hidden="1" customWidth="1"/>
    <col min="5673" max="5673" width="58.1640625" style="528" customWidth="1"/>
    <col min="5674" max="5897" width="8.83203125" style="528"/>
    <col min="5898" max="5898" width="8.1640625" style="528" customWidth="1"/>
    <col min="5899" max="5899" width="17.33203125" style="528" customWidth="1"/>
    <col min="5900" max="5900" width="9.1640625" style="528" customWidth="1"/>
    <col min="5901" max="5901" width="10.5" style="528" customWidth="1"/>
    <col min="5902" max="5902" width="13.83203125" style="528" customWidth="1"/>
    <col min="5903" max="5903" width="11" style="528" customWidth="1"/>
    <col min="5904" max="5904" width="9.1640625" style="528" customWidth="1"/>
    <col min="5905" max="5905" width="13.6640625" style="528" customWidth="1"/>
    <col min="5906" max="5907" width="9.1640625" style="528" customWidth="1"/>
    <col min="5908" max="5908" width="10.33203125" style="528" customWidth="1"/>
    <col min="5909" max="5909" width="15.5" style="528" customWidth="1"/>
    <col min="5910" max="5910" width="12.5" style="528" customWidth="1"/>
    <col min="5911" max="5911" width="12.83203125" style="528" customWidth="1"/>
    <col min="5912" max="5916" width="8.83203125" style="528"/>
    <col min="5917" max="5917" width="10.33203125" style="528" customWidth="1"/>
    <col min="5918" max="5919" width="8.83203125" style="528"/>
    <col min="5920" max="5920" width="14.6640625" style="528" customWidth="1"/>
    <col min="5921" max="5921" width="37.83203125" style="528" customWidth="1"/>
    <col min="5922" max="5922" width="13.5" style="528" customWidth="1"/>
    <col min="5923" max="5923" width="11" style="528" customWidth="1"/>
    <col min="5924" max="5924" width="49.1640625" style="528" customWidth="1"/>
    <col min="5925" max="5928" width="0" style="528" hidden="1" customWidth="1"/>
    <col min="5929" max="5929" width="58.1640625" style="528" customWidth="1"/>
    <col min="5930" max="6153" width="8.83203125" style="528"/>
    <col min="6154" max="6154" width="8.1640625" style="528" customWidth="1"/>
    <col min="6155" max="6155" width="17.33203125" style="528" customWidth="1"/>
    <col min="6156" max="6156" width="9.1640625" style="528" customWidth="1"/>
    <col min="6157" max="6157" width="10.5" style="528" customWidth="1"/>
    <col min="6158" max="6158" width="13.83203125" style="528" customWidth="1"/>
    <col min="6159" max="6159" width="11" style="528" customWidth="1"/>
    <col min="6160" max="6160" width="9.1640625" style="528" customWidth="1"/>
    <col min="6161" max="6161" width="13.6640625" style="528" customWidth="1"/>
    <col min="6162" max="6163" width="9.1640625" style="528" customWidth="1"/>
    <col min="6164" max="6164" width="10.33203125" style="528" customWidth="1"/>
    <col min="6165" max="6165" width="15.5" style="528" customWidth="1"/>
    <col min="6166" max="6166" width="12.5" style="528" customWidth="1"/>
    <col min="6167" max="6167" width="12.83203125" style="528" customWidth="1"/>
    <col min="6168" max="6172" width="8.83203125" style="528"/>
    <col min="6173" max="6173" width="10.33203125" style="528" customWidth="1"/>
    <col min="6174" max="6175" width="8.83203125" style="528"/>
    <col min="6176" max="6176" width="14.6640625" style="528" customWidth="1"/>
    <col min="6177" max="6177" width="37.83203125" style="528" customWidth="1"/>
    <col min="6178" max="6178" width="13.5" style="528" customWidth="1"/>
    <col min="6179" max="6179" width="11" style="528" customWidth="1"/>
    <col min="6180" max="6180" width="49.1640625" style="528" customWidth="1"/>
    <col min="6181" max="6184" width="0" style="528" hidden="1" customWidth="1"/>
    <col min="6185" max="6185" width="58.1640625" style="528" customWidth="1"/>
    <col min="6186" max="6409" width="8.83203125" style="528"/>
    <col min="6410" max="6410" width="8.1640625" style="528" customWidth="1"/>
    <col min="6411" max="6411" width="17.33203125" style="528" customWidth="1"/>
    <col min="6412" max="6412" width="9.1640625" style="528" customWidth="1"/>
    <col min="6413" max="6413" width="10.5" style="528" customWidth="1"/>
    <col min="6414" max="6414" width="13.83203125" style="528" customWidth="1"/>
    <col min="6415" max="6415" width="11" style="528" customWidth="1"/>
    <col min="6416" max="6416" width="9.1640625" style="528" customWidth="1"/>
    <col min="6417" max="6417" width="13.6640625" style="528" customWidth="1"/>
    <col min="6418" max="6419" width="9.1640625" style="528" customWidth="1"/>
    <col min="6420" max="6420" width="10.33203125" style="528" customWidth="1"/>
    <col min="6421" max="6421" width="15.5" style="528" customWidth="1"/>
    <col min="6422" max="6422" width="12.5" style="528" customWidth="1"/>
    <col min="6423" max="6423" width="12.83203125" style="528" customWidth="1"/>
    <col min="6424" max="6428" width="8.83203125" style="528"/>
    <col min="6429" max="6429" width="10.33203125" style="528" customWidth="1"/>
    <col min="6430" max="6431" width="8.83203125" style="528"/>
    <col min="6432" max="6432" width="14.6640625" style="528" customWidth="1"/>
    <col min="6433" max="6433" width="37.83203125" style="528" customWidth="1"/>
    <col min="6434" max="6434" width="13.5" style="528" customWidth="1"/>
    <col min="6435" max="6435" width="11" style="528" customWidth="1"/>
    <col min="6436" max="6436" width="49.1640625" style="528" customWidth="1"/>
    <col min="6437" max="6440" width="0" style="528" hidden="1" customWidth="1"/>
    <col min="6441" max="6441" width="58.1640625" style="528" customWidth="1"/>
    <col min="6442" max="6665" width="8.83203125" style="528"/>
    <col min="6666" max="6666" width="8.1640625" style="528" customWidth="1"/>
    <col min="6667" max="6667" width="17.33203125" style="528" customWidth="1"/>
    <col min="6668" max="6668" width="9.1640625" style="528" customWidth="1"/>
    <col min="6669" max="6669" width="10.5" style="528" customWidth="1"/>
    <col min="6670" max="6670" width="13.83203125" style="528" customWidth="1"/>
    <col min="6671" max="6671" width="11" style="528" customWidth="1"/>
    <col min="6672" max="6672" width="9.1640625" style="528" customWidth="1"/>
    <col min="6673" max="6673" width="13.6640625" style="528" customWidth="1"/>
    <col min="6674" max="6675" width="9.1640625" style="528" customWidth="1"/>
    <col min="6676" max="6676" width="10.33203125" style="528" customWidth="1"/>
    <col min="6677" max="6677" width="15.5" style="528" customWidth="1"/>
    <col min="6678" max="6678" width="12.5" style="528" customWidth="1"/>
    <col min="6679" max="6679" width="12.83203125" style="528" customWidth="1"/>
    <col min="6680" max="6684" width="8.83203125" style="528"/>
    <col min="6685" max="6685" width="10.33203125" style="528" customWidth="1"/>
    <col min="6686" max="6687" width="8.83203125" style="528"/>
    <col min="6688" max="6688" width="14.6640625" style="528" customWidth="1"/>
    <col min="6689" max="6689" width="37.83203125" style="528" customWidth="1"/>
    <col min="6690" max="6690" width="13.5" style="528" customWidth="1"/>
    <col min="6691" max="6691" width="11" style="528" customWidth="1"/>
    <col min="6692" max="6692" width="49.1640625" style="528" customWidth="1"/>
    <col min="6693" max="6696" width="0" style="528" hidden="1" customWidth="1"/>
    <col min="6697" max="6697" width="58.1640625" style="528" customWidth="1"/>
    <col min="6698" max="6921" width="8.83203125" style="528"/>
    <col min="6922" max="6922" width="8.1640625" style="528" customWidth="1"/>
    <col min="6923" max="6923" width="17.33203125" style="528" customWidth="1"/>
    <col min="6924" max="6924" width="9.1640625" style="528" customWidth="1"/>
    <col min="6925" max="6925" width="10.5" style="528" customWidth="1"/>
    <col min="6926" max="6926" width="13.83203125" style="528" customWidth="1"/>
    <col min="6927" max="6927" width="11" style="528" customWidth="1"/>
    <col min="6928" max="6928" width="9.1640625" style="528" customWidth="1"/>
    <col min="6929" max="6929" width="13.6640625" style="528" customWidth="1"/>
    <col min="6930" max="6931" width="9.1640625" style="528" customWidth="1"/>
    <col min="6932" max="6932" width="10.33203125" style="528" customWidth="1"/>
    <col min="6933" max="6933" width="15.5" style="528" customWidth="1"/>
    <col min="6934" max="6934" width="12.5" style="528" customWidth="1"/>
    <col min="6935" max="6935" width="12.83203125" style="528" customWidth="1"/>
    <col min="6936" max="6940" width="8.83203125" style="528"/>
    <col min="6941" max="6941" width="10.33203125" style="528" customWidth="1"/>
    <col min="6942" max="6943" width="8.83203125" style="528"/>
    <col min="6944" max="6944" width="14.6640625" style="528" customWidth="1"/>
    <col min="6945" max="6945" width="37.83203125" style="528" customWidth="1"/>
    <col min="6946" max="6946" width="13.5" style="528" customWidth="1"/>
    <col min="6947" max="6947" width="11" style="528" customWidth="1"/>
    <col min="6948" max="6948" width="49.1640625" style="528" customWidth="1"/>
    <col min="6949" max="6952" width="0" style="528" hidden="1" customWidth="1"/>
    <col min="6953" max="6953" width="58.1640625" style="528" customWidth="1"/>
    <col min="6954" max="7177" width="8.83203125" style="528"/>
    <col min="7178" max="7178" width="8.1640625" style="528" customWidth="1"/>
    <col min="7179" max="7179" width="17.33203125" style="528" customWidth="1"/>
    <col min="7180" max="7180" width="9.1640625" style="528" customWidth="1"/>
    <col min="7181" max="7181" width="10.5" style="528" customWidth="1"/>
    <col min="7182" max="7182" width="13.83203125" style="528" customWidth="1"/>
    <col min="7183" max="7183" width="11" style="528" customWidth="1"/>
    <col min="7184" max="7184" width="9.1640625" style="528" customWidth="1"/>
    <col min="7185" max="7185" width="13.6640625" style="528" customWidth="1"/>
    <col min="7186" max="7187" width="9.1640625" style="528" customWidth="1"/>
    <col min="7188" max="7188" width="10.33203125" style="528" customWidth="1"/>
    <col min="7189" max="7189" width="15.5" style="528" customWidth="1"/>
    <col min="7190" max="7190" width="12.5" style="528" customWidth="1"/>
    <col min="7191" max="7191" width="12.83203125" style="528" customWidth="1"/>
    <col min="7192" max="7196" width="8.83203125" style="528"/>
    <col min="7197" max="7197" width="10.33203125" style="528" customWidth="1"/>
    <col min="7198" max="7199" width="8.83203125" style="528"/>
    <col min="7200" max="7200" width="14.6640625" style="528" customWidth="1"/>
    <col min="7201" max="7201" width="37.83203125" style="528" customWidth="1"/>
    <col min="7202" max="7202" width="13.5" style="528" customWidth="1"/>
    <col min="7203" max="7203" width="11" style="528" customWidth="1"/>
    <col min="7204" max="7204" width="49.1640625" style="528" customWidth="1"/>
    <col min="7205" max="7208" width="0" style="528" hidden="1" customWidth="1"/>
    <col min="7209" max="7209" width="58.1640625" style="528" customWidth="1"/>
    <col min="7210" max="7433" width="8.83203125" style="528"/>
    <col min="7434" max="7434" width="8.1640625" style="528" customWidth="1"/>
    <col min="7435" max="7435" width="17.33203125" style="528" customWidth="1"/>
    <col min="7436" max="7436" width="9.1640625" style="528" customWidth="1"/>
    <col min="7437" max="7437" width="10.5" style="528" customWidth="1"/>
    <col min="7438" max="7438" width="13.83203125" style="528" customWidth="1"/>
    <col min="7439" max="7439" width="11" style="528" customWidth="1"/>
    <col min="7440" max="7440" width="9.1640625" style="528" customWidth="1"/>
    <col min="7441" max="7441" width="13.6640625" style="528" customWidth="1"/>
    <col min="7442" max="7443" width="9.1640625" style="528" customWidth="1"/>
    <col min="7444" max="7444" width="10.33203125" style="528" customWidth="1"/>
    <col min="7445" max="7445" width="15.5" style="528" customWidth="1"/>
    <col min="7446" max="7446" width="12.5" style="528" customWidth="1"/>
    <col min="7447" max="7447" width="12.83203125" style="528" customWidth="1"/>
    <col min="7448" max="7452" width="8.83203125" style="528"/>
    <col min="7453" max="7453" width="10.33203125" style="528" customWidth="1"/>
    <col min="7454" max="7455" width="8.83203125" style="528"/>
    <col min="7456" max="7456" width="14.6640625" style="528" customWidth="1"/>
    <col min="7457" max="7457" width="37.83203125" style="528" customWidth="1"/>
    <col min="7458" max="7458" width="13.5" style="528" customWidth="1"/>
    <col min="7459" max="7459" width="11" style="528" customWidth="1"/>
    <col min="7460" max="7460" width="49.1640625" style="528" customWidth="1"/>
    <col min="7461" max="7464" width="0" style="528" hidden="1" customWidth="1"/>
    <col min="7465" max="7465" width="58.1640625" style="528" customWidth="1"/>
    <col min="7466" max="7689" width="8.83203125" style="528"/>
    <col min="7690" max="7690" width="8.1640625" style="528" customWidth="1"/>
    <col min="7691" max="7691" width="17.33203125" style="528" customWidth="1"/>
    <col min="7692" max="7692" width="9.1640625" style="528" customWidth="1"/>
    <col min="7693" max="7693" width="10.5" style="528" customWidth="1"/>
    <col min="7694" max="7694" width="13.83203125" style="528" customWidth="1"/>
    <col min="7695" max="7695" width="11" style="528" customWidth="1"/>
    <col min="7696" max="7696" width="9.1640625" style="528" customWidth="1"/>
    <col min="7697" max="7697" width="13.6640625" style="528" customWidth="1"/>
    <col min="7698" max="7699" width="9.1640625" style="528" customWidth="1"/>
    <col min="7700" max="7700" width="10.33203125" style="528" customWidth="1"/>
    <col min="7701" max="7701" width="15.5" style="528" customWidth="1"/>
    <col min="7702" max="7702" width="12.5" style="528" customWidth="1"/>
    <col min="7703" max="7703" width="12.83203125" style="528" customWidth="1"/>
    <col min="7704" max="7708" width="8.83203125" style="528"/>
    <col min="7709" max="7709" width="10.33203125" style="528" customWidth="1"/>
    <col min="7710" max="7711" width="8.83203125" style="528"/>
    <col min="7712" max="7712" width="14.6640625" style="528" customWidth="1"/>
    <col min="7713" max="7713" width="37.83203125" style="528" customWidth="1"/>
    <col min="7714" max="7714" width="13.5" style="528" customWidth="1"/>
    <col min="7715" max="7715" width="11" style="528" customWidth="1"/>
    <col min="7716" max="7716" width="49.1640625" style="528" customWidth="1"/>
    <col min="7717" max="7720" width="0" style="528" hidden="1" customWidth="1"/>
    <col min="7721" max="7721" width="58.1640625" style="528" customWidth="1"/>
    <col min="7722" max="7945" width="8.83203125" style="528"/>
    <col min="7946" max="7946" width="8.1640625" style="528" customWidth="1"/>
    <col min="7947" max="7947" width="17.33203125" style="528" customWidth="1"/>
    <col min="7948" max="7948" width="9.1640625" style="528" customWidth="1"/>
    <col min="7949" max="7949" width="10.5" style="528" customWidth="1"/>
    <col min="7950" max="7950" width="13.83203125" style="528" customWidth="1"/>
    <col min="7951" max="7951" width="11" style="528" customWidth="1"/>
    <col min="7952" max="7952" width="9.1640625" style="528" customWidth="1"/>
    <col min="7953" max="7953" width="13.6640625" style="528" customWidth="1"/>
    <col min="7954" max="7955" width="9.1640625" style="528" customWidth="1"/>
    <col min="7956" max="7956" width="10.33203125" style="528" customWidth="1"/>
    <col min="7957" max="7957" width="15.5" style="528" customWidth="1"/>
    <col min="7958" max="7958" width="12.5" style="528" customWidth="1"/>
    <col min="7959" max="7959" width="12.83203125" style="528" customWidth="1"/>
    <col min="7960" max="7964" width="8.83203125" style="528"/>
    <col min="7965" max="7965" width="10.33203125" style="528" customWidth="1"/>
    <col min="7966" max="7967" width="8.83203125" style="528"/>
    <col min="7968" max="7968" width="14.6640625" style="528" customWidth="1"/>
    <col min="7969" max="7969" width="37.83203125" style="528" customWidth="1"/>
    <col min="7970" max="7970" width="13.5" style="528" customWidth="1"/>
    <col min="7971" max="7971" width="11" style="528" customWidth="1"/>
    <col min="7972" max="7972" width="49.1640625" style="528" customWidth="1"/>
    <col min="7973" max="7976" width="0" style="528" hidden="1" customWidth="1"/>
    <col min="7977" max="7977" width="58.1640625" style="528" customWidth="1"/>
    <col min="7978" max="8201" width="8.83203125" style="528"/>
    <col min="8202" max="8202" width="8.1640625" style="528" customWidth="1"/>
    <col min="8203" max="8203" width="17.33203125" style="528" customWidth="1"/>
    <col min="8204" max="8204" width="9.1640625" style="528" customWidth="1"/>
    <col min="8205" max="8205" width="10.5" style="528" customWidth="1"/>
    <col min="8206" max="8206" width="13.83203125" style="528" customWidth="1"/>
    <col min="8207" max="8207" width="11" style="528" customWidth="1"/>
    <col min="8208" max="8208" width="9.1640625" style="528" customWidth="1"/>
    <col min="8209" max="8209" width="13.6640625" style="528" customWidth="1"/>
    <col min="8210" max="8211" width="9.1640625" style="528" customWidth="1"/>
    <col min="8212" max="8212" width="10.33203125" style="528" customWidth="1"/>
    <col min="8213" max="8213" width="15.5" style="528" customWidth="1"/>
    <col min="8214" max="8214" width="12.5" style="528" customWidth="1"/>
    <col min="8215" max="8215" width="12.83203125" style="528" customWidth="1"/>
    <col min="8216" max="8220" width="8.83203125" style="528"/>
    <col min="8221" max="8221" width="10.33203125" style="528" customWidth="1"/>
    <col min="8222" max="8223" width="8.83203125" style="528"/>
    <col min="8224" max="8224" width="14.6640625" style="528" customWidth="1"/>
    <col min="8225" max="8225" width="37.83203125" style="528" customWidth="1"/>
    <col min="8226" max="8226" width="13.5" style="528" customWidth="1"/>
    <col min="8227" max="8227" width="11" style="528" customWidth="1"/>
    <col min="8228" max="8228" width="49.1640625" style="528" customWidth="1"/>
    <col min="8229" max="8232" width="0" style="528" hidden="1" customWidth="1"/>
    <col min="8233" max="8233" width="58.1640625" style="528" customWidth="1"/>
    <col min="8234" max="8457" width="8.83203125" style="528"/>
    <col min="8458" max="8458" width="8.1640625" style="528" customWidth="1"/>
    <col min="8459" max="8459" width="17.33203125" style="528" customWidth="1"/>
    <col min="8460" max="8460" width="9.1640625" style="528" customWidth="1"/>
    <col min="8461" max="8461" width="10.5" style="528" customWidth="1"/>
    <col min="8462" max="8462" width="13.83203125" style="528" customWidth="1"/>
    <col min="8463" max="8463" width="11" style="528" customWidth="1"/>
    <col min="8464" max="8464" width="9.1640625" style="528" customWidth="1"/>
    <col min="8465" max="8465" width="13.6640625" style="528" customWidth="1"/>
    <col min="8466" max="8467" width="9.1640625" style="528" customWidth="1"/>
    <col min="8468" max="8468" width="10.33203125" style="528" customWidth="1"/>
    <col min="8469" max="8469" width="15.5" style="528" customWidth="1"/>
    <col min="8470" max="8470" width="12.5" style="528" customWidth="1"/>
    <col min="8471" max="8471" width="12.83203125" style="528" customWidth="1"/>
    <col min="8472" max="8476" width="8.83203125" style="528"/>
    <col min="8477" max="8477" width="10.33203125" style="528" customWidth="1"/>
    <col min="8478" max="8479" width="8.83203125" style="528"/>
    <col min="8480" max="8480" width="14.6640625" style="528" customWidth="1"/>
    <col min="8481" max="8481" width="37.83203125" style="528" customWidth="1"/>
    <col min="8482" max="8482" width="13.5" style="528" customWidth="1"/>
    <col min="8483" max="8483" width="11" style="528" customWidth="1"/>
    <col min="8484" max="8484" width="49.1640625" style="528" customWidth="1"/>
    <col min="8485" max="8488" width="0" style="528" hidden="1" customWidth="1"/>
    <col min="8489" max="8489" width="58.1640625" style="528" customWidth="1"/>
    <col min="8490" max="8713" width="8.83203125" style="528"/>
    <col min="8714" max="8714" width="8.1640625" style="528" customWidth="1"/>
    <col min="8715" max="8715" width="17.33203125" style="528" customWidth="1"/>
    <col min="8716" max="8716" width="9.1640625" style="528" customWidth="1"/>
    <col min="8717" max="8717" width="10.5" style="528" customWidth="1"/>
    <col min="8718" max="8718" width="13.83203125" style="528" customWidth="1"/>
    <col min="8719" max="8719" width="11" style="528" customWidth="1"/>
    <col min="8720" max="8720" width="9.1640625" style="528" customWidth="1"/>
    <col min="8721" max="8721" width="13.6640625" style="528" customWidth="1"/>
    <col min="8722" max="8723" width="9.1640625" style="528" customWidth="1"/>
    <col min="8724" max="8724" width="10.33203125" style="528" customWidth="1"/>
    <col min="8725" max="8725" width="15.5" style="528" customWidth="1"/>
    <col min="8726" max="8726" width="12.5" style="528" customWidth="1"/>
    <col min="8727" max="8727" width="12.83203125" style="528" customWidth="1"/>
    <col min="8728" max="8732" width="8.83203125" style="528"/>
    <col min="8733" max="8733" width="10.33203125" style="528" customWidth="1"/>
    <col min="8734" max="8735" width="8.83203125" style="528"/>
    <col min="8736" max="8736" width="14.6640625" style="528" customWidth="1"/>
    <col min="8737" max="8737" width="37.83203125" style="528" customWidth="1"/>
    <col min="8738" max="8738" width="13.5" style="528" customWidth="1"/>
    <col min="8739" max="8739" width="11" style="528" customWidth="1"/>
    <col min="8740" max="8740" width="49.1640625" style="528" customWidth="1"/>
    <col min="8741" max="8744" width="0" style="528" hidden="1" customWidth="1"/>
    <col min="8745" max="8745" width="58.1640625" style="528" customWidth="1"/>
    <col min="8746" max="8969" width="8.83203125" style="528"/>
    <col min="8970" max="8970" width="8.1640625" style="528" customWidth="1"/>
    <col min="8971" max="8971" width="17.33203125" style="528" customWidth="1"/>
    <col min="8972" max="8972" width="9.1640625" style="528" customWidth="1"/>
    <col min="8973" max="8973" width="10.5" style="528" customWidth="1"/>
    <col min="8974" max="8974" width="13.83203125" style="528" customWidth="1"/>
    <col min="8975" max="8975" width="11" style="528" customWidth="1"/>
    <col min="8976" max="8976" width="9.1640625" style="528" customWidth="1"/>
    <col min="8977" max="8977" width="13.6640625" style="528" customWidth="1"/>
    <col min="8978" max="8979" width="9.1640625" style="528" customWidth="1"/>
    <col min="8980" max="8980" width="10.33203125" style="528" customWidth="1"/>
    <col min="8981" max="8981" width="15.5" style="528" customWidth="1"/>
    <col min="8982" max="8982" width="12.5" style="528" customWidth="1"/>
    <col min="8983" max="8983" width="12.83203125" style="528" customWidth="1"/>
    <col min="8984" max="8988" width="8.83203125" style="528"/>
    <col min="8989" max="8989" width="10.33203125" style="528" customWidth="1"/>
    <col min="8990" max="8991" width="8.83203125" style="528"/>
    <col min="8992" max="8992" width="14.6640625" style="528" customWidth="1"/>
    <col min="8993" max="8993" width="37.83203125" style="528" customWidth="1"/>
    <col min="8994" max="8994" width="13.5" style="528" customWidth="1"/>
    <col min="8995" max="8995" width="11" style="528" customWidth="1"/>
    <col min="8996" max="8996" width="49.1640625" style="528" customWidth="1"/>
    <col min="8997" max="9000" width="0" style="528" hidden="1" customWidth="1"/>
    <col min="9001" max="9001" width="58.1640625" style="528" customWidth="1"/>
    <col min="9002" max="9225" width="8.83203125" style="528"/>
    <col min="9226" max="9226" width="8.1640625" style="528" customWidth="1"/>
    <col min="9227" max="9227" width="17.33203125" style="528" customWidth="1"/>
    <col min="9228" max="9228" width="9.1640625" style="528" customWidth="1"/>
    <col min="9229" max="9229" width="10.5" style="528" customWidth="1"/>
    <col min="9230" max="9230" width="13.83203125" style="528" customWidth="1"/>
    <col min="9231" max="9231" width="11" style="528" customWidth="1"/>
    <col min="9232" max="9232" width="9.1640625" style="528" customWidth="1"/>
    <col min="9233" max="9233" width="13.6640625" style="528" customWidth="1"/>
    <col min="9234" max="9235" width="9.1640625" style="528" customWidth="1"/>
    <col min="9236" max="9236" width="10.33203125" style="528" customWidth="1"/>
    <col min="9237" max="9237" width="15.5" style="528" customWidth="1"/>
    <col min="9238" max="9238" width="12.5" style="528" customWidth="1"/>
    <col min="9239" max="9239" width="12.83203125" style="528" customWidth="1"/>
    <col min="9240" max="9244" width="8.83203125" style="528"/>
    <col min="9245" max="9245" width="10.33203125" style="528" customWidth="1"/>
    <col min="9246" max="9247" width="8.83203125" style="528"/>
    <col min="9248" max="9248" width="14.6640625" style="528" customWidth="1"/>
    <col min="9249" max="9249" width="37.83203125" style="528" customWidth="1"/>
    <col min="9250" max="9250" width="13.5" style="528" customWidth="1"/>
    <col min="9251" max="9251" width="11" style="528" customWidth="1"/>
    <col min="9252" max="9252" width="49.1640625" style="528" customWidth="1"/>
    <col min="9253" max="9256" width="0" style="528" hidden="1" customWidth="1"/>
    <col min="9257" max="9257" width="58.1640625" style="528" customWidth="1"/>
    <col min="9258" max="9481" width="8.83203125" style="528"/>
    <col min="9482" max="9482" width="8.1640625" style="528" customWidth="1"/>
    <col min="9483" max="9483" width="17.33203125" style="528" customWidth="1"/>
    <col min="9484" max="9484" width="9.1640625" style="528" customWidth="1"/>
    <col min="9485" max="9485" width="10.5" style="528" customWidth="1"/>
    <col min="9486" max="9486" width="13.83203125" style="528" customWidth="1"/>
    <col min="9487" max="9487" width="11" style="528" customWidth="1"/>
    <col min="9488" max="9488" width="9.1640625" style="528" customWidth="1"/>
    <col min="9489" max="9489" width="13.6640625" style="528" customWidth="1"/>
    <col min="9490" max="9491" width="9.1640625" style="528" customWidth="1"/>
    <col min="9492" max="9492" width="10.33203125" style="528" customWidth="1"/>
    <col min="9493" max="9493" width="15.5" style="528" customWidth="1"/>
    <col min="9494" max="9494" width="12.5" style="528" customWidth="1"/>
    <col min="9495" max="9495" width="12.83203125" style="528" customWidth="1"/>
    <col min="9496" max="9500" width="8.83203125" style="528"/>
    <col min="9501" max="9501" width="10.33203125" style="528" customWidth="1"/>
    <col min="9502" max="9503" width="8.83203125" style="528"/>
    <col min="9504" max="9504" width="14.6640625" style="528" customWidth="1"/>
    <col min="9505" max="9505" width="37.83203125" style="528" customWidth="1"/>
    <col min="9506" max="9506" width="13.5" style="528" customWidth="1"/>
    <col min="9507" max="9507" width="11" style="528" customWidth="1"/>
    <col min="9508" max="9508" width="49.1640625" style="528" customWidth="1"/>
    <col min="9509" max="9512" width="0" style="528" hidden="1" customWidth="1"/>
    <col min="9513" max="9513" width="58.1640625" style="528" customWidth="1"/>
    <col min="9514" max="9737" width="8.83203125" style="528"/>
    <col min="9738" max="9738" width="8.1640625" style="528" customWidth="1"/>
    <col min="9739" max="9739" width="17.33203125" style="528" customWidth="1"/>
    <col min="9740" max="9740" width="9.1640625" style="528" customWidth="1"/>
    <col min="9741" max="9741" width="10.5" style="528" customWidth="1"/>
    <col min="9742" max="9742" width="13.83203125" style="528" customWidth="1"/>
    <col min="9743" max="9743" width="11" style="528" customWidth="1"/>
    <col min="9744" max="9744" width="9.1640625" style="528" customWidth="1"/>
    <col min="9745" max="9745" width="13.6640625" style="528" customWidth="1"/>
    <col min="9746" max="9747" width="9.1640625" style="528" customWidth="1"/>
    <col min="9748" max="9748" width="10.33203125" style="528" customWidth="1"/>
    <col min="9749" max="9749" width="15.5" style="528" customWidth="1"/>
    <col min="9750" max="9750" width="12.5" style="528" customWidth="1"/>
    <col min="9751" max="9751" width="12.83203125" style="528" customWidth="1"/>
    <col min="9752" max="9756" width="8.83203125" style="528"/>
    <col min="9757" max="9757" width="10.33203125" style="528" customWidth="1"/>
    <col min="9758" max="9759" width="8.83203125" style="528"/>
    <col min="9760" max="9760" width="14.6640625" style="528" customWidth="1"/>
    <col min="9761" max="9761" width="37.83203125" style="528" customWidth="1"/>
    <col min="9762" max="9762" width="13.5" style="528" customWidth="1"/>
    <col min="9763" max="9763" width="11" style="528" customWidth="1"/>
    <col min="9764" max="9764" width="49.1640625" style="528" customWidth="1"/>
    <col min="9765" max="9768" width="0" style="528" hidden="1" customWidth="1"/>
    <col min="9769" max="9769" width="58.1640625" style="528" customWidth="1"/>
    <col min="9770" max="9993" width="8.83203125" style="528"/>
    <col min="9994" max="9994" width="8.1640625" style="528" customWidth="1"/>
    <col min="9995" max="9995" width="17.33203125" style="528" customWidth="1"/>
    <col min="9996" max="9996" width="9.1640625" style="528" customWidth="1"/>
    <col min="9997" max="9997" width="10.5" style="528" customWidth="1"/>
    <col min="9998" max="9998" width="13.83203125" style="528" customWidth="1"/>
    <col min="9999" max="9999" width="11" style="528" customWidth="1"/>
    <col min="10000" max="10000" width="9.1640625" style="528" customWidth="1"/>
    <col min="10001" max="10001" width="13.6640625" style="528" customWidth="1"/>
    <col min="10002" max="10003" width="9.1640625" style="528" customWidth="1"/>
    <col min="10004" max="10004" width="10.33203125" style="528" customWidth="1"/>
    <col min="10005" max="10005" width="15.5" style="528" customWidth="1"/>
    <col min="10006" max="10006" width="12.5" style="528" customWidth="1"/>
    <col min="10007" max="10007" width="12.83203125" style="528" customWidth="1"/>
    <col min="10008" max="10012" width="8.83203125" style="528"/>
    <col min="10013" max="10013" width="10.33203125" style="528" customWidth="1"/>
    <col min="10014" max="10015" width="8.83203125" style="528"/>
    <col min="10016" max="10016" width="14.6640625" style="528" customWidth="1"/>
    <col min="10017" max="10017" width="37.83203125" style="528" customWidth="1"/>
    <col min="10018" max="10018" width="13.5" style="528" customWidth="1"/>
    <col min="10019" max="10019" width="11" style="528" customWidth="1"/>
    <col min="10020" max="10020" width="49.1640625" style="528" customWidth="1"/>
    <col min="10021" max="10024" width="0" style="528" hidden="1" customWidth="1"/>
    <col min="10025" max="10025" width="58.1640625" style="528" customWidth="1"/>
    <col min="10026" max="10249" width="8.83203125" style="528"/>
    <col min="10250" max="10250" width="8.1640625" style="528" customWidth="1"/>
    <col min="10251" max="10251" width="17.33203125" style="528" customWidth="1"/>
    <col min="10252" max="10252" width="9.1640625" style="528" customWidth="1"/>
    <col min="10253" max="10253" width="10.5" style="528" customWidth="1"/>
    <col min="10254" max="10254" width="13.83203125" style="528" customWidth="1"/>
    <col min="10255" max="10255" width="11" style="528" customWidth="1"/>
    <col min="10256" max="10256" width="9.1640625" style="528" customWidth="1"/>
    <col min="10257" max="10257" width="13.6640625" style="528" customWidth="1"/>
    <col min="10258" max="10259" width="9.1640625" style="528" customWidth="1"/>
    <col min="10260" max="10260" width="10.33203125" style="528" customWidth="1"/>
    <col min="10261" max="10261" width="15.5" style="528" customWidth="1"/>
    <col min="10262" max="10262" width="12.5" style="528" customWidth="1"/>
    <col min="10263" max="10263" width="12.83203125" style="528" customWidth="1"/>
    <col min="10264" max="10268" width="8.83203125" style="528"/>
    <col min="10269" max="10269" width="10.33203125" style="528" customWidth="1"/>
    <col min="10270" max="10271" width="8.83203125" style="528"/>
    <col min="10272" max="10272" width="14.6640625" style="528" customWidth="1"/>
    <col min="10273" max="10273" width="37.83203125" style="528" customWidth="1"/>
    <col min="10274" max="10274" width="13.5" style="528" customWidth="1"/>
    <col min="10275" max="10275" width="11" style="528" customWidth="1"/>
    <col min="10276" max="10276" width="49.1640625" style="528" customWidth="1"/>
    <col min="10277" max="10280" width="0" style="528" hidden="1" customWidth="1"/>
    <col min="10281" max="10281" width="58.1640625" style="528" customWidth="1"/>
    <col min="10282" max="10505" width="8.83203125" style="528"/>
    <col min="10506" max="10506" width="8.1640625" style="528" customWidth="1"/>
    <col min="10507" max="10507" width="17.33203125" style="528" customWidth="1"/>
    <col min="10508" max="10508" width="9.1640625" style="528" customWidth="1"/>
    <col min="10509" max="10509" width="10.5" style="528" customWidth="1"/>
    <col min="10510" max="10510" width="13.83203125" style="528" customWidth="1"/>
    <col min="10511" max="10511" width="11" style="528" customWidth="1"/>
    <col min="10512" max="10512" width="9.1640625" style="528" customWidth="1"/>
    <col min="10513" max="10513" width="13.6640625" style="528" customWidth="1"/>
    <col min="10514" max="10515" width="9.1640625" style="528" customWidth="1"/>
    <col min="10516" max="10516" width="10.33203125" style="528" customWidth="1"/>
    <col min="10517" max="10517" width="15.5" style="528" customWidth="1"/>
    <col min="10518" max="10518" width="12.5" style="528" customWidth="1"/>
    <col min="10519" max="10519" width="12.83203125" style="528" customWidth="1"/>
    <col min="10520" max="10524" width="8.83203125" style="528"/>
    <col min="10525" max="10525" width="10.33203125" style="528" customWidth="1"/>
    <col min="10526" max="10527" width="8.83203125" style="528"/>
    <col min="10528" max="10528" width="14.6640625" style="528" customWidth="1"/>
    <col min="10529" max="10529" width="37.83203125" style="528" customWidth="1"/>
    <col min="10530" max="10530" width="13.5" style="528" customWidth="1"/>
    <col min="10531" max="10531" width="11" style="528" customWidth="1"/>
    <col min="10532" max="10532" width="49.1640625" style="528" customWidth="1"/>
    <col min="10533" max="10536" width="0" style="528" hidden="1" customWidth="1"/>
    <col min="10537" max="10537" width="58.1640625" style="528" customWidth="1"/>
    <col min="10538" max="10761" width="8.83203125" style="528"/>
    <col min="10762" max="10762" width="8.1640625" style="528" customWidth="1"/>
    <col min="10763" max="10763" width="17.33203125" style="528" customWidth="1"/>
    <col min="10764" max="10764" width="9.1640625" style="528" customWidth="1"/>
    <col min="10765" max="10765" width="10.5" style="528" customWidth="1"/>
    <col min="10766" max="10766" width="13.83203125" style="528" customWidth="1"/>
    <col min="10767" max="10767" width="11" style="528" customWidth="1"/>
    <col min="10768" max="10768" width="9.1640625" style="528" customWidth="1"/>
    <col min="10769" max="10769" width="13.6640625" style="528" customWidth="1"/>
    <col min="10770" max="10771" width="9.1640625" style="528" customWidth="1"/>
    <col min="10772" max="10772" width="10.33203125" style="528" customWidth="1"/>
    <col min="10773" max="10773" width="15.5" style="528" customWidth="1"/>
    <col min="10774" max="10774" width="12.5" style="528" customWidth="1"/>
    <col min="10775" max="10775" width="12.83203125" style="528" customWidth="1"/>
    <col min="10776" max="10780" width="8.83203125" style="528"/>
    <col min="10781" max="10781" width="10.33203125" style="528" customWidth="1"/>
    <col min="10782" max="10783" width="8.83203125" style="528"/>
    <col min="10784" max="10784" width="14.6640625" style="528" customWidth="1"/>
    <col min="10785" max="10785" width="37.83203125" style="528" customWidth="1"/>
    <col min="10786" max="10786" width="13.5" style="528" customWidth="1"/>
    <col min="10787" max="10787" width="11" style="528" customWidth="1"/>
    <col min="10788" max="10788" width="49.1640625" style="528" customWidth="1"/>
    <col min="10789" max="10792" width="0" style="528" hidden="1" customWidth="1"/>
    <col min="10793" max="10793" width="58.1640625" style="528" customWidth="1"/>
    <col min="10794" max="11017" width="8.83203125" style="528"/>
    <col min="11018" max="11018" width="8.1640625" style="528" customWidth="1"/>
    <col min="11019" max="11019" width="17.33203125" style="528" customWidth="1"/>
    <col min="11020" max="11020" width="9.1640625" style="528" customWidth="1"/>
    <col min="11021" max="11021" width="10.5" style="528" customWidth="1"/>
    <col min="11022" max="11022" width="13.83203125" style="528" customWidth="1"/>
    <col min="11023" max="11023" width="11" style="528" customWidth="1"/>
    <col min="11024" max="11024" width="9.1640625" style="528" customWidth="1"/>
    <col min="11025" max="11025" width="13.6640625" style="528" customWidth="1"/>
    <col min="11026" max="11027" width="9.1640625" style="528" customWidth="1"/>
    <col min="11028" max="11028" width="10.33203125" style="528" customWidth="1"/>
    <col min="11029" max="11029" width="15.5" style="528" customWidth="1"/>
    <col min="11030" max="11030" width="12.5" style="528" customWidth="1"/>
    <col min="11031" max="11031" width="12.83203125" style="528" customWidth="1"/>
    <col min="11032" max="11036" width="8.83203125" style="528"/>
    <col min="11037" max="11037" width="10.33203125" style="528" customWidth="1"/>
    <col min="11038" max="11039" width="8.83203125" style="528"/>
    <col min="11040" max="11040" width="14.6640625" style="528" customWidth="1"/>
    <col min="11041" max="11041" width="37.83203125" style="528" customWidth="1"/>
    <col min="11042" max="11042" width="13.5" style="528" customWidth="1"/>
    <col min="11043" max="11043" width="11" style="528" customWidth="1"/>
    <col min="11044" max="11044" width="49.1640625" style="528" customWidth="1"/>
    <col min="11045" max="11048" width="0" style="528" hidden="1" customWidth="1"/>
    <col min="11049" max="11049" width="58.1640625" style="528" customWidth="1"/>
    <col min="11050" max="11273" width="8.83203125" style="528"/>
    <col min="11274" max="11274" width="8.1640625" style="528" customWidth="1"/>
    <col min="11275" max="11275" width="17.33203125" style="528" customWidth="1"/>
    <col min="11276" max="11276" width="9.1640625" style="528" customWidth="1"/>
    <col min="11277" max="11277" width="10.5" style="528" customWidth="1"/>
    <col min="11278" max="11278" width="13.83203125" style="528" customWidth="1"/>
    <col min="11279" max="11279" width="11" style="528" customWidth="1"/>
    <col min="11280" max="11280" width="9.1640625" style="528" customWidth="1"/>
    <col min="11281" max="11281" width="13.6640625" style="528" customWidth="1"/>
    <col min="11282" max="11283" width="9.1640625" style="528" customWidth="1"/>
    <col min="11284" max="11284" width="10.33203125" style="528" customWidth="1"/>
    <col min="11285" max="11285" width="15.5" style="528" customWidth="1"/>
    <col min="11286" max="11286" width="12.5" style="528" customWidth="1"/>
    <col min="11287" max="11287" width="12.83203125" style="528" customWidth="1"/>
    <col min="11288" max="11292" width="8.83203125" style="528"/>
    <col min="11293" max="11293" width="10.33203125" style="528" customWidth="1"/>
    <col min="11294" max="11295" width="8.83203125" style="528"/>
    <col min="11296" max="11296" width="14.6640625" style="528" customWidth="1"/>
    <col min="11297" max="11297" width="37.83203125" style="528" customWidth="1"/>
    <col min="11298" max="11298" width="13.5" style="528" customWidth="1"/>
    <col min="11299" max="11299" width="11" style="528" customWidth="1"/>
    <col min="11300" max="11300" width="49.1640625" style="528" customWidth="1"/>
    <col min="11301" max="11304" width="0" style="528" hidden="1" customWidth="1"/>
    <col min="11305" max="11305" width="58.1640625" style="528" customWidth="1"/>
    <col min="11306" max="11529" width="8.83203125" style="528"/>
    <col min="11530" max="11530" width="8.1640625" style="528" customWidth="1"/>
    <col min="11531" max="11531" width="17.33203125" style="528" customWidth="1"/>
    <col min="11532" max="11532" width="9.1640625" style="528" customWidth="1"/>
    <col min="11533" max="11533" width="10.5" style="528" customWidth="1"/>
    <col min="11534" max="11534" width="13.83203125" style="528" customWidth="1"/>
    <col min="11535" max="11535" width="11" style="528" customWidth="1"/>
    <col min="11536" max="11536" width="9.1640625" style="528" customWidth="1"/>
    <col min="11537" max="11537" width="13.6640625" style="528" customWidth="1"/>
    <col min="11538" max="11539" width="9.1640625" style="528" customWidth="1"/>
    <col min="11540" max="11540" width="10.33203125" style="528" customWidth="1"/>
    <col min="11541" max="11541" width="15.5" style="528" customWidth="1"/>
    <col min="11542" max="11542" width="12.5" style="528" customWidth="1"/>
    <col min="11543" max="11543" width="12.83203125" style="528" customWidth="1"/>
    <col min="11544" max="11548" width="8.83203125" style="528"/>
    <col min="11549" max="11549" width="10.33203125" style="528" customWidth="1"/>
    <col min="11550" max="11551" width="8.83203125" style="528"/>
    <col min="11552" max="11552" width="14.6640625" style="528" customWidth="1"/>
    <col min="11553" max="11553" width="37.83203125" style="528" customWidth="1"/>
    <col min="11554" max="11554" width="13.5" style="528" customWidth="1"/>
    <col min="11555" max="11555" width="11" style="528" customWidth="1"/>
    <col min="11556" max="11556" width="49.1640625" style="528" customWidth="1"/>
    <col min="11557" max="11560" width="0" style="528" hidden="1" customWidth="1"/>
    <col min="11561" max="11561" width="58.1640625" style="528" customWidth="1"/>
    <col min="11562" max="11785" width="8.83203125" style="528"/>
    <col min="11786" max="11786" width="8.1640625" style="528" customWidth="1"/>
    <col min="11787" max="11787" width="17.33203125" style="528" customWidth="1"/>
    <col min="11788" max="11788" width="9.1640625" style="528" customWidth="1"/>
    <col min="11789" max="11789" width="10.5" style="528" customWidth="1"/>
    <col min="11790" max="11790" width="13.83203125" style="528" customWidth="1"/>
    <col min="11791" max="11791" width="11" style="528" customWidth="1"/>
    <col min="11792" max="11792" width="9.1640625" style="528" customWidth="1"/>
    <col min="11793" max="11793" width="13.6640625" style="528" customWidth="1"/>
    <col min="11794" max="11795" width="9.1640625" style="528" customWidth="1"/>
    <col min="11796" max="11796" width="10.33203125" style="528" customWidth="1"/>
    <col min="11797" max="11797" width="15.5" style="528" customWidth="1"/>
    <col min="11798" max="11798" width="12.5" style="528" customWidth="1"/>
    <col min="11799" max="11799" width="12.83203125" style="528" customWidth="1"/>
    <col min="11800" max="11804" width="8.83203125" style="528"/>
    <col min="11805" max="11805" width="10.33203125" style="528" customWidth="1"/>
    <col min="11806" max="11807" width="8.83203125" style="528"/>
    <col min="11808" max="11808" width="14.6640625" style="528" customWidth="1"/>
    <col min="11809" max="11809" width="37.83203125" style="528" customWidth="1"/>
    <col min="11810" max="11810" width="13.5" style="528" customWidth="1"/>
    <col min="11811" max="11811" width="11" style="528" customWidth="1"/>
    <col min="11812" max="11812" width="49.1640625" style="528" customWidth="1"/>
    <col min="11813" max="11816" width="0" style="528" hidden="1" customWidth="1"/>
    <col min="11817" max="11817" width="58.1640625" style="528" customWidth="1"/>
    <col min="11818" max="12041" width="8.83203125" style="528"/>
    <col min="12042" max="12042" width="8.1640625" style="528" customWidth="1"/>
    <col min="12043" max="12043" width="17.33203125" style="528" customWidth="1"/>
    <col min="12044" max="12044" width="9.1640625" style="528" customWidth="1"/>
    <col min="12045" max="12045" width="10.5" style="528" customWidth="1"/>
    <col min="12046" max="12046" width="13.83203125" style="528" customWidth="1"/>
    <col min="12047" max="12047" width="11" style="528" customWidth="1"/>
    <col min="12048" max="12048" width="9.1640625" style="528" customWidth="1"/>
    <col min="12049" max="12049" width="13.6640625" style="528" customWidth="1"/>
    <col min="12050" max="12051" width="9.1640625" style="528" customWidth="1"/>
    <col min="12052" max="12052" width="10.33203125" style="528" customWidth="1"/>
    <col min="12053" max="12053" width="15.5" style="528" customWidth="1"/>
    <col min="12054" max="12054" width="12.5" style="528" customWidth="1"/>
    <col min="12055" max="12055" width="12.83203125" style="528" customWidth="1"/>
    <col min="12056" max="12060" width="8.83203125" style="528"/>
    <col min="12061" max="12061" width="10.33203125" style="528" customWidth="1"/>
    <col min="12062" max="12063" width="8.83203125" style="528"/>
    <col min="12064" max="12064" width="14.6640625" style="528" customWidth="1"/>
    <col min="12065" max="12065" width="37.83203125" style="528" customWidth="1"/>
    <col min="12066" max="12066" width="13.5" style="528" customWidth="1"/>
    <col min="12067" max="12067" width="11" style="528" customWidth="1"/>
    <col min="12068" max="12068" width="49.1640625" style="528" customWidth="1"/>
    <col min="12069" max="12072" width="0" style="528" hidden="1" customWidth="1"/>
    <col min="12073" max="12073" width="58.1640625" style="528" customWidth="1"/>
    <col min="12074" max="12297" width="8.83203125" style="528"/>
    <col min="12298" max="12298" width="8.1640625" style="528" customWidth="1"/>
    <col min="12299" max="12299" width="17.33203125" style="528" customWidth="1"/>
    <col min="12300" max="12300" width="9.1640625" style="528" customWidth="1"/>
    <col min="12301" max="12301" width="10.5" style="528" customWidth="1"/>
    <col min="12302" max="12302" width="13.83203125" style="528" customWidth="1"/>
    <col min="12303" max="12303" width="11" style="528" customWidth="1"/>
    <col min="12304" max="12304" width="9.1640625" style="528" customWidth="1"/>
    <col min="12305" max="12305" width="13.6640625" style="528" customWidth="1"/>
    <col min="12306" max="12307" width="9.1640625" style="528" customWidth="1"/>
    <col min="12308" max="12308" width="10.33203125" style="528" customWidth="1"/>
    <col min="12309" max="12309" width="15.5" style="528" customWidth="1"/>
    <col min="12310" max="12310" width="12.5" style="528" customWidth="1"/>
    <col min="12311" max="12311" width="12.83203125" style="528" customWidth="1"/>
    <col min="12312" max="12316" width="8.83203125" style="528"/>
    <col min="12317" max="12317" width="10.33203125" style="528" customWidth="1"/>
    <col min="12318" max="12319" width="8.83203125" style="528"/>
    <col min="12320" max="12320" width="14.6640625" style="528" customWidth="1"/>
    <col min="12321" max="12321" width="37.83203125" style="528" customWidth="1"/>
    <col min="12322" max="12322" width="13.5" style="528" customWidth="1"/>
    <col min="12323" max="12323" width="11" style="528" customWidth="1"/>
    <col min="12324" max="12324" width="49.1640625" style="528" customWidth="1"/>
    <col min="12325" max="12328" width="0" style="528" hidden="1" customWidth="1"/>
    <col min="12329" max="12329" width="58.1640625" style="528" customWidth="1"/>
    <col min="12330" max="12553" width="8.83203125" style="528"/>
    <col min="12554" max="12554" width="8.1640625" style="528" customWidth="1"/>
    <col min="12555" max="12555" width="17.33203125" style="528" customWidth="1"/>
    <col min="12556" max="12556" width="9.1640625" style="528" customWidth="1"/>
    <col min="12557" max="12557" width="10.5" style="528" customWidth="1"/>
    <col min="12558" max="12558" width="13.83203125" style="528" customWidth="1"/>
    <col min="12559" max="12559" width="11" style="528" customWidth="1"/>
    <col min="12560" max="12560" width="9.1640625" style="528" customWidth="1"/>
    <col min="12561" max="12561" width="13.6640625" style="528" customWidth="1"/>
    <col min="12562" max="12563" width="9.1640625" style="528" customWidth="1"/>
    <col min="12564" max="12564" width="10.33203125" style="528" customWidth="1"/>
    <col min="12565" max="12565" width="15.5" style="528" customWidth="1"/>
    <col min="12566" max="12566" width="12.5" style="528" customWidth="1"/>
    <col min="12567" max="12567" width="12.83203125" style="528" customWidth="1"/>
    <col min="12568" max="12572" width="8.83203125" style="528"/>
    <col min="12573" max="12573" width="10.33203125" style="528" customWidth="1"/>
    <col min="12574" max="12575" width="8.83203125" style="528"/>
    <col min="12576" max="12576" width="14.6640625" style="528" customWidth="1"/>
    <col min="12577" max="12577" width="37.83203125" style="528" customWidth="1"/>
    <col min="12578" max="12578" width="13.5" style="528" customWidth="1"/>
    <col min="12579" max="12579" width="11" style="528" customWidth="1"/>
    <col min="12580" max="12580" width="49.1640625" style="528" customWidth="1"/>
    <col min="12581" max="12584" width="0" style="528" hidden="1" customWidth="1"/>
    <col min="12585" max="12585" width="58.1640625" style="528" customWidth="1"/>
    <col min="12586" max="12809" width="8.83203125" style="528"/>
    <col min="12810" max="12810" width="8.1640625" style="528" customWidth="1"/>
    <col min="12811" max="12811" width="17.33203125" style="528" customWidth="1"/>
    <col min="12812" max="12812" width="9.1640625" style="528" customWidth="1"/>
    <col min="12813" max="12813" width="10.5" style="528" customWidth="1"/>
    <col min="12814" max="12814" width="13.83203125" style="528" customWidth="1"/>
    <col min="12815" max="12815" width="11" style="528" customWidth="1"/>
    <col min="12816" max="12816" width="9.1640625" style="528" customWidth="1"/>
    <col min="12817" max="12817" width="13.6640625" style="528" customWidth="1"/>
    <col min="12818" max="12819" width="9.1640625" style="528" customWidth="1"/>
    <col min="12820" max="12820" width="10.33203125" style="528" customWidth="1"/>
    <col min="12821" max="12821" width="15.5" style="528" customWidth="1"/>
    <col min="12822" max="12822" width="12.5" style="528" customWidth="1"/>
    <col min="12823" max="12823" width="12.83203125" style="528" customWidth="1"/>
    <col min="12824" max="12828" width="8.83203125" style="528"/>
    <col min="12829" max="12829" width="10.33203125" style="528" customWidth="1"/>
    <col min="12830" max="12831" width="8.83203125" style="528"/>
    <col min="12832" max="12832" width="14.6640625" style="528" customWidth="1"/>
    <col min="12833" max="12833" width="37.83203125" style="528" customWidth="1"/>
    <col min="12834" max="12834" width="13.5" style="528" customWidth="1"/>
    <col min="12835" max="12835" width="11" style="528" customWidth="1"/>
    <col min="12836" max="12836" width="49.1640625" style="528" customWidth="1"/>
    <col min="12837" max="12840" width="0" style="528" hidden="1" customWidth="1"/>
    <col min="12841" max="12841" width="58.1640625" style="528" customWidth="1"/>
    <col min="12842" max="13065" width="8.83203125" style="528"/>
    <col min="13066" max="13066" width="8.1640625" style="528" customWidth="1"/>
    <col min="13067" max="13067" width="17.33203125" style="528" customWidth="1"/>
    <col min="13068" max="13068" width="9.1640625" style="528" customWidth="1"/>
    <col min="13069" max="13069" width="10.5" style="528" customWidth="1"/>
    <col min="13070" max="13070" width="13.83203125" style="528" customWidth="1"/>
    <col min="13071" max="13071" width="11" style="528" customWidth="1"/>
    <col min="13072" max="13072" width="9.1640625" style="528" customWidth="1"/>
    <col min="13073" max="13073" width="13.6640625" style="528" customWidth="1"/>
    <col min="13074" max="13075" width="9.1640625" style="528" customWidth="1"/>
    <col min="13076" max="13076" width="10.33203125" style="528" customWidth="1"/>
    <col min="13077" max="13077" width="15.5" style="528" customWidth="1"/>
    <col min="13078" max="13078" width="12.5" style="528" customWidth="1"/>
    <col min="13079" max="13079" width="12.83203125" style="528" customWidth="1"/>
    <col min="13080" max="13084" width="8.83203125" style="528"/>
    <col min="13085" max="13085" width="10.33203125" style="528" customWidth="1"/>
    <col min="13086" max="13087" width="8.83203125" style="528"/>
    <col min="13088" max="13088" width="14.6640625" style="528" customWidth="1"/>
    <col min="13089" max="13089" width="37.83203125" style="528" customWidth="1"/>
    <col min="13090" max="13090" width="13.5" style="528" customWidth="1"/>
    <col min="13091" max="13091" width="11" style="528" customWidth="1"/>
    <col min="13092" max="13092" width="49.1640625" style="528" customWidth="1"/>
    <col min="13093" max="13096" width="0" style="528" hidden="1" customWidth="1"/>
    <col min="13097" max="13097" width="58.1640625" style="528" customWidth="1"/>
    <col min="13098" max="13321" width="8.83203125" style="528"/>
    <col min="13322" max="13322" width="8.1640625" style="528" customWidth="1"/>
    <col min="13323" max="13323" width="17.33203125" style="528" customWidth="1"/>
    <col min="13324" max="13324" width="9.1640625" style="528" customWidth="1"/>
    <col min="13325" max="13325" width="10.5" style="528" customWidth="1"/>
    <col min="13326" max="13326" width="13.83203125" style="528" customWidth="1"/>
    <col min="13327" max="13327" width="11" style="528" customWidth="1"/>
    <col min="13328" max="13328" width="9.1640625" style="528" customWidth="1"/>
    <col min="13329" max="13329" width="13.6640625" style="528" customWidth="1"/>
    <col min="13330" max="13331" width="9.1640625" style="528" customWidth="1"/>
    <col min="13332" max="13332" width="10.33203125" style="528" customWidth="1"/>
    <col min="13333" max="13333" width="15.5" style="528" customWidth="1"/>
    <col min="13334" max="13334" width="12.5" style="528" customWidth="1"/>
    <col min="13335" max="13335" width="12.83203125" style="528" customWidth="1"/>
    <col min="13336" max="13340" width="8.83203125" style="528"/>
    <col min="13341" max="13341" width="10.33203125" style="528" customWidth="1"/>
    <col min="13342" max="13343" width="8.83203125" style="528"/>
    <col min="13344" max="13344" width="14.6640625" style="528" customWidth="1"/>
    <col min="13345" max="13345" width="37.83203125" style="528" customWidth="1"/>
    <col min="13346" max="13346" width="13.5" style="528" customWidth="1"/>
    <col min="13347" max="13347" width="11" style="528" customWidth="1"/>
    <col min="13348" max="13348" width="49.1640625" style="528" customWidth="1"/>
    <col min="13349" max="13352" width="0" style="528" hidden="1" customWidth="1"/>
    <col min="13353" max="13353" width="58.1640625" style="528" customWidth="1"/>
    <col min="13354" max="13577" width="8.83203125" style="528"/>
    <col min="13578" max="13578" width="8.1640625" style="528" customWidth="1"/>
    <col min="13579" max="13579" width="17.33203125" style="528" customWidth="1"/>
    <col min="13580" max="13580" width="9.1640625" style="528" customWidth="1"/>
    <col min="13581" max="13581" width="10.5" style="528" customWidth="1"/>
    <col min="13582" max="13582" width="13.83203125" style="528" customWidth="1"/>
    <col min="13583" max="13583" width="11" style="528" customWidth="1"/>
    <col min="13584" max="13584" width="9.1640625" style="528" customWidth="1"/>
    <col min="13585" max="13585" width="13.6640625" style="528" customWidth="1"/>
    <col min="13586" max="13587" width="9.1640625" style="528" customWidth="1"/>
    <col min="13588" max="13588" width="10.33203125" style="528" customWidth="1"/>
    <col min="13589" max="13589" width="15.5" style="528" customWidth="1"/>
    <col min="13590" max="13590" width="12.5" style="528" customWidth="1"/>
    <col min="13591" max="13591" width="12.83203125" style="528" customWidth="1"/>
    <col min="13592" max="13596" width="8.83203125" style="528"/>
    <col min="13597" max="13597" width="10.33203125" style="528" customWidth="1"/>
    <col min="13598" max="13599" width="8.83203125" style="528"/>
    <col min="13600" max="13600" width="14.6640625" style="528" customWidth="1"/>
    <col min="13601" max="13601" width="37.83203125" style="528" customWidth="1"/>
    <col min="13602" max="13602" width="13.5" style="528" customWidth="1"/>
    <col min="13603" max="13603" width="11" style="528" customWidth="1"/>
    <col min="13604" max="13604" width="49.1640625" style="528" customWidth="1"/>
    <col min="13605" max="13608" width="0" style="528" hidden="1" customWidth="1"/>
    <col min="13609" max="13609" width="58.1640625" style="528" customWidth="1"/>
    <col min="13610" max="13833" width="8.83203125" style="528"/>
    <col min="13834" max="13834" width="8.1640625" style="528" customWidth="1"/>
    <col min="13835" max="13835" width="17.33203125" style="528" customWidth="1"/>
    <col min="13836" max="13836" width="9.1640625" style="528" customWidth="1"/>
    <col min="13837" max="13837" width="10.5" style="528" customWidth="1"/>
    <col min="13838" max="13838" width="13.83203125" style="528" customWidth="1"/>
    <col min="13839" max="13839" width="11" style="528" customWidth="1"/>
    <col min="13840" max="13840" width="9.1640625" style="528" customWidth="1"/>
    <col min="13841" max="13841" width="13.6640625" style="528" customWidth="1"/>
    <col min="13842" max="13843" width="9.1640625" style="528" customWidth="1"/>
    <col min="13844" max="13844" width="10.33203125" style="528" customWidth="1"/>
    <col min="13845" max="13845" width="15.5" style="528" customWidth="1"/>
    <col min="13846" max="13846" width="12.5" style="528" customWidth="1"/>
    <col min="13847" max="13847" width="12.83203125" style="528" customWidth="1"/>
    <col min="13848" max="13852" width="8.83203125" style="528"/>
    <col min="13853" max="13853" width="10.33203125" style="528" customWidth="1"/>
    <col min="13854" max="13855" width="8.83203125" style="528"/>
    <col min="13856" max="13856" width="14.6640625" style="528" customWidth="1"/>
    <col min="13857" max="13857" width="37.83203125" style="528" customWidth="1"/>
    <col min="13858" max="13858" width="13.5" style="528" customWidth="1"/>
    <col min="13859" max="13859" width="11" style="528" customWidth="1"/>
    <col min="13860" max="13860" width="49.1640625" style="528" customWidth="1"/>
    <col min="13861" max="13864" width="0" style="528" hidden="1" customWidth="1"/>
    <col min="13865" max="13865" width="58.1640625" style="528" customWidth="1"/>
    <col min="13866" max="14089" width="8.83203125" style="528"/>
    <col min="14090" max="14090" width="8.1640625" style="528" customWidth="1"/>
    <col min="14091" max="14091" width="17.33203125" style="528" customWidth="1"/>
    <col min="14092" max="14092" width="9.1640625" style="528" customWidth="1"/>
    <col min="14093" max="14093" width="10.5" style="528" customWidth="1"/>
    <col min="14094" max="14094" width="13.83203125" style="528" customWidth="1"/>
    <col min="14095" max="14095" width="11" style="528" customWidth="1"/>
    <col min="14096" max="14096" width="9.1640625" style="528" customWidth="1"/>
    <col min="14097" max="14097" width="13.6640625" style="528" customWidth="1"/>
    <col min="14098" max="14099" width="9.1640625" style="528" customWidth="1"/>
    <col min="14100" max="14100" width="10.33203125" style="528" customWidth="1"/>
    <col min="14101" max="14101" width="15.5" style="528" customWidth="1"/>
    <col min="14102" max="14102" width="12.5" style="528" customWidth="1"/>
    <col min="14103" max="14103" width="12.83203125" style="528" customWidth="1"/>
    <col min="14104" max="14108" width="8.83203125" style="528"/>
    <col min="14109" max="14109" width="10.33203125" style="528" customWidth="1"/>
    <col min="14110" max="14111" width="8.83203125" style="528"/>
    <col min="14112" max="14112" width="14.6640625" style="528" customWidth="1"/>
    <col min="14113" max="14113" width="37.83203125" style="528" customWidth="1"/>
    <col min="14114" max="14114" width="13.5" style="528" customWidth="1"/>
    <col min="14115" max="14115" width="11" style="528" customWidth="1"/>
    <col min="14116" max="14116" width="49.1640625" style="528" customWidth="1"/>
    <col min="14117" max="14120" width="0" style="528" hidden="1" customWidth="1"/>
    <col min="14121" max="14121" width="58.1640625" style="528" customWidth="1"/>
    <col min="14122" max="14345" width="8.83203125" style="528"/>
    <col min="14346" max="14346" width="8.1640625" style="528" customWidth="1"/>
    <col min="14347" max="14347" width="17.33203125" style="528" customWidth="1"/>
    <col min="14348" max="14348" width="9.1640625" style="528" customWidth="1"/>
    <col min="14349" max="14349" width="10.5" style="528" customWidth="1"/>
    <col min="14350" max="14350" width="13.83203125" style="528" customWidth="1"/>
    <col min="14351" max="14351" width="11" style="528" customWidth="1"/>
    <col min="14352" max="14352" width="9.1640625" style="528" customWidth="1"/>
    <col min="14353" max="14353" width="13.6640625" style="528" customWidth="1"/>
    <col min="14354" max="14355" width="9.1640625" style="528" customWidth="1"/>
    <col min="14356" max="14356" width="10.33203125" style="528" customWidth="1"/>
    <col min="14357" max="14357" width="15.5" style="528" customWidth="1"/>
    <col min="14358" max="14358" width="12.5" style="528" customWidth="1"/>
    <col min="14359" max="14359" width="12.83203125" style="528" customWidth="1"/>
    <col min="14360" max="14364" width="8.83203125" style="528"/>
    <col min="14365" max="14365" width="10.33203125" style="528" customWidth="1"/>
    <col min="14366" max="14367" width="8.83203125" style="528"/>
    <col min="14368" max="14368" width="14.6640625" style="528" customWidth="1"/>
    <col min="14369" max="14369" width="37.83203125" style="528" customWidth="1"/>
    <col min="14370" max="14370" width="13.5" style="528" customWidth="1"/>
    <col min="14371" max="14371" width="11" style="528" customWidth="1"/>
    <col min="14372" max="14372" width="49.1640625" style="528" customWidth="1"/>
    <col min="14373" max="14376" width="0" style="528" hidden="1" customWidth="1"/>
    <col min="14377" max="14377" width="58.1640625" style="528" customWidth="1"/>
    <col min="14378" max="14601" width="8.83203125" style="528"/>
    <col min="14602" max="14602" width="8.1640625" style="528" customWidth="1"/>
    <col min="14603" max="14603" width="17.33203125" style="528" customWidth="1"/>
    <col min="14604" max="14604" width="9.1640625" style="528" customWidth="1"/>
    <col min="14605" max="14605" width="10.5" style="528" customWidth="1"/>
    <col min="14606" max="14606" width="13.83203125" style="528" customWidth="1"/>
    <col min="14607" max="14607" width="11" style="528" customWidth="1"/>
    <col min="14608" max="14608" width="9.1640625" style="528" customWidth="1"/>
    <col min="14609" max="14609" width="13.6640625" style="528" customWidth="1"/>
    <col min="14610" max="14611" width="9.1640625" style="528" customWidth="1"/>
    <col min="14612" max="14612" width="10.33203125" style="528" customWidth="1"/>
    <col min="14613" max="14613" width="15.5" style="528" customWidth="1"/>
    <col min="14614" max="14614" width="12.5" style="528" customWidth="1"/>
    <col min="14615" max="14615" width="12.83203125" style="528" customWidth="1"/>
    <col min="14616" max="14620" width="8.83203125" style="528"/>
    <col min="14621" max="14621" width="10.33203125" style="528" customWidth="1"/>
    <col min="14622" max="14623" width="8.83203125" style="528"/>
    <col min="14624" max="14624" width="14.6640625" style="528" customWidth="1"/>
    <col min="14625" max="14625" width="37.83203125" style="528" customWidth="1"/>
    <col min="14626" max="14626" width="13.5" style="528" customWidth="1"/>
    <col min="14627" max="14627" width="11" style="528" customWidth="1"/>
    <col min="14628" max="14628" width="49.1640625" style="528" customWidth="1"/>
    <col min="14629" max="14632" width="0" style="528" hidden="1" customWidth="1"/>
    <col min="14633" max="14633" width="58.1640625" style="528" customWidth="1"/>
    <col min="14634" max="14857" width="8.83203125" style="528"/>
    <col min="14858" max="14858" width="8.1640625" style="528" customWidth="1"/>
    <col min="14859" max="14859" width="17.33203125" style="528" customWidth="1"/>
    <col min="14860" max="14860" width="9.1640625" style="528" customWidth="1"/>
    <col min="14861" max="14861" width="10.5" style="528" customWidth="1"/>
    <col min="14862" max="14862" width="13.83203125" style="528" customWidth="1"/>
    <col min="14863" max="14863" width="11" style="528" customWidth="1"/>
    <col min="14864" max="14864" width="9.1640625" style="528" customWidth="1"/>
    <col min="14865" max="14865" width="13.6640625" style="528" customWidth="1"/>
    <col min="14866" max="14867" width="9.1640625" style="528" customWidth="1"/>
    <col min="14868" max="14868" width="10.33203125" style="528" customWidth="1"/>
    <col min="14869" max="14869" width="15.5" style="528" customWidth="1"/>
    <col min="14870" max="14870" width="12.5" style="528" customWidth="1"/>
    <col min="14871" max="14871" width="12.83203125" style="528" customWidth="1"/>
    <col min="14872" max="14876" width="8.83203125" style="528"/>
    <col min="14877" max="14877" width="10.33203125" style="528" customWidth="1"/>
    <col min="14878" max="14879" width="8.83203125" style="528"/>
    <col min="14880" max="14880" width="14.6640625" style="528" customWidth="1"/>
    <col min="14881" max="14881" width="37.83203125" style="528" customWidth="1"/>
    <col min="14882" max="14882" width="13.5" style="528" customWidth="1"/>
    <col min="14883" max="14883" width="11" style="528" customWidth="1"/>
    <col min="14884" max="14884" width="49.1640625" style="528" customWidth="1"/>
    <col min="14885" max="14888" width="0" style="528" hidden="1" customWidth="1"/>
    <col min="14889" max="14889" width="58.1640625" style="528" customWidth="1"/>
    <col min="14890" max="15113" width="8.83203125" style="528"/>
    <col min="15114" max="15114" width="8.1640625" style="528" customWidth="1"/>
    <col min="15115" max="15115" width="17.33203125" style="528" customWidth="1"/>
    <col min="15116" max="15116" width="9.1640625" style="528" customWidth="1"/>
    <col min="15117" max="15117" width="10.5" style="528" customWidth="1"/>
    <col min="15118" max="15118" width="13.83203125" style="528" customWidth="1"/>
    <col min="15119" max="15119" width="11" style="528" customWidth="1"/>
    <col min="15120" max="15120" width="9.1640625" style="528" customWidth="1"/>
    <col min="15121" max="15121" width="13.6640625" style="528" customWidth="1"/>
    <col min="15122" max="15123" width="9.1640625" style="528" customWidth="1"/>
    <col min="15124" max="15124" width="10.33203125" style="528" customWidth="1"/>
    <col min="15125" max="15125" width="15.5" style="528" customWidth="1"/>
    <col min="15126" max="15126" width="12.5" style="528" customWidth="1"/>
    <col min="15127" max="15127" width="12.83203125" style="528" customWidth="1"/>
    <col min="15128" max="15132" width="8.83203125" style="528"/>
    <col min="15133" max="15133" width="10.33203125" style="528" customWidth="1"/>
    <col min="15134" max="15135" width="8.83203125" style="528"/>
    <col min="15136" max="15136" width="14.6640625" style="528" customWidth="1"/>
    <col min="15137" max="15137" width="37.83203125" style="528" customWidth="1"/>
    <col min="15138" max="15138" width="13.5" style="528" customWidth="1"/>
    <col min="15139" max="15139" width="11" style="528" customWidth="1"/>
    <col min="15140" max="15140" width="49.1640625" style="528" customWidth="1"/>
    <col min="15141" max="15144" width="0" style="528" hidden="1" customWidth="1"/>
    <col min="15145" max="15145" width="58.1640625" style="528" customWidth="1"/>
    <col min="15146" max="15369" width="8.83203125" style="528"/>
    <col min="15370" max="15370" width="8.1640625" style="528" customWidth="1"/>
    <col min="15371" max="15371" width="17.33203125" style="528" customWidth="1"/>
    <col min="15372" max="15372" width="9.1640625" style="528" customWidth="1"/>
    <col min="15373" max="15373" width="10.5" style="528" customWidth="1"/>
    <col min="15374" max="15374" width="13.83203125" style="528" customWidth="1"/>
    <col min="15375" max="15375" width="11" style="528" customWidth="1"/>
    <col min="15376" max="15376" width="9.1640625" style="528" customWidth="1"/>
    <col min="15377" max="15377" width="13.6640625" style="528" customWidth="1"/>
    <col min="15378" max="15379" width="9.1640625" style="528" customWidth="1"/>
    <col min="15380" max="15380" width="10.33203125" style="528" customWidth="1"/>
    <col min="15381" max="15381" width="15.5" style="528" customWidth="1"/>
    <col min="15382" max="15382" width="12.5" style="528" customWidth="1"/>
    <col min="15383" max="15383" width="12.83203125" style="528" customWidth="1"/>
    <col min="15384" max="15388" width="8.83203125" style="528"/>
    <col min="15389" max="15389" width="10.33203125" style="528" customWidth="1"/>
    <col min="15390" max="15391" width="8.83203125" style="528"/>
    <col min="15392" max="15392" width="14.6640625" style="528" customWidth="1"/>
    <col min="15393" max="15393" width="37.83203125" style="528" customWidth="1"/>
    <col min="15394" max="15394" width="13.5" style="528" customWidth="1"/>
    <col min="15395" max="15395" width="11" style="528" customWidth="1"/>
    <col min="15396" max="15396" width="49.1640625" style="528" customWidth="1"/>
    <col min="15397" max="15400" width="0" style="528" hidden="1" customWidth="1"/>
    <col min="15401" max="15401" width="58.1640625" style="528" customWidth="1"/>
    <col min="15402" max="15625" width="8.83203125" style="528"/>
    <col min="15626" max="15626" width="8.1640625" style="528" customWidth="1"/>
    <col min="15627" max="15627" width="17.33203125" style="528" customWidth="1"/>
    <col min="15628" max="15628" width="9.1640625" style="528" customWidth="1"/>
    <col min="15629" max="15629" width="10.5" style="528" customWidth="1"/>
    <col min="15630" max="15630" width="13.83203125" style="528" customWidth="1"/>
    <col min="15631" max="15631" width="11" style="528" customWidth="1"/>
    <col min="15632" max="15632" width="9.1640625" style="528" customWidth="1"/>
    <col min="15633" max="15633" width="13.6640625" style="528" customWidth="1"/>
    <col min="15634" max="15635" width="9.1640625" style="528" customWidth="1"/>
    <col min="15636" max="15636" width="10.33203125" style="528" customWidth="1"/>
    <col min="15637" max="15637" width="15.5" style="528" customWidth="1"/>
    <col min="15638" max="15638" width="12.5" style="528" customWidth="1"/>
    <col min="15639" max="15639" width="12.83203125" style="528" customWidth="1"/>
    <col min="15640" max="15644" width="8.83203125" style="528"/>
    <col min="15645" max="15645" width="10.33203125" style="528" customWidth="1"/>
    <col min="15646" max="15647" width="8.83203125" style="528"/>
    <col min="15648" max="15648" width="14.6640625" style="528" customWidth="1"/>
    <col min="15649" max="15649" width="37.83203125" style="528" customWidth="1"/>
    <col min="15650" max="15650" width="13.5" style="528" customWidth="1"/>
    <col min="15651" max="15651" width="11" style="528" customWidth="1"/>
    <col min="15652" max="15652" width="49.1640625" style="528" customWidth="1"/>
    <col min="15653" max="15656" width="0" style="528" hidden="1" customWidth="1"/>
    <col min="15657" max="15657" width="58.1640625" style="528" customWidth="1"/>
    <col min="15658" max="15881" width="8.83203125" style="528"/>
    <col min="15882" max="15882" width="8.1640625" style="528" customWidth="1"/>
    <col min="15883" max="15883" width="17.33203125" style="528" customWidth="1"/>
    <col min="15884" max="15884" width="9.1640625" style="528" customWidth="1"/>
    <col min="15885" max="15885" width="10.5" style="528" customWidth="1"/>
    <col min="15886" max="15886" width="13.83203125" style="528" customWidth="1"/>
    <col min="15887" max="15887" width="11" style="528" customWidth="1"/>
    <col min="15888" max="15888" width="9.1640625" style="528" customWidth="1"/>
    <col min="15889" max="15889" width="13.6640625" style="528" customWidth="1"/>
    <col min="15890" max="15891" width="9.1640625" style="528" customWidth="1"/>
    <col min="15892" max="15892" width="10.33203125" style="528" customWidth="1"/>
    <col min="15893" max="15893" width="15.5" style="528" customWidth="1"/>
    <col min="15894" max="15894" width="12.5" style="528" customWidth="1"/>
    <col min="15895" max="15895" width="12.83203125" style="528" customWidth="1"/>
    <col min="15896" max="15900" width="8.83203125" style="528"/>
    <col min="15901" max="15901" width="10.33203125" style="528" customWidth="1"/>
    <col min="15902" max="15903" width="8.83203125" style="528"/>
    <col min="15904" max="15904" width="14.6640625" style="528" customWidth="1"/>
    <col min="15905" max="15905" width="37.83203125" style="528" customWidth="1"/>
    <col min="15906" max="15906" width="13.5" style="528" customWidth="1"/>
    <col min="15907" max="15907" width="11" style="528" customWidth="1"/>
    <col min="15908" max="15908" width="49.1640625" style="528" customWidth="1"/>
    <col min="15909" max="15912" width="0" style="528" hidden="1" customWidth="1"/>
    <col min="15913" max="15913" width="58.1640625" style="528" customWidth="1"/>
    <col min="15914" max="16137" width="8.83203125" style="528"/>
    <col min="16138" max="16138" width="8.1640625" style="528" customWidth="1"/>
    <col min="16139" max="16139" width="17.33203125" style="528" customWidth="1"/>
    <col min="16140" max="16140" width="9.1640625" style="528" customWidth="1"/>
    <col min="16141" max="16141" width="10.5" style="528" customWidth="1"/>
    <col min="16142" max="16142" width="13.83203125" style="528" customWidth="1"/>
    <col min="16143" max="16143" width="11" style="528" customWidth="1"/>
    <col min="16144" max="16144" width="9.1640625" style="528" customWidth="1"/>
    <col min="16145" max="16145" width="13.6640625" style="528" customWidth="1"/>
    <col min="16146" max="16147" width="9.1640625" style="528" customWidth="1"/>
    <col min="16148" max="16148" width="10.33203125" style="528" customWidth="1"/>
    <col min="16149" max="16149" width="15.5" style="528" customWidth="1"/>
    <col min="16150" max="16150" width="12.5" style="528" customWidth="1"/>
    <col min="16151" max="16151" width="12.83203125" style="528" customWidth="1"/>
    <col min="16152" max="16156" width="8.83203125" style="528"/>
    <col min="16157" max="16157" width="10.33203125" style="528" customWidth="1"/>
    <col min="16158" max="16159" width="8.83203125" style="528"/>
    <col min="16160" max="16160" width="14.6640625" style="528" customWidth="1"/>
    <col min="16161" max="16161" width="37.83203125" style="528" customWidth="1"/>
    <col min="16162" max="16162" width="13.5" style="528" customWidth="1"/>
    <col min="16163" max="16163" width="11" style="528" customWidth="1"/>
    <col min="16164" max="16164" width="49.1640625" style="528" customWidth="1"/>
    <col min="16165" max="16168" width="0" style="528" hidden="1" customWidth="1"/>
    <col min="16169" max="16169" width="58.1640625" style="528" customWidth="1"/>
    <col min="16170" max="16384" width="8.83203125" style="528"/>
  </cols>
  <sheetData>
    <row r="1" spans="1:41" ht="19" thickBot="1">
      <c r="A1" s="519" t="s">
        <v>1085</v>
      </c>
      <c r="B1" s="520"/>
      <c r="C1" s="521"/>
      <c r="D1" s="521"/>
      <c r="E1" s="521"/>
      <c r="F1" s="521"/>
      <c r="G1" s="522"/>
      <c r="H1" s="523"/>
      <c r="I1" s="524"/>
      <c r="J1" s="525"/>
      <c r="K1" s="525"/>
      <c r="L1" s="525"/>
      <c r="M1" s="524"/>
      <c r="N1" s="524"/>
      <c r="O1" s="524"/>
      <c r="P1" s="525"/>
      <c r="Q1" s="525"/>
      <c r="R1" s="525"/>
      <c r="S1" s="525"/>
      <c r="T1" s="525"/>
      <c r="U1" s="526"/>
      <c r="V1" s="525"/>
      <c r="W1" s="525"/>
      <c r="X1" s="525"/>
      <c r="AH1" s="525"/>
      <c r="AI1" s="525"/>
      <c r="AJ1" s="525"/>
      <c r="AK1" s="525"/>
      <c r="AL1" s="525"/>
      <c r="AM1" s="525"/>
      <c r="AN1" s="525"/>
      <c r="AO1" s="527"/>
    </row>
    <row r="2" spans="1:41" ht="19" thickBot="1">
      <c r="A2" s="521" t="s">
        <v>0</v>
      </c>
      <c r="B2" s="529"/>
      <c r="C2" s="521"/>
      <c r="D2" s="521"/>
      <c r="E2" s="521"/>
      <c r="F2" s="521"/>
      <c r="G2" s="521"/>
      <c r="H2" s="523"/>
      <c r="I2" s="524"/>
      <c r="J2" s="525"/>
      <c r="K2" s="525"/>
      <c r="L2" s="525"/>
      <c r="M2" s="524"/>
      <c r="N2" s="524"/>
      <c r="O2" s="524"/>
      <c r="P2" s="525"/>
      <c r="Q2" s="525"/>
      <c r="R2" s="525"/>
      <c r="S2" s="525"/>
      <c r="T2" s="525"/>
      <c r="U2" s="526"/>
      <c r="V2" s="525"/>
      <c r="W2" s="525"/>
      <c r="X2" s="525"/>
      <c r="AH2" s="525"/>
      <c r="AI2" s="525"/>
      <c r="AJ2" s="525"/>
      <c r="AK2" s="525"/>
      <c r="AL2" s="525"/>
      <c r="AM2" s="525"/>
      <c r="AN2" s="525"/>
      <c r="AO2" s="525"/>
    </row>
    <row r="3" spans="1:41" ht="16" thickBot="1">
      <c r="A3" s="530" t="s">
        <v>1</v>
      </c>
      <c r="B3" s="1111" t="s">
        <v>2</v>
      </c>
      <c r="C3" s="1111"/>
      <c r="D3" s="1111"/>
      <c r="E3" s="530"/>
      <c r="F3" s="530"/>
      <c r="G3" s="530"/>
      <c r="H3" s="531"/>
      <c r="I3" s="532"/>
      <c r="J3" s="532"/>
      <c r="K3" s="532"/>
      <c r="L3" s="532"/>
      <c r="M3" s="532"/>
      <c r="N3" s="532"/>
      <c r="O3" s="532"/>
      <c r="P3" s="532"/>
      <c r="Q3" s="532"/>
      <c r="R3" s="532"/>
      <c r="S3" s="532"/>
      <c r="T3" s="532"/>
      <c r="U3" s="526"/>
      <c r="V3" s="532"/>
      <c r="W3" s="532"/>
      <c r="X3" s="532"/>
      <c r="AH3" s="532"/>
      <c r="AI3" s="532"/>
      <c r="AJ3" s="532"/>
      <c r="AK3" s="532"/>
      <c r="AL3" s="532"/>
      <c r="AM3" s="532"/>
      <c r="AN3" s="532"/>
      <c r="AO3" s="532"/>
    </row>
    <row r="4" spans="1:41" ht="16" thickBot="1">
      <c r="A4" s="530" t="s">
        <v>3</v>
      </c>
      <c r="B4" s="533"/>
      <c r="C4" s="534" t="s">
        <v>3176</v>
      </c>
      <c r="D4" s="534"/>
      <c r="E4" s="1112" t="s">
        <v>3177</v>
      </c>
      <c r="F4" s="1112"/>
      <c r="G4" s="1112"/>
      <c r="H4" s="1113"/>
      <c r="I4" s="532"/>
      <c r="J4" s="532"/>
      <c r="K4" s="532"/>
      <c r="L4" s="532"/>
      <c r="M4" s="532"/>
      <c r="N4" s="532"/>
      <c r="O4" s="532"/>
      <c r="P4" s="532"/>
      <c r="Q4" s="532"/>
      <c r="R4" s="532"/>
      <c r="S4" s="532"/>
      <c r="T4" s="532"/>
      <c r="U4" s="526"/>
      <c r="V4" s="532"/>
      <c r="W4" s="532"/>
      <c r="X4" s="532"/>
      <c r="Y4" s="463"/>
      <c r="Z4" s="463"/>
      <c r="AA4" s="463"/>
      <c r="AB4" s="463"/>
      <c r="AC4" s="463"/>
      <c r="AD4" s="463"/>
      <c r="AE4" s="463"/>
      <c r="AF4" s="463"/>
      <c r="AG4" s="463"/>
      <c r="AH4" s="532"/>
      <c r="AI4" s="532"/>
      <c r="AJ4" s="532"/>
      <c r="AK4" s="532"/>
      <c r="AL4" s="532"/>
      <c r="AM4" s="532"/>
      <c r="AN4" s="532"/>
      <c r="AO4" s="532"/>
    </row>
    <row r="5" spans="1:41" ht="16" thickBot="1">
      <c r="A5" s="535" t="s">
        <v>6</v>
      </c>
      <c r="B5" s="536"/>
      <c r="C5" s="535"/>
      <c r="D5" s="535"/>
      <c r="E5" s="535" t="s">
        <v>5</v>
      </c>
      <c r="F5" s="535"/>
      <c r="G5" s="535"/>
      <c r="H5" s="537"/>
      <c r="I5" s="532"/>
      <c r="J5" s="532"/>
      <c r="K5" s="532"/>
      <c r="L5" s="532"/>
      <c r="M5" s="532"/>
      <c r="N5" s="532"/>
      <c r="O5" s="532"/>
      <c r="P5" s="532"/>
      <c r="Q5" s="532"/>
      <c r="R5" s="532"/>
      <c r="S5" s="532"/>
      <c r="T5" s="532"/>
      <c r="U5" s="526"/>
      <c r="V5" s="532"/>
      <c r="W5" s="532"/>
      <c r="X5" s="532"/>
      <c r="Y5" s="463"/>
      <c r="Z5" s="463"/>
      <c r="AA5" s="463"/>
      <c r="AB5" s="463"/>
      <c r="AC5" s="463"/>
      <c r="AD5" s="463"/>
      <c r="AE5" s="463"/>
      <c r="AF5" s="463"/>
      <c r="AG5" s="463"/>
      <c r="AH5" s="532"/>
      <c r="AI5" s="532"/>
      <c r="AJ5" s="532"/>
      <c r="AK5" s="532"/>
      <c r="AL5" s="532"/>
      <c r="AM5" s="532"/>
      <c r="AN5" s="532"/>
      <c r="AO5" s="532"/>
    </row>
    <row r="6" spans="1:41" ht="16" thickBot="1">
      <c r="A6" s="538"/>
      <c r="B6" s="539"/>
      <c r="C6" s="538"/>
      <c r="D6" s="538"/>
      <c r="E6" s="538"/>
      <c r="F6" s="538"/>
      <c r="G6" s="538"/>
      <c r="H6" s="540"/>
      <c r="I6" s="538"/>
      <c r="J6" s="538"/>
      <c r="K6" s="538"/>
      <c r="L6" s="538"/>
      <c r="M6" s="538"/>
      <c r="N6" s="538"/>
      <c r="O6" s="538"/>
      <c r="P6" s="538"/>
      <c r="Q6" s="538"/>
      <c r="R6" s="538"/>
      <c r="S6" s="538"/>
      <c r="T6" s="541"/>
      <c r="U6" s="542" t="s">
        <v>11</v>
      </c>
      <c r="V6" s="538"/>
      <c r="W6" s="538"/>
      <c r="X6" s="538"/>
      <c r="Y6" s="1094" t="s">
        <v>2956</v>
      </c>
      <c r="Z6" s="1095"/>
      <c r="AA6" s="1095"/>
      <c r="AB6" s="1095"/>
      <c r="AC6" s="1095"/>
      <c r="AD6" s="1095"/>
      <c r="AE6" s="1095"/>
      <c r="AF6" s="1095"/>
      <c r="AG6" s="1096"/>
      <c r="AH6" s="1114"/>
      <c r="AI6" s="1115"/>
      <c r="AJ6" s="538"/>
      <c r="AK6" s="1116" t="s">
        <v>9</v>
      </c>
      <c r="AL6" s="1117"/>
      <c r="AM6" s="1117"/>
      <c r="AN6" s="1117"/>
    </row>
    <row r="7" spans="1:41" ht="16" thickBot="1">
      <c r="A7" s="543" t="s">
        <v>11</v>
      </c>
      <c r="B7" s="544" t="s">
        <v>12</v>
      </c>
      <c r="C7" s="1118" t="s">
        <v>13</v>
      </c>
      <c r="D7" s="1118"/>
      <c r="E7" s="1118" t="s">
        <v>14</v>
      </c>
      <c r="F7" s="1118"/>
      <c r="G7" s="1118"/>
      <c r="H7" s="545" t="s">
        <v>16</v>
      </c>
      <c r="I7" s="1118" t="s">
        <v>20</v>
      </c>
      <c r="J7" s="1118"/>
      <c r="K7" s="1118"/>
      <c r="L7" s="546" t="s">
        <v>15</v>
      </c>
      <c r="M7" s="546" t="s">
        <v>71</v>
      </c>
      <c r="N7" s="546" t="s">
        <v>72</v>
      </c>
      <c r="O7" s="1118" t="s">
        <v>17</v>
      </c>
      <c r="P7" s="1118"/>
      <c r="Q7" s="1118" t="s">
        <v>18</v>
      </c>
      <c r="R7" s="1118"/>
      <c r="S7" s="1118" t="s">
        <v>19</v>
      </c>
      <c r="T7" s="1118"/>
      <c r="U7" s="547"/>
      <c r="V7" s="1119" t="s">
        <v>3104</v>
      </c>
      <c r="W7" s="1120"/>
      <c r="X7" s="548"/>
      <c r="Y7" s="466" t="s">
        <v>83</v>
      </c>
      <c r="Z7" s="467" t="s">
        <v>82</v>
      </c>
      <c r="AA7" s="467" t="s">
        <v>84</v>
      </c>
      <c r="AB7" s="467" t="s">
        <v>85</v>
      </c>
      <c r="AC7" s="467" t="s">
        <v>86</v>
      </c>
      <c r="AD7" s="468" t="s">
        <v>87</v>
      </c>
      <c r="AE7" s="467" t="s">
        <v>88</v>
      </c>
      <c r="AF7" s="469" t="s">
        <v>89</v>
      </c>
      <c r="AG7" s="470" t="s">
        <v>90</v>
      </c>
      <c r="AH7" s="1119" t="s">
        <v>1318</v>
      </c>
      <c r="AI7" s="1121"/>
      <c r="AJ7" s="546" t="s">
        <v>25</v>
      </c>
      <c r="AK7" s="549" t="s">
        <v>21</v>
      </c>
      <c r="AL7" s="549" t="s">
        <v>74</v>
      </c>
      <c r="AM7" s="549" t="s">
        <v>22</v>
      </c>
      <c r="AN7" s="550" t="s">
        <v>23</v>
      </c>
    </row>
    <row r="8" spans="1:41" ht="15">
      <c r="A8" s="551"/>
      <c r="B8" s="551"/>
      <c r="C8" s="552" t="s">
        <v>26</v>
      </c>
      <c r="D8" s="552" t="s">
        <v>27</v>
      </c>
      <c r="E8" s="552" t="s">
        <v>75</v>
      </c>
      <c r="F8" s="552" t="s">
        <v>76</v>
      </c>
      <c r="G8" s="552" t="s">
        <v>29</v>
      </c>
      <c r="H8" s="553" t="s">
        <v>31</v>
      </c>
      <c r="I8" s="552" t="s">
        <v>34</v>
      </c>
      <c r="J8" s="552" t="s">
        <v>77</v>
      </c>
      <c r="K8" s="552" t="s">
        <v>35</v>
      </c>
      <c r="L8" s="552" t="s">
        <v>30</v>
      </c>
      <c r="M8" s="552" t="s">
        <v>30</v>
      </c>
      <c r="N8" s="552" t="s">
        <v>30</v>
      </c>
      <c r="O8" s="552" t="s">
        <v>32</v>
      </c>
      <c r="P8" s="552" t="s">
        <v>33</v>
      </c>
      <c r="Q8" s="552" t="s">
        <v>32</v>
      </c>
      <c r="R8" s="552" t="s">
        <v>33</v>
      </c>
      <c r="S8" s="552" t="s">
        <v>32</v>
      </c>
      <c r="T8" s="552" t="s">
        <v>33</v>
      </c>
      <c r="U8" s="547"/>
      <c r="V8" s="549" t="s">
        <v>38</v>
      </c>
      <c r="W8" s="549" t="s">
        <v>39</v>
      </c>
      <c r="X8" s="554" t="s">
        <v>1089</v>
      </c>
      <c r="Y8" s="463"/>
      <c r="Z8" s="463"/>
      <c r="AA8" s="463"/>
      <c r="AB8" s="463"/>
      <c r="AC8" s="463"/>
      <c r="AD8" s="463"/>
      <c r="AE8" s="463"/>
      <c r="AF8" s="463"/>
      <c r="AG8" s="463"/>
      <c r="AH8" s="554" t="s">
        <v>1090</v>
      </c>
      <c r="AI8" s="554" t="s">
        <v>70</v>
      </c>
      <c r="AJ8" s="552"/>
      <c r="AK8" s="555" t="s">
        <v>497</v>
      </c>
      <c r="AL8" s="555" t="s">
        <v>498</v>
      </c>
      <c r="AM8" s="555"/>
      <c r="AN8" s="556"/>
    </row>
    <row r="9" spans="1:41" ht="29.25" customHeight="1">
      <c r="A9" s="557">
        <v>1</v>
      </c>
      <c r="B9" s="558" t="s">
        <v>3178</v>
      </c>
      <c r="C9" s="557"/>
      <c r="D9" s="557">
        <v>1</v>
      </c>
      <c r="E9" s="557"/>
      <c r="F9" s="557"/>
      <c r="G9" s="557">
        <v>1</v>
      </c>
      <c r="H9" s="559">
        <v>580</v>
      </c>
      <c r="I9" s="557"/>
      <c r="J9" s="557">
        <v>1</v>
      </c>
      <c r="K9" s="557"/>
      <c r="L9" s="557">
        <v>165</v>
      </c>
      <c r="M9" s="557">
        <v>73</v>
      </c>
      <c r="N9" s="557">
        <v>199</v>
      </c>
      <c r="O9" s="557"/>
      <c r="P9" s="557">
        <v>1</v>
      </c>
      <c r="Q9" s="557">
        <v>1</v>
      </c>
      <c r="R9" s="557"/>
      <c r="S9" s="557">
        <v>1</v>
      </c>
      <c r="T9" s="557"/>
      <c r="U9" s="560">
        <v>1</v>
      </c>
      <c r="V9" s="557">
        <v>300</v>
      </c>
      <c r="W9" s="557">
        <v>1000</v>
      </c>
      <c r="X9" s="557" t="s">
        <v>3179</v>
      </c>
      <c r="Y9" s="70"/>
      <c r="Z9" s="105"/>
      <c r="AA9" s="66"/>
      <c r="AB9" s="475"/>
      <c r="AC9" s="475"/>
      <c r="AD9" s="476"/>
      <c r="AE9" s="480"/>
      <c r="AF9" s="477"/>
      <c r="AG9" s="478"/>
      <c r="AH9" s="557">
        <v>10</v>
      </c>
      <c r="AI9" s="557">
        <v>10</v>
      </c>
      <c r="AJ9" s="557"/>
      <c r="AK9" s="557"/>
      <c r="AL9" s="557"/>
      <c r="AM9" s="557"/>
      <c r="AN9" s="561"/>
    </row>
    <row r="10" spans="1:41" ht="29.25" customHeight="1">
      <c r="A10" s="557">
        <v>2</v>
      </c>
      <c r="B10" s="558" t="s">
        <v>3178</v>
      </c>
      <c r="C10" s="557"/>
      <c r="D10" s="557">
        <v>1</v>
      </c>
      <c r="E10" s="557">
        <v>1</v>
      </c>
      <c r="F10" s="557"/>
      <c r="G10" s="557"/>
      <c r="H10" s="559">
        <v>158</v>
      </c>
      <c r="I10" s="557"/>
      <c r="J10" s="557"/>
      <c r="K10" s="557">
        <v>1</v>
      </c>
      <c r="L10" s="557">
        <v>122</v>
      </c>
      <c r="M10" s="557">
        <v>52</v>
      </c>
      <c r="N10" s="557">
        <v>115</v>
      </c>
      <c r="O10" s="557"/>
      <c r="P10" s="557">
        <v>1</v>
      </c>
      <c r="Q10" s="557"/>
      <c r="R10" s="557">
        <v>1</v>
      </c>
      <c r="S10" s="557"/>
      <c r="T10" s="557">
        <v>1</v>
      </c>
      <c r="U10" s="560">
        <v>2</v>
      </c>
      <c r="V10" s="557">
        <v>50</v>
      </c>
      <c r="W10" s="557">
        <v>100</v>
      </c>
      <c r="X10" s="557" t="s">
        <v>3180</v>
      </c>
      <c r="Y10" s="70">
        <v>4892</v>
      </c>
      <c r="Z10" s="105">
        <v>14790</v>
      </c>
      <c r="AA10" s="66">
        <v>1794</v>
      </c>
      <c r="AB10" s="475">
        <v>470</v>
      </c>
      <c r="AC10" s="475">
        <v>846</v>
      </c>
      <c r="AD10" s="476">
        <v>168</v>
      </c>
      <c r="AE10" s="480">
        <v>632</v>
      </c>
      <c r="AF10" s="477">
        <v>103</v>
      </c>
      <c r="AG10" s="478">
        <v>585.5</v>
      </c>
      <c r="AH10" s="557"/>
      <c r="AI10" s="557"/>
      <c r="AJ10" s="557"/>
      <c r="AK10" s="557"/>
      <c r="AL10" s="557"/>
      <c r="AM10" s="557"/>
      <c r="AN10" s="561"/>
    </row>
    <row r="11" spans="1:41" ht="29.25" customHeight="1">
      <c r="A11" s="557">
        <v>3</v>
      </c>
      <c r="B11" s="558" t="s">
        <v>3178</v>
      </c>
      <c r="C11" s="557"/>
      <c r="D11" s="557">
        <v>1</v>
      </c>
      <c r="E11" s="557"/>
      <c r="F11" s="557">
        <v>1</v>
      </c>
      <c r="G11" s="557"/>
      <c r="H11" s="559">
        <v>288</v>
      </c>
      <c r="I11" s="557"/>
      <c r="J11" s="557">
        <v>1</v>
      </c>
      <c r="K11" s="557"/>
      <c r="L11" s="557">
        <v>146</v>
      </c>
      <c r="M11" s="557">
        <v>59</v>
      </c>
      <c r="N11" s="557">
        <v>150</v>
      </c>
      <c r="O11" s="557"/>
      <c r="P11" s="557">
        <v>1</v>
      </c>
      <c r="Q11" s="557"/>
      <c r="R11" s="557">
        <v>1</v>
      </c>
      <c r="S11" s="557"/>
      <c r="T11" s="557">
        <v>1</v>
      </c>
      <c r="U11" s="560">
        <v>3</v>
      </c>
      <c r="V11" s="557">
        <v>300</v>
      </c>
      <c r="W11" s="557">
        <v>500</v>
      </c>
      <c r="X11" s="557" t="s">
        <v>3181</v>
      </c>
      <c r="Y11" s="479">
        <v>70</v>
      </c>
      <c r="Z11" s="475">
        <v>86</v>
      </c>
      <c r="AA11" s="475">
        <v>113</v>
      </c>
      <c r="AB11" s="475">
        <v>115</v>
      </c>
      <c r="AC11" s="475">
        <v>101</v>
      </c>
      <c r="AD11" s="476">
        <v>106</v>
      </c>
      <c r="AE11" s="480">
        <v>133</v>
      </c>
      <c r="AF11" s="477">
        <v>41</v>
      </c>
      <c r="AG11" s="478">
        <v>964</v>
      </c>
      <c r="AH11" s="557"/>
      <c r="AI11" s="557"/>
      <c r="AJ11" s="557"/>
      <c r="AK11" s="557"/>
      <c r="AL11" s="557"/>
      <c r="AM11" s="557"/>
      <c r="AN11" s="561"/>
    </row>
    <row r="12" spans="1:41" ht="29.25" customHeight="1">
      <c r="A12" s="557">
        <v>4</v>
      </c>
      <c r="B12" s="558" t="s">
        <v>3178</v>
      </c>
      <c r="C12" s="557">
        <v>1</v>
      </c>
      <c r="D12" s="557"/>
      <c r="E12" s="557"/>
      <c r="F12" s="557"/>
      <c r="G12" s="557">
        <v>1</v>
      </c>
      <c r="H12" s="559">
        <v>984</v>
      </c>
      <c r="I12" s="557"/>
      <c r="J12" s="557"/>
      <c r="K12" s="557">
        <v>1</v>
      </c>
      <c r="L12" s="557">
        <v>171</v>
      </c>
      <c r="M12" s="557">
        <v>68</v>
      </c>
      <c r="N12" s="557">
        <v>208</v>
      </c>
      <c r="O12" s="557"/>
      <c r="P12" s="557">
        <v>1</v>
      </c>
      <c r="Q12" s="557"/>
      <c r="R12" s="557">
        <v>1</v>
      </c>
      <c r="S12" s="557"/>
      <c r="T12" s="557">
        <v>1</v>
      </c>
      <c r="U12" s="560">
        <v>4</v>
      </c>
      <c r="V12" s="557">
        <v>300</v>
      </c>
      <c r="W12" s="557">
        <v>1200</v>
      </c>
      <c r="X12" s="557" t="s">
        <v>3182</v>
      </c>
      <c r="Y12" s="70">
        <v>1191</v>
      </c>
      <c r="Z12" s="105">
        <v>11382</v>
      </c>
      <c r="AA12" s="66">
        <v>2658.5</v>
      </c>
      <c r="AB12" s="475">
        <v>133.5</v>
      </c>
      <c r="AC12" s="475">
        <v>215</v>
      </c>
      <c r="AD12" s="476">
        <v>686.5</v>
      </c>
      <c r="AE12" s="480">
        <v>576</v>
      </c>
      <c r="AF12" s="477">
        <v>246</v>
      </c>
      <c r="AG12" s="478">
        <v>2449</v>
      </c>
      <c r="AH12" s="557"/>
      <c r="AI12" s="557"/>
      <c r="AJ12" s="557"/>
      <c r="AK12" s="557"/>
      <c r="AL12" s="557"/>
      <c r="AM12" s="557"/>
      <c r="AN12" s="561"/>
    </row>
    <row r="13" spans="1:41" ht="29.25" customHeight="1">
      <c r="A13" s="557">
        <v>5</v>
      </c>
      <c r="B13" s="558" t="s">
        <v>3178</v>
      </c>
      <c r="C13" s="557">
        <v>1</v>
      </c>
      <c r="D13" s="557"/>
      <c r="E13" s="557"/>
      <c r="F13" s="557">
        <v>1</v>
      </c>
      <c r="G13" s="557"/>
      <c r="H13" s="559">
        <v>330</v>
      </c>
      <c r="I13" s="557"/>
      <c r="J13" s="557">
        <v>1</v>
      </c>
      <c r="K13" s="557"/>
      <c r="L13" s="557">
        <v>143</v>
      </c>
      <c r="M13" s="557">
        <v>59</v>
      </c>
      <c r="N13" s="557">
        <v>143</v>
      </c>
      <c r="O13" s="557"/>
      <c r="P13" s="557">
        <v>1</v>
      </c>
      <c r="Q13" s="557"/>
      <c r="R13" s="557">
        <v>1</v>
      </c>
      <c r="S13" s="557"/>
      <c r="T13" s="557">
        <v>1</v>
      </c>
      <c r="U13" s="560">
        <v>5</v>
      </c>
      <c r="V13" s="557">
        <v>100</v>
      </c>
      <c r="W13" s="557">
        <v>100</v>
      </c>
      <c r="X13" s="557" t="s">
        <v>3183</v>
      </c>
      <c r="Y13" s="481">
        <v>12905.5</v>
      </c>
      <c r="Z13" s="105">
        <v>25030</v>
      </c>
      <c r="AA13" s="66">
        <v>4426</v>
      </c>
      <c r="AB13" s="475">
        <v>363</v>
      </c>
      <c r="AC13" s="475">
        <v>456.5</v>
      </c>
      <c r="AD13" s="476">
        <v>97.5</v>
      </c>
      <c r="AE13" s="480">
        <v>227</v>
      </c>
      <c r="AF13" s="477">
        <v>86</v>
      </c>
      <c r="AG13" s="478">
        <v>741.5</v>
      </c>
      <c r="AH13" s="557"/>
      <c r="AI13" s="557"/>
      <c r="AJ13" s="557"/>
      <c r="AK13" s="557"/>
      <c r="AL13" s="557"/>
      <c r="AM13" s="557"/>
      <c r="AN13" s="561"/>
    </row>
    <row r="14" spans="1:41" ht="29.25" customHeight="1">
      <c r="A14" s="557">
        <v>6</v>
      </c>
      <c r="B14" s="558" t="s">
        <v>3178</v>
      </c>
      <c r="C14" s="557">
        <v>1</v>
      </c>
      <c r="D14" s="557"/>
      <c r="E14" s="557"/>
      <c r="F14" s="557">
        <v>1</v>
      </c>
      <c r="G14" s="557"/>
      <c r="H14" s="559">
        <v>255</v>
      </c>
      <c r="I14" s="557"/>
      <c r="J14" s="557">
        <v>1</v>
      </c>
      <c r="K14" s="557"/>
      <c r="L14" s="557">
        <v>135</v>
      </c>
      <c r="M14" s="557">
        <v>53</v>
      </c>
      <c r="N14" s="557">
        <v>123</v>
      </c>
      <c r="O14" s="557"/>
      <c r="P14" s="557">
        <v>1</v>
      </c>
      <c r="Q14" s="557"/>
      <c r="R14" s="557">
        <v>1</v>
      </c>
      <c r="S14" s="557"/>
      <c r="T14" s="557">
        <v>1</v>
      </c>
      <c r="U14" s="560">
        <v>6</v>
      </c>
      <c r="V14" s="557">
        <v>300</v>
      </c>
      <c r="W14" s="557">
        <v>800</v>
      </c>
      <c r="X14" s="557" t="s">
        <v>3184</v>
      </c>
      <c r="Y14" s="70">
        <v>1314</v>
      </c>
      <c r="Z14" s="66">
        <v>4027</v>
      </c>
      <c r="AA14" s="66">
        <v>1775</v>
      </c>
      <c r="AB14" s="475">
        <v>137</v>
      </c>
      <c r="AC14" s="475">
        <v>108</v>
      </c>
      <c r="AD14" s="476">
        <v>112</v>
      </c>
      <c r="AE14" s="480">
        <v>243.5</v>
      </c>
      <c r="AF14" s="477">
        <v>124.5</v>
      </c>
      <c r="AG14" s="478">
        <v>1205</v>
      </c>
      <c r="AH14" s="557"/>
      <c r="AI14" s="557"/>
      <c r="AJ14" s="557"/>
      <c r="AK14" s="557"/>
      <c r="AL14" s="557"/>
      <c r="AM14" s="557"/>
      <c r="AN14" s="561"/>
    </row>
    <row r="15" spans="1:41" ht="29.25" customHeight="1">
      <c r="A15" s="557">
        <v>7</v>
      </c>
      <c r="B15" s="558" t="s">
        <v>3178</v>
      </c>
      <c r="C15" s="557">
        <v>1</v>
      </c>
      <c r="D15" s="557"/>
      <c r="E15" s="557"/>
      <c r="F15" s="557"/>
      <c r="G15" s="557">
        <v>1</v>
      </c>
      <c r="H15" s="559">
        <v>908</v>
      </c>
      <c r="I15" s="557"/>
      <c r="J15" s="557"/>
      <c r="K15" s="557">
        <v>1</v>
      </c>
      <c r="L15" s="557">
        <v>176</v>
      </c>
      <c r="M15" s="557">
        <v>68</v>
      </c>
      <c r="N15" s="557">
        <v>222</v>
      </c>
      <c r="O15" s="557"/>
      <c r="P15" s="557">
        <v>1</v>
      </c>
      <c r="Q15" s="557"/>
      <c r="R15" s="557">
        <v>1</v>
      </c>
      <c r="S15" s="557"/>
      <c r="T15" s="557">
        <v>1</v>
      </c>
      <c r="U15" s="560">
        <v>7</v>
      </c>
      <c r="V15" s="557">
        <v>200</v>
      </c>
      <c r="W15" s="557">
        <v>500</v>
      </c>
      <c r="X15" s="557" t="s">
        <v>3185</v>
      </c>
      <c r="Y15" s="479">
        <v>87</v>
      </c>
      <c r="Z15" s="475">
        <v>89</v>
      </c>
      <c r="AA15" s="475">
        <v>107</v>
      </c>
      <c r="AB15" s="475">
        <v>109</v>
      </c>
      <c r="AC15" s="475">
        <v>792.5</v>
      </c>
      <c r="AD15" s="476">
        <v>80</v>
      </c>
      <c r="AE15" s="480">
        <v>418</v>
      </c>
      <c r="AF15" s="477">
        <v>87</v>
      </c>
      <c r="AG15" s="478">
        <v>3980</v>
      </c>
      <c r="AH15" s="557"/>
      <c r="AI15" s="557"/>
      <c r="AJ15" s="557"/>
      <c r="AK15" s="557"/>
      <c r="AL15" s="557"/>
      <c r="AM15" s="557"/>
      <c r="AN15" s="561"/>
    </row>
    <row r="16" spans="1:41" ht="29.25" customHeight="1">
      <c r="A16" s="557">
        <v>8</v>
      </c>
      <c r="B16" s="558" t="s">
        <v>3178</v>
      </c>
      <c r="C16" s="557">
        <v>1</v>
      </c>
      <c r="D16" s="557"/>
      <c r="E16" s="557"/>
      <c r="F16" s="557"/>
      <c r="G16" s="557">
        <v>1</v>
      </c>
      <c r="H16" s="559">
        <v>780</v>
      </c>
      <c r="I16" s="557"/>
      <c r="J16" s="557"/>
      <c r="K16" s="557">
        <v>1</v>
      </c>
      <c r="L16" s="557">
        <v>164</v>
      </c>
      <c r="M16" s="557">
        <v>62</v>
      </c>
      <c r="N16" s="557">
        <v>170</v>
      </c>
      <c r="O16" s="557"/>
      <c r="P16" s="557">
        <v>1</v>
      </c>
      <c r="Q16" s="557"/>
      <c r="R16" s="557">
        <v>1</v>
      </c>
      <c r="S16" s="557"/>
      <c r="T16" s="557">
        <v>1</v>
      </c>
      <c r="U16" s="560">
        <v>8</v>
      </c>
      <c r="V16" s="557">
        <v>300</v>
      </c>
      <c r="W16" s="557">
        <v>800</v>
      </c>
      <c r="X16" s="557" t="s">
        <v>3186</v>
      </c>
      <c r="Y16" s="70">
        <v>8967</v>
      </c>
      <c r="Z16" s="105">
        <v>20814</v>
      </c>
      <c r="AA16" s="66">
        <v>5493</v>
      </c>
      <c r="AB16" s="475">
        <v>145</v>
      </c>
      <c r="AC16" s="475">
        <v>127</v>
      </c>
      <c r="AD16" s="476">
        <v>122</v>
      </c>
      <c r="AE16" s="480">
        <v>262</v>
      </c>
      <c r="AF16" s="477">
        <v>98</v>
      </c>
      <c r="AG16" s="478">
        <v>3586.5</v>
      </c>
      <c r="AH16" s="557"/>
      <c r="AI16" s="557"/>
      <c r="AJ16" s="557"/>
      <c r="AK16" s="557"/>
      <c r="AL16" s="557"/>
      <c r="AM16" s="557"/>
      <c r="AN16" s="561"/>
    </row>
    <row r="17" spans="1:40" s="568" customFormat="1" ht="29.25" customHeight="1">
      <c r="A17" s="562">
        <v>9</v>
      </c>
      <c r="B17" s="563" t="s">
        <v>3178</v>
      </c>
      <c r="C17" s="562"/>
      <c r="D17" s="562">
        <v>1</v>
      </c>
      <c r="E17" s="562"/>
      <c r="F17" s="562">
        <v>1</v>
      </c>
      <c r="G17" s="562"/>
      <c r="H17" s="564">
        <v>274</v>
      </c>
      <c r="I17" s="562"/>
      <c r="J17" s="562">
        <v>1</v>
      </c>
      <c r="K17" s="562"/>
      <c r="L17" s="562">
        <v>146</v>
      </c>
      <c r="M17" s="562">
        <v>54</v>
      </c>
      <c r="N17" s="562">
        <v>144</v>
      </c>
      <c r="O17" s="562"/>
      <c r="P17" s="562">
        <v>1</v>
      </c>
      <c r="Q17" s="562"/>
      <c r="R17" s="562">
        <v>1</v>
      </c>
      <c r="S17" s="562"/>
      <c r="T17" s="562">
        <v>1</v>
      </c>
      <c r="U17" s="565">
        <v>9</v>
      </c>
      <c r="V17" s="562">
        <v>200</v>
      </c>
      <c r="W17" s="562">
        <v>300</v>
      </c>
      <c r="X17" s="562" t="s">
        <v>3164</v>
      </c>
      <c r="Y17" s="70">
        <v>4462</v>
      </c>
      <c r="Z17" s="66">
        <v>9419.5</v>
      </c>
      <c r="AA17" s="66">
        <v>1277</v>
      </c>
      <c r="AB17" s="475">
        <v>120.5</v>
      </c>
      <c r="AC17" s="475">
        <v>101.5</v>
      </c>
      <c r="AD17" s="476">
        <v>96</v>
      </c>
      <c r="AE17" s="480">
        <v>128</v>
      </c>
      <c r="AF17" s="477">
        <v>96</v>
      </c>
      <c r="AG17" s="478">
        <v>1197</v>
      </c>
      <c r="AH17" s="562"/>
      <c r="AI17" s="562"/>
      <c r="AJ17" s="562" t="s">
        <v>348</v>
      </c>
      <c r="AK17" s="566"/>
      <c r="AL17" s="566"/>
      <c r="AM17" s="566"/>
      <c r="AN17" s="567"/>
    </row>
    <row r="18" spans="1:40" ht="29.25" customHeight="1">
      <c r="A18" s="557">
        <v>10</v>
      </c>
      <c r="B18" s="558" t="s">
        <v>3178</v>
      </c>
      <c r="C18" s="557">
        <v>1</v>
      </c>
      <c r="D18" s="557"/>
      <c r="E18" s="557"/>
      <c r="F18" s="557">
        <v>1</v>
      </c>
      <c r="G18" s="557"/>
      <c r="H18" s="559">
        <v>346</v>
      </c>
      <c r="I18" s="557"/>
      <c r="J18" s="557"/>
      <c r="K18" s="557">
        <v>1</v>
      </c>
      <c r="L18" s="557">
        <v>150</v>
      </c>
      <c r="M18" s="557">
        <v>56</v>
      </c>
      <c r="N18" s="557">
        <v>151</v>
      </c>
      <c r="O18" s="557"/>
      <c r="P18" s="557">
        <v>1</v>
      </c>
      <c r="Q18" s="557"/>
      <c r="R18" s="557">
        <v>1</v>
      </c>
      <c r="S18" s="557"/>
      <c r="T18" s="557">
        <v>1</v>
      </c>
      <c r="U18" s="560">
        <v>10</v>
      </c>
      <c r="V18" s="557">
        <v>300</v>
      </c>
      <c r="W18" s="557">
        <v>350</v>
      </c>
      <c r="X18" s="557" t="s">
        <v>3187</v>
      </c>
      <c r="Y18" s="479">
        <v>293.5</v>
      </c>
      <c r="Z18" s="66">
        <v>2198</v>
      </c>
      <c r="AA18" s="475">
        <v>945</v>
      </c>
      <c r="AB18" s="475">
        <v>148</v>
      </c>
      <c r="AC18" s="475">
        <v>149</v>
      </c>
      <c r="AD18" s="476">
        <v>111</v>
      </c>
      <c r="AE18" s="480">
        <v>172.5</v>
      </c>
      <c r="AF18" s="477">
        <v>101</v>
      </c>
      <c r="AG18" s="478">
        <v>1500</v>
      </c>
      <c r="AH18" s="557"/>
      <c r="AI18" s="557"/>
      <c r="AJ18" s="557"/>
      <c r="AK18" s="557"/>
      <c r="AL18" s="557"/>
      <c r="AM18" s="557"/>
      <c r="AN18" s="561"/>
    </row>
    <row r="19" spans="1:40" ht="29.25" customHeight="1">
      <c r="A19" s="557">
        <v>11</v>
      </c>
      <c r="B19" s="558" t="s">
        <v>3178</v>
      </c>
      <c r="C19" s="557">
        <v>1</v>
      </c>
      <c r="D19" s="557"/>
      <c r="E19" s="557"/>
      <c r="F19" s="557">
        <v>1</v>
      </c>
      <c r="G19" s="557"/>
      <c r="H19" s="559">
        <v>352</v>
      </c>
      <c r="I19" s="557"/>
      <c r="J19" s="557"/>
      <c r="K19" s="557">
        <v>1</v>
      </c>
      <c r="L19" s="557">
        <v>146</v>
      </c>
      <c r="M19" s="557">
        <v>56</v>
      </c>
      <c r="N19" s="557">
        <v>156</v>
      </c>
      <c r="O19" s="557"/>
      <c r="P19" s="557">
        <v>1</v>
      </c>
      <c r="Q19" s="557"/>
      <c r="R19" s="557">
        <v>1</v>
      </c>
      <c r="S19" s="557"/>
      <c r="T19" s="557">
        <v>1</v>
      </c>
      <c r="U19" s="560">
        <v>11</v>
      </c>
      <c r="V19" s="557">
        <v>300</v>
      </c>
      <c r="W19" s="557">
        <v>400</v>
      </c>
      <c r="X19" s="557" t="s">
        <v>3188</v>
      </c>
      <c r="Y19" s="479">
        <v>166</v>
      </c>
      <c r="Z19" s="475">
        <v>111.5</v>
      </c>
      <c r="AA19" s="475">
        <v>106.5</v>
      </c>
      <c r="AB19" s="475">
        <v>86</v>
      </c>
      <c r="AC19" s="475">
        <v>105.5</v>
      </c>
      <c r="AD19" s="476">
        <v>183</v>
      </c>
      <c r="AE19" s="480">
        <v>800.5</v>
      </c>
      <c r="AF19" s="477">
        <v>125.5</v>
      </c>
      <c r="AG19" s="478">
        <v>766</v>
      </c>
      <c r="AH19" s="557"/>
      <c r="AI19" s="557"/>
      <c r="AJ19" s="557"/>
      <c r="AK19" s="557"/>
      <c r="AL19" s="557"/>
      <c r="AM19" s="557"/>
      <c r="AN19" s="561"/>
    </row>
    <row r="20" spans="1:40" ht="29.25" customHeight="1">
      <c r="A20" s="557">
        <v>12</v>
      </c>
      <c r="B20" s="558" t="s">
        <v>3178</v>
      </c>
      <c r="C20" s="557"/>
      <c r="D20" s="557">
        <v>1</v>
      </c>
      <c r="E20" s="557"/>
      <c r="F20" s="557">
        <v>1</v>
      </c>
      <c r="G20" s="557"/>
      <c r="H20" s="559">
        <v>560</v>
      </c>
      <c r="I20" s="557"/>
      <c r="J20" s="557">
        <v>1</v>
      </c>
      <c r="K20" s="557"/>
      <c r="L20" s="557">
        <v>171</v>
      </c>
      <c r="M20" s="557">
        <v>56</v>
      </c>
      <c r="N20" s="557">
        <v>164</v>
      </c>
      <c r="O20" s="557"/>
      <c r="P20" s="557">
        <v>1</v>
      </c>
      <c r="Q20" s="557"/>
      <c r="R20" s="557">
        <v>1</v>
      </c>
      <c r="S20" s="557"/>
      <c r="T20" s="557">
        <v>1</v>
      </c>
      <c r="U20" s="560">
        <v>12</v>
      </c>
      <c r="V20" s="557">
        <v>300</v>
      </c>
      <c r="W20" s="557">
        <v>1000</v>
      </c>
      <c r="X20" s="557" t="s">
        <v>3189</v>
      </c>
      <c r="Y20" s="479">
        <v>90.5</v>
      </c>
      <c r="Z20" s="475">
        <v>96.5</v>
      </c>
      <c r="AA20" s="475">
        <v>93</v>
      </c>
      <c r="AB20" s="475">
        <v>118</v>
      </c>
      <c r="AC20" s="475">
        <v>423.5</v>
      </c>
      <c r="AD20" s="476">
        <v>87</v>
      </c>
      <c r="AE20" s="480">
        <v>160</v>
      </c>
      <c r="AF20" s="477">
        <v>97</v>
      </c>
      <c r="AG20" s="130">
        <v>6683.5</v>
      </c>
      <c r="AH20" s="557"/>
      <c r="AI20" s="557"/>
      <c r="AJ20" s="557"/>
      <c r="AK20" s="557"/>
      <c r="AL20" s="557"/>
      <c r="AM20" s="557"/>
      <c r="AN20" s="561"/>
    </row>
    <row r="21" spans="1:40" ht="29.25" customHeight="1">
      <c r="A21" s="557">
        <v>13</v>
      </c>
      <c r="B21" s="558" t="s">
        <v>3190</v>
      </c>
      <c r="C21" s="557"/>
      <c r="D21" s="557">
        <v>1</v>
      </c>
      <c r="E21" s="557"/>
      <c r="F21" s="557">
        <v>1</v>
      </c>
      <c r="G21" s="557"/>
      <c r="H21" s="559">
        <v>377</v>
      </c>
      <c r="I21" s="557"/>
      <c r="J21" s="557"/>
      <c r="K21" s="557">
        <v>1</v>
      </c>
      <c r="L21" s="557">
        <v>144.12</v>
      </c>
      <c r="M21" s="557">
        <v>65.37</v>
      </c>
      <c r="N21" s="557">
        <v>190</v>
      </c>
      <c r="O21" s="557"/>
      <c r="P21" s="557">
        <v>1</v>
      </c>
      <c r="Q21" s="557"/>
      <c r="R21" s="557">
        <v>1</v>
      </c>
      <c r="S21" s="557"/>
      <c r="T21" s="557">
        <v>1</v>
      </c>
      <c r="U21" s="560">
        <v>13</v>
      </c>
      <c r="V21" s="557">
        <v>300</v>
      </c>
      <c r="W21" s="557">
        <v>700</v>
      </c>
      <c r="X21" s="557" t="s">
        <v>3191</v>
      </c>
      <c r="Y21" s="479">
        <v>80</v>
      </c>
      <c r="Z21" s="475">
        <v>124</v>
      </c>
      <c r="AA21" s="475">
        <v>74</v>
      </c>
      <c r="AB21" s="475">
        <v>88</v>
      </c>
      <c r="AC21" s="475">
        <v>101.5</v>
      </c>
      <c r="AD21" s="476">
        <v>82</v>
      </c>
      <c r="AE21" s="480">
        <v>689</v>
      </c>
      <c r="AF21" s="477">
        <v>82</v>
      </c>
      <c r="AG21" s="478">
        <v>1191</v>
      </c>
      <c r="AH21" s="557"/>
      <c r="AI21" s="557"/>
      <c r="AJ21" s="557"/>
      <c r="AK21" s="557"/>
      <c r="AL21" s="557"/>
      <c r="AM21" s="557"/>
      <c r="AN21" s="561"/>
    </row>
    <row r="22" spans="1:40" ht="29.25" customHeight="1">
      <c r="A22" s="557">
        <v>14</v>
      </c>
      <c r="B22" s="558" t="s">
        <v>3190</v>
      </c>
      <c r="C22" s="557">
        <v>1</v>
      </c>
      <c r="D22" s="557"/>
      <c r="E22" s="557"/>
      <c r="F22" s="557">
        <v>1</v>
      </c>
      <c r="G22" s="557"/>
      <c r="H22" s="559">
        <v>323</v>
      </c>
      <c r="I22" s="557"/>
      <c r="J22" s="557">
        <v>1</v>
      </c>
      <c r="K22" s="557"/>
      <c r="L22" s="557">
        <v>144.43</v>
      </c>
      <c r="M22" s="557">
        <v>68</v>
      </c>
      <c r="N22" s="557">
        <v>192</v>
      </c>
      <c r="O22" s="557"/>
      <c r="P22" s="557">
        <v>1</v>
      </c>
      <c r="Q22" s="557"/>
      <c r="R22" s="557">
        <v>1</v>
      </c>
      <c r="S22" s="557"/>
      <c r="T22" s="557">
        <v>1</v>
      </c>
      <c r="U22" s="560">
        <v>14</v>
      </c>
      <c r="V22" s="557">
        <v>300</v>
      </c>
      <c r="W22" s="557">
        <v>500</v>
      </c>
      <c r="X22" s="557" t="s">
        <v>3192</v>
      </c>
      <c r="Y22" s="479">
        <v>94</v>
      </c>
      <c r="Z22" s="475">
        <v>352.5</v>
      </c>
      <c r="AA22" s="475">
        <v>112</v>
      </c>
      <c r="AB22" s="475">
        <v>105</v>
      </c>
      <c r="AC22" s="475">
        <v>121.5</v>
      </c>
      <c r="AD22" s="476">
        <v>83.5</v>
      </c>
      <c r="AE22" s="480">
        <v>395.5</v>
      </c>
      <c r="AF22" s="477">
        <v>91</v>
      </c>
      <c r="AG22" s="478">
        <v>813</v>
      </c>
      <c r="AH22" s="557"/>
      <c r="AI22" s="557"/>
      <c r="AJ22" s="557"/>
      <c r="AK22" s="557"/>
      <c r="AL22" s="557"/>
      <c r="AM22" s="557"/>
      <c r="AN22" s="561"/>
    </row>
    <row r="23" spans="1:40" ht="29.25" customHeight="1">
      <c r="A23" s="557">
        <v>15</v>
      </c>
      <c r="B23" s="558" t="s">
        <v>3190</v>
      </c>
      <c r="C23" s="557">
        <v>1</v>
      </c>
      <c r="D23" s="557"/>
      <c r="E23" s="557"/>
      <c r="F23" s="557"/>
      <c r="G23" s="557">
        <v>1</v>
      </c>
      <c r="H23" s="559">
        <v>687</v>
      </c>
      <c r="I23" s="557"/>
      <c r="J23" s="557"/>
      <c r="K23" s="557">
        <v>1</v>
      </c>
      <c r="L23" s="557">
        <v>180</v>
      </c>
      <c r="M23" s="557">
        <v>78</v>
      </c>
      <c r="N23" s="557">
        <v>225</v>
      </c>
      <c r="O23" s="557"/>
      <c r="P23" s="557">
        <v>1</v>
      </c>
      <c r="Q23" s="557"/>
      <c r="R23" s="557">
        <v>1</v>
      </c>
      <c r="S23" s="557"/>
      <c r="T23" s="557">
        <v>1</v>
      </c>
      <c r="U23" s="560">
        <v>15</v>
      </c>
      <c r="V23" s="557">
        <v>300</v>
      </c>
      <c r="W23" s="557">
        <v>600</v>
      </c>
      <c r="X23" s="557" t="s">
        <v>3193</v>
      </c>
      <c r="Y23" s="70">
        <v>4160</v>
      </c>
      <c r="Z23" s="66">
        <v>5100</v>
      </c>
      <c r="AA23" s="475">
        <v>806</v>
      </c>
      <c r="AB23" s="475">
        <v>135</v>
      </c>
      <c r="AC23" s="475">
        <v>131</v>
      </c>
      <c r="AD23" s="476">
        <v>210</v>
      </c>
      <c r="AE23" s="480">
        <v>707</v>
      </c>
      <c r="AF23" s="477">
        <v>111</v>
      </c>
      <c r="AG23" s="478">
        <v>2344</v>
      </c>
      <c r="AH23" s="557"/>
      <c r="AI23" s="557"/>
      <c r="AJ23" s="557"/>
      <c r="AK23" s="557"/>
      <c r="AL23" s="557"/>
      <c r="AM23" s="557"/>
      <c r="AN23" s="561"/>
    </row>
    <row r="24" spans="1:40" ht="29.25" customHeight="1">
      <c r="A24" s="557">
        <v>16</v>
      </c>
      <c r="B24" s="558" t="s">
        <v>3190</v>
      </c>
      <c r="C24" s="557">
        <v>1</v>
      </c>
      <c r="D24" s="557"/>
      <c r="E24" s="557"/>
      <c r="F24" s="557">
        <v>1</v>
      </c>
      <c r="G24" s="557"/>
      <c r="H24" s="559">
        <v>327</v>
      </c>
      <c r="I24" s="557"/>
      <c r="J24" s="557">
        <v>1</v>
      </c>
      <c r="K24" s="557"/>
      <c r="L24" s="557">
        <v>150</v>
      </c>
      <c r="M24" s="557">
        <v>68</v>
      </c>
      <c r="N24" s="557">
        <v>182</v>
      </c>
      <c r="O24" s="557"/>
      <c r="P24" s="557">
        <v>1</v>
      </c>
      <c r="Q24" s="557"/>
      <c r="R24" s="557">
        <v>1</v>
      </c>
      <c r="S24" s="557"/>
      <c r="T24" s="557">
        <v>1</v>
      </c>
      <c r="U24" s="560">
        <v>16</v>
      </c>
      <c r="V24" s="557">
        <v>300</v>
      </c>
      <c r="W24" s="557">
        <v>1000</v>
      </c>
      <c r="X24" s="557" t="s">
        <v>3194</v>
      </c>
      <c r="Y24" s="479">
        <v>107</v>
      </c>
      <c r="Z24" s="475">
        <v>137</v>
      </c>
      <c r="AA24" s="475">
        <v>146</v>
      </c>
      <c r="AB24" s="475">
        <v>92.5</v>
      </c>
      <c r="AC24" s="475">
        <v>103</v>
      </c>
      <c r="AD24" s="476">
        <v>91</v>
      </c>
      <c r="AE24" s="480">
        <v>309</v>
      </c>
      <c r="AF24" s="477">
        <v>118.5</v>
      </c>
      <c r="AG24" s="478">
        <v>1356</v>
      </c>
      <c r="AH24" s="557"/>
      <c r="AI24" s="557"/>
      <c r="AJ24" s="557"/>
      <c r="AK24" s="557"/>
      <c r="AL24" s="557"/>
      <c r="AM24" s="557"/>
      <c r="AN24" s="561"/>
    </row>
    <row r="25" spans="1:40" ht="29.25" customHeight="1">
      <c r="A25" s="557">
        <v>17</v>
      </c>
      <c r="B25" s="558" t="s">
        <v>3190</v>
      </c>
      <c r="C25" s="557"/>
      <c r="D25" s="557">
        <v>1</v>
      </c>
      <c r="E25" s="557"/>
      <c r="F25" s="557"/>
      <c r="G25" s="557">
        <v>1</v>
      </c>
      <c r="H25" s="559">
        <v>630</v>
      </c>
      <c r="I25" s="557"/>
      <c r="J25" s="557"/>
      <c r="K25" s="557">
        <v>1</v>
      </c>
      <c r="L25" s="557">
        <v>178</v>
      </c>
      <c r="M25" s="557">
        <v>78</v>
      </c>
      <c r="N25" s="557">
        <v>222</v>
      </c>
      <c r="O25" s="557"/>
      <c r="P25" s="557">
        <v>1</v>
      </c>
      <c r="Q25" s="557">
        <v>1</v>
      </c>
      <c r="R25" s="557"/>
      <c r="S25" s="557"/>
      <c r="T25" s="557">
        <v>1</v>
      </c>
      <c r="U25" s="560">
        <v>17</v>
      </c>
      <c r="V25" s="557">
        <v>300</v>
      </c>
      <c r="W25" s="557">
        <v>1000</v>
      </c>
      <c r="X25" s="557" t="s">
        <v>3195</v>
      </c>
      <c r="Y25" s="479">
        <v>203</v>
      </c>
      <c r="Z25" s="475">
        <v>109</v>
      </c>
      <c r="AA25" s="475">
        <v>128.5</v>
      </c>
      <c r="AB25" s="475">
        <v>111.5</v>
      </c>
      <c r="AC25" s="475">
        <v>183</v>
      </c>
      <c r="AD25" s="476">
        <v>99</v>
      </c>
      <c r="AE25" s="480">
        <v>882</v>
      </c>
      <c r="AF25" s="477">
        <v>114</v>
      </c>
      <c r="AG25" s="478">
        <v>3385</v>
      </c>
      <c r="AH25" s="557"/>
      <c r="AI25" s="557"/>
      <c r="AJ25" s="557"/>
      <c r="AK25" s="557"/>
      <c r="AL25" s="557"/>
      <c r="AM25" s="557"/>
      <c r="AN25" s="561"/>
    </row>
    <row r="26" spans="1:40" ht="29.25" customHeight="1">
      <c r="A26" s="557">
        <v>18</v>
      </c>
      <c r="B26" s="558" t="s">
        <v>3190</v>
      </c>
      <c r="C26" s="557">
        <v>1</v>
      </c>
      <c r="D26" s="557"/>
      <c r="E26" s="557"/>
      <c r="F26" s="557"/>
      <c r="G26" s="557">
        <v>1</v>
      </c>
      <c r="H26" s="559">
        <v>930</v>
      </c>
      <c r="I26" s="557"/>
      <c r="J26" s="557"/>
      <c r="K26" s="557">
        <v>1</v>
      </c>
      <c r="L26" s="557">
        <v>177.69</v>
      </c>
      <c r="M26" s="557">
        <v>78.7</v>
      </c>
      <c r="N26" s="557">
        <v>210.3</v>
      </c>
      <c r="O26" s="557"/>
      <c r="P26" s="557">
        <v>1</v>
      </c>
      <c r="Q26" s="557"/>
      <c r="R26" s="557">
        <v>1</v>
      </c>
      <c r="S26" s="557"/>
      <c r="T26" s="557">
        <v>1</v>
      </c>
      <c r="U26" s="560">
        <v>18</v>
      </c>
      <c r="V26" s="557">
        <v>300</v>
      </c>
      <c r="W26" s="557">
        <v>1300</v>
      </c>
      <c r="X26" s="557" t="s">
        <v>3196</v>
      </c>
      <c r="Y26" s="479">
        <v>88.5</v>
      </c>
      <c r="Z26" s="475">
        <v>98</v>
      </c>
      <c r="AA26" s="475">
        <v>133</v>
      </c>
      <c r="AB26" s="475">
        <v>105</v>
      </c>
      <c r="AC26" s="475">
        <v>90.5</v>
      </c>
      <c r="AD26" s="476">
        <v>111</v>
      </c>
      <c r="AE26" s="480">
        <v>181.5</v>
      </c>
      <c r="AF26" s="477">
        <v>125.5</v>
      </c>
      <c r="AG26" s="478">
        <v>3722</v>
      </c>
      <c r="AH26" s="557"/>
      <c r="AI26" s="557"/>
      <c r="AJ26" s="557"/>
      <c r="AK26" s="557"/>
      <c r="AL26" s="557"/>
      <c r="AM26" s="557"/>
      <c r="AN26" s="561"/>
    </row>
    <row r="27" spans="1:40" ht="29.25" customHeight="1">
      <c r="A27" s="557">
        <v>19</v>
      </c>
      <c r="B27" s="558" t="s">
        <v>3190</v>
      </c>
      <c r="C27" s="557">
        <v>1</v>
      </c>
      <c r="D27" s="557"/>
      <c r="E27" s="557"/>
      <c r="F27" s="557">
        <v>1</v>
      </c>
      <c r="G27" s="557"/>
      <c r="H27" s="559">
        <v>326</v>
      </c>
      <c r="I27" s="557"/>
      <c r="J27" s="557"/>
      <c r="K27" s="557">
        <v>1</v>
      </c>
      <c r="L27" s="557">
        <v>163.69999999999999</v>
      </c>
      <c r="M27" s="557">
        <v>12.7</v>
      </c>
      <c r="N27" s="557">
        <v>151</v>
      </c>
      <c r="O27" s="557"/>
      <c r="P27" s="557">
        <v>1</v>
      </c>
      <c r="Q27" s="557"/>
      <c r="R27" s="557">
        <v>1</v>
      </c>
      <c r="S27" s="557"/>
      <c r="T27" s="557">
        <v>1</v>
      </c>
      <c r="U27" s="560">
        <v>19</v>
      </c>
      <c r="V27" s="557">
        <v>300</v>
      </c>
      <c r="W27" s="557">
        <v>1200</v>
      </c>
      <c r="X27" s="569" t="s">
        <v>3197</v>
      </c>
      <c r="Y27" s="479">
        <v>726</v>
      </c>
      <c r="Z27" s="66">
        <v>1186</v>
      </c>
      <c r="AA27" s="475">
        <v>598</v>
      </c>
      <c r="AB27" s="475">
        <v>104</v>
      </c>
      <c r="AC27" s="475">
        <v>97.5</v>
      </c>
      <c r="AD27" s="476">
        <v>93</v>
      </c>
      <c r="AE27" s="480">
        <v>111</v>
      </c>
      <c r="AF27" s="477">
        <v>107</v>
      </c>
      <c r="AG27" s="478">
        <v>563</v>
      </c>
      <c r="AH27" s="557"/>
      <c r="AI27" s="557"/>
      <c r="AJ27" s="557"/>
      <c r="AK27" s="557"/>
      <c r="AL27" s="557"/>
      <c r="AM27" s="557"/>
      <c r="AN27" s="561"/>
    </row>
    <row r="28" spans="1:40" ht="29.25" customHeight="1">
      <c r="A28" s="557">
        <v>20</v>
      </c>
      <c r="B28" s="558" t="s">
        <v>3190</v>
      </c>
      <c r="C28" s="557">
        <v>1</v>
      </c>
      <c r="D28" s="557"/>
      <c r="E28" s="557"/>
      <c r="F28" s="557">
        <v>1</v>
      </c>
      <c r="G28" s="557"/>
      <c r="H28" s="559">
        <v>324</v>
      </c>
      <c r="I28" s="557"/>
      <c r="J28" s="557"/>
      <c r="K28" s="557">
        <v>1</v>
      </c>
      <c r="L28" s="557">
        <v>138.30000000000001</v>
      </c>
      <c r="M28" s="557">
        <v>57.8</v>
      </c>
      <c r="N28" s="557">
        <v>143.80000000000001</v>
      </c>
      <c r="O28" s="557"/>
      <c r="P28" s="557">
        <v>1</v>
      </c>
      <c r="Q28" s="557"/>
      <c r="R28" s="557">
        <v>1</v>
      </c>
      <c r="S28" s="557"/>
      <c r="T28" s="557">
        <v>1</v>
      </c>
      <c r="U28" s="560">
        <v>20</v>
      </c>
      <c r="V28" s="557">
        <v>300</v>
      </c>
      <c r="W28" s="557">
        <v>800</v>
      </c>
      <c r="X28" s="557" t="s">
        <v>3198</v>
      </c>
      <c r="Y28" s="70">
        <v>1865</v>
      </c>
      <c r="Z28" s="105">
        <v>12435</v>
      </c>
      <c r="AA28" s="66">
        <v>1764</v>
      </c>
      <c r="AB28" s="475">
        <v>98</v>
      </c>
      <c r="AC28" s="475">
        <v>136.5</v>
      </c>
      <c r="AD28" s="476">
        <v>96</v>
      </c>
      <c r="AE28" s="480">
        <v>129</v>
      </c>
      <c r="AF28" s="477">
        <v>68</v>
      </c>
      <c r="AG28" s="478">
        <v>1215.5</v>
      </c>
      <c r="AH28" s="557"/>
      <c r="AI28" s="557"/>
      <c r="AJ28" s="557"/>
      <c r="AK28" s="557"/>
      <c r="AL28" s="557"/>
      <c r="AM28" s="557"/>
      <c r="AN28" s="561"/>
    </row>
    <row r="29" spans="1:40" s="570" customFormat="1" ht="29.25" customHeight="1">
      <c r="A29" s="557">
        <v>21</v>
      </c>
      <c r="B29" s="558" t="s">
        <v>3190</v>
      </c>
      <c r="C29" s="557">
        <v>1</v>
      </c>
      <c r="D29" s="557"/>
      <c r="E29" s="557"/>
      <c r="F29" s="557">
        <v>1</v>
      </c>
      <c r="G29" s="557"/>
      <c r="H29" s="559">
        <v>335</v>
      </c>
      <c r="I29" s="557"/>
      <c r="J29" s="557">
        <v>1</v>
      </c>
      <c r="K29" s="557"/>
      <c r="L29" s="557">
        <v>145.4</v>
      </c>
      <c r="M29" s="557">
        <v>58.9</v>
      </c>
      <c r="N29" s="557">
        <v>134.6</v>
      </c>
      <c r="O29" s="557"/>
      <c r="P29" s="557">
        <v>1</v>
      </c>
      <c r="Q29" s="557"/>
      <c r="R29" s="557">
        <v>1</v>
      </c>
      <c r="S29" s="557"/>
      <c r="T29" s="557">
        <v>1</v>
      </c>
      <c r="U29" s="560">
        <v>21</v>
      </c>
      <c r="V29" s="557">
        <v>300</v>
      </c>
      <c r="W29" s="557">
        <v>800</v>
      </c>
      <c r="X29" s="557" t="s">
        <v>3199</v>
      </c>
      <c r="Y29" s="479">
        <v>93.5</v>
      </c>
      <c r="Z29" s="475">
        <v>75.5</v>
      </c>
      <c r="AA29" s="475">
        <v>103</v>
      </c>
      <c r="AB29" s="475">
        <v>98</v>
      </c>
      <c r="AC29" s="475">
        <v>102</v>
      </c>
      <c r="AD29" s="476">
        <v>98</v>
      </c>
      <c r="AE29" s="480">
        <v>229.5</v>
      </c>
      <c r="AF29" s="477">
        <v>64.5</v>
      </c>
      <c r="AG29" s="478">
        <v>1569</v>
      </c>
      <c r="AH29" s="557"/>
      <c r="AI29" s="557"/>
      <c r="AJ29" s="557"/>
      <c r="AK29" s="557"/>
      <c r="AL29" s="557"/>
      <c r="AM29" s="557"/>
      <c r="AN29" s="561"/>
    </row>
    <row r="30" spans="1:40" s="568" customFormat="1" ht="29.25" customHeight="1">
      <c r="A30" s="562">
        <v>22</v>
      </c>
      <c r="B30" s="563" t="s">
        <v>3190</v>
      </c>
      <c r="C30" s="562">
        <v>1</v>
      </c>
      <c r="D30" s="562"/>
      <c r="E30" s="562"/>
      <c r="F30" s="562"/>
      <c r="G30" s="562">
        <v>1</v>
      </c>
      <c r="H30" s="564">
        <v>947</v>
      </c>
      <c r="I30" s="562"/>
      <c r="J30" s="562"/>
      <c r="K30" s="562">
        <v>1</v>
      </c>
      <c r="L30" s="562">
        <v>167.7</v>
      </c>
      <c r="M30" s="562">
        <v>73.3</v>
      </c>
      <c r="N30" s="562">
        <v>228.4</v>
      </c>
      <c r="O30" s="562"/>
      <c r="P30" s="562">
        <v>1</v>
      </c>
      <c r="Q30" s="562"/>
      <c r="R30" s="562">
        <v>1</v>
      </c>
      <c r="S30" s="562"/>
      <c r="T30" s="562">
        <v>1</v>
      </c>
      <c r="U30" s="565">
        <v>22</v>
      </c>
      <c r="V30" s="562">
        <v>300</v>
      </c>
      <c r="W30" s="562">
        <v>900</v>
      </c>
      <c r="X30" s="562" t="s">
        <v>2870</v>
      </c>
      <c r="Y30" s="70">
        <v>1930</v>
      </c>
      <c r="Z30" s="66">
        <v>7465</v>
      </c>
      <c r="AA30" s="66">
        <v>3294.5</v>
      </c>
      <c r="AB30" s="475">
        <v>153</v>
      </c>
      <c r="AC30" s="475">
        <v>135</v>
      </c>
      <c r="AD30" s="476">
        <v>869.5</v>
      </c>
      <c r="AE30" s="480">
        <v>966</v>
      </c>
      <c r="AF30" s="477">
        <v>205.5</v>
      </c>
      <c r="AG30" s="478">
        <v>2011.5</v>
      </c>
      <c r="AH30" s="562"/>
      <c r="AI30" s="562"/>
      <c r="AJ30" s="562"/>
      <c r="AK30" s="566"/>
      <c r="AL30" s="566"/>
      <c r="AM30" s="566"/>
      <c r="AN30" s="567"/>
    </row>
    <row r="31" spans="1:40" ht="29.25" customHeight="1">
      <c r="A31" s="557">
        <v>23</v>
      </c>
      <c r="B31" s="558" t="s">
        <v>3200</v>
      </c>
      <c r="C31" s="557">
        <v>1</v>
      </c>
      <c r="D31" s="557"/>
      <c r="E31" s="557"/>
      <c r="F31" s="557"/>
      <c r="G31" s="557">
        <v>1</v>
      </c>
      <c r="H31" s="559">
        <v>752</v>
      </c>
      <c r="I31" s="557"/>
      <c r="J31" s="557"/>
      <c r="K31" s="557">
        <v>1</v>
      </c>
      <c r="L31" s="557">
        <v>160.6</v>
      </c>
      <c r="M31" s="557">
        <v>68.400000000000006</v>
      </c>
      <c r="N31" s="557">
        <v>201.7</v>
      </c>
      <c r="O31" s="557"/>
      <c r="P31" s="557">
        <v>1</v>
      </c>
      <c r="Q31" s="557"/>
      <c r="R31" s="557">
        <v>1</v>
      </c>
      <c r="S31" s="557"/>
      <c r="T31" s="557">
        <v>1</v>
      </c>
      <c r="U31" s="560">
        <v>23</v>
      </c>
      <c r="V31" s="557">
        <v>300</v>
      </c>
      <c r="W31" s="557">
        <v>700</v>
      </c>
      <c r="X31" s="557" t="s">
        <v>3201</v>
      </c>
      <c r="Y31" s="479">
        <v>121</v>
      </c>
      <c r="Z31" s="475">
        <v>132</v>
      </c>
      <c r="AA31" s="475">
        <v>123</v>
      </c>
      <c r="AB31" s="475">
        <v>95</v>
      </c>
      <c r="AC31" s="475">
        <v>114.5</v>
      </c>
      <c r="AD31" s="476">
        <v>114.5</v>
      </c>
      <c r="AE31" s="480">
        <v>448</v>
      </c>
      <c r="AF31" s="477">
        <v>126</v>
      </c>
      <c r="AG31" s="130">
        <v>5708</v>
      </c>
      <c r="AH31" s="557"/>
      <c r="AI31" s="557"/>
      <c r="AJ31" s="557"/>
      <c r="AK31" s="557"/>
      <c r="AL31" s="557"/>
      <c r="AM31" s="557"/>
      <c r="AN31" s="561"/>
    </row>
    <row r="32" spans="1:40" ht="29.25" customHeight="1">
      <c r="A32" s="557">
        <v>24</v>
      </c>
      <c r="B32" s="558" t="s">
        <v>3200</v>
      </c>
      <c r="C32" s="557">
        <v>1</v>
      </c>
      <c r="D32" s="557"/>
      <c r="E32" s="557"/>
      <c r="F32" s="557"/>
      <c r="G32" s="557">
        <v>1</v>
      </c>
      <c r="H32" s="559">
        <v>847</v>
      </c>
      <c r="I32" s="557"/>
      <c r="J32" s="557"/>
      <c r="K32" s="557">
        <v>1</v>
      </c>
      <c r="L32" s="557">
        <v>182.6</v>
      </c>
      <c r="M32" s="557">
        <v>81.3</v>
      </c>
      <c r="N32" s="557">
        <v>221.6</v>
      </c>
      <c r="O32" s="557"/>
      <c r="P32" s="557">
        <v>1</v>
      </c>
      <c r="Q32" s="557"/>
      <c r="R32" s="557">
        <v>1</v>
      </c>
      <c r="S32" s="557"/>
      <c r="T32" s="557">
        <v>1</v>
      </c>
      <c r="U32" s="560">
        <v>24</v>
      </c>
      <c r="V32" s="557">
        <v>300</v>
      </c>
      <c r="W32" s="557">
        <v>500</v>
      </c>
      <c r="X32" s="557" t="s">
        <v>3202</v>
      </c>
      <c r="Y32" s="70">
        <v>2026</v>
      </c>
      <c r="Z32" s="475">
        <v>170</v>
      </c>
      <c r="AA32" s="475">
        <v>209</v>
      </c>
      <c r="AB32" s="475">
        <v>140</v>
      </c>
      <c r="AC32" s="475">
        <v>198</v>
      </c>
      <c r="AD32" s="476">
        <v>175.5</v>
      </c>
      <c r="AE32" s="81">
        <v>1790</v>
      </c>
      <c r="AF32" s="477">
        <v>506</v>
      </c>
      <c r="AG32" s="478">
        <v>2428</v>
      </c>
      <c r="AH32" s="557"/>
      <c r="AI32" s="557"/>
      <c r="AJ32" s="557"/>
      <c r="AK32" s="557"/>
      <c r="AL32" s="557"/>
      <c r="AM32" s="557"/>
      <c r="AN32" s="561"/>
    </row>
    <row r="33" spans="1:40" ht="29.25" customHeight="1">
      <c r="A33" s="557">
        <v>25</v>
      </c>
      <c r="B33" s="558" t="s">
        <v>3200</v>
      </c>
      <c r="C33" s="557">
        <v>1</v>
      </c>
      <c r="D33" s="557"/>
      <c r="E33" s="557"/>
      <c r="F33" s="557"/>
      <c r="G33" s="557">
        <v>1</v>
      </c>
      <c r="H33" s="559">
        <v>924</v>
      </c>
      <c r="I33" s="557"/>
      <c r="J33" s="557"/>
      <c r="K33" s="557">
        <v>1</v>
      </c>
      <c r="L33" s="557">
        <v>186.5</v>
      </c>
      <c r="M33" s="557">
        <v>76.8</v>
      </c>
      <c r="N33" s="557">
        <v>220.5</v>
      </c>
      <c r="O33" s="557"/>
      <c r="P33" s="557">
        <v>1</v>
      </c>
      <c r="Q33" s="557"/>
      <c r="R33" s="557">
        <v>1</v>
      </c>
      <c r="S33" s="557"/>
      <c r="T33" s="557">
        <v>1</v>
      </c>
      <c r="U33" s="560">
        <v>25</v>
      </c>
      <c r="V33" s="557">
        <v>300</v>
      </c>
      <c r="W33" s="557">
        <v>600</v>
      </c>
      <c r="X33" s="557" t="s">
        <v>3203</v>
      </c>
      <c r="Y33" s="70">
        <v>1422</v>
      </c>
      <c r="Z33" s="475">
        <v>105</v>
      </c>
      <c r="AA33" s="475">
        <v>117.5</v>
      </c>
      <c r="AB33" s="475">
        <v>99</v>
      </c>
      <c r="AC33" s="475">
        <v>121</v>
      </c>
      <c r="AD33" s="476">
        <v>138.5</v>
      </c>
      <c r="AE33" s="81">
        <v>1246</v>
      </c>
      <c r="AF33" s="477">
        <v>301</v>
      </c>
      <c r="AG33" s="478">
        <v>2113</v>
      </c>
      <c r="AH33" s="557"/>
      <c r="AI33" s="557"/>
      <c r="AJ33" s="557"/>
      <c r="AK33" s="557"/>
      <c r="AL33" s="557"/>
      <c r="AM33" s="557"/>
      <c r="AN33" s="561"/>
    </row>
    <row r="34" spans="1:40" ht="29.25" customHeight="1">
      <c r="A34" s="557">
        <v>26</v>
      </c>
      <c r="B34" s="558" t="s">
        <v>3200</v>
      </c>
      <c r="C34" s="557"/>
      <c r="D34" s="557">
        <v>1</v>
      </c>
      <c r="E34" s="557"/>
      <c r="F34" s="557"/>
      <c r="G34" s="557">
        <v>1</v>
      </c>
      <c r="H34" s="559">
        <v>529</v>
      </c>
      <c r="I34" s="557"/>
      <c r="J34" s="557">
        <v>1</v>
      </c>
      <c r="K34" s="557"/>
      <c r="L34" s="557">
        <v>184.7</v>
      </c>
      <c r="M34" s="557">
        <v>77</v>
      </c>
      <c r="N34" s="557">
        <v>183.9</v>
      </c>
      <c r="O34" s="557"/>
      <c r="P34" s="557">
        <v>1</v>
      </c>
      <c r="Q34" s="557"/>
      <c r="R34" s="557">
        <v>1</v>
      </c>
      <c r="S34" s="557"/>
      <c r="T34" s="557">
        <v>1</v>
      </c>
      <c r="U34" s="560">
        <v>26</v>
      </c>
      <c r="V34" s="557">
        <v>300</v>
      </c>
      <c r="W34" s="557">
        <v>700</v>
      </c>
      <c r="X34" s="557" t="s">
        <v>3204</v>
      </c>
      <c r="Y34" s="479">
        <v>138</v>
      </c>
      <c r="Z34" s="475">
        <v>127</v>
      </c>
      <c r="AA34" s="475">
        <v>146</v>
      </c>
      <c r="AB34" s="475">
        <v>110</v>
      </c>
      <c r="AC34" s="475">
        <v>97.5</v>
      </c>
      <c r="AD34" s="476">
        <v>188.5</v>
      </c>
      <c r="AE34" s="81">
        <v>2151</v>
      </c>
      <c r="AF34" s="477">
        <v>148.5</v>
      </c>
      <c r="AG34" s="478">
        <v>2342</v>
      </c>
      <c r="AH34" s="557"/>
      <c r="AI34" s="557"/>
      <c r="AJ34" s="557"/>
      <c r="AK34" s="557"/>
      <c r="AL34" s="557"/>
      <c r="AM34" s="557"/>
      <c r="AN34" s="561"/>
    </row>
    <row r="35" spans="1:40" ht="29.25" customHeight="1">
      <c r="A35" s="557">
        <v>27</v>
      </c>
      <c r="B35" s="558" t="s">
        <v>3200</v>
      </c>
      <c r="C35" s="557">
        <v>1</v>
      </c>
      <c r="D35" s="557"/>
      <c r="E35" s="557"/>
      <c r="F35" s="557"/>
      <c r="G35" s="557">
        <v>1</v>
      </c>
      <c r="H35" s="559">
        <v>841</v>
      </c>
      <c r="I35" s="557"/>
      <c r="J35" s="557"/>
      <c r="K35" s="557">
        <v>1</v>
      </c>
      <c r="L35" s="557">
        <v>185</v>
      </c>
      <c r="M35" s="557">
        <v>79.2</v>
      </c>
      <c r="N35" s="557">
        <v>210.3</v>
      </c>
      <c r="O35" s="557"/>
      <c r="P35" s="557">
        <v>1</v>
      </c>
      <c r="Q35" s="557"/>
      <c r="R35" s="557">
        <v>1</v>
      </c>
      <c r="S35" s="557"/>
      <c r="T35" s="557">
        <v>1</v>
      </c>
      <c r="U35" s="560">
        <v>27</v>
      </c>
      <c r="V35" s="557">
        <v>300</v>
      </c>
      <c r="W35" s="557">
        <v>700</v>
      </c>
      <c r="X35" s="557" t="s">
        <v>3205</v>
      </c>
      <c r="Y35" s="479">
        <v>83</v>
      </c>
      <c r="Z35" s="475">
        <v>303</v>
      </c>
      <c r="AA35" s="475">
        <v>327</v>
      </c>
      <c r="AB35" s="475">
        <v>84</v>
      </c>
      <c r="AC35" s="475">
        <v>119</v>
      </c>
      <c r="AD35" s="476">
        <v>116</v>
      </c>
      <c r="AE35" s="480">
        <v>117</v>
      </c>
      <c r="AF35" s="477">
        <v>115</v>
      </c>
      <c r="AG35" s="478">
        <v>2214.5</v>
      </c>
      <c r="AH35" s="557"/>
      <c r="AI35" s="557"/>
      <c r="AJ35" s="557"/>
      <c r="AK35" s="557"/>
      <c r="AL35" s="557"/>
      <c r="AM35" s="557"/>
      <c r="AN35" s="561"/>
    </row>
    <row r="36" spans="1:40" ht="29.25" customHeight="1">
      <c r="A36" s="557">
        <v>28</v>
      </c>
      <c r="B36" s="558" t="s">
        <v>3200</v>
      </c>
      <c r="C36" s="557">
        <v>1</v>
      </c>
      <c r="D36" s="557"/>
      <c r="E36" s="557"/>
      <c r="F36" s="557"/>
      <c r="G36" s="557">
        <v>1</v>
      </c>
      <c r="H36" s="559">
        <v>965</v>
      </c>
      <c r="I36" s="557"/>
      <c r="J36" s="557"/>
      <c r="K36" s="557">
        <v>1</v>
      </c>
      <c r="L36" s="557">
        <v>169</v>
      </c>
      <c r="M36" s="557">
        <v>74.3</v>
      </c>
      <c r="N36" s="557">
        <v>209</v>
      </c>
      <c r="O36" s="557"/>
      <c r="P36" s="557">
        <v>1</v>
      </c>
      <c r="Q36" s="557"/>
      <c r="R36" s="557">
        <v>1</v>
      </c>
      <c r="S36" s="557"/>
      <c r="T36" s="557">
        <v>1</v>
      </c>
      <c r="U36" s="560">
        <v>28</v>
      </c>
      <c r="V36" s="557">
        <v>300</v>
      </c>
      <c r="W36" s="557">
        <v>700</v>
      </c>
      <c r="X36" s="557" t="s">
        <v>3206</v>
      </c>
      <c r="Y36" s="70">
        <v>1385</v>
      </c>
      <c r="Z36" s="475">
        <v>260</v>
      </c>
      <c r="AA36" s="66">
        <v>1277</v>
      </c>
      <c r="AB36" s="475">
        <v>106.5</v>
      </c>
      <c r="AC36" s="475">
        <v>105.5</v>
      </c>
      <c r="AD36" s="476">
        <v>178</v>
      </c>
      <c r="AE36" s="81">
        <v>1032</v>
      </c>
      <c r="AF36" s="477">
        <v>299</v>
      </c>
      <c r="AG36" s="478">
        <v>3109</v>
      </c>
      <c r="AH36" s="557"/>
      <c r="AI36" s="557"/>
      <c r="AJ36" s="557"/>
      <c r="AK36" s="557"/>
      <c r="AL36" s="557"/>
      <c r="AM36" s="557"/>
      <c r="AN36" s="561"/>
    </row>
    <row r="37" spans="1:40" ht="29.25" customHeight="1">
      <c r="A37" s="557">
        <v>29</v>
      </c>
      <c r="B37" s="558" t="s">
        <v>3200</v>
      </c>
      <c r="C37" s="557">
        <v>1</v>
      </c>
      <c r="D37" s="557"/>
      <c r="E37" s="557"/>
      <c r="F37" s="557"/>
      <c r="G37" s="557">
        <v>1</v>
      </c>
      <c r="H37" s="559">
        <v>968</v>
      </c>
      <c r="I37" s="557"/>
      <c r="J37" s="557"/>
      <c r="K37" s="557">
        <v>1</v>
      </c>
      <c r="L37" s="557">
        <v>175.2</v>
      </c>
      <c r="M37" s="557">
        <v>73.8</v>
      </c>
      <c r="N37" s="557">
        <v>204.9</v>
      </c>
      <c r="O37" s="557"/>
      <c r="P37" s="557">
        <v>1</v>
      </c>
      <c r="Q37" s="557"/>
      <c r="R37" s="557">
        <v>1</v>
      </c>
      <c r="S37" s="557"/>
      <c r="T37" s="557">
        <v>1</v>
      </c>
      <c r="U37" s="560">
        <v>29</v>
      </c>
      <c r="V37" s="557">
        <v>300</v>
      </c>
      <c r="W37" s="557">
        <v>600</v>
      </c>
      <c r="X37" s="557" t="s">
        <v>3207</v>
      </c>
      <c r="Y37" s="479">
        <v>301</v>
      </c>
      <c r="Z37" s="475">
        <v>487</v>
      </c>
      <c r="AA37" s="475">
        <v>546</v>
      </c>
      <c r="AB37" s="475">
        <v>132</v>
      </c>
      <c r="AC37" s="475">
        <v>239.5</v>
      </c>
      <c r="AD37" s="476">
        <v>170</v>
      </c>
      <c r="AE37" s="480">
        <v>237</v>
      </c>
      <c r="AF37" s="477">
        <v>199</v>
      </c>
      <c r="AG37" s="478">
        <v>1373</v>
      </c>
      <c r="AH37" s="557"/>
      <c r="AI37" s="557"/>
      <c r="AJ37" s="557"/>
      <c r="AK37" s="557"/>
      <c r="AL37" s="557"/>
      <c r="AM37" s="557"/>
      <c r="AN37" s="561"/>
    </row>
    <row r="38" spans="1:40" ht="29.25" customHeight="1">
      <c r="A38" s="557">
        <v>30</v>
      </c>
      <c r="B38" s="558" t="s">
        <v>3200</v>
      </c>
      <c r="C38" s="557">
        <v>1</v>
      </c>
      <c r="D38" s="557"/>
      <c r="E38" s="557"/>
      <c r="F38" s="557"/>
      <c r="G38" s="557">
        <v>1</v>
      </c>
      <c r="H38" s="559">
        <v>833</v>
      </c>
      <c r="I38" s="557"/>
      <c r="J38" s="557"/>
      <c r="K38" s="557">
        <v>1</v>
      </c>
      <c r="L38" s="557">
        <v>172</v>
      </c>
      <c r="M38" s="557">
        <v>71</v>
      </c>
      <c r="N38" s="557">
        <v>198.8</v>
      </c>
      <c r="O38" s="557"/>
      <c r="P38" s="557">
        <v>1</v>
      </c>
      <c r="Q38" s="557"/>
      <c r="R38" s="557">
        <v>1</v>
      </c>
      <c r="S38" s="557"/>
      <c r="T38" s="557">
        <v>1</v>
      </c>
      <c r="U38" s="560">
        <v>30</v>
      </c>
      <c r="V38" s="557">
        <v>300</v>
      </c>
      <c r="W38" s="557">
        <v>700</v>
      </c>
      <c r="X38" s="557" t="s">
        <v>3208</v>
      </c>
      <c r="Y38" s="479">
        <v>127.5</v>
      </c>
      <c r="Z38" s="475">
        <v>120</v>
      </c>
      <c r="AA38" s="475">
        <v>125.5</v>
      </c>
      <c r="AB38" s="475">
        <v>139</v>
      </c>
      <c r="AC38" s="475">
        <v>101</v>
      </c>
      <c r="AD38" s="476">
        <v>93</v>
      </c>
      <c r="AE38" s="480">
        <v>210</v>
      </c>
      <c r="AF38" s="477">
        <v>106</v>
      </c>
      <c r="AG38" s="478">
        <v>1786.5</v>
      </c>
      <c r="AH38" s="557"/>
      <c r="AI38" s="557"/>
      <c r="AJ38" s="557"/>
      <c r="AK38" s="557"/>
      <c r="AL38" s="557"/>
      <c r="AM38" s="557"/>
      <c r="AN38" s="561"/>
    </row>
    <row r="39" spans="1:40" ht="29.25" customHeight="1">
      <c r="A39" s="557">
        <v>31</v>
      </c>
      <c r="B39" s="558" t="s">
        <v>3200</v>
      </c>
      <c r="C39" s="557">
        <v>1</v>
      </c>
      <c r="D39" s="557"/>
      <c r="E39" s="557"/>
      <c r="F39" s="557"/>
      <c r="G39" s="557">
        <v>1</v>
      </c>
      <c r="H39" s="559">
        <v>878</v>
      </c>
      <c r="I39" s="557"/>
      <c r="J39" s="557"/>
      <c r="K39" s="557">
        <v>1</v>
      </c>
      <c r="L39" s="557">
        <v>169.8</v>
      </c>
      <c r="M39" s="557">
        <v>70</v>
      </c>
      <c r="N39" s="557">
        <v>209.1</v>
      </c>
      <c r="O39" s="557"/>
      <c r="P39" s="557">
        <v>1</v>
      </c>
      <c r="Q39" s="557"/>
      <c r="R39" s="557">
        <v>1</v>
      </c>
      <c r="S39" s="557"/>
      <c r="T39" s="557">
        <v>1</v>
      </c>
      <c r="U39" s="560">
        <v>31</v>
      </c>
      <c r="V39" s="557">
        <v>300</v>
      </c>
      <c r="W39" s="557">
        <v>700</v>
      </c>
      <c r="X39" s="557" t="s">
        <v>3209</v>
      </c>
      <c r="Y39" s="70">
        <v>1688.5</v>
      </c>
      <c r="Z39" s="66">
        <v>2152</v>
      </c>
      <c r="AA39" s="66">
        <v>1532</v>
      </c>
      <c r="AB39" s="475">
        <v>91</v>
      </c>
      <c r="AC39" s="475">
        <v>87</v>
      </c>
      <c r="AD39" s="476">
        <v>286.5</v>
      </c>
      <c r="AE39" s="480">
        <v>164</v>
      </c>
      <c r="AF39" s="477">
        <v>124</v>
      </c>
      <c r="AG39" s="130">
        <v>5695</v>
      </c>
      <c r="AH39" s="557"/>
      <c r="AI39" s="557"/>
      <c r="AJ39" s="557"/>
      <c r="AK39" s="557"/>
      <c r="AL39" s="557"/>
      <c r="AM39" s="557"/>
      <c r="AN39" s="561"/>
    </row>
    <row r="40" spans="1:40" ht="29.25" customHeight="1">
      <c r="A40" s="557">
        <v>32</v>
      </c>
      <c r="B40" s="558" t="s">
        <v>3200</v>
      </c>
      <c r="C40" s="557"/>
      <c r="D40" s="557">
        <v>1</v>
      </c>
      <c r="E40" s="557"/>
      <c r="F40" s="557"/>
      <c r="G40" s="557">
        <v>1</v>
      </c>
      <c r="H40" s="559">
        <v>652</v>
      </c>
      <c r="I40" s="557"/>
      <c r="J40" s="557"/>
      <c r="K40" s="557">
        <v>1</v>
      </c>
      <c r="L40" s="557">
        <v>177</v>
      </c>
      <c r="M40" s="557">
        <v>70.5</v>
      </c>
      <c r="N40" s="557">
        <v>175</v>
      </c>
      <c r="O40" s="557"/>
      <c r="P40" s="557">
        <v>1</v>
      </c>
      <c r="Q40" s="557">
        <v>1</v>
      </c>
      <c r="R40" s="557"/>
      <c r="S40" s="557"/>
      <c r="T40" s="557">
        <v>1</v>
      </c>
      <c r="U40" s="560">
        <v>32</v>
      </c>
      <c r="V40" s="557">
        <v>300</v>
      </c>
      <c r="W40" s="557">
        <v>700</v>
      </c>
      <c r="X40" s="557" t="s">
        <v>3210</v>
      </c>
      <c r="Y40" s="479">
        <v>159</v>
      </c>
      <c r="Z40" s="475">
        <v>95</v>
      </c>
      <c r="AA40" s="475">
        <v>135</v>
      </c>
      <c r="AB40" s="475">
        <v>110</v>
      </c>
      <c r="AC40" s="66">
        <v>2142</v>
      </c>
      <c r="AD40" s="476">
        <v>122</v>
      </c>
      <c r="AE40" s="480">
        <v>678</v>
      </c>
      <c r="AF40" s="477">
        <v>118</v>
      </c>
      <c r="AG40" s="478">
        <v>2281.5</v>
      </c>
      <c r="AH40" s="557"/>
      <c r="AI40" s="557"/>
      <c r="AJ40" s="557"/>
      <c r="AK40" s="557"/>
      <c r="AL40" s="557"/>
      <c r="AM40" s="557"/>
      <c r="AN40" s="561"/>
    </row>
    <row r="41" spans="1:40" s="568" customFormat="1" ht="29.25" customHeight="1">
      <c r="A41" s="562">
        <v>33</v>
      </c>
      <c r="B41" s="563" t="s">
        <v>3200</v>
      </c>
      <c r="C41" s="562">
        <v>1</v>
      </c>
      <c r="D41" s="562"/>
      <c r="E41" s="562"/>
      <c r="F41" s="562"/>
      <c r="G41" s="562">
        <v>1</v>
      </c>
      <c r="H41" s="564">
        <v>954</v>
      </c>
      <c r="I41" s="562"/>
      <c r="J41" s="562"/>
      <c r="K41" s="562">
        <v>1</v>
      </c>
      <c r="L41" s="562">
        <v>167.12</v>
      </c>
      <c r="M41" s="562">
        <v>78.2</v>
      </c>
      <c r="N41" s="562">
        <v>219.82</v>
      </c>
      <c r="O41" s="562"/>
      <c r="P41" s="562">
        <v>1</v>
      </c>
      <c r="Q41" s="562"/>
      <c r="R41" s="562">
        <v>1</v>
      </c>
      <c r="S41" s="562"/>
      <c r="T41" s="562">
        <v>1</v>
      </c>
      <c r="U41" s="565">
        <v>33</v>
      </c>
      <c r="V41" s="562">
        <v>300</v>
      </c>
      <c r="W41" s="562">
        <v>800</v>
      </c>
      <c r="X41" s="562" t="s">
        <v>3211</v>
      </c>
      <c r="Y41" s="479">
        <v>123.5</v>
      </c>
      <c r="Z41" s="475">
        <v>169.5</v>
      </c>
      <c r="AA41" s="475">
        <v>278</v>
      </c>
      <c r="AB41" s="475">
        <v>126</v>
      </c>
      <c r="AC41" s="475">
        <v>131.5</v>
      </c>
      <c r="AD41" s="476">
        <v>106</v>
      </c>
      <c r="AE41" s="81">
        <v>1086</v>
      </c>
      <c r="AF41" s="477">
        <v>119</v>
      </c>
      <c r="AG41" s="130">
        <v>4178.5</v>
      </c>
      <c r="AH41" s="562"/>
      <c r="AI41" s="562"/>
      <c r="AJ41" s="562" t="s">
        <v>348</v>
      </c>
      <c r="AK41" s="566"/>
      <c r="AL41" s="566"/>
      <c r="AM41" s="566"/>
      <c r="AN41" s="567"/>
    </row>
    <row r="42" spans="1:40" ht="29.25" customHeight="1">
      <c r="A42" s="557">
        <v>34</v>
      </c>
      <c r="B42" s="558" t="s">
        <v>3200</v>
      </c>
      <c r="C42" s="557">
        <v>1</v>
      </c>
      <c r="D42" s="557"/>
      <c r="E42" s="557"/>
      <c r="F42" s="557"/>
      <c r="G42" s="557">
        <v>1</v>
      </c>
      <c r="H42" s="559">
        <v>882</v>
      </c>
      <c r="I42" s="557"/>
      <c r="J42" s="557"/>
      <c r="K42" s="557">
        <v>1</v>
      </c>
      <c r="L42" s="557">
        <v>170.62</v>
      </c>
      <c r="M42" s="557">
        <v>78.599999999999994</v>
      </c>
      <c r="N42" s="557">
        <v>209.8</v>
      </c>
      <c r="O42" s="557"/>
      <c r="P42" s="557">
        <v>1</v>
      </c>
      <c r="Q42" s="557"/>
      <c r="R42" s="557">
        <v>1</v>
      </c>
      <c r="S42" s="557"/>
      <c r="T42" s="557">
        <v>1</v>
      </c>
      <c r="U42" s="560">
        <v>34</v>
      </c>
      <c r="V42" s="557">
        <v>300</v>
      </c>
      <c r="W42" s="557">
        <v>700</v>
      </c>
      <c r="X42" s="557" t="s">
        <v>3212</v>
      </c>
      <c r="Y42" s="479">
        <v>298</v>
      </c>
      <c r="Z42" s="66">
        <v>1632.5</v>
      </c>
      <c r="AA42" s="475">
        <v>972.5</v>
      </c>
      <c r="AB42" s="475">
        <v>100</v>
      </c>
      <c r="AC42" s="475">
        <v>138.5</v>
      </c>
      <c r="AD42" s="476">
        <v>151</v>
      </c>
      <c r="AE42" s="480">
        <v>207</v>
      </c>
      <c r="AF42" s="477">
        <v>221</v>
      </c>
      <c r="AG42" s="478">
        <v>2078</v>
      </c>
      <c r="AH42" s="557"/>
      <c r="AI42" s="557"/>
      <c r="AJ42" s="557"/>
      <c r="AK42" s="557"/>
      <c r="AL42" s="557"/>
      <c r="AM42" s="557"/>
      <c r="AN42" s="561"/>
    </row>
    <row r="43" spans="1:40" ht="29.25" customHeight="1">
      <c r="A43" s="557">
        <v>35</v>
      </c>
      <c r="B43" s="558" t="s">
        <v>3200</v>
      </c>
      <c r="C43" s="557">
        <v>1</v>
      </c>
      <c r="D43" s="557"/>
      <c r="E43" s="557"/>
      <c r="F43" s="557"/>
      <c r="G43" s="557">
        <v>1</v>
      </c>
      <c r="H43" s="559">
        <v>759</v>
      </c>
      <c r="I43" s="557"/>
      <c r="J43" s="557"/>
      <c r="K43" s="557">
        <v>1</v>
      </c>
      <c r="L43" s="557">
        <v>174.6</v>
      </c>
      <c r="M43" s="557">
        <v>77.599999999999994</v>
      </c>
      <c r="N43" s="557">
        <v>217.43</v>
      </c>
      <c r="O43" s="557"/>
      <c r="P43" s="557">
        <v>1</v>
      </c>
      <c r="Q43" s="557"/>
      <c r="R43" s="557">
        <v>1</v>
      </c>
      <c r="S43" s="557"/>
      <c r="T43" s="557">
        <v>1</v>
      </c>
      <c r="U43" s="560">
        <v>35</v>
      </c>
      <c r="V43" s="557">
        <v>300</v>
      </c>
      <c r="W43" s="557">
        <v>400</v>
      </c>
      <c r="X43" s="557" t="s">
        <v>3213</v>
      </c>
      <c r="Y43" s="479">
        <v>128</v>
      </c>
      <c r="Z43" s="475">
        <v>745</v>
      </c>
      <c r="AA43" s="475">
        <v>276</v>
      </c>
      <c r="AB43" s="475">
        <v>74</v>
      </c>
      <c r="AC43" s="475">
        <v>133</v>
      </c>
      <c r="AD43" s="476">
        <v>107</v>
      </c>
      <c r="AE43" s="480">
        <v>287</v>
      </c>
      <c r="AF43" s="477">
        <v>96</v>
      </c>
      <c r="AG43" s="478">
        <v>2016</v>
      </c>
      <c r="AH43" s="557"/>
      <c r="AI43" s="557"/>
      <c r="AJ43" s="557"/>
      <c r="AK43" s="557"/>
      <c r="AL43" s="557"/>
      <c r="AM43" s="557"/>
      <c r="AN43" s="561"/>
    </row>
    <row r="44" spans="1:40" ht="29.25" customHeight="1">
      <c r="A44" s="557">
        <v>36</v>
      </c>
      <c r="B44" s="558" t="s">
        <v>3200</v>
      </c>
      <c r="C44" s="557">
        <v>1</v>
      </c>
      <c r="D44" s="557"/>
      <c r="E44" s="557"/>
      <c r="F44" s="557">
        <v>1</v>
      </c>
      <c r="G44" s="557"/>
      <c r="H44" s="559">
        <v>369</v>
      </c>
      <c r="I44" s="557"/>
      <c r="J44" s="557"/>
      <c r="K44" s="557">
        <v>1</v>
      </c>
      <c r="L44" s="557">
        <v>147.06</v>
      </c>
      <c r="M44" s="557">
        <v>69.3</v>
      </c>
      <c r="N44" s="557">
        <v>200.9</v>
      </c>
      <c r="O44" s="557"/>
      <c r="P44" s="557">
        <v>1</v>
      </c>
      <c r="Q44" s="557"/>
      <c r="R44" s="557">
        <v>1</v>
      </c>
      <c r="S44" s="557"/>
      <c r="T44" s="557">
        <v>1</v>
      </c>
      <c r="U44" s="560">
        <v>36</v>
      </c>
      <c r="V44" s="557">
        <v>300</v>
      </c>
      <c r="W44" s="557">
        <v>500</v>
      </c>
      <c r="X44" s="557" t="s">
        <v>3214</v>
      </c>
      <c r="Y44" s="479">
        <v>466</v>
      </c>
      <c r="Z44" s="66">
        <v>3335</v>
      </c>
      <c r="AA44" s="66">
        <v>1034.5</v>
      </c>
      <c r="AB44" s="475">
        <v>254</v>
      </c>
      <c r="AC44" s="475">
        <v>197</v>
      </c>
      <c r="AD44" s="476">
        <v>97</v>
      </c>
      <c r="AE44" s="480">
        <v>275</v>
      </c>
      <c r="AF44" s="477">
        <v>99.5</v>
      </c>
      <c r="AG44" s="478">
        <v>579</v>
      </c>
      <c r="AH44" s="557"/>
      <c r="AI44" s="557"/>
      <c r="AJ44" s="557"/>
      <c r="AK44" s="557"/>
      <c r="AL44" s="557"/>
      <c r="AM44" s="557"/>
      <c r="AN44" s="561"/>
    </row>
    <row r="45" spans="1:40" ht="29.25" customHeight="1">
      <c r="A45" s="557">
        <v>37</v>
      </c>
      <c r="B45" s="558" t="s">
        <v>3200</v>
      </c>
      <c r="C45" s="557"/>
      <c r="D45" s="557">
        <v>1</v>
      </c>
      <c r="E45" s="557"/>
      <c r="F45" s="557">
        <v>1</v>
      </c>
      <c r="G45" s="557"/>
      <c r="H45" s="559">
        <v>382</v>
      </c>
      <c r="I45" s="557"/>
      <c r="J45" s="557"/>
      <c r="K45" s="557">
        <v>1</v>
      </c>
      <c r="L45" s="557">
        <v>148.77000000000001</v>
      </c>
      <c r="M45" s="557">
        <v>68.2</v>
      </c>
      <c r="N45" s="557">
        <v>198.3</v>
      </c>
      <c r="O45" s="557"/>
      <c r="P45" s="557">
        <v>1</v>
      </c>
      <c r="Q45" s="557"/>
      <c r="R45" s="557">
        <v>1</v>
      </c>
      <c r="S45" s="557"/>
      <c r="T45" s="557">
        <v>1</v>
      </c>
      <c r="U45" s="560">
        <v>37</v>
      </c>
      <c r="V45" s="557">
        <v>300</v>
      </c>
      <c r="W45" s="557">
        <v>500</v>
      </c>
      <c r="X45" s="557" t="s">
        <v>3215</v>
      </c>
      <c r="Y45" s="479">
        <v>103</v>
      </c>
      <c r="Z45" s="475">
        <v>91.5</v>
      </c>
      <c r="AA45" s="475">
        <v>88</v>
      </c>
      <c r="AB45" s="475">
        <v>91</v>
      </c>
      <c r="AC45" s="475">
        <v>94.5</v>
      </c>
      <c r="AD45" s="476">
        <v>108.5</v>
      </c>
      <c r="AE45" s="480">
        <v>151.5</v>
      </c>
      <c r="AF45" s="477">
        <v>100</v>
      </c>
      <c r="AG45" s="478">
        <v>517.5</v>
      </c>
      <c r="AH45" s="557"/>
      <c r="AI45" s="557"/>
      <c r="AJ45" s="557"/>
      <c r="AK45" s="557"/>
      <c r="AL45" s="557"/>
      <c r="AM45" s="557"/>
      <c r="AN45" s="561"/>
    </row>
    <row r="46" spans="1:40" ht="29.25" customHeight="1">
      <c r="A46" s="557">
        <v>38</v>
      </c>
      <c r="B46" s="558" t="s">
        <v>3200</v>
      </c>
      <c r="C46" s="557">
        <v>1</v>
      </c>
      <c r="D46" s="557"/>
      <c r="E46" s="557"/>
      <c r="F46" s="557">
        <v>1</v>
      </c>
      <c r="G46" s="557"/>
      <c r="H46" s="559">
        <v>385</v>
      </c>
      <c r="I46" s="557"/>
      <c r="J46" s="557"/>
      <c r="K46" s="557">
        <v>1</v>
      </c>
      <c r="L46" s="557">
        <v>152.1</v>
      </c>
      <c r="M46" s="557">
        <v>66.7</v>
      </c>
      <c r="N46" s="557">
        <v>189.6</v>
      </c>
      <c r="O46" s="557"/>
      <c r="P46" s="557">
        <v>1</v>
      </c>
      <c r="Q46" s="557"/>
      <c r="R46" s="557">
        <v>1</v>
      </c>
      <c r="S46" s="557"/>
      <c r="T46" s="557">
        <v>1</v>
      </c>
      <c r="U46" s="560">
        <v>38</v>
      </c>
      <c r="V46" s="557">
        <v>300</v>
      </c>
      <c r="W46" s="557">
        <v>500</v>
      </c>
      <c r="X46" s="557" t="s">
        <v>3216</v>
      </c>
      <c r="Y46" s="479">
        <v>110</v>
      </c>
      <c r="Z46" s="475">
        <v>75</v>
      </c>
      <c r="AA46" s="475">
        <v>110</v>
      </c>
      <c r="AB46" s="475">
        <v>87.5</v>
      </c>
      <c r="AC46" s="475">
        <v>117.5</v>
      </c>
      <c r="AD46" s="476">
        <v>82</v>
      </c>
      <c r="AE46" s="480">
        <v>112</v>
      </c>
      <c r="AF46" s="477">
        <v>98</v>
      </c>
      <c r="AG46" s="478">
        <v>722</v>
      </c>
      <c r="AH46" s="557"/>
      <c r="AI46" s="557"/>
      <c r="AJ46" s="557"/>
      <c r="AK46" s="557"/>
      <c r="AL46" s="557"/>
      <c r="AM46" s="557"/>
      <c r="AN46" s="561"/>
    </row>
    <row r="47" spans="1:40" ht="29.25" customHeight="1">
      <c r="A47" s="557">
        <v>39</v>
      </c>
      <c r="B47" s="558"/>
      <c r="C47" s="557"/>
      <c r="D47" s="557"/>
      <c r="E47" s="557"/>
      <c r="F47" s="557"/>
      <c r="G47" s="557"/>
      <c r="H47" s="559"/>
      <c r="I47" s="557"/>
      <c r="J47" s="557"/>
      <c r="K47" s="557"/>
      <c r="L47" s="557"/>
      <c r="M47" s="557"/>
      <c r="N47" s="557"/>
      <c r="O47" s="557"/>
      <c r="P47" s="557"/>
      <c r="Q47" s="557"/>
      <c r="R47" s="557"/>
      <c r="S47" s="557"/>
      <c r="T47" s="557"/>
      <c r="U47" s="560">
        <v>39</v>
      </c>
      <c r="V47" s="557"/>
      <c r="W47" s="557"/>
      <c r="X47" s="557"/>
      <c r="AH47" s="557"/>
      <c r="AI47" s="557"/>
      <c r="AJ47" s="557"/>
      <c r="AK47" s="557"/>
      <c r="AL47" s="557"/>
      <c r="AM47" s="557"/>
      <c r="AN47" s="561"/>
    </row>
    <row r="48" spans="1:40" ht="29.25" customHeight="1">
      <c r="A48" s="557">
        <v>40</v>
      </c>
      <c r="B48" s="558"/>
      <c r="C48" s="557"/>
      <c r="D48" s="557"/>
      <c r="E48" s="557"/>
      <c r="F48" s="557"/>
      <c r="G48" s="557"/>
      <c r="H48" s="559"/>
      <c r="I48" s="557"/>
      <c r="J48" s="557"/>
      <c r="K48" s="557"/>
      <c r="L48" s="557"/>
      <c r="M48" s="557"/>
      <c r="N48" s="557"/>
      <c r="O48" s="557"/>
      <c r="P48" s="557"/>
      <c r="Q48" s="557"/>
      <c r="R48" s="557"/>
      <c r="S48" s="557"/>
      <c r="T48" s="557"/>
      <c r="U48" s="560">
        <v>40</v>
      </c>
      <c r="V48" s="557"/>
      <c r="W48" s="557"/>
      <c r="X48" s="557"/>
      <c r="AH48" s="557"/>
      <c r="AI48" s="557"/>
      <c r="AJ48" s="557"/>
      <c r="AK48" s="557"/>
      <c r="AL48" s="557"/>
      <c r="AM48" s="557"/>
      <c r="AN48" s="561"/>
    </row>
    <row r="49" spans="1:40" ht="29.25" customHeight="1">
      <c r="A49" s="557">
        <v>41</v>
      </c>
      <c r="B49" s="558"/>
      <c r="C49" s="557"/>
      <c r="D49" s="557"/>
      <c r="E49" s="557"/>
      <c r="F49" s="557"/>
      <c r="G49" s="557"/>
      <c r="H49" s="559"/>
      <c r="I49" s="557"/>
      <c r="J49" s="557"/>
      <c r="K49" s="557"/>
      <c r="L49" s="557"/>
      <c r="M49" s="557"/>
      <c r="N49" s="557"/>
      <c r="O49" s="557"/>
      <c r="P49" s="557"/>
      <c r="Q49" s="557"/>
      <c r="R49" s="557"/>
      <c r="S49" s="557"/>
      <c r="T49" s="557"/>
      <c r="U49" s="560">
        <v>41</v>
      </c>
      <c r="V49" s="557"/>
      <c r="W49" s="557"/>
      <c r="X49" s="557"/>
      <c r="AH49" s="557"/>
      <c r="AI49" s="557"/>
      <c r="AJ49" s="557"/>
      <c r="AK49" s="557"/>
      <c r="AL49" s="557"/>
      <c r="AM49" s="557"/>
      <c r="AN49" s="561"/>
    </row>
    <row r="50" spans="1:40" ht="15">
      <c r="AK50" s="555"/>
      <c r="AL50" s="555"/>
      <c r="AM50" s="555"/>
      <c r="AN50" s="556"/>
    </row>
    <row r="51" spans="1:40" ht="15">
      <c r="AK51" s="555"/>
      <c r="AL51" s="555"/>
      <c r="AM51" s="555"/>
      <c r="AN51" s="556"/>
    </row>
    <row r="52" spans="1:40" ht="15">
      <c r="AK52" s="555"/>
      <c r="AL52" s="555"/>
      <c r="AM52" s="555"/>
      <c r="AN52" s="556"/>
    </row>
    <row r="53" spans="1:40" ht="15">
      <c r="AK53" s="555"/>
      <c r="AL53" s="555"/>
      <c r="AM53" s="555"/>
      <c r="AN53" s="556"/>
    </row>
    <row r="54" spans="1:40" ht="15">
      <c r="AK54" s="555"/>
      <c r="AL54" s="555"/>
      <c r="AM54" s="555"/>
      <c r="AN54" s="556"/>
    </row>
    <row r="55" spans="1:40" ht="15">
      <c r="AK55" s="555"/>
      <c r="AL55" s="555"/>
      <c r="AM55" s="555"/>
      <c r="AN55" s="556"/>
    </row>
    <row r="56" spans="1:40" ht="15">
      <c r="AK56" s="555"/>
      <c r="AL56" s="555"/>
      <c r="AM56" s="555"/>
      <c r="AN56" s="556"/>
    </row>
    <row r="57" spans="1:40" ht="15">
      <c r="AK57" s="555"/>
      <c r="AL57" s="555"/>
      <c r="AM57" s="555"/>
      <c r="AN57" s="556"/>
    </row>
    <row r="58" spans="1:40" ht="15">
      <c r="AK58" s="555"/>
      <c r="AL58" s="555"/>
      <c r="AM58" s="555"/>
      <c r="AN58" s="556"/>
    </row>
    <row r="59" spans="1:40" ht="15">
      <c r="AK59" s="555"/>
      <c r="AL59" s="555"/>
      <c r="AM59" s="555"/>
      <c r="AN59" s="556"/>
    </row>
    <row r="60" spans="1:40" ht="15">
      <c r="AK60" s="555"/>
      <c r="AL60" s="555"/>
      <c r="AM60" s="555"/>
      <c r="AN60" s="556"/>
    </row>
    <row r="61" spans="1:40" ht="15">
      <c r="AK61" s="555"/>
      <c r="AL61" s="555"/>
      <c r="AM61" s="555"/>
      <c r="AN61" s="556"/>
    </row>
    <row r="62" spans="1:40" ht="15">
      <c r="AK62" s="555"/>
      <c r="AL62" s="555"/>
      <c r="AM62" s="555"/>
      <c r="AN62" s="556"/>
    </row>
    <row r="63" spans="1:40" ht="15">
      <c r="AK63" s="555"/>
      <c r="AL63" s="555"/>
      <c r="AM63" s="555"/>
      <c r="AN63" s="556"/>
    </row>
    <row r="64" spans="1:40" ht="15">
      <c r="AK64" s="555"/>
      <c r="AL64" s="555"/>
      <c r="AM64" s="555"/>
      <c r="AN64" s="556"/>
    </row>
    <row r="65" spans="37:40" ht="15">
      <c r="AK65" s="555"/>
      <c r="AL65" s="555"/>
      <c r="AM65" s="555"/>
      <c r="AN65" s="556"/>
    </row>
    <row r="66" spans="37:40" ht="15">
      <c r="AK66" s="555"/>
      <c r="AL66" s="555"/>
      <c r="AM66" s="555"/>
      <c r="AN66" s="556"/>
    </row>
    <row r="67" spans="37:40" ht="15">
      <c r="AK67" s="555"/>
      <c r="AL67" s="555"/>
      <c r="AM67" s="555"/>
      <c r="AN67" s="556"/>
    </row>
    <row r="68" spans="37:40" ht="15">
      <c r="AK68" s="555"/>
      <c r="AL68" s="555"/>
      <c r="AM68" s="555"/>
      <c r="AN68" s="556"/>
    </row>
    <row r="69" spans="37:40" ht="15">
      <c r="AK69" s="555"/>
      <c r="AL69" s="555"/>
      <c r="AM69" s="555"/>
      <c r="AN69" s="556"/>
    </row>
    <row r="70" spans="37:40" ht="15">
      <c r="AK70" s="555"/>
      <c r="AL70" s="555"/>
      <c r="AM70" s="555"/>
      <c r="AN70" s="556"/>
    </row>
    <row r="71" spans="37:40" ht="15">
      <c r="AK71" s="555"/>
      <c r="AL71" s="555"/>
      <c r="AM71" s="555"/>
      <c r="AN71" s="556"/>
    </row>
    <row r="72" spans="37:40" ht="15">
      <c r="AK72" s="555"/>
      <c r="AL72" s="555"/>
      <c r="AM72" s="555"/>
      <c r="AN72" s="556"/>
    </row>
    <row r="73" spans="37:40" ht="15">
      <c r="AK73" s="555"/>
      <c r="AL73" s="555"/>
      <c r="AM73" s="555"/>
      <c r="AN73" s="556"/>
    </row>
    <row r="74" spans="37:40" ht="15">
      <c r="AK74" s="555"/>
      <c r="AL74" s="555"/>
      <c r="AM74" s="555"/>
      <c r="AN74" s="556"/>
    </row>
    <row r="75" spans="37:40" ht="15">
      <c r="AK75" s="555"/>
      <c r="AL75" s="555"/>
      <c r="AM75" s="555"/>
      <c r="AN75" s="556"/>
    </row>
    <row r="76" spans="37:40" ht="15">
      <c r="AK76" s="555"/>
      <c r="AL76" s="555"/>
      <c r="AM76" s="555"/>
      <c r="AN76" s="556"/>
    </row>
    <row r="77" spans="37:40" ht="15">
      <c r="AK77" s="555"/>
      <c r="AL77" s="555"/>
      <c r="AM77" s="555"/>
      <c r="AN77" s="556"/>
    </row>
    <row r="78" spans="37:40" ht="15">
      <c r="AK78" s="555"/>
      <c r="AL78" s="555"/>
      <c r="AM78" s="555"/>
      <c r="AN78" s="556"/>
    </row>
    <row r="79" spans="37:40" ht="15">
      <c r="AK79" s="555"/>
      <c r="AL79" s="555"/>
      <c r="AM79" s="555"/>
      <c r="AN79" s="556"/>
    </row>
    <row r="80" spans="37:40" ht="15">
      <c r="AK80" s="555"/>
      <c r="AL80" s="555"/>
      <c r="AM80" s="555"/>
      <c r="AN80" s="556"/>
    </row>
    <row r="81" spans="37:40" ht="15">
      <c r="AK81" s="555"/>
      <c r="AL81" s="555"/>
      <c r="AM81" s="555"/>
      <c r="AN81" s="556"/>
    </row>
    <row r="82" spans="37:40" ht="15">
      <c r="AK82" s="555"/>
      <c r="AL82" s="555"/>
      <c r="AM82" s="555"/>
      <c r="AN82" s="556"/>
    </row>
    <row r="83" spans="37:40" ht="15">
      <c r="AK83" s="555"/>
      <c r="AL83" s="555"/>
      <c r="AM83" s="555"/>
      <c r="AN83" s="556"/>
    </row>
    <row r="84" spans="37:40" ht="15">
      <c r="AK84" s="555"/>
      <c r="AL84" s="555"/>
      <c r="AM84" s="555"/>
      <c r="AN84" s="556"/>
    </row>
    <row r="85" spans="37:40" ht="15">
      <c r="AK85" s="555"/>
      <c r="AL85" s="555"/>
      <c r="AM85" s="555"/>
      <c r="AN85" s="556"/>
    </row>
    <row r="86" spans="37:40" ht="15">
      <c r="AK86" s="555"/>
      <c r="AL86" s="555"/>
      <c r="AM86" s="555"/>
      <c r="AN86" s="556"/>
    </row>
    <row r="87" spans="37:40" ht="15">
      <c r="AK87" s="555"/>
      <c r="AL87" s="555"/>
      <c r="AM87" s="555"/>
      <c r="AN87" s="556"/>
    </row>
    <row r="88" spans="37:40" ht="15">
      <c r="AK88" s="555"/>
      <c r="AL88" s="555"/>
      <c r="AM88" s="555"/>
      <c r="AN88" s="556"/>
    </row>
    <row r="89" spans="37:40" ht="15">
      <c r="AK89" s="555"/>
      <c r="AL89" s="555"/>
      <c r="AM89" s="555"/>
      <c r="AN89" s="556"/>
    </row>
    <row r="90" spans="37:40" ht="15">
      <c r="AK90" s="555"/>
      <c r="AL90" s="555"/>
      <c r="AM90" s="555"/>
      <c r="AN90" s="556"/>
    </row>
    <row r="91" spans="37:40" ht="15">
      <c r="AK91" s="555"/>
      <c r="AL91" s="555"/>
      <c r="AM91" s="555"/>
      <c r="AN91" s="556"/>
    </row>
    <row r="92" spans="37:40" ht="15">
      <c r="AK92" s="555"/>
      <c r="AL92" s="555"/>
      <c r="AM92" s="555"/>
      <c r="AN92" s="556"/>
    </row>
    <row r="93" spans="37:40" ht="15">
      <c r="AK93" s="555"/>
      <c r="AL93" s="555"/>
      <c r="AM93" s="555"/>
      <c r="AN93" s="556"/>
    </row>
    <row r="94" spans="37:40" ht="15">
      <c r="AK94" s="555"/>
      <c r="AL94" s="555"/>
      <c r="AM94" s="555"/>
      <c r="AN94" s="556"/>
    </row>
    <row r="95" spans="37:40" ht="15">
      <c r="AK95" s="555"/>
      <c r="AL95" s="555"/>
      <c r="AM95" s="555"/>
      <c r="AN95" s="556"/>
    </row>
    <row r="96" spans="37:40" ht="15">
      <c r="AK96" s="555"/>
      <c r="AL96" s="555"/>
      <c r="AM96" s="555"/>
      <c r="AN96" s="556"/>
    </row>
    <row r="97" spans="37:40" ht="15">
      <c r="AK97" s="555"/>
      <c r="AL97" s="555"/>
      <c r="AM97" s="555"/>
      <c r="AN97" s="556"/>
    </row>
    <row r="98" spans="37:40" ht="15">
      <c r="AK98" s="555"/>
      <c r="AL98" s="555"/>
      <c r="AM98" s="555"/>
      <c r="AN98" s="556"/>
    </row>
    <row r="99" spans="37:40" ht="15">
      <c r="AK99" s="555"/>
      <c r="AL99" s="555"/>
      <c r="AM99" s="555"/>
      <c r="AN99" s="556"/>
    </row>
    <row r="100" spans="37:40" ht="15">
      <c r="AK100" s="555"/>
      <c r="AL100" s="555"/>
      <c r="AM100" s="555"/>
      <c r="AN100" s="556"/>
    </row>
    <row r="101" spans="37:40" ht="15">
      <c r="AK101" s="555"/>
      <c r="AL101" s="555"/>
      <c r="AM101" s="555"/>
      <c r="AN101" s="556"/>
    </row>
    <row r="102" spans="37:40" ht="15">
      <c r="AK102" s="555"/>
      <c r="AL102" s="555"/>
      <c r="AM102" s="555"/>
      <c r="AN102" s="556"/>
    </row>
    <row r="103" spans="37:40" ht="15">
      <c r="AK103" s="555"/>
      <c r="AL103" s="555"/>
      <c r="AM103" s="555"/>
      <c r="AN103" s="556"/>
    </row>
    <row r="104" spans="37:40" ht="15">
      <c r="AK104" s="555"/>
      <c r="AL104" s="555"/>
      <c r="AM104" s="555"/>
      <c r="AN104" s="556"/>
    </row>
    <row r="105" spans="37:40" ht="15">
      <c r="AK105" s="555"/>
      <c r="AL105" s="555"/>
      <c r="AM105" s="555"/>
      <c r="AN105" s="556"/>
    </row>
    <row r="106" spans="37:40" ht="15">
      <c r="AK106" s="555"/>
      <c r="AL106" s="555"/>
      <c r="AM106" s="555"/>
      <c r="AN106" s="556"/>
    </row>
    <row r="107" spans="37:40" ht="15">
      <c r="AK107" s="555"/>
      <c r="AL107" s="555"/>
      <c r="AM107" s="555"/>
      <c r="AN107" s="556"/>
    </row>
    <row r="108" spans="37:40" ht="15">
      <c r="AK108" s="555"/>
      <c r="AL108" s="555"/>
      <c r="AM108" s="555"/>
      <c r="AN108" s="556"/>
    </row>
    <row r="109" spans="37:40" ht="15">
      <c r="AK109" s="555"/>
      <c r="AL109" s="555"/>
      <c r="AM109" s="555"/>
      <c r="AN109" s="556"/>
    </row>
    <row r="110" spans="37:40" ht="15">
      <c r="AK110" s="555"/>
      <c r="AL110" s="555"/>
      <c r="AM110" s="555"/>
      <c r="AN110" s="556"/>
    </row>
    <row r="111" spans="37:40" ht="15">
      <c r="AK111" s="555"/>
      <c r="AL111" s="555"/>
      <c r="AM111" s="555"/>
      <c r="AN111" s="556"/>
    </row>
    <row r="112" spans="37:40" ht="15">
      <c r="AK112" s="555"/>
      <c r="AL112" s="555"/>
      <c r="AM112" s="555"/>
      <c r="AN112" s="556"/>
    </row>
    <row r="113" spans="37:40" ht="15">
      <c r="AK113" s="555"/>
      <c r="AL113" s="555"/>
      <c r="AM113" s="555"/>
      <c r="AN113" s="556"/>
    </row>
    <row r="114" spans="37:40" ht="15">
      <c r="AK114" s="555"/>
      <c r="AL114" s="555"/>
      <c r="AM114" s="555"/>
      <c r="AN114" s="556"/>
    </row>
    <row r="115" spans="37:40" ht="15">
      <c r="AK115" s="555"/>
      <c r="AL115" s="555"/>
      <c r="AM115" s="555"/>
      <c r="AN115" s="556"/>
    </row>
    <row r="116" spans="37:40" ht="15">
      <c r="AK116" s="555"/>
      <c r="AL116" s="555"/>
      <c r="AM116" s="555"/>
      <c r="AN116" s="556"/>
    </row>
    <row r="117" spans="37:40" ht="15">
      <c r="AK117" s="555"/>
      <c r="AL117" s="555"/>
      <c r="AM117" s="555"/>
      <c r="AN117" s="556"/>
    </row>
    <row r="118" spans="37:40" ht="15">
      <c r="AK118" s="555"/>
      <c r="AL118" s="555"/>
      <c r="AM118" s="555"/>
      <c r="AN118" s="556"/>
    </row>
    <row r="119" spans="37:40" ht="15">
      <c r="AK119" s="555"/>
      <c r="AL119" s="555"/>
      <c r="AM119" s="555"/>
      <c r="AN119" s="556"/>
    </row>
    <row r="120" spans="37:40" ht="15">
      <c r="AK120" s="555"/>
      <c r="AL120" s="555"/>
      <c r="AM120" s="555"/>
      <c r="AN120" s="556"/>
    </row>
    <row r="121" spans="37:40" ht="15">
      <c r="AK121" s="555"/>
      <c r="AL121" s="555"/>
      <c r="AM121" s="555"/>
      <c r="AN121" s="556"/>
    </row>
    <row r="122" spans="37:40" ht="15">
      <c r="AK122" s="555"/>
      <c r="AL122" s="555"/>
      <c r="AM122" s="555"/>
      <c r="AN122" s="556"/>
    </row>
    <row r="123" spans="37:40" ht="15">
      <c r="AK123" s="555"/>
      <c r="AL123" s="555"/>
      <c r="AM123" s="555"/>
      <c r="AN123" s="556"/>
    </row>
    <row r="124" spans="37:40" ht="15">
      <c r="AK124" s="555"/>
      <c r="AL124" s="555"/>
      <c r="AM124" s="555"/>
      <c r="AN124" s="556"/>
    </row>
    <row r="125" spans="37:40" ht="15">
      <c r="AK125" s="555"/>
      <c r="AL125" s="555"/>
      <c r="AM125" s="555"/>
      <c r="AN125" s="556"/>
    </row>
    <row r="126" spans="37:40" ht="15">
      <c r="AK126" s="555"/>
      <c r="AL126" s="555"/>
      <c r="AM126" s="555"/>
      <c r="AN126" s="556"/>
    </row>
    <row r="127" spans="37:40" ht="15">
      <c r="AK127" s="555"/>
      <c r="AL127" s="555"/>
      <c r="AM127" s="555"/>
      <c r="AN127" s="556"/>
    </row>
    <row r="128" spans="37:40" ht="15">
      <c r="AK128" s="555"/>
      <c r="AL128" s="555"/>
      <c r="AM128" s="555"/>
      <c r="AN128" s="556"/>
    </row>
    <row r="129" spans="37:40" ht="15">
      <c r="AK129" s="555"/>
      <c r="AL129" s="555"/>
      <c r="AM129" s="555"/>
      <c r="AN129" s="556"/>
    </row>
    <row r="130" spans="37:40" ht="15">
      <c r="AK130" s="555"/>
      <c r="AL130" s="555"/>
      <c r="AM130" s="555"/>
      <c r="AN130" s="556"/>
    </row>
    <row r="131" spans="37:40" ht="15">
      <c r="AK131" s="555"/>
      <c r="AL131" s="555"/>
      <c r="AM131" s="555"/>
      <c r="AN131" s="556"/>
    </row>
    <row r="132" spans="37:40" ht="15">
      <c r="AK132" s="555"/>
      <c r="AL132" s="555"/>
      <c r="AM132" s="555"/>
      <c r="AN132" s="556"/>
    </row>
    <row r="133" spans="37:40" ht="15">
      <c r="AK133" s="555"/>
      <c r="AL133" s="555"/>
      <c r="AM133" s="555"/>
      <c r="AN133" s="556"/>
    </row>
    <row r="134" spans="37:40" ht="15">
      <c r="AK134" s="555"/>
      <c r="AL134" s="555"/>
      <c r="AM134" s="555"/>
      <c r="AN134" s="556"/>
    </row>
    <row r="135" spans="37:40" ht="15">
      <c r="AK135" s="555"/>
      <c r="AL135" s="555"/>
      <c r="AM135" s="555"/>
      <c r="AN135" s="556"/>
    </row>
    <row r="136" spans="37:40" ht="15">
      <c r="AK136" s="555"/>
      <c r="AL136" s="555"/>
      <c r="AM136" s="555"/>
      <c r="AN136" s="556"/>
    </row>
    <row r="137" spans="37:40" ht="15">
      <c r="AK137" s="555"/>
      <c r="AL137" s="555"/>
      <c r="AM137" s="555"/>
      <c r="AN137" s="556"/>
    </row>
    <row r="138" spans="37:40" ht="15">
      <c r="AK138" s="555"/>
      <c r="AL138" s="555"/>
      <c r="AM138" s="555"/>
      <c r="AN138" s="556"/>
    </row>
    <row r="139" spans="37:40" ht="15">
      <c r="AK139" s="555"/>
      <c r="AL139" s="555"/>
      <c r="AM139" s="555"/>
      <c r="AN139" s="556"/>
    </row>
    <row r="140" spans="37:40" ht="15">
      <c r="AK140" s="555"/>
      <c r="AL140" s="555"/>
      <c r="AM140" s="555"/>
      <c r="AN140" s="556"/>
    </row>
    <row r="141" spans="37:40" ht="15">
      <c r="AK141" s="555"/>
      <c r="AL141" s="555"/>
      <c r="AM141" s="555"/>
      <c r="AN141" s="556"/>
    </row>
    <row r="142" spans="37:40" ht="15">
      <c r="AK142" s="555"/>
      <c r="AL142" s="555"/>
      <c r="AM142" s="555"/>
      <c r="AN142" s="556"/>
    </row>
    <row r="143" spans="37:40" ht="15">
      <c r="AK143" s="555"/>
      <c r="AL143" s="555"/>
      <c r="AM143" s="555"/>
      <c r="AN143" s="556"/>
    </row>
    <row r="144" spans="37:40" ht="15">
      <c r="AK144" s="555"/>
      <c r="AL144" s="555"/>
      <c r="AM144" s="555"/>
      <c r="AN144" s="556"/>
    </row>
    <row r="145" spans="37:40" ht="15">
      <c r="AK145" s="555"/>
      <c r="AL145" s="555"/>
      <c r="AM145" s="555"/>
      <c r="AN145" s="556"/>
    </row>
    <row r="146" spans="37:40" ht="15">
      <c r="AK146" s="555"/>
      <c r="AL146" s="555"/>
      <c r="AM146" s="555"/>
      <c r="AN146" s="556"/>
    </row>
    <row r="147" spans="37:40" ht="15">
      <c r="AK147" s="555"/>
      <c r="AL147" s="555"/>
      <c r="AM147" s="555"/>
      <c r="AN147" s="556"/>
    </row>
    <row r="148" spans="37:40" ht="15">
      <c r="AK148" s="555"/>
      <c r="AL148" s="555"/>
      <c r="AM148" s="555"/>
      <c r="AN148" s="556"/>
    </row>
    <row r="149" spans="37:40" ht="15">
      <c r="AK149" s="555"/>
      <c r="AL149" s="555"/>
      <c r="AM149" s="555"/>
      <c r="AN149" s="556"/>
    </row>
    <row r="150" spans="37:40" ht="15">
      <c r="AK150" s="555"/>
      <c r="AL150" s="555"/>
      <c r="AM150" s="555"/>
      <c r="AN150" s="556"/>
    </row>
    <row r="151" spans="37:40" ht="15">
      <c r="AK151" s="555"/>
      <c r="AL151" s="555"/>
      <c r="AM151" s="555"/>
      <c r="AN151" s="556"/>
    </row>
    <row r="152" spans="37:40" ht="15">
      <c r="AK152" s="555"/>
      <c r="AL152" s="555"/>
      <c r="AM152" s="555"/>
      <c r="AN152" s="556"/>
    </row>
    <row r="153" spans="37:40" ht="15">
      <c r="AK153" s="555"/>
      <c r="AL153" s="555"/>
      <c r="AM153" s="555"/>
      <c r="AN153" s="556"/>
    </row>
    <row r="154" spans="37:40" ht="15">
      <c r="AK154" s="555"/>
      <c r="AL154" s="555"/>
      <c r="AM154" s="555"/>
      <c r="AN154" s="556"/>
    </row>
    <row r="155" spans="37:40" ht="15">
      <c r="AK155" s="555"/>
      <c r="AL155" s="555"/>
      <c r="AM155" s="555"/>
      <c r="AN155" s="556"/>
    </row>
    <row r="156" spans="37:40" ht="15">
      <c r="AK156" s="555"/>
      <c r="AL156" s="555"/>
      <c r="AM156" s="555"/>
      <c r="AN156" s="556"/>
    </row>
    <row r="157" spans="37:40" ht="15">
      <c r="AK157" s="555"/>
      <c r="AL157" s="555"/>
      <c r="AM157" s="555"/>
      <c r="AN157" s="556"/>
    </row>
    <row r="158" spans="37:40" ht="15">
      <c r="AK158" s="555"/>
      <c r="AL158" s="555"/>
      <c r="AM158" s="555"/>
      <c r="AN158" s="556"/>
    </row>
    <row r="159" spans="37:40" ht="15">
      <c r="AK159" s="555"/>
      <c r="AL159" s="555"/>
      <c r="AM159" s="555"/>
      <c r="AN159" s="556"/>
    </row>
    <row r="160" spans="37:40" ht="15">
      <c r="AK160" s="555"/>
      <c r="AL160" s="555"/>
      <c r="AM160" s="555"/>
      <c r="AN160" s="556"/>
    </row>
    <row r="161" spans="37:40" ht="15">
      <c r="AK161" s="555"/>
      <c r="AL161" s="555"/>
      <c r="AM161" s="555"/>
      <c r="AN161" s="556"/>
    </row>
    <row r="162" spans="37:40" ht="15">
      <c r="AK162" s="555"/>
      <c r="AL162" s="555"/>
      <c r="AM162" s="555"/>
      <c r="AN162" s="556"/>
    </row>
    <row r="163" spans="37:40" ht="15">
      <c r="AK163" s="555"/>
      <c r="AL163" s="555"/>
      <c r="AM163" s="555"/>
      <c r="AN163" s="556"/>
    </row>
    <row r="164" spans="37:40" ht="15">
      <c r="AK164" s="555"/>
      <c r="AL164" s="555"/>
      <c r="AM164" s="555"/>
      <c r="AN164" s="556"/>
    </row>
    <row r="165" spans="37:40" ht="15">
      <c r="AK165" s="555"/>
      <c r="AL165" s="555"/>
      <c r="AM165" s="555"/>
      <c r="AN165" s="556"/>
    </row>
    <row r="166" spans="37:40" ht="15">
      <c r="AK166" s="555"/>
      <c r="AL166" s="555"/>
      <c r="AM166" s="555"/>
      <c r="AN166" s="556"/>
    </row>
    <row r="167" spans="37:40" ht="15">
      <c r="AK167" s="555"/>
      <c r="AL167" s="555"/>
      <c r="AM167" s="555"/>
      <c r="AN167" s="556"/>
    </row>
    <row r="168" spans="37:40" ht="15">
      <c r="AK168" s="555"/>
      <c r="AL168" s="555"/>
      <c r="AM168" s="555"/>
      <c r="AN168" s="556"/>
    </row>
    <row r="169" spans="37:40" ht="15">
      <c r="AK169" s="555"/>
      <c r="AL169" s="555"/>
      <c r="AM169" s="555"/>
      <c r="AN169" s="556"/>
    </row>
    <row r="170" spans="37:40" ht="15">
      <c r="AK170" s="555"/>
      <c r="AL170" s="555"/>
      <c r="AM170" s="555"/>
      <c r="AN170" s="556"/>
    </row>
    <row r="171" spans="37:40" ht="15">
      <c r="AK171" s="555"/>
      <c r="AL171" s="555"/>
      <c r="AM171" s="555"/>
      <c r="AN171" s="556"/>
    </row>
    <row r="172" spans="37:40" ht="15">
      <c r="AK172" s="555"/>
      <c r="AL172" s="555"/>
      <c r="AM172" s="555"/>
      <c r="AN172" s="556"/>
    </row>
    <row r="173" spans="37:40" ht="15">
      <c r="AK173" s="555"/>
      <c r="AL173" s="555"/>
      <c r="AM173" s="555"/>
      <c r="AN173" s="556"/>
    </row>
    <row r="174" spans="37:40" ht="15">
      <c r="AK174" s="555"/>
      <c r="AL174" s="555"/>
      <c r="AM174" s="555"/>
      <c r="AN174" s="556"/>
    </row>
    <row r="175" spans="37:40" ht="15">
      <c r="AK175" s="555"/>
      <c r="AL175" s="555"/>
      <c r="AM175" s="555"/>
      <c r="AN175" s="556"/>
    </row>
    <row r="176" spans="37:40" ht="15">
      <c r="AK176" s="555"/>
      <c r="AL176" s="555"/>
      <c r="AM176" s="555"/>
      <c r="AN176" s="556"/>
    </row>
    <row r="177" spans="37:40" ht="15">
      <c r="AK177" s="555"/>
      <c r="AL177" s="555"/>
      <c r="AM177" s="555"/>
      <c r="AN177" s="556"/>
    </row>
    <row r="178" spans="37:40" ht="15">
      <c r="AK178" s="555"/>
      <c r="AL178" s="555"/>
      <c r="AM178" s="555"/>
      <c r="AN178" s="556"/>
    </row>
    <row r="179" spans="37:40" ht="15">
      <c r="AK179" s="555"/>
      <c r="AL179" s="555"/>
      <c r="AM179" s="555"/>
      <c r="AN179" s="556"/>
    </row>
    <row r="180" spans="37:40" ht="15">
      <c r="AK180" s="555"/>
      <c r="AL180" s="555"/>
      <c r="AM180" s="555"/>
      <c r="AN180" s="556"/>
    </row>
    <row r="181" spans="37:40" ht="15">
      <c r="AK181" s="555"/>
      <c r="AL181" s="555"/>
      <c r="AM181" s="555"/>
      <c r="AN181" s="556"/>
    </row>
    <row r="182" spans="37:40" ht="15">
      <c r="AK182" s="555"/>
      <c r="AL182" s="555"/>
      <c r="AM182" s="555"/>
      <c r="AN182" s="556"/>
    </row>
    <row r="183" spans="37:40" ht="15">
      <c r="AK183" s="555"/>
      <c r="AL183" s="555"/>
      <c r="AM183" s="555"/>
      <c r="AN183" s="556"/>
    </row>
    <row r="184" spans="37:40" ht="15">
      <c r="AK184" s="555"/>
      <c r="AL184" s="555"/>
      <c r="AM184" s="555"/>
      <c r="AN184" s="556"/>
    </row>
    <row r="185" spans="37:40" ht="15">
      <c r="AK185" s="555"/>
      <c r="AL185" s="555"/>
      <c r="AM185" s="555"/>
      <c r="AN185" s="556"/>
    </row>
    <row r="186" spans="37:40" ht="15">
      <c r="AK186" s="555"/>
      <c r="AL186" s="555"/>
      <c r="AM186" s="555"/>
      <c r="AN186" s="556"/>
    </row>
    <row r="187" spans="37:40" ht="15">
      <c r="AK187" s="555"/>
      <c r="AL187" s="555"/>
      <c r="AM187" s="555"/>
      <c r="AN187" s="556"/>
    </row>
    <row r="188" spans="37:40" ht="15">
      <c r="AK188" s="555"/>
      <c r="AL188" s="555"/>
      <c r="AM188" s="555"/>
      <c r="AN188" s="556"/>
    </row>
    <row r="189" spans="37:40" ht="15">
      <c r="AK189" s="555"/>
      <c r="AL189" s="555"/>
      <c r="AM189" s="555"/>
      <c r="AN189" s="556"/>
    </row>
    <row r="190" spans="37:40" ht="15">
      <c r="AK190" s="555"/>
      <c r="AL190" s="555"/>
      <c r="AM190" s="555"/>
      <c r="AN190" s="556"/>
    </row>
    <row r="191" spans="37:40" ht="15">
      <c r="AK191" s="555"/>
      <c r="AL191" s="555"/>
      <c r="AM191" s="555"/>
      <c r="AN191" s="556"/>
    </row>
    <row r="192" spans="37:40" ht="15">
      <c r="AK192" s="555"/>
      <c r="AL192" s="555"/>
      <c r="AM192" s="555"/>
      <c r="AN192" s="556"/>
    </row>
    <row r="193" spans="37:40" ht="15">
      <c r="AK193" s="555"/>
      <c r="AL193" s="555"/>
      <c r="AM193" s="555"/>
      <c r="AN193" s="556"/>
    </row>
    <row r="194" spans="37:40" ht="15">
      <c r="AK194" s="555"/>
      <c r="AL194" s="555"/>
      <c r="AM194" s="555"/>
      <c r="AN194" s="556"/>
    </row>
    <row r="195" spans="37:40" ht="15">
      <c r="AK195" s="555"/>
      <c r="AL195" s="555"/>
      <c r="AM195" s="555"/>
      <c r="AN195" s="556"/>
    </row>
    <row r="196" spans="37:40" ht="15">
      <c r="AK196" s="555"/>
      <c r="AL196" s="555"/>
      <c r="AM196" s="555"/>
      <c r="AN196" s="556"/>
    </row>
    <row r="197" spans="37:40" ht="15">
      <c r="AK197" s="555"/>
      <c r="AL197" s="555"/>
      <c r="AM197" s="555"/>
      <c r="AN197" s="556"/>
    </row>
    <row r="198" spans="37:40" ht="15">
      <c r="AK198" s="555"/>
      <c r="AL198" s="555"/>
      <c r="AM198" s="555"/>
      <c r="AN198" s="556"/>
    </row>
    <row r="199" spans="37:40" ht="15">
      <c r="AK199" s="555"/>
      <c r="AL199" s="555"/>
      <c r="AM199" s="555"/>
      <c r="AN199" s="556"/>
    </row>
    <row r="200" spans="37:40" ht="15">
      <c r="AK200" s="555"/>
      <c r="AL200" s="555"/>
      <c r="AM200" s="555"/>
      <c r="AN200" s="556"/>
    </row>
    <row r="201" spans="37:40" ht="15">
      <c r="AK201" s="555"/>
      <c r="AL201" s="555"/>
      <c r="AM201" s="555"/>
      <c r="AN201" s="556"/>
    </row>
    <row r="202" spans="37:40" ht="15">
      <c r="AK202" s="555"/>
      <c r="AL202" s="555"/>
      <c r="AM202" s="555"/>
      <c r="AN202" s="556"/>
    </row>
  </sheetData>
  <mergeCells count="13">
    <mergeCell ref="S7:T7"/>
    <mergeCell ref="V7:W7"/>
    <mergeCell ref="AH7:AI7"/>
    <mergeCell ref="C7:D7"/>
    <mergeCell ref="E7:G7"/>
    <mergeCell ref="I7:K7"/>
    <mergeCell ref="O7:P7"/>
    <mergeCell ref="Q7:R7"/>
    <mergeCell ref="B3:D3"/>
    <mergeCell ref="E4:H4"/>
    <mergeCell ref="Y6:AG6"/>
    <mergeCell ref="AH6:AI6"/>
    <mergeCell ref="AK6:AN6"/>
  </mergeCells>
  <printOptions gridLines="1"/>
  <pageMargins left="0.5" right="1" top="0.3" bottom="0.25" header="0.5" footer="0.21"/>
  <pageSetup paperSize="9" scale="60" orientation="landscape" horizontalDpi="4294967293"/>
  <headerFooter alignWithMargins="0"/>
  <rowBreaks count="1" manualBreakCount="1">
    <brk id="35" max="24" man="1"/>
  </rowBreaks>
  <colBreaks count="1" manualBreakCount="1">
    <brk id="20" max="107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499984740745262"/>
  </sheetPr>
  <dimension ref="A1:AO489"/>
  <sheetViews>
    <sheetView zoomScale="60" zoomScaleNormal="60" zoomScaleSheetLayoutView="50" zoomScalePageLayoutView="60" workbookViewId="0">
      <pane ySplit="8" topLeftCell="A17" activePane="bottomLeft" state="frozen"/>
      <selection activeCell="R51" sqref="R51"/>
      <selection pane="bottomLeft" activeCell="R51" sqref="R51"/>
    </sheetView>
  </sheetViews>
  <sheetFormatPr baseColWidth="10" defaultColWidth="8.83203125" defaultRowHeight="14" x14ac:dyDescent="0"/>
  <cols>
    <col min="1" max="1" width="13.33203125" style="198" customWidth="1"/>
    <col min="2" max="2" width="18.1640625" style="198" customWidth="1"/>
    <col min="3" max="7" width="12.6640625" style="198" customWidth="1"/>
    <col min="8" max="8" width="12.6640625" style="486" customWidth="1"/>
    <col min="9" max="20" width="12.6640625" style="198" customWidth="1"/>
    <col min="21" max="21" width="8.83203125" style="198"/>
    <col min="22" max="22" width="11.5" style="198" customWidth="1"/>
    <col min="23" max="23" width="17.83203125" style="198" customWidth="1"/>
    <col min="24" max="24" width="41" style="198" customWidth="1"/>
    <col min="25" max="33" width="8.83203125" style="452"/>
    <col min="34" max="34" width="13.5" style="198" customWidth="1"/>
    <col min="35" max="35" width="11" style="198" customWidth="1"/>
    <col min="36" max="36" width="49.1640625" style="198" customWidth="1"/>
    <col min="37" max="40" width="13.1640625" style="198" hidden="1" customWidth="1"/>
    <col min="41" max="41" width="58.1640625" style="198" customWidth="1"/>
    <col min="42" max="16384" width="8.83203125" style="198"/>
  </cols>
  <sheetData>
    <row r="1" spans="1:41" ht="19" thickBot="1">
      <c r="A1" s="457" t="s">
        <v>1085</v>
      </c>
      <c r="B1" s="458"/>
      <c r="C1" s="182"/>
      <c r="D1" s="182"/>
      <c r="E1" s="182"/>
      <c r="F1" s="182"/>
      <c r="G1" s="459"/>
      <c r="H1" s="176"/>
      <c r="I1" s="177"/>
      <c r="J1" s="178"/>
      <c r="K1" s="178"/>
      <c r="L1" s="178"/>
      <c r="M1" s="177"/>
      <c r="N1" s="177"/>
      <c r="O1" s="177"/>
      <c r="P1" s="178"/>
      <c r="Q1" s="178"/>
      <c r="R1" s="178"/>
      <c r="S1" s="178"/>
      <c r="T1" s="178"/>
      <c r="U1" s="179"/>
      <c r="V1" s="178"/>
      <c r="W1" s="178"/>
      <c r="X1" s="178"/>
      <c r="AH1" s="178"/>
      <c r="AI1" s="178"/>
      <c r="AJ1" s="178"/>
      <c r="AK1" s="178"/>
      <c r="AL1" s="178"/>
      <c r="AM1" s="178"/>
      <c r="AN1" s="178"/>
      <c r="AO1" s="181"/>
    </row>
    <row r="2" spans="1:41" ht="19" thickBot="1">
      <c r="A2" s="182" t="s">
        <v>0</v>
      </c>
      <c r="B2" s="460"/>
      <c r="C2" s="182"/>
      <c r="D2" s="182"/>
      <c r="E2" s="182"/>
      <c r="F2" s="182"/>
      <c r="G2" s="182"/>
      <c r="H2" s="176"/>
      <c r="I2" s="177"/>
      <c r="J2" s="178"/>
      <c r="K2" s="178"/>
      <c r="L2" s="178"/>
      <c r="M2" s="177"/>
      <c r="N2" s="177"/>
      <c r="O2" s="177"/>
      <c r="P2" s="178"/>
      <c r="Q2" s="178"/>
      <c r="R2" s="178"/>
      <c r="S2" s="178"/>
      <c r="T2" s="178"/>
      <c r="U2" s="179"/>
      <c r="V2" s="178"/>
      <c r="W2" s="178"/>
      <c r="X2" s="178"/>
      <c r="AH2" s="178"/>
      <c r="AI2" s="178"/>
      <c r="AJ2" s="178"/>
      <c r="AK2" s="178"/>
      <c r="AL2" s="178"/>
      <c r="AM2" s="178"/>
      <c r="AN2" s="178"/>
      <c r="AO2" s="178"/>
    </row>
    <row r="3" spans="1:41" ht="16" thickBot="1">
      <c r="A3" s="461" t="s">
        <v>1</v>
      </c>
      <c r="B3" s="1093" t="s">
        <v>2</v>
      </c>
      <c r="C3" s="1093"/>
      <c r="D3" s="1093"/>
      <c r="E3" s="461"/>
      <c r="F3" s="461"/>
      <c r="G3" s="461"/>
      <c r="H3" s="462"/>
      <c r="I3" s="463"/>
      <c r="J3" s="463"/>
      <c r="K3" s="463"/>
      <c r="L3" s="463"/>
      <c r="M3" s="463"/>
      <c r="N3" s="463"/>
      <c r="O3" s="463"/>
      <c r="P3" s="463"/>
      <c r="Q3" s="463"/>
      <c r="R3" s="463"/>
      <c r="S3" s="463"/>
      <c r="T3" s="463"/>
      <c r="U3" s="179"/>
      <c r="V3" s="463"/>
      <c r="W3" s="463"/>
      <c r="X3" s="463"/>
      <c r="AH3" s="463"/>
      <c r="AI3" s="463"/>
      <c r="AJ3" s="463"/>
      <c r="AK3" s="463"/>
      <c r="AL3" s="463"/>
      <c r="AM3" s="463"/>
      <c r="AN3" s="463"/>
      <c r="AO3" s="463"/>
    </row>
    <row r="4" spans="1:41" ht="16" thickBot="1">
      <c r="A4" s="461" t="s">
        <v>3</v>
      </c>
      <c r="B4" s="572" t="s">
        <v>3176</v>
      </c>
      <c r="C4" s="573"/>
      <c r="D4" s="573"/>
      <c r="E4" s="461" t="s">
        <v>5</v>
      </c>
      <c r="F4" s="1122" t="s">
        <v>3217</v>
      </c>
      <c r="G4" s="1102"/>
      <c r="H4" s="1123"/>
      <c r="I4" s="463"/>
      <c r="J4" s="463"/>
      <c r="K4" s="463"/>
      <c r="L4" s="463"/>
      <c r="M4" s="463"/>
      <c r="N4" s="463"/>
      <c r="O4" s="463"/>
      <c r="P4" s="463"/>
      <c r="Q4" s="463"/>
      <c r="R4" s="463"/>
      <c r="S4" s="463"/>
      <c r="T4" s="463"/>
      <c r="U4" s="179"/>
      <c r="V4" s="463"/>
      <c r="W4" s="463"/>
      <c r="X4" s="463"/>
      <c r="Y4" s="463"/>
      <c r="Z4" s="463"/>
      <c r="AA4" s="463"/>
      <c r="AB4" s="463"/>
      <c r="AC4" s="463"/>
      <c r="AD4" s="463"/>
      <c r="AE4" s="463"/>
      <c r="AF4" s="463"/>
      <c r="AG4" s="463"/>
      <c r="AH4" s="463"/>
      <c r="AI4" s="463"/>
      <c r="AJ4" s="463"/>
      <c r="AK4" s="463"/>
      <c r="AL4" s="463"/>
      <c r="AM4" s="463"/>
      <c r="AN4" s="463"/>
      <c r="AO4" s="463"/>
    </row>
    <row r="5" spans="1:41" ht="16" thickBot="1">
      <c r="A5" s="464" t="s">
        <v>6</v>
      </c>
      <c r="B5" s="487"/>
      <c r="C5" s="464"/>
      <c r="D5" s="464"/>
      <c r="E5" s="464" t="s">
        <v>5</v>
      </c>
      <c r="F5" s="464"/>
      <c r="G5" s="464"/>
      <c r="H5" s="488"/>
      <c r="I5" s="463"/>
      <c r="J5" s="463"/>
      <c r="K5" s="463"/>
      <c r="L5" s="463"/>
      <c r="M5" s="463"/>
      <c r="N5" s="463"/>
      <c r="O5" s="463"/>
      <c r="P5" s="463"/>
      <c r="Q5" s="463"/>
      <c r="R5" s="463"/>
      <c r="S5" s="463"/>
      <c r="T5" s="463"/>
      <c r="U5" s="179"/>
      <c r="V5" s="463"/>
      <c r="W5" s="463"/>
      <c r="X5" s="463"/>
      <c r="Y5" s="463"/>
      <c r="Z5" s="463"/>
      <c r="AA5" s="463"/>
      <c r="AB5" s="463"/>
      <c r="AC5" s="463"/>
      <c r="AD5" s="463"/>
      <c r="AE5" s="463"/>
      <c r="AF5" s="463"/>
      <c r="AG5" s="463"/>
      <c r="AH5" s="463"/>
      <c r="AI5" s="463"/>
      <c r="AJ5" s="463"/>
      <c r="AK5" s="463"/>
      <c r="AL5" s="463"/>
      <c r="AM5" s="463"/>
      <c r="AN5" s="463"/>
      <c r="AO5" s="463"/>
    </row>
    <row r="6" spans="1:41" ht="16" thickBot="1">
      <c r="A6" s="192"/>
      <c r="B6" s="193"/>
      <c r="C6" s="192"/>
      <c r="D6" s="192"/>
      <c r="E6" s="192"/>
      <c r="F6" s="192"/>
      <c r="G6" s="192"/>
      <c r="H6" s="194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5"/>
      <c r="U6" s="465" t="s">
        <v>11</v>
      </c>
      <c r="V6" s="192"/>
      <c r="W6" s="192"/>
      <c r="X6" s="192"/>
      <c r="Y6" s="1094" t="s">
        <v>2956</v>
      </c>
      <c r="Z6" s="1095"/>
      <c r="AA6" s="1095"/>
      <c r="AB6" s="1095"/>
      <c r="AC6" s="1095"/>
      <c r="AD6" s="1095"/>
      <c r="AE6" s="1095"/>
      <c r="AF6" s="1095"/>
      <c r="AG6" s="1096"/>
      <c r="AH6" s="1124"/>
      <c r="AI6" s="1125"/>
      <c r="AJ6" s="192"/>
      <c r="AK6" s="1097" t="s">
        <v>9</v>
      </c>
      <c r="AL6" s="1098"/>
      <c r="AM6" s="1098"/>
      <c r="AN6" s="1098"/>
    </row>
    <row r="7" spans="1:41" ht="16" thickBot="1">
      <c r="A7" s="199" t="s">
        <v>11</v>
      </c>
      <c r="B7" s="200" t="s">
        <v>12</v>
      </c>
      <c r="C7" s="1028" t="s">
        <v>13</v>
      </c>
      <c r="D7" s="1028"/>
      <c r="E7" s="1028" t="s">
        <v>14</v>
      </c>
      <c r="F7" s="1028"/>
      <c r="G7" s="1028"/>
      <c r="H7" s="201" t="s">
        <v>16</v>
      </c>
      <c r="I7" s="1028" t="s">
        <v>20</v>
      </c>
      <c r="J7" s="1028"/>
      <c r="K7" s="1028"/>
      <c r="L7" s="202" t="s">
        <v>15</v>
      </c>
      <c r="M7" s="202" t="s">
        <v>71</v>
      </c>
      <c r="N7" s="202" t="s">
        <v>72</v>
      </c>
      <c r="O7" s="1028" t="s">
        <v>17</v>
      </c>
      <c r="P7" s="1028"/>
      <c r="Q7" s="1028" t="s">
        <v>18</v>
      </c>
      <c r="R7" s="1028"/>
      <c r="S7" s="1028" t="s">
        <v>19</v>
      </c>
      <c r="T7" s="1028"/>
      <c r="U7" s="203"/>
      <c r="V7" s="1099" t="s">
        <v>3104</v>
      </c>
      <c r="W7" s="1034"/>
      <c r="X7" s="471"/>
      <c r="Y7" s="466" t="s">
        <v>83</v>
      </c>
      <c r="Z7" s="467" t="s">
        <v>82</v>
      </c>
      <c r="AA7" s="467" t="s">
        <v>84</v>
      </c>
      <c r="AB7" s="467" t="s">
        <v>85</v>
      </c>
      <c r="AC7" s="467" t="s">
        <v>86</v>
      </c>
      <c r="AD7" s="468" t="s">
        <v>87</v>
      </c>
      <c r="AE7" s="467" t="s">
        <v>88</v>
      </c>
      <c r="AF7" s="469" t="s">
        <v>89</v>
      </c>
      <c r="AG7" s="470" t="s">
        <v>90</v>
      </c>
      <c r="AH7" s="1099" t="s">
        <v>1318</v>
      </c>
      <c r="AI7" s="1100"/>
      <c r="AJ7" s="202" t="s">
        <v>25</v>
      </c>
      <c r="AK7" s="214" t="s">
        <v>21</v>
      </c>
      <c r="AL7" s="214" t="s">
        <v>74</v>
      </c>
      <c r="AM7" s="214" t="s">
        <v>22</v>
      </c>
      <c r="AN7" s="215" t="s">
        <v>23</v>
      </c>
    </row>
    <row r="8" spans="1:41" ht="15">
      <c r="A8" s="211"/>
      <c r="B8" s="211"/>
      <c r="C8" s="212" t="s">
        <v>26</v>
      </c>
      <c r="D8" s="212" t="s">
        <v>27</v>
      </c>
      <c r="E8" s="212" t="s">
        <v>75</v>
      </c>
      <c r="F8" s="212" t="s">
        <v>76</v>
      </c>
      <c r="G8" s="212" t="s">
        <v>29</v>
      </c>
      <c r="H8" s="213" t="s">
        <v>31</v>
      </c>
      <c r="I8" s="212" t="s">
        <v>34</v>
      </c>
      <c r="J8" s="212" t="s">
        <v>77</v>
      </c>
      <c r="K8" s="212" t="s">
        <v>35</v>
      </c>
      <c r="L8" s="212" t="s">
        <v>30</v>
      </c>
      <c r="M8" s="212" t="s">
        <v>30</v>
      </c>
      <c r="N8" s="212" t="s">
        <v>30</v>
      </c>
      <c r="O8" s="212" t="s">
        <v>32</v>
      </c>
      <c r="P8" s="212" t="s">
        <v>33</v>
      </c>
      <c r="Q8" s="212" t="s">
        <v>32</v>
      </c>
      <c r="R8" s="212" t="s">
        <v>33</v>
      </c>
      <c r="S8" s="212" t="s">
        <v>32</v>
      </c>
      <c r="T8" s="212" t="s">
        <v>33</v>
      </c>
      <c r="U8" s="203"/>
      <c r="V8" s="214" t="s">
        <v>38</v>
      </c>
      <c r="W8" s="214" t="s">
        <v>39</v>
      </c>
      <c r="X8" s="219" t="s">
        <v>1089</v>
      </c>
      <c r="Y8" s="463"/>
      <c r="Z8" s="463"/>
      <c r="AA8" s="463"/>
      <c r="AB8" s="463"/>
      <c r="AC8" s="463"/>
      <c r="AD8" s="463"/>
      <c r="AE8" s="463"/>
      <c r="AF8" s="463"/>
      <c r="AG8" s="463"/>
      <c r="AH8" s="219" t="s">
        <v>1090</v>
      </c>
      <c r="AI8" s="219" t="s">
        <v>70</v>
      </c>
      <c r="AJ8" s="212"/>
      <c r="AK8" s="207" t="s">
        <v>497</v>
      </c>
      <c r="AL8" s="207" t="s">
        <v>498</v>
      </c>
      <c r="AM8" s="207"/>
      <c r="AN8" s="206"/>
    </row>
    <row r="9" spans="1:41" ht="29.25" customHeight="1">
      <c r="A9" s="220">
        <v>1</v>
      </c>
      <c r="B9" s="472" t="s">
        <v>3218</v>
      </c>
      <c r="C9" s="220"/>
      <c r="D9" s="220">
        <v>1</v>
      </c>
      <c r="E9" s="220"/>
      <c r="F9" s="220">
        <v>1</v>
      </c>
      <c r="G9" s="220"/>
      <c r="H9" s="473">
        <v>318</v>
      </c>
      <c r="I9" s="220"/>
      <c r="J9" s="220">
        <v>1</v>
      </c>
      <c r="K9" s="220"/>
      <c r="L9" s="220">
        <v>150</v>
      </c>
      <c r="M9" s="220">
        <v>65</v>
      </c>
      <c r="N9" s="220">
        <v>190</v>
      </c>
      <c r="O9" s="220"/>
      <c r="P9" s="220">
        <v>1</v>
      </c>
      <c r="Q9" s="220"/>
      <c r="R9" s="220">
        <v>1</v>
      </c>
      <c r="S9" s="220"/>
      <c r="T9" s="220">
        <v>1</v>
      </c>
      <c r="U9" s="474">
        <v>1</v>
      </c>
      <c r="V9" s="220">
        <v>300</v>
      </c>
      <c r="W9" s="220">
        <v>900</v>
      </c>
      <c r="X9" s="220" t="s">
        <v>3219</v>
      </c>
      <c r="Y9" s="479">
        <v>71</v>
      </c>
      <c r="Z9" s="475">
        <v>83.5</v>
      </c>
      <c r="AA9" s="475">
        <v>107</v>
      </c>
      <c r="AB9" s="475">
        <v>83</v>
      </c>
      <c r="AC9" s="475">
        <v>131</v>
      </c>
      <c r="AD9" s="476">
        <v>94.5</v>
      </c>
      <c r="AE9" s="81">
        <v>1426</v>
      </c>
      <c r="AF9" s="477">
        <v>74</v>
      </c>
      <c r="AG9" s="478">
        <v>1047</v>
      </c>
      <c r="AH9" s="220">
        <v>12</v>
      </c>
      <c r="AI9" s="220">
        <v>12</v>
      </c>
      <c r="AJ9" s="220"/>
      <c r="AK9" s="220"/>
      <c r="AL9" s="220"/>
      <c r="AM9" s="220"/>
      <c r="AN9" s="216"/>
    </row>
    <row r="10" spans="1:41" ht="29.25" customHeight="1">
      <c r="A10" s="220">
        <v>2</v>
      </c>
      <c r="B10" s="472" t="s">
        <v>3220</v>
      </c>
      <c r="C10" s="220"/>
      <c r="D10" s="220">
        <v>1</v>
      </c>
      <c r="E10" s="220"/>
      <c r="F10" s="220"/>
      <c r="G10" s="220">
        <v>1</v>
      </c>
      <c r="H10" s="473">
        <v>569</v>
      </c>
      <c r="I10" s="220"/>
      <c r="J10" s="220">
        <v>1</v>
      </c>
      <c r="K10" s="220"/>
      <c r="L10" s="220">
        <v>166</v>
      </c>
      <c r="M10" s="220">
        <v>72</v>
      </c>
      <c r="N10" s="220">
        <v>220</v>
      </c>
      <c r="O10" s="220"/>
      <c r="P10" s="220">
        <v>1</v>
      </c>
      <c r="Q10" s="220"/>
      <c r="R10" s="220">
        <v>1</v>
      </c>
      <c r="S10" s="220"/>
      <c r="T10" s="220">
        <v>1</v>
      </c>
      <c r="U10" s="474">
        <v>2</v>
      </c>
      <c r="V10" s="220">
        <v>300</v>
      </c>
      <c r="W10" s="220">
        <v>800</v>
      </c>
      <c r="X10" s="220" t="s">
        <v>3221</v>
      </c>
      <c r="Y10" s="70">
        <v>7074</v>
      </c>
      <c r="Z10" s="105">
        <v>18675</v>
      </c>
      <c r="AA10" s="66">
        <v>3170.5</v>
      </c>
      <c r="AB10" s="66">
        <v>1059</v>
      </c>
      <c r="AC10" s="66">
        <v>1123.5</v>
      </c>
      <c r="AD10" s="476">
        <v>151</v>
      </c>
      <c r="AE10" s="81">
        <v>1232.5</v>
      </c>
      <c r="AF10" s="477">
        <v>147</v>
      </c>
      <c r="AG10" s="478">
        <v>1861</v>
      </c>
      <c r="AH10" s="220"/>
      <c r="AI10" s="220"/>
      <c r="AJ10" s="220"/>
      <c r="AK10" s="220"/>
      <c r="AL10" s="220"/>
      <c r="AM10" s="220"/>
      <c r="AN10" s="216"/>
    </row>
    <row r="11" spans="1:41" ht="29.25" customHeight="1">
      <c r="A11" s="220">
        <v>3</v>
      </c>
      <c r="B11" s="472" t="s">
        <v>3222</v>
      </c>
      <c r="C11" s="220">
        <v>1</v>
      </c>
      <c r="D11" s="220"/>
      <c r="E11" s="220"/>
      <c r="F11" s="220">
        <v>1</v>
      </c>
      <c r="G11" s="220"/>
      <c r="H11" s="473">
        <v>390</v>
      </c>
      <c r="I11" s="220"/>
      <c r="J11" s="220">
        <v>1</v>
      </c>
      <c r="K11" s="220"/>
      <c r="L11" s="220">
        <v>155</v>
      </c>
      <c r="M11" s="220">
        <v>68</v>
      </c>
      <c r="N11" s="220">
        <v>192</v>
      </c>
      <c r="O11" s="220"/>
      <c r="P11" s="220">
        <v>1</v>
      </c>
      <c r="Q11" s="220"/>
      <c r="R11" s="220">
        <v>1</v>
      </c>
      <c r="S11" s="220"/>
      <c r="T11" s="220">
        <v>1</v>
      </c>
      <c r="U11" s="474">
        <v>3</v>
      </c>
      <c r="V11" s="220">
        <v>300</v>
      </c>
      <c r="W11" s="220">
        <v>900</v>
      </c>
      <c r="X11" s="220" t="s">
        <v>3223</v>
      </c>
      <c r="Y11" s="479">
        <v>104</v>
      </c>
      <c r="Z11" s="66">
        <v>2234.5</v>
      </c>
      <c r="AA11" s="475">
        <v>602</v>
      </c>
      <c r="AB11" s="475">
        <v>90</v>
      </c>
      <c r="AC11" s="475">
        <v>104.5</v>
      </c>
      <c r="AD11" s="476">
        <v>87.5</v>
      </c>
      <c r="AE11" s="480">
        <v>138.5</v>
      </c>
      <c r="AF11" s="477">
        <v>99</v>
      </c>
      <c r="AG11" s="478">
        <v>1222.5</v>
      </c>
      <c r="AH11" s="220"/>
      <c r="AI11" s="220"/>
      <c r="AJ11" s="220"/>
      <c r="AK11" s="220"/>
      <c r="AL11" s="220"/>
      <c r="AM11" s="220"/>
      <c r="AN11" s="216"/>
    </row>
    <row r="12" spans="1:41" ht="29.25" customHeight="1">
      <c r="A12" s="220">
        <v>4</v>
      </c>
      <c r="B12" s="472" t="s">
        <v>3224</v>
      </c>
      <c r="C12" s="220"/>
      <c r="D12" s="220">
        <v>1</v>
      </c>
      <c r="E12" s="220"/>
      <c r="F12" s="220">
        <v>1</v>
      </c>
      <c r="G12" s="220"/>
      <c r="H12" s="473">
        <v>419</v>
      </c>
      <c r="I12" s="220"/>
      <c r="J12" s="220"/>
      <c r="K12" s="220">
        <v>1</v>
      </c>
      <c r="L12" s="220">
        <v>155</v>
      </c>
      <c r="M12" s="220">
        <v>66</v>
      </c>
      <c r="N12" s="220">
        <v>198</v>
      </c>
      <c r="O12" s="220"/>
      <c r="P12" s="220">
        <v>1</v>
      </c>
      <c r="Q12" s="220"/>
      <c r="R12" s="220">
        <v>1</v>
      </c>
      <c r="S12" s="220"/>
      <c r="T12" s="220">
        <v>1</v>
      </c>
      <c r="U12" s="474">
        <v>4</v>
      </c>
      <c r="V12" s="220">
        <v>300</v>
      </c>
      <c r="W12" s="220">
        <v>900</v>
      </c>
      <c r="X12" s="220" t="s">
        <v>3225</v>
      </c>
      <c r="Y12" s="479">
        <v>131</v>
      </c>
      <c r="Z12" s="475">
        <v>269</v>
      </c>
      <c r="AA12" s="475">
        <v>188</v>
      </c>
      <c r="AB12" s="475">
        <v>104</v>
      </c>
      <c r="AC12" s="475">
        <v>108.5</v>
      </c>
      <c r="AD12" s="476">
        <v>89</v>
      </c>
      <c r="AE12" s="480">
        <v>122.5</v>
      </c>
      <c r="AF12" s="477">
        <v>102</v>
      </c>
      <c r="AG12" s="478">
        <v>797</v>
      </c>
      <c r="AH12" s="220"/>
      <c r="AI12" s="220"/>
      <c r="AJ12" s="220"/>
      <c r="AK12" s="220"/>
      <c r="AL12" s="220"/>
      <c r="AM12" s="220"/>
      <c r="AN12" s="216"/>
    </row>
    <row r="13" spans="1:41" ht="29.25" customHeight="1">
      <c r="A13" s="220">
        <v>5</v>
      </c>
      <c r="B13" s="472" t="s">
        <v>3226</v>
      </c>
      <c r="C13" s="220"/>
      <c r="D13" s="220">
        <v>1</v>
      </c>
      <c r="E13" s="220"/>
      <c r="F13" s="220">
        <v>1</v>
      </c>
      <c r="G13" s="220"/>
      <c r="H13" s="473">
        <v>416</v>
      </c>
      <c r="I13" s="220"/>
      <c r="J13" s="220"/>
      <c r="K13" s="220">
        <v>1</v>
      </c>
      <c r="L13" s="220">
        <v>155</v>
      </c>
      <c r="M13" s="220">
        <v>68</v>
      </c>
      <c r="N13" s="220">
        <v>197</v>
      </c>
      <c r="O13" s="220"/>
      <c r="P13" s="220">
        <v>1</v>
      </c>
      <c r="Q13" s="220"/>
      <c r="R13" s="220">
        <v>1</v>
      </c>
      <c r="S13" s="220"/>
      <c r="T13" s="220">
        <v>1</v>
      </c>
      <c r="U13" s="474">
        <v>5</v>
      </c>
      <c r="V13" s="220">
        <v>300</v>
      </c>
      <c r="W13" s="220">
        <v>700</v>
      </c>
      <c r="X13" s="220" t="s">
        <v>3227</v>
      </c>
      <c r="Y13" s="479">
        <v>585</v>
      </c>
      <c r="Z13" s="66">
        <v>6241.5</v>
      </c>
      <c r="AA13" s="475">
        <v>443</v>
      </c>
      <c r="AB13" s="475">
        <v>102</v>
      </c>
      <c r="AC13" s="475">
        <v>120</v>
      </c>
      <c r="AD13" s="476">
        <v>176.5</v>
      </c>
      <c r="AE13" s="480">
        <v>191</v>
      </c>
      <c r="AF13" s="477">
        <v>96</v>
      </c>
      <c r="AG13" s="478">
        <v>742.5</v>
      </c>
      <c r="AH13" s="220"/>
      <c r="AI13" s="220"/>
      <c r="AJ13" s="220"/>
      <c r="AK13" s="220"/>
      <c r="AL13" s="220"/>
      <c r="AM13" s="220"/>
      <c r="AN13" s="216"/>
    </row>
    <row r="14" spans="1:41" ht="29.25" customHeight="1">
      <c r="A14" s="220">
        <v>6</v>
      </c>
      <c r="B14" s="472" t="s">
        <v>3228</v>
      </c>
      <c r="C14" s="220"/>
      <c r="D14" s="220">
        <v>1</v>
      </c>
      <c r="E14" s="220"/>
      <c r="F14" s="220">
        <v>1</v>
      </c>
      <c r="G14" s="220"/>
      <c r="H14" s="473">
        <v>328</v>
      </c>
      <c r="I14" s="220"/>
      <c r="J14" s="220"/>
      <c r="K14" s="220">
        <v>1</v>
      </c>
      <c r="L14" s="220">
        <v>150</v>
      </c>
      <c r="M14" s="220">
        <v>65</v>
      </c>
      <c r="N14" s="220">
        <v>190</v>
      </c>
      <c r="O14" s="220"/>
      <c r="P14" s="220">
        <v>1</v>
      </c>
      <c r="Q14" s="220"/>
      <c r="R14" s="220">
        <v>1</v>
      </c>
      <c r="S14" s="220"/>
      <c r="T14" s="220">
        <v>1</v>
      </c>
      <c r="U14" s="474">
        <v>6</v>
      </c>
      <c r="V14" s="220">
        <v>300</v>
      </c>
      <c r="W14" s="220">
        <v>900</v>
      </c>
      <c r="X14" s="220" t="s">
        <v>3229</v>
      </c>
      <c r="Y14" s="479">
        <v>89</v>
      </c>
      <c r="Z14" s="475">
        <v>94</v>
      </c>
      <c r="AA14" s="475">
        <v>103</v>
      </c>
      <c r="AB14" s="475">
        <v>92.5</v>
      </c>
      <c r="AC14" s="475">
        <v>165</v>
      </c>
      <c r="AD14" s="476">
        <v>137</v>
      </c>
      <c r="AE14" s="480">
        <v>140</v>
      </c>
      <c r="AF14" s="477">
        <v>99.5</v>
      </c>
      <c r="AG14" s="478">
        <v>823</v>
      </c>
      <c r="AH14" s="220"/>
      <c r="AI14" s="220"/>
      <c r="AJ14" s="220"/>
      <c r="AK14" s="220"/>
      <c r="AL14" s="220"/>
      <c r="AM14" s="220"/>
      <c r="AN14" s="216"/>
    </row>
    <row r="15" spans="1:41" ht="29.25" customHeight="1">
      <c r="A15" s="220">
        <v>7</v>
      </c>
      <c r="B15" s="472" t="s">
        <v>3230</v>
      </c>
      <c r="C15" s="220">
        <v>1</v>
      </c>
      <c r="D15" s="220"/>
      <c r="E15" s="220"/>
      <c r="F15" s="220">
        <v>1</v>
      </c>
      <c r="G15" s="220"/>
      <c r="H15" s="473">
        <v>400</v>
      </c>
      <c r="I15" s="220"/>
      <c r="J15" s="220"/>
      <c r="K15" s="220">
        <v>1</v>
      </c>
      <c r="L15" s="220">
        <v>152</v>
      </c>
      <c r="M15" s="220">
        <v>66</v>
      </c>
      <c r="N15" s="220">
        <v>200</v>
      </c>
      <c r="O15" s="220"/>
      <c r="P15" s="220">
        <v>1</v>
      </c>
      <c r="Q15" s="220"/>
      <c r="R15" s="220">
        <v>1</v>
      </c>
      <c r="S15" s="220"/>
      <c r="T15" s="220">
        <v>1</v>
      </c>
      <c r="U15" s="474">
        <v>7</v>
      </c>
      <c r="V15" s="220">
        <v>300</v>
      </c>
      <c r="W15" s="220">
        <v>1200</v>
      </c>
      <c r="X15" s="220" t="s">
        <v>3231</v>
      </c>
      <c r="Y15" s="479">
        <v>59.5</v>
      </c>
      <c r="Z15" s="475">
        <v>124</v>
      </c>
      <c r="AA15" s="475">
        <v>91</v>
      </c>
      <c r="AB15" s="475">
        <v>98</v>
      </c>
      <c r="AC15" s="475">
        <v>105</v>
      </c>
      <c r="AD15" s="476">
        <v>90</v>
      </c>
      <c r="AE15" s="480">
        <v>153</v>
      </c>
      <c r="AF15" s="477">
        <v>75</v>
      </c>
      <c r="AG15" s="478">
        <v>849</v>
      </c>
      <c r="AH15" s="220"/>
      <c r="AI15" s="220"/>
      <c r="AJ15" s="220"/>
      <c r="AK15" s="220"/>
      <c r="AL15" s="220"/>
      <c r="AM15" s="220"/>
      <c r="AN15" s="216"/>
    </row>
    <row r="16" spans="1:41" ht="29.25" customHeight="1">
      <c r="A16" s="222">
        <v>8</v>
      </c>
      <c r="B16" s="221" t="s">
        <v>3232</v>
      </c>
      <c r="C16" s="222"/>
      <c r="D16" s="222">
        <v>1</v>
      </c>
      <c r="E16" s="222"/>
      <c r="F16" s="222">
        <v>1</v>
      </c>
      <c r="G16" s="222"/>
      <c r="H16" s="223">
        <v>386</v>
      </c>
      <c r="I16" s="222"/>
      <c r="J16" s="222"/>
      <c r="K16" s="222">
        <v>1</v>
      </c>
      <c r="L16" s="222">
        <v>153</v>
      </c>
      <c r="M16" s="222">
        <v>65</v>
      </c>
      <c r="N16" s="222">
        <v>190</v>
      </c>
      <c r="O16" s="222"/>
      <c r="P16" s="222">
        <v>1</v>
      </c>
      <c r="Q16" s="222"/>
      <c r="R16" s="222">
        <v>1</v>
      </c>
      <c r="S16" s="222"/>
      <c r="T16" s="222">
        <v>1</v>
      </c>
      <c r="U16" s="474">
        <v>8</v>
      </c>
      <c r="V16" s="222">
        <v>300</v>
      </c>
      <c r="W16" s="222">
        <v>1200</v>
      </c>
      <c r="X16" s="222" t="s">
        <v>3233</v>
      </c>
      <c r="Y16" s="70">
        <v>2293</v>
      </c>
      <c r="Z16" s="475">
        <v>447</v>
      </c>
      <c r="AA16" s="475">
        <v>265</v>
      </c>
      <c r="AB16" s="475">
        <v>86</v>
      </c>
      <c r="AC16" s="475">
        <v>119.5</v>
      </c>
      <c r="AD16" s="476">
        <v>174</v>
      </c>
      <c r="AE16" s="81">
        <v>2049</v>
      </c>
      <c r="AF16" s="477">
        <v>596</v>
      </c>
      <c r="AG16" s="478">
        <v>1080</v>
      </c>
      <c r="AH16" s="222"/>
      <c r="AI16" s="222"/>
      <c r="AJ16" s="222" t="s">
        <v>3234</v>
      </c>
      <c r="AK16" s="220"/>
      <c r="AL16" s="220"/>
      <c r="AM16" s="220"/>
      <c r="AN16" s="216"/>
    </row>
    <row r="17" spans="1:40" ht="29.25" customHeight="1">
      <c r="A17" s="220">
        <v>9</v>
      </c>
      <c r="B17" s="472" t="s">
        <v>3235</v>
      </c>
      <c r="C17" s="220"/>
      <c r="D17" s="220">
        <v>1</v>
      </c>
      <c r="E17" s="220"/>
      <c r="F17" s="220">
        <v>1</v>
      </c>
      <c r="G17" s="220"/>
      <c r="H17" s="473">
        <v>371</v>
      </c>
      <c r="I17" s="220"/>
      <c r="J17" s="220">
        <v>1</v>
      </c>
      <c r="K17" s="220"/>
      <c r="L17" s="220">
        <v>149</v>
      </c>
      <c r="M17" s="220">
        <v>66</v>
      </c>
      <c r="N17" s="220">
        <v>170</v>
      </c>
      <c r="O17" s="220"/>
      <c r="P17" s="220">
        <v>1</v>
      </c>
      <c r="Q17" s="220"/>
      <c r="R17" s="220">
        <v>1</v>
      </c>
      <c r="S17" s="220"/>
      <c r="T17" s="220">
        <v>1</v>
      </c>
      <c r="U17" s="474">
        <v>9</v>
      </c>
      <c r="V17" s="220">
        <v>300</v>
      </c>
      <c r="W17" s="220">
        <v>700</v>
      </c>
      <c r="X17" s="220" t="s">
        <v>3236</v>
      </c>
      <c r="Y17" s="479">
        <v>75.5</v>
      </c>
      <c r="Z17" s="475">
        <v>96</v>
      </c>
      <c r="AA17" s="475">
        <v>130</v>
      </c>
      <c r="AB17" s="475">
        <v>100</v>
      </c>
      <c r="AC17" s="475">
        <v>125</v>
      </c>
      <c r="AD17" s="476">
        <v>478</v>
      </c>
      <c r="AE17" s="480">
        <v>188</v>
      </c>
      <c r="AF17" s="477">
        <v>115</v>
      </c>
      <c r="AG17" s="478">
        <v>477</v>
      </c>
      <c r="AH17" s="220"/>
      <c r="AI17" s="220"/>
      <c r="AJ17" s="220"/>
      <c r="AK17" s="220"/>
      <c r="AL17" s="220"/>
      <c r="AM17" s="220"/>
      <c r="AN17" s="216"/>
    </row>
    <row r="18" spans="1:40" ht="29.25" customHeight="1">
      <c r="A18" s="220">
        <v>10</v>
      </c>
      <c r="B18" s="472" t="s">
        <v>3237</v>
      </c>
      <c r="C18" s="220">
        <v>1</v>
      </c>
      <c r="D18" s="220"/>
      <c r="E18" s="220"/>
      <c r="F18" s="220">
        <v>1</v>
      </c>
      <c r="G18" s="220"/>
      <c r="H18" s="473">
        <v>358</v>
      </c>
      <c r="I18" s="220"/>
      <c r="J18" s="220">
        <v>1</v>
      </c>
      <c r="K18" s="220"/>
      <c r="L18" s="220">
        <v>152</v>
      </c>
      <c r="M18" s="220">
        <v>68</v>
      </c>
      <c r="N18" s="220">
        <v>197</v>
      </c>
      <c r="O18" s="220"/>
      <c r="P18" s="220">
        <v>1</v>
      </c>
      <c r="Q18" s="220"/>
      <c r="R18" s="220">
        <v>1</v>
      </c>
      <c r="S18" s="220"/>
      <c r="T18" s="220">
        <v>1</v>
      </c>
      <c r="U18" s="474">
        <v>10</v>
      </c>
      <c r="V18" s="220">
        <v>300</v>
      </c>
      <c r="W18" s="220">
        <v>1000</v>
      </c>
      <c r="X18" s="220" t="s">
        <v>3238</v>
      </c>
      <c r="Y18" s="479">
        <v>112</v>
      </c>
      <c r="Z18" s="475">
        <v>167</v>
      </c>
      <c r="AA18" s="475">
        <v>85</v>
      </c>
      <c r="AB18" s="475">
        <v>99</v>
      </c>
      <c r="AC18" s="475">
        <v>104</v>
      </c>
      <c r="AD18" s="476">
        <v>90</v>
      </c>
      <c r="AE18" s="81">
        <v>1519.5</v>
      </c>
      <c r="AF18" s="477">
        <v>113.5</v>
      </c>
      <c r="AG18" s="478">
        <v>1407.5</v>
      </c>
      <c r="AH18" s="220"/>
      <c r="AI18" s="220"/>
      <c r="AJ18" s="220"/>
      <c r="AK18" s="220"/>
      <c r="AL18" s="220"/>
      <c r="AM18" s="220"/>
      <c r="AN18" s="216"/>
    </row>
    <row r="19" spans="1:40" ht="29.25" customHeight="1">
      <c r="A19" s="222">
        <v>11</v>
      </c>
      <c r="B19" s="221" t="s">
        <v>3239</v>
      </c>
      <c r="C19" s="222">
        <v>1</v>
      </c>
      <c r="D19" s="222"/>
      <c r="E19" s="222"/>
      <c r="F19" s="222"/>
      <c r="G19" s="222">
        <v>1</v>
      </c>
      <c r="H19" s="223">
        <v>772</v>
      </c>
      <c r="I19" s="222"/>
      <c r="J19" s="222"/>
      <c r="K19" s="222">
        <v>1</v>
      </c>
      <c r="L19" s="222">
        <v>176</v>
      </c>
      <c r="M19" s="222">
        <v>75</v>
      </c>
      <c r="N19" s="222">
        <v>225</v>
      </c>
      <c r="O19" s="222"/>
      <c r="P19" s="222">
        <v>1</v>
      </c>
      <c r="Q19" s="222"/>
      <c r="R19" s="222">
        <v>1</v>
      </c>
      <c r="S19" s="222"/>
      <c r="T19" s="222">
        <v>1</v>
      </c>
      <c r="U19" s="474">
        <v>11</v>
      </c>
      <c r="V19" s="222">
        <v>300</v>
      </c>
      <c r="W19" s="222">
        <v>1000</v>
      </c>
      <c r="X19" s="222" t="s">
        <v>2886</v>
      </c>
      <c r="Y19" s="479">
        <v>664</v>
      </c>
      <c r="Z19" s="66">
        <v>2191</v>
      </c>
      <c r="AA19" s="475">
        <v>316</v>
      </c>
      <c r="AB19" s="475">
        <v>100</v>
      </c>
      <c r="AC19" s="475">
        <v>120.5</v>
      </c>
      <c r="AD19" s="476">
        <v>87</v>
      </c>
      <c r="AE19" s="480">
        <v>211.5</v>
      </c>
      <c r="AF19" s="477">
        <v>82</v>
      </c>
      <c r="AG19" s="478">
        <v>3325</v>
      </c>
      <c r="AH19" s="222"/>
      <c r="AI19" s="222"/>
      <c r="AJ19" s="222" t="s">
        <v>3240</v>
      </c>
      <c r="AK19" s="220"/>
      <c r="AL19" s="220"/>
      <c r="AM19" s="220"/>
      <c r="AN19" s="216"/>
    </row>
    <row r="20" spans="1:40" ht="29.25" customHeight="1">
      <c r="A20" s="220">
        <v>12</v>
      </c>
      <c r="B20" s="472" t="s">
        <v>3241</v>
      </c>
      <c r="C20" s="220">
        <v>1</v>
      </c>
      <c r="D20" s="220"/>
      <c r="E20" s="220"/>
      <c r="F20" s="220">
        <v>1</v>
      </c>
      <c r="G20" s="220"/>
      <c r="H20" s="473">
        <v>394</v>
      </c>
      <c r="I20" s="220"/>
      <c r="J20" s="220">
        <v>1</v>
      </c>
      <c r="K20" s="220"/>
      <c r="L20" s="220">
        <v>148</v>
      </c>
      <c r="M20" s="220">
        <v>70</v>
      </c>
      <c r="N20" s="220">
        <v>192</v>
      </c>
      <c r="O20" s="220"/>
      <c r="P20" s="220">
        <v>1</v>
      </c>
      <c r="Q20" s="220"/>
      <c r="R20" s="220">
        <v>1</v>
      </c>
      <c r="S20" s="220"/>
      <c r="T20" s="220">
        <v>1</v>
      </c>
      <c r="U20" s="474">
        <v>12</v>
      </c>
      <c r="V20" s="220">
        <v>300</v>
      </c>
      <c r="W20" s="220">
        <v>1000</v>
      </c>
      <c r="X20" s="220" t="s">
        <v>3242</v>
      </c>
      <c r="Y20" s="479">
        <v>218</v>
      </c>
      <c r="Z20" s="475">
        <v>899</v>
      </c>
      <c r="AA20" s="475">
        <v>247</v>
      </c>
      <c r="AB20" s="475">
        <v>505</v>
      </c>
      <c r="AC20" s="475">
        <v>110.5</v>
      </c>
      <c r="AD20" s="476">
        <v>79</v>
      </c>
      <c r="AE20" s="480">
        <v>214</v>
      </c>
      <c r="AF20" s="477">
        <v>102.5</v>
      </c>
      <c r="AG20" s="478">
        <v>1080</v>
      </c>
      <c r="AH20" s="220"/>
      <c r="AI20" s="220"/>
      <c r="AJ20" s="220"/>
      <c r="AK20" s="220"/>
      <c r="AL20" s="220"/>
      <c r="AM20" s="220"/>
      <c r="AN20" s="216"/>
    </row>
    <row r="21" spans="1:40" ht="29.25" customHeight="1">
      <c r="A21" s="220">
        <v>13</v>
      </c>
      <c r="B21" s="472" t="s">
        <v>3243</v>
      </c>
      <c r="C21" s="220">
        <v>1</v>
      </c>
      <c r="D21" s="220"/>
      <c r="E21" s="220"/>
      <c r="F21" s="220"/>
      <c r="G21" s="220">
        <v>1</v>
      </c>
      <c r="H21" s="473">
        <v>844</v>
      </c>
      <c r="I21" s="220"/>
      <c r="J21" s="220"/>
      <c r="K21" s="220">
        <v>1</v>
      </c>
      <c r="L21" s="220">
        <v>176</v>
      </c>
      <c r="M21" s="220">
        <v>74</v>
      </c>
      <c r="N21" s="220">
        <v>228</v>
      </c>
      <c r="O21" s="220"/>
      <c r="P21" s="220">
        <v>1</v>
      </c>
      <c r="Q21" s="220"/>
      <c r="R21" s="220">
        <v>1</v>
      </c>
      <c r="S21" s="220"/>
      <c r="T21" s="220">
        <v>1</v>
      </c>
      <c r="U21" s="474">
        <v>13</v>
      </c>
      <c r="V21" s="220">
        <v>300</v>
      </c>
      <c r="W21" s="220">
        <v>900</v>
      </c>
      <c r="X21" s="220" t="s">
        <v>3244</v>
      </c>
      <c r="Y21" s="479">
        <v>123</v>
      </c>
      <c r="Z21" s="475">
        <v>315</v>
      </c>
      <c r="AA21" s="475">
        <v>278</v>
      </c>
      <c r="AB21" s="475">
        <v>107</v>
      </c>
      <c r="AC21" s="475">
        <v>109.5</v>
      </c>
      <c r="AD21" s="476">
        <v>95.5</v>
      </c>
      <c r="AE21" s="480">
        <v>158</v>
      </c>
      <c r="AF21" s="477">
        <v>75.5</v>
      </c>
      <c r="AG21" s="478">
        <v>1873.5</v>
      </c>
      <c r="AH21" s="220"/>
      <c r="AI21" s="220"/>
      <c r="AJ21" s="220"/>
      <c r="AK21" s="220"/>
      <c r="AL21" s="220"/>
      <c r="AM21" s="220"/>
      <c r="AN21" s="216"/>
    </row>
    <row r="22" spans="1:40" ht="29.25" customHeight="1">
      <c r="A22" s="220">
        <v>14</v>
      </c>
      <c r="B22" s="472" t="s">
        <v>3245</v>
      </c>
      <c r="C22" s="220">
        <v>1</v>
      </c>
      <c r="D22" s="220"/>
      <c r="E22" s="220"/>
      <c r="F22" s="220">
        <v>1</v>
      </c>
      <c r="G22" s="220"/>
      <c r="H22" s="473">
        <v>342</v>
      </c>
      <c r="I22" s="220"/>
      <c r="J22" s="220">
        <v>1</v>
      </c>
      <c r="K22" s="220"/>
      <c r="L22" s="220">
        <v>148</v>
      </c>
      <c r="M22" s="220">
        <v>69</v>
      </c>
      <c r="N22" s="220">
        <v>199</v>
      </c>
      <c r="O22" s="220"/>
      <c r="P22" s="220">
        <v>1</v>
      </c>
      <c r="Q22" s="220"/>
      <c r="R22" s="220">
        <v>1</v>
      </c>
      <c r="S22" s="220"/>
      <c r="T22" s="220">
        <v>1</v>
      </c>
      <c r="U22" s="474">
        <v>14</v>
      </c>
      <c r="V22" s="220">
        <v>300</v>
      </c>
      <c r="W22" s="220">
        <v>1100</v>
      </c>
      <c r="X22" s="220" t="s">
        <v>3246</v>
      </c>
      <c r="Y22" s="479">
        <v>74</v>
      </c>
      <c r="Z22" s="475">
        <v>116</v>
      </c>
      <c r="AA22" s="475">
        <v>88</v>
      </c>
      <c r="AB22" s="475">
        <v>75</v>
      </c>
      <c r="AC22" s="475">
        <v>104.5</v>
      </c>
      <c r="AD22" s="476">
        <v>87</v>
      </c>
      <c r="AE22" s="480">
        <v>112.5</v>
      </c>
      <c r="AF22" s="477">
        <v>121</v>
      </c>
      <c r="AG22" s="478">
        <v>520</v>
      </c>
      <c r="AH22" s="220"/>
      <c r="AI22" s="220"/>
      <c r="AJ22" s="220"/>
      <c r="AK22" s="220"/>
      <c r="AL22" s="220"/>
      <c r="AM22" s="220"/>
      <c r="AN22" s="216"/>
    </row>
    <row r="23" spans="1:40" ht="29.25" customHeight="1">
      <c r="A23" s="220">
        <v>15</v>
      </c>
      <c r="B23" s="472" t="s">
        <v>3247</v>
      </c>
      <c r="C23" s="220">
        <v>1</v>
      </c>
      <c r="D23" s="220"/>
      <c r="E23" s="220"/>
      <c r="F23" s="220"/>
      <c r="G23" s="220">
        <v>1</v>
      </c>
      <c r="H23" s="473">
        <v>789</v>
      </c>
      <c r="I23" s="220"/>
      <c r="J23" s="220"/>
      <c r="K23" s="220">
        <v>1</v>
      </c>
      <c r="L23" s="220">
        <v>173</v>
      </c>
      <c r="M23" s="220">
        <v>76</v>
      </c>
      <c r="N23" s="220">
        <v>231</v>
      </c>
      <c r="O23" s="220"/>
      <c r="P23" s="220">
        <v>1</v>
      </c>
      <c r="Q23" s="220"/>
      <c r="R23" s="220">
        <v>1</v>
      </c>
      <c r="S23" s="220"/>
      <c r="T23" s="220">
        <v>1</v>
      </c>
      <c r="U23" s="474">
        <v>15</v>
      </c>
      <c r="V23" s="220">
        <v>300</v>
      </c>
      <c r="W23" s="220">
        <v>900</v>
      </c>
      <c r="X23" s="220" t="s">
        <v>3248</v>
      </c>
      <c r="Y23" s="479">
        <v>691</v>
      </c>
      <c r="Z23" s="475">
        <v>118</v>
      </c>
      <c r="AA23" s="475">
        <v>122</v>
      </c>
      <c r="AB23" s="475">
        <v>175</v>
      </c>
      <c r="AC23" s="475">
        <v>160</v>
      </c>
      <c r="AD23" s="476">
        <v>132</v>
      </c>
      <c r="AE23" s="81">
        <v>9670</v>
      </c>
      <c r="AF23" s="477">
        <v>373.5</v>
      </c>
      <c r="AG23" s="478">
        <v>2666.5</v>
      </c>
      <c r="AH23" s="220"/>
      <c r="AI23" s="220"/>
      <c r="AJ23" s="220"/>
      <c r="AK23" s="220"/>
      <c r="AL23" s="220"/>
      <c r="AM23" s="220"/>
      <c r="AN23" s="216"/>
    </row>
    <row r="24" spans="1:40" ht="29.25" customHeight="1">
      <c r="A24" s="220">
        <v>16</v>
      </c>
      <c r="B24" s="472" t="s">
        <v>3249</v>
      </c>
      <c r="C24" s="220"/>
      <c r="D24" s="220">
        <v>1</v>
      </c>
      <c r="E24" s="220"/>
      <c r="F24" s="220">
        <v>1</v>
      </c>
      <c r="G24" s="220"/>
      <c r="H24" s="473">
        <v>356</v>
      </c>
      <c r="I24" s="220"/>
      <c r="J24" s="220">
        <v>1</v>
      </c>
      <c r="K24" s="220"/>
      <c r="L24" s="220">
        <v>150</v>
      </c>
      <c r="M24" s="220">
        <v>65</v>
      </c>
      <c r="N24" s="220">
        <v>195</v>
      </c>
      <c r="O24" s="220"/>
      <c r="P24" s="220">
        <v>1</v>
      </c>
      <c r="Q24" s="220"/>
      <c r="R24" s="220">
        <v>1</v>
      </c>
      <c r="S24" s="220"/>
      <c r="T24" s="220">
        <v>1</v>
      </c>
      <c r="U24" s="474">
        <v>16</v>
      </c>
      <c r="V24" s="220">
        <v>300</v>
      </c>
      <c r="W24" s="220">
        <v>900</v>
      </c>
      <c r="X24" s="220" t="s">
        <v>3250</v>
      </c>
      <c r="Y24" s="479">
        <v>68</v>
      </c>
      <c r="Z24" s="475">
        <v>88</v>
      </c>
      <c r="AA24" s="475">
        <v>111.5</v>
      </c>
      <c r="AB24" s="475">
        <v>98</v>
      </c>
      <c r="AC24" s="475">
        <v>108.5</v>
      </c>
      <c r="AD24" s="476">
        <v>79</v>
      </c>
      <c r="AE24" s="480">
        <v>441.5</v>
      </c>
      <c r="AF24" s="477">
        <v>102.5</v>
      </c>
      <c r="AG24" s="478">
        <v>1066</v>
      </c>
      <c r="AH24" s="220"/>
      <c r="AI24" s="220"/>
      <c r="AJ24" s="220"/>
      <c r="AK24" s="220"/>
      <c r="AL24" s="220"/>
      <c r="AM24" s="220"/>
      <c r="AN24" s="216"/>
    </row>
    <row r="25" spans="1:40" ht="29.25" customHeight="1">
      <c r="A25" s="220">
        <v>17</v>
      </c>
      <c r="B25" s="472" t="s">
        <v>3251</v>
      </c>
      <c r="C25" s="220"/>
      <c r="D25" s="220">
        <v>1</v>
      </c>
      <c r="E25" s="220"/>
      <c r="F25" s="220">
        <v>1</v>
      </c>
      <c r="G25" s="220"/>
      <c r="H25" s="473">
        <v>395</v>
      </c>
      <c r="I25" s="220"/>
      <c r="J25" s="220"/>
      <c r="K25" s="220">
        <v>1</v>
      </c>
      <c r="L25" s="220">
        <v>154</v>
      </c>
      <c r="M25" s="220">
        <v>65</v>
      </c>
      <c r="N25" s="220">
        <v>200</v>
      </c>
      <c r="O25" s="220"/>
      <c r="P25" s="220">
        <v>1</v>
      </c>
      <c r="Q25" s="220"/>
      <c r="R25" s="220">
        <v>1</v>
      </c>
      <c r="S25" s="220"/>
      <c r="T25" s="220">
        <v>1</v>
      </c>
      <c r="U25" s="474">
        <v>17</v>
      </c>
      <c r="V25" s="220">
        <v>300</v>
      </c>
      <c r="W25" s="220">
        <v>900</v>
      </c>
      <c r="X25" s="220" t="s">
        <v>3252</v>
      </c>
      <c r="Y25" s="479">
        <v>99</v>
      </c>
      <c r="Z25" s="475">
        <v>116</v>
      </c>
      <c r="AA25" s="475">
        <v>81.5</v>
      </c>
      <c r="AB25" s="475">
        <v>108</v>
      </c>
      <c r="AC25" s="475">
        <v>96</v>
      </c>
      <c r="AD25" s="476">
        <v>105</v>
      </c>
      <c r="AE25" s="480">
        <v>143.5</v>
      </c>
      <c r="AF25" s="477">
        <v>93</v>
      </c>
      <c r="AG25" s="478">
        <v>635.5</v>
      </c>
      <c r="AH25" s="220"/>
      <c r="AI25" s="220"/>
      <c r="AJ25" s="220"/>
      <c r="AK25" s="220"/>
      <c r="AL25" s="220"/>
      <c r="AM25" s="220"/>
      <c r="AN25" s="216"/>
    </row>
    <row r="26" spans="1:40" ht="29.25" customHeight="1" thickBot="1">
      <c r="A26" s="220">
        <v>18</v>
      </c>
      <c r="B26" s="472" t="s">
        <v>3253</v>
      </c>
      <c r="C26" s="220"/>
      <c r="D26" s="220">
        <v>1</v>
      </c>
      <c r="E26" s="220"/>
      <c r="F26" s="220">
        <v>1</v>
      </c>
      <c r="G26" s="220"/>
      <c r="H26" s="473">
        <v>373</v>
      </c>
      <c r="I26" s="220"/>
      <c r="J26" s="220"/>
      <c r="K26" s="220">
        <v>1</v>
      </c>
      <c r="L26" s="220">
        <v>156</v>
      </c>
      <c r="M26" s="220">
        <v>61</v>
      </c>
      <c r="N26" s="220">
        <v>190</v>
      </c>
      <c r="O26" s="220"/>
      <c r="P26" s="220">
        <v>1</v>
      </c>
      <c r="Q26" s="220"/>
      <c r="R26" s="220">
        <v>1</v>
      </c>
      <c r="S26" s="220"/>
      <c r="T26" s="220">
        <v>1</v>
      </c>
      <c r="U26" s="474">
        <v>18</v>
      </c>
      <c r="V26" s="220">
        <v>300</v>
      </c>
      <c r="W26" s="220">
        <v>900</v>
      </c>
      <c r="X26" s="220" t="s">
        <v>3254</v>
      </c>
      <c r="Y26" s="508">
        <v>111</v>
      </c>
      <c r="Z26" s="509">
        <v>120</v>
      </c>
      <c r="AA26" s="509">
        <v>105</v>
      </c>
      <c r="AB26" s="509">
        <v>112</v>
      </c>
      <c r="AC26" s="509">
        <v>122.5</v>
      </c>
      <c r="AD26" s="510">
        <v>79.5</v>
      </c>
      <c r="AE26" s="511">
        <v>178.5</v>
      </c>
      <c r="AF26" s="512">
        <v>118</v>
      </c>
      <c r="AG26" s="513">
        <v>1384</v>
      </c>
      <c r="AH26" s="220"/>
      <c r="AI26" s="220"/>
      <c r="AJ26" s="220"/>
      <c r="AK26" s="220"/>
      <c r="AL26" s="220"/>
      <c r="AM26" s="220"/>
      <c r="AN26" s="216"/>
    </row>
    <row r="27" spans="1:40" ht="29.25" customHeight="1">
      <c r="A27" s="220">
        <v>19</v>
      </c>
      <c r="B27" s="472" t="s">
        <v>3255</v>
      </c>
      <c r="C27" s="220"/>
      <c r="D27" s="220">
        <v>1</v>
      </c>
      <c r="E27" s="220"/>
      <c r="F27" s="220">
        <v>1</v>
      </c>
      <c r="G27" s="220"/>
      <c r="H27" s="473">
        <v>339</v>
      </c>
      <c r="I27" s="220"/>
      <c r="J27" s="220"/>
      <c r="K27" s="220">
        <v>1</v>
      </c>
      <c r="L27" s="220">
        <v>151</v>
      </c>
      <c r="M27" s="220">
        <v>63</v>
      </c>
      <c r="N27" s="220">
        <v>195</v>
      </c>
      <c r="O27" s="220"/>
      <c r="P27" s="220">
        <v>1</v>
      </c>
      <c r="Q27" s="220"/>
      <c r="R27" s="220">
        <v>1</v>
      </c>
      <c r="S27" s="220"/>
      <c r="T27" s="220">
        <v>1</v>
      </c>
      <c r="U27" s="474">
        <v>19</v>
      </c>
      <c r="V27" s="220">
        <v>300</v>
      </c>
      <c r="W27" s="220">
        <v>1000</v>
      </c>
      <c r="X27" s="220" t="s">
        <v>3256</v>
      </c>
      <c r="Y27" s="514">
        <v>339</v>
      </c>
      <c r="Z27" s="78">
        <v>2494</v>
      </c>
      <c r="AA27" s="515">
        <v>427</v>
      </c>
      <c r="AB27" s="515">
        <v>81.5</v>
      </c>
      <c r="AC27" s="515">
        <v>95</v>
      </c>
      <c r="AD27" s="516">
        <v>50</v>
      </c>
      <c r="AE27" s="574">
        <v>58</v>
      </c>
      <c r="AF27" s="517">
        <v>57</v>
      </c>
      <c r="AG27" s="575">
        <v>495</v>
      </c>
      <c r="AH27" s="220"/>
      <c r="AI27" s="220"/>
      <c r="AJ27" s="220"/>
      <c r="AK27" s="220"/>
      <c r="AL27" s="220"/>
      <c r="AM27" s="220"/>
      <c r="AN27" s="216"/>
    </row>
    <row r="28" spans="1:40" ht="29.25" customHeight="1">
      <c r="A28" s="220">
        <v>20</v>
      </c>
      <c r="B28" s="472" t="s">
        <v>3257</v>
      </c>
      <c r="C28" s="220"/>
      <c r="D28" s="220">
        <v>1</v>
      </c>
      <c r="E28" s="220"/>
      <c r="F28" s="220">
        <v>1</v>
      </c>
      <c r="G28" s="220"/>
      <c r="H28" s="473">
        <v>330</v>
      </c>
      <c r="I28" s="220"/>
      <c r="J28" s="220">
        <v>1</v>
      </c>
      <c r="K28" s="220"/>
      <c r="L28" s="220">
        <v>145</v>
      </c>
      <c r="M28" s="220">
        <v>66</v>
      </c>
      <c r="N28" s="220">
        <v>192</v>
      </c>
      <c r="O28" s="220"/>
      <c r="P28" s="220">
        <v>1</v>
      </c>
      <c r="Q28" s="220"/>
      <c r="R28" s="220">
        <v>1</v>
      </c>
      <c r="S28" s="220"/>
      <c r="T28" s="220">
        <v>1</v>
      </c>
      <c r="U28" s="474">
        <v>20</v>
      </c>
      <c r="V28" s="220">
        <v>300</v>
      </c>
      <c r="W28" s="220">
        <v>800</v>
      </c>
      <c r="X28" s="220" t="s">
        <v>3258</v>
      </c>
      <c r="Y28" s="479">
        <v>31</v>
      </c>
      <c r="Z28" s="475">
        <v>45</v>
      </c>
      <c r="AA28" s="475">
        <v>69.5</v>
      </c>
      <c r="AB28" s="475">
        <v>43</v>
      </c>
      <c r="AC28" s="475">
        <v>69</v>
      </c>
      <c r="AD28" s="476">
        <v>60</v>
      </c>
      <c r="AE28" s="81">
        <v>1188</v>
      </c>
      <c r="AF28" s="477">
        <v>53</v>
      </c>
      <c r="AG28" s="478">
        <v>494</v>
      </c>
      <c r="AH28" s="220"/>
      <c r="AI28" s="220"/>
      <c r="AJ28" s="220"/>
      <c r="AK28" s="220"/>
      <c r="AL28" s="220"/>
      <c r="AM28" s="220"/>
      <c r="AN28" s="216"/>
    </row>
    <row r="29" spans="1:40" ht="29.25" customHeight="1">
      <c r="A29" s="220">
        <v>21</v>
      </c>
      <c r="B29" s="472" t="s">
        <v>3259</v>
      </c>
      <c r="C29" s="220">
        <v>1</v>
      </c>
      <c r="D29" s="220"/>
      <c r="E29" s="220"/>
      <c r="F29" s="220">
        <v>1</v>
      </c>
      <c r="G29" s="220"/>
      <c r="H29" s="473">
        <v>372</v>
      </c>
      <c r="I29" s="220"/>
      <c r="J29" s="220"/>
      <c r="K29" s="220">
        <v>1</v>
      </c>
      <c r="L29" s="220">
        <v>152</v>
      </c>
      <c r="M29" s="220">
        <v>66</v>
      </c>
      <c r="N29" s="220">
        <v>200</v>
      </c>
      <c r="O29" s="220"/>
      <c r="P29" s="220">
        <v>1</v>
      </c>
      <c r="Q29" s="220"/>
      <c r="R29" s="220">
        <v>1</v>
      </c>
      <c r="S29" s="220"/>
      <c r="T29" s="220">
        <v>1</v>
      </c>
      <c r="U29" s="474">
        <v>21</v>
      </c>
      <c r="V29" s="220">
        <v>300</v>
      </c>
      <c r="W29" s="220">
        <v>1000</v>
      </c>
      <c r="X29" s="220" t="s">
        <v>3260</v>
      </c>
      <c r="Y29" s="479">
        <v>40</v>
      </c>
      <c r="Z29" s="475">
        <v>43.5</v>
      </c>
      <c r="AA29" s="475">
        <v>56</v>
      </c>
      <c r="AB29" s="475">
        <v>50</v>
      </c>
      <c r="AC29" s="475">
        <v>62.5</v>
      </c>
      <c r="AD29" s="476">
        <v>58</v>
      </c>
      <c r="AE29" s="480">
        <v>61</v>
      </c>
      <c r="AF29" s="477">
        <v>50</v>
      </c>
      <c r="AG29" s="478">
        <v>333</v>
      </c>
      <c r="AH29" s="220"/>
      <c r="AI29" s="220"/>
      <c r="AJ29" s="220"/>
      <c r="AK29" s="220"/>
      <c r="AL29" s="220"/>
      <c r="AM29" s="220"/>
      <c r="AN29" s="216"/>
    </row>
    <row r="30" spans="1:40" ht="29.25" customHeight="1">
      <c r="A30" s="220">
        <v>22</v>
      </c>
      <c r="B30" s="472" t="s">
        <v>3261</v>
      </c>
      <c r="C30" s="220"/>
      <c r="D30" s="220">
        <v>1</v>
      </c>
      <c r="E30" s="220"/>
      <c r="F30" s="220">
        <v>1</v>
      </c>
      <c r="G30" s="220"/>
      <c r="H30" s="473">
        <v>415</v>
      </c>
      <c r="I30" s="220"/>
      <c r="J30" s="220"/>
      <c r="K30" s="220">
        <v>1</v>
      </c>
      <c r="L30" s="220">
        <v>158</v>
      </c>
      <c r="M30" s="220">
        <v>71</v>
      </c>
      <c r="N30" s="220">
        <v>212</v>
      </c>
      <c r="O30" s="220"/>
      <c r="P30" s="220">
        <v>1</v>
      </c>
      <c r="Q30" s="220"/>
      <c r="R30" s="220">
        <v>1</v>
      </c>
      <c r="S30" s="220"/>
      <c r="T30" s="220">
        <v>1</v>
      </c>
      <c r="U30" s="474">
        <v>22</v>
      </c>
      <c r="V30" s="220">
        <v>300</v>
      </c>
      <c r="W30" s="220">
        <v>1100</v>
      </c>
      <c r="X30" s="220" t="s">
        <v>3262</v>
      </c>
      <c r="Y30" s="479">
        <v>50.5</v>
      </c>
      <c r="Z30" s="475">
        <v>55</v>
      </c>
      <c r="AA30" s="475">
        <v>64.5</v>
      </c>
      <c r="AB30" s="475">
        <v>71</v>
      </c>
      <c r="AC30" s="475">
        <v>66.5</v>
      </c>
      <c r="AD30" s="476">
        <v>62</v>
      </c>
      <c r="AE30" s="81">
        <v>1224</v>
      </c>
      <c r="AF30" s="477">
        <v>53</v>
      </c>
      <c r="AG30" s="478">
        <v>547</v>
      </c>
      <c r="AH30" s="220"/>
      <c r="AI30" s="220"/>
      <c r="AJ30" s="220"/>
      <c r="AK30" s="220"/>
      <c r="AL30" s="220"/>
      <c r="AM30" s="220"/>
      <c r="AN30" s="216"/>
    </row>
    <row r="31" spans="1:40" ht="29.25" customHeight="1">
      <c r="A31" s="220">
        <v>23</v>
      </c>
      <c r="B31" s="472" t="s">
        <v>3263</v>
      </c>
      <c r="C31" s="220">
        <v>1</v>
      </c>
      <c r="D31" s="220"/>
      <c r="E31" s="220"/>
      <c r="F31" s="220"/>
      <c r="G31" s="220">
        <v>1</v>
      </c>
      <c r="H31" s="473">
        <v>963</v>
      </c>
      <c r="I31" s="220"/>
      <c r="J31" s="220"/>
      <c r="K31" s="220">
        <v>1</v>
      </c>
      <c r="L31" s="220">
        <v>175</v>
      </c>
      <c r="M31" s="220">
        <v>76</v>
      </c>
      <c r="N31" s="220">
        <v>235</v>
      </c>
      <c r="O31" s="220"/>
      <c r="P31" s="220">
        <v>1</v>
      </c>
      <c r="Q31" s="220"/>
      <c r="R31" s="220">
        <v>1</v>
      </c>
      <c r="S31" s="220"/>
      <c r="T31" s="220">
        <v>1</v>
      </c>
      <c r="U31" s="474">
        <v>23</v>
      </c>
      <c r="V31" s="220">
        <v>300</v>
      </c>
      <c r="W31" s="220">
        <v>1000</v>
      </c>
      <c r="X31" s="220" t="s">
        <v>3264</v>
      </c>
      <c r="Y31" s="479">
        <v>264</v>
      </c>
      <c r="Z31" s="475">
        <v>66</v>
      </c>
      <c r="AA31" s="475">
        <v>54.5</v>
      </c>
      <c r="AB31" s="475">
        <v>42</v>
      </c>
      <c r="AC31" s="475">
        <v>102</v>
      </c>
      <c r="AD31" s="476">
        <v>96</v>
      </c>
      <c r="AE31" s="480">
        <v>430.5</v>
      </c>
      <c r="AF31" s="477">
        <v>98.5</v>
      </c>
      <c r="AG31" s="478">
        <v>2328.5</v>
      </c>
      <c r="AH31" s="220"/>
      <c r="AI31" s="220"/>
      <c r="AJ31" s="220"/>
      <c r="AK31" s="220"/>
      <c r="AL31" s="220"/>
      <c r="AM31" s="220"/>
      <c r="AN31" s="216"/>
    </row>
    <row r="32" spans="1:40" ht="29.25" customHeight="1">
      <c r="A32" s="220">
        <v>24</v>
      </c>
      <c r="B32" s="472" t="s">
        <v>3265</v>
      </c>
      <c r="C32" s="220">
        <v>1</v>
      </c>
      <c r="D32" s="220"/>
      <c r="E32" s="220"/>
      <c r="F32" s="220"/>
      <c r="G32" s="220">
        <v>1</v>
      </c>
      <c r="H32" s="473">
        <v>897</v>
      </c>
      <c r="I32" s="220"/>
      <c r="J32" s="220"/>
      <c r="K32" s="220">
        <v>1</v>
      </c>
      <c r="L32" s="220">
        <v>179</v>
      </c>
      <c r="M32" s="220">
        <v>81</v>
      </c>
      <c r="N32" s="220">
        <v>238</v>
      </c>
      <c r="O32" s="220"/>
      <c r="P32" s="220">
        <v>1</v>
      </c>
      <c r="Q32" s="220"/>
      <c r="R32" s="220">
        <v>1</v>
      </c>
      <c r="S32" s="220"/>
      <c r="T32" s="220">
        <v>1</v>
      </c>
      <c r="U32" s="474">
        <v>24</v>
      </c>
      <c r="V32" s="220">
        <v>300</v>
      </c>
      <c r="W32" s="220">
        <v>900</v>
      </c>
      <c r="X32" s="220" t="s">
        <v>3266</v>
      </c>
      <c r="Y32" s="70">
        <v>1760.5</v>
      </c>
      <c r="Z32" s="66">
        <v>2552</v>
      </c>
      <c r="AA32" s="475">
        <v>723</v>
      </c>
      <c r="AB32" s="475">
        <v>56.5</v>
      </c>
      <c r="AC32" s="475">
        <v>74</v>
      </c>
      <c r="AD32" s="476">
        <v>74.5</v>
      </c>
      <c r="AE32" s="480">
        <v>900.5</v>
      </c>
      <c r="AF32" s="477">
        <v>224.5</v>
      </c>
      <c r="AG32" s="478">
        <v>1173</v>
      </c>
      <c r="AH32" s="220"/>
      <c r="AI32" s="220"/>
      <c r="AJ32" s="220" t="s">
        <v>3267</v>
      </c>
      <c r="AK32" s="220"/>
      <c r="AL32" s="220"/>
      <c r="AM32" s="220"/>
      <c r="AN32" s="216"/>
    </row>
    <row r="33" spans="1:40" ht="29.25" customHeight="1">
      <c r="A33" s="220">
        <v>25</v>
      </c>
      <c r="B33" s="472" t="s">
        <v>3268</v>
      </c>
      <c r="C33" s="220">
        <v>1</v>
      </c>
      <c r="D33" s="220"/>
      <c r="E33" s="220"/>
      <c r="F33" s="220"/>
      <c r="G33" s="220">
        <v>1</v>
      </c>
      <c r="H33" s="473">
        <v>781</v>
      </c>
      <c r="I33" s="220"/>
      <c r="J33" s="220"/>
      <c r="K33" s="220">
        <v>1</v>
      </c>
      <c r="L33" s="220">
        <v>176</v>
      </c>
      <c r="M33" s="220">
        <v>77</v>
      </c>
      <c r="N33" s="220">
        <v>236</v>
      </c>
      <c r="O33" s="220"/>
      <c r="P33" s="220">
        <v>1</v>
      </c>
      <c r="Q33" s="220"/>
      <c r="R33" s="220">
        <v>1</v>
      </c>
      <c r="S33" s="220"/>
      <c r="T33" s="220">
        <v>1</v>
      </c>
      <c r="U33" s="474">
        <v>25</v>
      </c>
      <c r="V33" s="220">
        <v>300</v>
      </c>
      <c r="W33" s="220">
        <v>1000</v>
      </c>
      <c r="X33" s="220" t="s">
        <v>3269</v>
      </c>
      <c r="Y33" s="70">
        <v>7841</v>
      </c>
      <c r="Z33" s="66">
        <v>6133.5</v>
      </c>
      <c r="AA33" s="475">
        <v>551</v>
      </c>
      <c r="AB33" s="475">
        <v>73</v>
      </c>
      <c r="AC33" s="475">
        <v>114.5</v>
      </c>
      <c r="AD33" s="476">
        <v>253</v>
      </c>
      <c r="AE33" s="480">
        <v>645</v>
      </c>
      <c r="AF33" s="477">
        <v>257</v>
      </c>
      <c r="AG33" s="478">
        <v>1173.5</v>
      </c>
      <c r="AH33" s="220"/>
      <c r="AI33" s="220"/>
      <c r="AJ33" s="220"/>
      <c r="AK33" s="220"/>
      <c r="AL33" s="220"/>
      <c r="AM33" s="220"/>
      <c r="AN33" s="216"/>
    </row>
    <row r="34" spans="1:40" ht="29.25" customHeight="1">
      <c r="A34" s="220">
        <v>26</v>
      </c>
      <c r="B34" s="472" t="s">
        <v>3270</v>
      </c>
      <c r="C34" s="220">
        <v>1</v>
      </c>
      <c r="D34" s="220"/>
      <c r="E34" s="220"/>
      <c r="F34" s="220"/>
      <c r="G34" s="220">
        <v>1</v>
      </c>
      <c r="H34" s="473">
        <v>712</v>
      </c>
      <c r="I34" s="220"/>
      <c r="J34" s="220"/>
      <c r="K34" s="220">
        <v>1</v>
      </c>
      <c r="L34" s="220">
        <v>171</v>
      </c>
      <c r="M34" s="220">
        <v>72</v>
      </c>
      <c r="N34" s="220">
        <v>230</v>
      </c>
      <c r="O34" s="220"/>
      <c r="P34" s="220">
        <v>1</v>
      </c>
      <c r="Q34" s="220"/>
      <c r="R34" s="220">
        <v>1</v>
      </c>
      <c r="S34" s="220"/>
      <c r="T34" s="220">
        <v>1</v>
      </c>
      <c r="U34" s="474">
        <v>26</v>
      </c>
      <c r="V34" s="220">
        <v>300</v>
      </c>
      <c r="W34" s="220">
        <v>1000</v>
      </c>
      <c r="X34" s="220" t="s">
        <v>3271</v>
      </c>
      <c r="Y34" s="479">
        <v>272</v>
      </c>
      <c r="Z34" s="66">
        <v>1208</v>
      </c>
      <c r="AA34" s="475">
        <v>330</v>
      </c>
      <c r="AB34" s="475">
        <v>52</v>
      </c>
      <c r="AC34" s="475">
        <v>87.5</v>
      </c>
      <c r="AD34" s="476">
        <v>49</v>
      </c>
      <c r="AE34" s="480">
        <v>85</v>
      </c>
      <c r="AF34" s="477">
        <v>66.5</v>
      </c>
      <c r="AG34" s="478">
        <v>1127</v>
      </c>
      <c r="AH34" s="220"/>
      <c r="AI34" s="220"/>
      <c r="AJ34" s="220"/>
      <c r="AK34" s="220"/>
      <c r="AL34" s="220"/>
      <c r="AM34" s="220"/>
      <c r="AN34" s="216"/>
    </row>
    <row r="35" spans="1:40" ht="29.25" customHeight="1">
      <c r="A35" s="220">
        <v>27</v>
      </c>
      <c r="B35" s="472" t="s">
        <v>3272</v>
      </c>
      <c r="C35" s="220">
        <v>1</v>
      </c>
      <c r="D35" s="220"/>
      <c r="E35" s="220"/>
      <c r="F35" s="220"/>
      <c r="G35" s="220">
        <v>1</v>
      </c>
      <c r="H35" s="473">
        <v>718</v>
      </c>
      <c r="I35" s="220"/>
      <c r="J35" s="220"/>
      <c r="K35" s="220">
        <v>1</v>
      </c>
      <c r="L35" s="220">
        <v>175</v>
      </c>
      <c r="M35" s="220">
        <v>76</v>
      </c>
      <c r="N35" s="220">
        <v>235</v>
      </c>
      <c r="O35" s="220"/>
      <c r="P35" s="220">
        <v>1</v>
      </c>
      <c r="Q35" s="220"/>
      <c r="R35" s="220">
        <v>1</v>
      </c>
      <c r="S35" s="220"/>
      <c r="T35" s="220">
        <v>1</v>
      </c>
      <c r="U35" s="474">
        <v>27</v>
      </c>
      <c r="V35" s="220">
        <v>300</v>
      </c>
      <c r="W35" s="220">
        <v>1100</v>
      </c>
      <c r="X35" s="220" t="s">
        <v>3273</v>
      </c>
      <c r="Y35" s="70">
        <v>1760</v>
      </c>
      <c r="Z35" s="66">
        <v>6308.5</v>
      </c>
      <c r="AA35" s="475">
        <v>910</v>
      </c>
      <c r="AB35" s="475">
        <v>61</v>
      </c>
      <c r="AC35" s="475">
        <v>56</v>
      </c>
      <c r="AD35" s="476">
        <v>90.5</v>
      </c>
      <c r="AE35" s="480">
        <v>75.5</v>
      </c>
      <c r="AF35" s="477">
        <v>47</v>
      </c>
      <c r="AG35" s="478">
        <v>727</v>
      </c>
      <c r="AH35" s="220"/>
      <c r="AI35" s="220"/>
      <c r="AJ35" s="220"/>
      <c r="AK35" s="220"/>
      <c r="AL35" s="220"/>
      <c r="AM35" s="220"/>
      <c r="AN35" s="216"/>
    </row>
    <row r="36" spans="1:40" ht="29.25" customHeight="1">
      <c r="A36" s="220">
        <v>28</v>
      </c>
      <c r="B36" s="472" t="s">
        <v>3274</v>
      </c>
      <c r="C36" s="220">
        <v>1</v>
      </c>
      <c r="D36" s="220"/>
      <c r="E36" s="220"/>
      <c r="F36" s="220"/>
      <c r="G36" s="220">
        <v>1</v>
      </c>
      <c r="H36" s="473">
        <v>864</v>
      </c>
      <c r="I36" s="220"/>
      <c r="J36" s="220"/>
      <c r="K36" s="220">
        <v>1</v>
      </c>
      <c r="L36" s="220">
        <v>176</v>
      </c>
      <c r="M36" s="220">
        <v>76</v>
      </c>
      <c r="N36" s="220">
        <v>236</v>
      </c>
      <c r="O36" s="220"/>
      <c r="P36" s="220">
        <v>1</v>
      </c>
      <c r="Q36" s="220"/>
      <c r="R36" s="220">
        <v>1</v>
      </c>
      <c r="S36" s="220"/>
      <c r="T36" s="220">
        <v>1</v>
      </c>
      <c r="U36" s="474">
        <v>28</v>
      </c>
      <c r="V36" s="220">
        <v>300</v>
      </c>
      <c r="W36" s="220">
        <v>1000</v>
      </c>
      <c r="X36" s="220" t="s">
        <v>3275</v>
      </c>
      <c r="Y36" s="479">
        <v>60</v>
      </c>
      <c r="Z36" s="475">
        <v>45</v>
      </c>
      <c r="AA36" s="475">
        <v>98.5</v>
      </c>
      <c r="AB36" s="475">
        <v>61</v>
      </c>
      <c r="AC36" s="475">
        <v>51.5</v>
      </c>
      <c r="AD36" s="476">
        <v>112</v>
      </c>
      <c r="AE36" s="480">
        <v>700.5</v>
      </c>
      <c r="AF36" s="477">
        <v>80</v>
      </c>
      <c r="AG36" s="478">
        <v>1150</v>
      </c>
      <c r="AH36" s="220"/>
      <c r="AI36" s="220"/>
      <c r="AJ36" s="220"/>
      <c r="AK36" s="220"/>
      <c r="AL36" s="220"/>
      <c r="AM36" s="220"/>
      <c r="AN36" s="216"/>
    </row>
    <row r="37" spans="1:40" ht="29.25" customHeight="1">
      <c r="A37" s="220">
        <v>29</v>
      </c>
      <c r="B37" s="472" t="s">
        <v>3276</v>
      </c>
      <c r="C37" s="220">
        <v>1</v>
      </c>
      <c r="D37" s="220"/>
      <c r="E37" s="220"/>
      <c r="F37" s="220"/>
      <c r="G37" s="220">
        <v>1</v>
      </c>
      <c r="H37" s="473">
        <v>845</v>
      </c>
      <c r="I37" s="220"/>
      <c r="J37" s="220"/>
      <c r="K37" s="220">
        <v>1</v>
      </c>
      <c r="L37" s="220">
        <v>172</v>
      </c>
      <c r="M37" s="220">
        <v>74</v>
      </c>
      <c r="N37" s="220">
        <v>236</v>
      </c>
      <c r="O37" s="220"/>
      <c r="P37" s="220">
        <v>1</v>
      </c>
      <c r="Q37" s="220"/>
      <c r="R37" s="220">
        <v>1</v>
      </c>
      <c r="S37" s="220"/>
      <c r="T37" s="220">
        <v>1</v>
      </c>
      <c r="U37" s="474">
        <v>29</v>
      </c>
      <c r="V37" s="220">
        <v>300</v>
      </c>
      <c r="W37" s="220">
        <v>600</v>
      </c>
      <c r="X37" s="220" t="s">
        <v>3277</v>
      </c>
      <c r="Y37" s="479">
        <v>244</v>
      </c>
      <c r="Z37" s="475">
        <v>685</v>
      </c>
      <c r="AA37" s="475">
        <v>187</v>
      </c>
      <c r="AB37" s="475">
        <v>435</v>
      </c>
      <c r="AC37" s="475">
        <v>329</v>
      </c>
      <c r="AD37" s="476">
        <v>46.5</v>
      </c>
      <c r="AE37" s="480">
        <v>67</v>
      </c>
      <c r="AF37" s="477">
        <v>51</v>
      </c>
      <c r="AG37" s="478">
        <v>2658.5</v>
      </c>
      <c r="AH37" s="220"/>
      <c r="AI37" s="220"/>
      <c r="AJ37" s="220"/>
      <c r="AK37" s="220"/>
      <c r="AL37" s="220"/>
      <c r="AM37" s="220"/>
      <c r="AN37" s="216"/>
    </row>
    <row r="38" spans="1:40" ht="29.25" customHeight="1">
      <c r="A38" s="220">
        <v>30</v>
      </c>
      <c r="B38" s="472" t="s">
        <v>3278</v>
      </c>
      <c r="C38" s="220">
        <v>1</v>
      </c>
      <c r="D38" s="220"/>
      <c r="E38" s="220"/>
      <c r="F38" s="220">
        <v>1</v>
      </c>
      <c r="G38" s="220"/>
      <c r="H38" s="473">
        <v>416</v>
      </c>
      <c r="I38" s="220"/>
      <c r="J38" s="220"/>
      <c r="K38" s="220">
        <v>1</v>
      </c>
      <c r="L38" s="220">
        <v>152</v>
      </c>
      <c r="M38" s="220">
        <v>65</v>
      </c>
      <c r="N38" s="220">
        <v>200</v>
      </c>
      <c r="O38" s="220"/>
      <c r="P38" s="220">
        <v>1</v>
      </c>
      <c r="Q38" s="220"/>
      <c r="R38" s="220">
        <v>1</v>
      </c>
      <c r="S38" s="220"/>
      <c r="T38" s="220">
        <v>1</v>
      </c>
      <c r="U38" s="474">
        <v>30</v>
      </c>
      <c r="V38" s="220">
        <v>300</v>
      </c>
      <c r="W38" s="220">
        <v>1100</v>
      </c>
      <c r="X38" s="220" t="s">
        <v>3279</v>
      </c>
      <c r="Y38" s="479">
        <v>45</v>
      </c>
      <c r="Z38" s="475">
        <v>75.5</v>
      </c>
      <c r="AA38" s="475">
        <v>68.5</v>
      </c>
      <c r="AB38" s="475">
        <v>37</v>
      </c>
      <c r="AC38" s="475">
        <v>81.5</v>
      </c>
      <c r="AD38" s="476">
        <v>44.5</v>
      </c>
      <c r="AE38" s="480">
        <v>63.5</v>
      </c>
      <c r="AF38" s="477">
        <v>51</v>
      </c>
      <c r="AG38" s="478">
        <v>708</v>
      </c>
      <c r="AH38" s="220"/>
      <c r="AI38" s="220"/>
      <c r="AJ38" s="220"/>
      <c r="AK38" s="220"/>
      <c r="AL38" s="220"/>
      <c r="AM38" s="220"/>
      <c r="AN38" s="216"/>
    </row>
    <row r="39" spans="1:40" ht="29.25" customHeight="1">
      <c r="A39" s="220">
        <v>31</v>
      </c>
      <c r="B39" s="472" t="s">
        <v>3280</v>
      </c>
      <c r="C39" s="220"/>
      <c r="D39" s="220">
        <v>1</v>
      </c>
      <c r="E39" s="220"/>
      <c r="F39" s="220"/>
      <c r="G39" s="220">
        <v>1</v>
      </c>
      <c r="H39" s="473">
        <v>728</v>
      </c>
      <c r="I39" s="220"/>
      <c r="J39" s="220">
        <v>1</v>
      </c>
      <c r="K39" s="220"/>
      <c r="L39" s="220">
        <v>173</v>
      </c>
      <c r="M39" s="220">
        <v>73</v>
      </c>
      <c r="N39" s="220">
        <v>229</v>
      </c>
      <c r="O39" s="220"/>
      <c r="P39" s="220">
        <v>1</v>
      </c>
      <c r="Q39" s="220"/>
      <c r="R39" s="220">
        <v>1</v>
      </c>
      <c r="S39" s="220"/>
      <c r="T39" s="220">
        <v>1</v>
      </c>
      <c r="U39" s="474">
        <v>31</v>
      </c>
      <c r="V39" s="220">
        <v>300</v>
      </c>
      <c r="W39" s="220">
        <v>900</v>
      </c>
      <c r="X39" s="220" t="s">
        <v>3281</v>
      </c>
      <c r="Y39" s="70">
        <v>1349</v>
      </c>
      <c r="Z39" s="475">
        <v>354</v>
      </c>
      <c r="AA39" s="475">
        <v>130</v>
      </c>
      <c r="AB39" s="475">
        <v>66</v>
      </c>
      <c r="AC39" s="475">
        <v>64</v>
      </c>
      <c r="AD39" s="476">
        <v>677</v>
      </c>
      <c r="AE39" s="480">
        <v>923</v>
      </c>
      <c r="AF39" s="477">
        <v>534</v>
      </c>
      <c r="AG39" s="478">
        <v>2229</v>
      </c>
      <c r="AH39" s="220"/>
      <c r="AI39" s="220"/>
      <c r="AJ39" s="220"/>
      <c r="AK39" s="220"/>
      <c r="AL39" s="220"/>
      <c r="AM39" s="220"/>
      <c r="AN39" s="216"/>
    </row>
    <row r="40" spans="1:40" ht="29.25" customHeight="1">
      <c r="A40" s="220">
        <v>32</v>
      </c>
      <c r="B40" s="472" t="s">
        <v>3282</v>
      </c>
      <c r="C40" s="220">
        <v>1</v>
      </c>
      <c r="D40" s="220"/>
      <c r="E40" s="220"/>
      <c r="F40" s="220">
        <v>1</v>
      </c>
      <c r="G40" s="220"/>
      <c r="H40" s="473">
        <v>417</v>
      </c>
      <c r="I40" s="220"/>
      <c r="J40" s="220"/>
      <c r="K40" s="220">
        <v>1</v>
      </c>
      <c r="L40" s="220">
        <v>152</v>
      </c>
      <c r="M40" s="220">
        <v>65</v>
      </c>
      <c r="N40" s="220">
        <v>200</v>
      </c>
      <c r="O40" s="220"/>
      <c r="P40" s="220">
        <v>1</v>
      </c>
      <c r="Q40" s="220"/>
      <c r="R40" s="220">
        <v>1</v>
      </c>
      <c r="S40" s="220"/>
      <c r="T40" s="220">
        <v>1</v>
      </c>
      <c r="U40" s="474">
        <v>32</v>
      </c>
      <c r="V40" s="220">
        <v>300</v>
      </c>
      <c r="W40" s="220">
        <v>1400</v>
      </c>
      <c r="X40" s="220" t="s">
        <v>3283</v>
      </c>
      <c r="Y40" s="70">
        <v>1081</v>
      </c>
      <c r="Z40" s="66">
        <v>6047</v>
      </c>
      <c r="AA40" s="475">
        <v>883.5</v>
      </c>
      <c r="AB40" s="475">
        <v>104.5</v>
      </c>
      <c r="AC40" s="475">
        <v>177.5</v>
      </c>
      <c r="AD40" s="476">
        <v>51</v>
      </c>
      <c r="AE40" s="480">
        <v>88.5</v>
      </c>
      <c r="AF40" s="477">
        <v>58</v>
      </c>
      <c r="AG40" s="478">
        <v>374.5</v>
      </c>
      <c r="AH40" s="220"/>
      <c r="AI40" s="220"/>
      <c r="AJ40" s="220"/>
      <c r="AK40" s="220"/>
      <c r="AL40" s="220"/>
      <c r="AM40" s="220"/>
      <c r="AN40" s="216"/>
    </row>
    <row r="41" spans="1:40" ht="29.25" customHeight="1">
      <c r="A41" s="220">
        <v>33</v>
      </c>
      <c r="B41" s="472" t="s">
        <v>3284</v>
      </c>
      <c r="C41" s="220">
        <v>1</v>
      </c>
      <c r="D41" s="220"/>
      <c r="E41" s="220"/>
      <c r="F41" s="220">
        <v>1</v>
      </c>
      <c r="G41" s="220"/>
      <c r="H41" s="473">
        <v>433</v>
      </c>
      <c r="I41" s="220"/>
      <c r="J41" s="220"/>
      <c r="K41" s="220">
        <v>1</v>
      </c>
      <c r="L41" s="220">
        <v>155</v>
      </c>
      <c r="M41" s="220">
        <v>71</v>
      </c>
      <c r="N41" s="220">
        <v>202</v>
      </c>
      <c r="O41" s="220"/>
      <c r="P41" s="220">
        <v>1</v>
      </c>
      <c r="Q41" s="220"/>
      <c r="R41" s="220">
        <v>1</v>
      </c>
      <c r="S41" s="220"/>
      <c r="T41" s="220">
        <v>1</v>
      </c>
      <c r="U41" s="474">
        <v>33</v>
      </c>
      <c r="V41" s="220">
        <v>300</v>
      </c>
      <c r="W41" s="220">
        <v>900</v>
      </c>
      <c r="X41" s="220" t="s">
        <v>3285</v>
      </c>
      <c r="Y41" s="479">
        <v>67.5</v>
      </c>
      <c r="Z41" s="475">
        <v>372</v>
      </c>
      <c r="AA41" s="475">
        <v>55</v>
      </c>
      <c r="AB41" s="475">
        <v>46</v>
      </c>
      <c r="AC41" s="475">
        <v>120.5</v>
      </c>
      <c r="AD41" s="476">
        <v>49.5</v>
      </c>
      <c r="AE41" s="480">
        <v>805</v>
      </c>
      <c r="AF41" s="477">
        <v>52</v>
      </c>
      <c r="AG41" s="478">
        <v>281</v>
      </c>
      <c r="AH41" s="220"/>
      <c r="AI41" s="220"/>
      <c r="AJ41" s="220"/>
      <c r="AK41" s="220"/>
      <c r="AL41" s="220"/>
      <c r="AM41" s="220"/>
      <c r="AN41" s="216"/>
    </row>
    <row r="42" spans="1:40" ht="29.25" customHeight="1">
      <c r="A42" s="220">
        <v>34</v>
      </c>
      <c r="B42" s="472" t="s">
        <v>3286</v>
      </c>
      <c r="C42" s="220"/>
      <c r="D42" s="220">
        <v>1</v>
      </c>
      <c r="E42" s="220"/>
      <c r="F42" s="220">
        <v>1</v>
      </c>
      <c r="G42" s="220"/>
      <c r="H42" s="473">
        <v>422</v>
      </c>
      <c r="I42" s="220"/>
      <c r="J42" s="220"/>
      <c r="K42" s="220">
        <v>1</v>
      </c>
      <c r="L42" s="220">
        <v>146</v>
      </c>
      <c r="M42" s="220">
        <v>67</v>
      </c>
      <c r="N42" s="220">
        <v>198</v>
      </c>
      <c r="O42" s="220"/>
      <c r="P42" s="220">
        <v>1</v>
      </c>
      <c r="Q42" s="220"/>
      <c r="R42" s="220">
        <v>1</v>
      </c>
      <c r="S42" s="220"/>
      <c r="T42" s="220">
        <v>1</v>
      </c>
      <c r="U42" s="474">
        <v>34</v>
      </c>
      <c r="V42" s="220">
        <v>300</v>
      </c>
      <c r="W42" s="220">
        <v>1000</v>
      </c>
      <c r="X42" s="220" t="s">
        <v>3287</v>
      </c>
      <c r="Y42" s="479">
        <v>55</v>
      </c>
      <c r="Z42" s="475">
        <v>85</v>
      </c>
      <c r="AA42" s="475">
        <v>43.5</v>
      </c>
      <c r="AB42" s="475">
        <v>50</v>
      </c>
      <c r="AC42" s="475">
        <v>75</v>
      </c>
      <c r="AD42" s="476">
        <v>46</v>
      </c>
      <c r="AE42" s="480">
        <v>85</v>
      </c>
      <c r="AF42" s="477">
        <v>64.5</v>
      </c>
      <c r="AG42" s="478">
        <v>518</v>
      </c>
      <c r="AH42" s="220"/>
      <c r="AI42" s="220"/>
      <c r="AJ42" s="220"/>
      <c r="AK42" s="220"/>
      <c r="AL42" s="220"/>
      <c r="AM42" s="220"/>
      <c r="AN42" s="216"/>
    </row>
    <row r="43" spans="1:40" ht="29.25" customHeight="1">
      <c r="A43" s="220">
        <v>35</v>
      </c>
      <c r="B43" s="472" t="s">
        <v>3288</v>
      </c>
      <c r="C43" s="220">
        <v>1</v>
      </c>
      <c r="D43" s="220"/>
      <c r="E43" s="220"/>
      <c r="F43" s="220"/>
      <c r="G43" s="220">
        <v>1</v>
      </c>
      <c r="H43" s="473">
        <v>894</v>
      </c>
      <c r="I43" s="220"/>
      <c r="J43" s="220"/>
      <c r="K43" s="220">
        <v>1</v>
      </c>
      <c r="L43" s="220">
        <v>174</v>
      </c>
      <c r="M43" s="220">
        <v>71</v>
      </c>
      <c r="N43" s="220">
        <v>225</v>
      </c>
      <c r="O43" s="220"/>
      <c r="P43" s="220">
        <v>1</v>
      </c>
      <c r="Q43" s="220"/>
      <c r="R43" s="220">
        <v>1</v>
      </c>
      <c r="S43" s="220"/>
      <c r="T43" s="220">
        <v>1</v>
      </c>
      <c r="U43" s="474">
        <v>35</v>
      </c>
      <c r="V43" s="220">
        <v>300</v>
      </c>
      <c r="W43" s="220">
        <v>600</v>
      </c>
      <c r="X43" s="220" t="s">
        <v>3289</v>
      </c>
      <c r="Y43" s="479">
        <v>748</v>
      </c>
      <c r="Z43" s="66">
        <v>1446</v>
      </c>
      <c r="AA43" s="475">
        <v>561</v>
      </c>
      <c r="AB43" s="475">
        <v>87</v>
      </c>
      <c r="AC43" s="475">
        <v>291.5</v>
      </c>
      <c r="AD43" s="476">
        <v>216</v>
      </c>
      <c r="AE43" s="480">
        <v>708</v>
      </c>
      <c r="AF43" s="477">
        <v>53</v>
      </c>
      <c r="AG43" s="478">
        <v>931</v>
      </c>
      <c r="AH43" s="220"/>
      <c r="AI43" s="220"/>
      <c r="AJ43" s="220"/>
      <c r="AK43" s="220"/>
      <c r="AL43" s="220"/>
      <c r="AM43" s="220"/>
      <c r="AN43" s="216"/>
    </row>
    <row r="44" spans="1:40" ht="29.25" customHeight="1">
      <c r="A44" s="220">
        <v>36</v>
      </c>
      <c r="B44" s="472" t="s">
        <v>3290</v>
      </c>
      <c r="C44" s="220">
        <v>1</v>
      </c>
      <c r="D44" s="220"/>
      <c r="E44" s="220"/>
      <c r="F44" s="220"/>
      <c r="G44" s="220">
        <v>1</v>
      </c>
      <c r="H44" s="473">
        <v>844</v>
      </c>
      <c r="I44" s="220"/>
      <c r="J44" s="220"/>
      <c r="K44" s="220">
        <v>1</v>
      </c>
      <c r="L44" s="220">
        <v>176</v>
      </c>
      <c r="M44" s="220">
        <v>75</v>
      </c>
      <c r="N44" s="220">
        <v>229</v>
      </c>
      <c r="O44" s="220"/>
      <c r="P44" s="220">
        <v>1</v>
      </c>
      <c r="Q44" s="220"/>
      <c r="R44" s="220">
        <v>1</v>
      </c>
      <c r="S44" s="220"/>
      <c r="T44" s="220">
        <v>1</v>
      </c>
      <c r="U44" s="474">
        <v>36</v>
      </c>
      <c r="V44" s="220">
        <v>300</v>
      </c>
      <c r="W44" s="220">
        <v>800</v>
      </c>
      <c r="X44" s="220" t="s">
        <v>3291</v>
      </c>
      <c r="Y44" s="479">
        <v>137</v>
      </c>
      <c r="Z44" s="475">
        <v>379</v>
      </c>
      <c r="AA44" s="475">
        <v>107.5</v>
      </c>
      <c r="AB44" s="475">
        <v>68</v>
      </c>
      <c r="AC44" s="475">
        <v>76</v>
      </c>
      <c r="AD44" s="476">
        <v>48.5</v>
      </c>
      <c r="AE44" s="480">
        <v>74</v>
      </c>
      <c r="AF44" s="477">
        <v>52</v>
      </c>
      <c r="AG44" s="478">
        <v>1090</v>
      </c>
      <c r="AH44" s="220"/>
      <c r="AI44" s="220"/>
      <c r="AJ44" s="220"/>
      <c r="AK44" s="220"/>
      <c r="AL44" s="220"/>
      <c r="AM44" s="220"/>
      <c r="AN44" s="216"/>
    </row>
    <row r="45" spans="1:40" ht="29.25" customHeight="1">
      <c r="A45" s="220">
        <v>37</v>
      </c>
      <c r="B45" s="472" t="s">
        <v>3292</v>
      </c>
      <c r="C45" s="220">
        <v>1</v>
      </c>
      <c r="D45" s="220"/>
      <c r="E45" s="220"/>
      <c r="F45" s="220"/>
      <c r="G45" s="220">
        <v>1</v>
      </c>
      <c r="H45" s="473">
        <v>857</v>
      </c>
      <c r="I45" s="220"/>
      <c r="J45" s="220"/>
      <c r="K45" s="220">
        <v>1</v>
      </c>
      <c r="L45" s="220">
        <v>171</v>
      </c>
      <c r="M45" s="220">
        <v>76</v>
      </c>
      <c r="N45" s="220">
        <v>232</v>
      </c>
      <c r="O45" s="220"/>
      <c r="P45" s="220">
        <v>1</v>
      </c>
      <c r="Q45" s="220"/>
      <c r="R45" s="220">
        <v>1</v>
      </c>
      <c r="S45" s="220"/>
      <c r="T45" s="220">
        <v>1</v>
      </c>
      <c r="U45" s="474">
        <v>37</v>
      </c>
      <c r="V45" s="220">
        <v>300</v>
      </c>
      <c r="W45" s="220">
        <v>900</v>
      </c>
      <c r="X45" s="220" t="s">
        <v>3293</v>
      </c>
      <c r="Y45" s="479">
        <v>881</v>
      </c>
      <c r="Z45" s="66">
        <v>4852.5</v>
      </c>
      <c r="AA45" s="66">
        <v>1643.5</v>
      </c>
      <c r="AB45" s="475">
        <v>353.5</v>
      </c>
      <c r="AC45" s="475">
        <v>657.5</v>
      </c>
      <c r="AD45" s="476">
        <v>71</v>
      </c>
      <c r="AE45" s="81">
        <v>2140</v>
      </c>
      <c r="AF45" s="477">
        <v>64</v>
      </c>
      <c r="AG45" s="478">
        <v>2096</v>
      </c>
      <c r="AH45" s="220"/>
      <c r="AI45" s="220"/>
      <c r="AJ45" s="220"/>
      <c r="AK45" s="220"/>
      <c r="AL45" s="220"/>
      <c r="AM45" s="220"/>
      <c r="AN45" s="216"/>
    </row>
    <row r="46" spans="1:40" ht="29.25" customHeight="1">
      <c r="A46" s="220">
        <v>38</v>
      </c>
      <c r="B46" s="472" t="s">
        <v>3294</v>
      </c>
      <c r="C46" s="220">
        <v>1</v>
      </c>
      <c r="D46" s="220"/>
      <c r="E46" s="220"/>
      <c r="F46" s="220"/>
      <c r="G46" s="220">
        <v>1</v>
      </c>
      <c r="H46" s="473">
        <v>838</v>
      </c>
      <c r="I46" s="220"/>
      <c r="J46" s="220"/>
      <c r="K46" s="220">
        <v>1</v>
      </c>
      <c r="L46" s="220">
        <v>173</v>
      </c>
      <c r="M46" s="220">
        <v>75</v>
      </c>
      <c r="N46" s="220">
        <v>233</v>
      </c>
      <c r="O46" s="220"/>
      <c r="P46" s="220">
        <v>1</v>
      </c>
      <c r="Q46" s="220"/>
      <c r="R46" s="220">
        <v>1</v>
      </c>
      <c r="S46" s="220"/>
      <c r="T46" s="220">
        <v>1</v>
      </c>
      <c r="U46" s="474">
        <v>38</v>
      </c>
      <c r="V46" s="220">
        <v>300</v>
      </c>
      <c r="W46" s="220">
        <v>600</v>
      </c>
      <c r="X46" s="220" t="s">
        <v>3295</v>
      </c>
      <c r="Y46" s="70">
        <v>2482</v>
      </c>
      <c r="Z46" s="66">
        <v>1485.5</v>
      </c>
      <c r="AA46" s="475">
        <v>398.5</v>
      </c>
      <c r="AB46" s="475">
        <v>30</v>
      </c>
      <c r="AC46" s="475">
        <v>79</v>
      </c>
      <c r="AD46" s="476">
        <v>98</v>
      </c>
      <c r="AE46" s="81">
        <v>1100</v>
      </c>
      <c r="AF46" s="477">
        <v>291</v>
      </c>
      <c r="AG46" s="478">
        <v>909</v>
      </c>
      <c r="AH46" s="220"/>
      <c r="AI46" s="220"/>
      <c r="AJ46" s="220"/>
      <c r="AK46" s="220"/>
      <c r="AL46" s="220"/>
      <c r="AM46" s="220"/>
      <c r="AN46" s="216"/>
    </row>
    <row r="47" spans="1:40" ht="29.25" customHeight="1">
      <c r="A47" s="220">
        <v>39</v>
      </c>
      <c r="B47" s="472" t="s">
        <v>3296</v>
      </c>
      <c r="C47" s="220">
        <v>1</v>
      </c>
      <c r="D47" s="220"/>
      <c r="E47" s="220"/>
      <c r="F47" s="220"/>
      <c r="G47" s="220">
        <v>1</v>
      </c>
      <c r="H47" s="473">
        <v>765</v>
      </c>
      <c r="I47" s="220"/>
      <c r="J47" s="220"/>
      <c r="K47" s="220">
        <v>1</v>
      </c>
      <c r="L47" s="220">
        <v>171</v>
      </c>
      <c r="M47" s="220">
        <v>73</v>
      </c>
      <c r="N47" s="220">
        <v>231</v>
      </c>
      <c r="O47" s="220"/>
      <c r="P47" s="220">
        <v>1</v>
      </c>
      <c r="Q47" s="220"/>
      <c r="R47" s="220">
        <v>1</v>
      </c>
      <c r="S47" s="220"/>
      <c r="T47" s="220">
        <v>1</v>
      </c>
      <c r="U47" s="474">
        <v>39</v>
      </c>
      <c r="V47" s="220">
        <v>300</v>
      </c>
      <c r="W47" s="220">
        <v>800</v>
      </c>
      <c r="X47" s="220" t="s">
        <v>3297</v>
      </c>
      <c r="Y47" s="70">
        <v>1190</v>
      </c>
      <c r="Z47" s="66">
        <v>1515.5</v>
      </c>
      <c r="AA47" s="475">
        <v>104</v>
      </c>
      <c r="AB47" s="475">
        <v>76</v>
      </c>
      <c r="AC47" s="475">
        <v>109.5</v>
      </c>
      <c r="AD47" s="476">
        <v>56</v>
      </c>
      <c r="AE47" s="480">
        <v>262</v>
      </c>
      <c r="AF47" s="477">
        <v>48</v>
      </c>
      <c r="AG47" s="478">
        <v>1637</v>
      </c>
      <c r="AH47" s="220"/>
      <c r="AI47" s="220"/>
      <c r="AJ47" s="220"/>
      <c r="AK47" s="220"/>
      <c r="AL47" s="220"/>
      <c r="AM47" s="220"/>
      <c r="AN47" s="216"/>
    </row>
    <row r="48" spans="1:40" ht="29.25" customHeight="1">
      <c r="A48" s="220">
        <v>40</v>
      </c>
      <c r="B48" s="472" t="s">
        <v>3298</v>
      </c>
      <c r="C48" s="220">
        <v>1</v>
      </c>
      <c r="D48" s="220"/>
      <c r="E48" s="220"/>
      <c r="F48" s="220"/>
      <c r="G48" s="220">
        <v>1</v>
      </c>
      <c r="H48" s="473">
        <v>885</v>
      </c>
      <c r="I48" s="220"/>
      <c r="J48" s="220"/>
      <c r="K48" s="220">
        <v>1</v>
      </c>
      <c r="L48" s="220">
        <v>174</v>
      </c>
      <c r="M48" s="220">
        <v>72</v>
      </c>
      <c r="N48" s="220">
        <v>232</v>
      </c>
      <c r="O48" s="220"/>
      <c r="P48" s="220">
        <v>1</v>
      </c>
      <c r="Q48" s="220"/>
      <c r="R48" s="220">
        <v>1</v>
      </c>
      <c r="S48" s="220"/>
      <c r="T48" s="220">
        <v>1</v>
      </c>
      <c r="U48" s="474">
        <v>40</v>
      </c>
      <c r="V48" s="220">
        <v>300</v>
      </c>
      <c r="W48" s="220">
        <v>400</v>
      </c>
      <c r="X48" s="220" t="s">
        <v>3299</v>
      </c>
      <c r="Y48" s="70">
        <v>1314</v>
      </c>
      <c r="Z48" s="66">
        <v>6090</v>
      </c>
      <c r="AA48" s="66">
        <v>1229.5</v>
      </c>
      <c r="AB48" s="475">
        <v>132</v>
      </c>
      <c r="AC48" s="475">
        <v>59</v>
      </c>
      <c r="AD48" s="476">
        <v>192</v>
      </c>
      <c r="AE48" s="81">
        <v>1172.5</v>
      </c>
      <c r="AF48" s="477">
        <v>69</v>
      </c>
      <c r="AG48" s="478">
        <v>2623</v>
      </c>
      <c r="AH48" s="220"/>
      <c r="AI48" s="220"/>
      <c r="AJ48" s="220"/>
      <c r="AK48" s="220"/>
      <c r="AL48" s="220"/>
      <c r="AM48" s="220"/>
      <c r="AN48" s="216"/>
    </row>
    <row r="49" spans="1:40" ht="29.25" customHeight="1">
      <c r="A49" s="220">
        <v>41</v>
      </c>
      <c r="B49" s="472" t="s">
        <v>3300</v>
      </c>
      <c r="C49" s="220"/>
      <c r="D49" s="220">
        <v>1</v>
      </c>
      <c r="E49" s="220"/>
      <c r="F49" s="220"/>
      <c r="G49" s="220">
        <v>1</v>
      </c>
      <c r="H49" s="473">
        <v>584</v>
      </c>
      <c r="I49" s="220"/>
      <c r="J49" s="220">
        <v>1</v>
      </c>
      <c r="K49" s="220"/>
      <c r="L49" s="220">
        <v>164</v>
      </c>
      <c r="M49" s="220">
        <v>71</v>
      </c>
      <c r="N49" s="220">
        <v>211</v>
      </c>
      <c r="O49" s="220"/>
      <c r="P49" s="220">
        <v>1</v>
      </c>
      <c r="Q49" s="220"/>
      <c r="R49" s="220">
        <v>1</v>
      </c>
      <c r="S49" s="220"/>
      <c r="T49" s="220">
        <v>1</v>
      </c>
      <c r="U49" s="474">
        <v>41</v>
      </c>
      <c r="V49" s="220">
        <v>300</v>
      </c>
      <c r="W49" s="220">
        <v>400</v>
      </c>
      <c r="X49" s="220" t="s">
        <v>3301</v>
      </c>
      <c r="Y49" s="479">
        <v>60.5</v>
      </c>
      <c r="Z49" s="475">
        <v>54</v>
      </c>
      <c r="AA49" s="475">
        <v>74</v>
      </c>
      <c r="AB49" s="475">
        <v>75.5</v>
      </c>
      <c r="AC49" s="475">
        <v>69</v>
      </c>
      <c r="AD49" s="476">
        <v>75.5</v>
      </c>
      <c r="AE49" s="480">
        <v>115.5</v>
      </c>
      <c r="AF49" s="477">
        <v>69.5</v>
      </c>
      <c r="AG49" s="478">
        <v>3736</v>
      </c>
      <c r="AH49" s="220"/>
      <c r="AI49" s="220"/>
      <c r="AJ49" s="220"/>
      <c r="AK49" s="220"/>
      <c r="AL49" s="220"/>
      <c r="AM49" s="220"/>
      <c r="AN49" s="216"/>
    </row>
    <row r="50" spans="1:40" ht="29.25" customHeight="1">
      <c r="A50" s="220">
        <v>42</v>
      </c>
      <c r="B50" s="472" t="s">
        <v>3302</v>
      </c>
      <c r="C50" s="220">
        <v>1</v>
      </c>
      <c r="D50" s="220"/>
      <c r="E50" s="220"/>
      <c r="F50" s="220"/>
      <c r="G50" s="220">
        <v>1</v>
      </c>
      <c r="H50" s="473">
        <v>775</v>
      </c>
      <c r="I50" s="220"/>
      <c r="J50" s="220"/>
      <c r="K50" s="220">
        <v>1</v>
      </c>
      <c r="L50" s="220">
        <v>175</v>
      </c>
      <c r="M50" s="220">
        <v>72</v>
      </c>
      <c r="N50" s="220">
        <v>218</v>
      </c>
      <c r="O50" s="220"/>
      <c r="P50" s="220">
        <v>1</v>
      </c>
      <c r="Q50" s="220"/>
      <c r="R50" s="220">
        <v>1</v>
      </c>
      <c r="S50" s="220"/>
      <c r="T50" s="220">
        <v>1</v>
      </c>
      <c r="U50" s="474">
        <v>42</v>
      </c>
      <c r="V50" s="220">
        <v>300</v>
      </c>
      <c r="W50" s="220">
        <v>1200</v>
      </c>
      <c r="X50" s="220" t="s">
        <v>3303</v>
      </c>
      <c r="Y50" s="479">
        <v>199</v>
      </c>
      <c r="Z50" s="475">
        <v>71</v>
      </c>
      <c r="AA50" s="475">
        <v>54</v>
      </c>
      <c r="AB50" s="475">
        <v>52</v>
      </c>
      <c r="AC50" s="475">
        <v>43</v>
      </c>
      <c r="AD50" s="476">
        <v>52</v>
      </c>
      <c r="AE50" s="480">
        <v>199.5</v>
      </c>
      <c r="AF50" s="477">
        <v>63</v>
      </c>
      <c r="AG50" s="478">
        <v>1153</v>
      </c>
      <c r="AH50" s="220"/>
      <c r="AI50" s="220"/>
      <c r="AJ50" s="220"/>
      <c r="AK50" s="220"/>
      <c r="AL50" s="220"/>
      <c r="AM50" s="220"/>
      <c r="AN50" s="216"/>
    </row>
    <row r="51" spans="1:40" ht="29.25" customHeight="1">
      <c r="A51" s="220">
        <v>43</v>
      </c>
      <c r="B51" s="472" t="s">
        <v>3304</v>
      </c>
      <c r="C51" s="220">
        <v>1</v>
      </c>
      <c r="D51" s="220"/>
      <c r="E51" s="220"/>
      <c r="F51" s="220"/>
      <c r="G51" s="220">
        <v>1</v>
      </c>
      <c r="H51" s="473">
        <v>878</v>
      </c>
      <c r="I51" s="220"/>
      <c r="J51" s="220"/>
      <c r="K51" s="220">
        <v>1</v>
      </c>
      <c r="L51" s="220">
        <v>174</v>
      </c>
      <c r="M51" s="220">
        <v>72</v>
      </c>
      <c r="N51" s="220">
        <v>223</v>
      </c>
      <c r="O51" s="220"/>
      <c r="P51" s="220">
        <v>1</v>
      </c>
      <c r="Q51" s="220"/>
      <c r="R51" s="220">
        <v>1</v>
      </c>
      <c r="S51" s="220"/>
      <c r="T51" s="220">
        <v>1</v>
      </c>
      <c r="U51" s="474">
        <v>43</v>
      </c>
      <c r="V51" s="220">
        <v>300</v>
      </c>
      <c r="W51" s="220">
        <v>1000</v>
      </c>
      <c r="X51" s="489" t="s">
        <v>3305</v>
      </c>
      <c r="Y51" s="479">
        <v>847</v>
      </c>
      <c r="Z51" s="475">
        <v>58.5</v>
      </c>
      <c r="AA51" s="475">
        <v>73</v>
      </c>
      <c r="AB51" s="475">
        <v>56.5</v>
      </c>
      <c r="AC51" s="475">
        <v>59</v>
      </c>
      <c r="AD51" s="476">
        <v>94.5</v>
      </c>
      <c r="AE51" s="480">
        <v>697</v>
      </c>
      <c r="AF51" s="477">
        <v>147</v>
      </c>
      <c r="AG51" s="478">
        <v>1376</v>
      </c>
      <c r="AH51" s="220"/>
      <c r="AI51" s="220"/>
      <c r="AJ51" s="220"/>
      <c r="AK51" s="220"/>
      <c r="AL51" s="220"/>
      <c r="AM51" s="220"/>
      <c r="AN51" s="216"/>
    </row>
    <row r="52" spans="1:40" ht="29.25" customHeight="1">
      <c r="A52" s="220">
        <v>44</v>
      </c>
      <c r="B52" s="472"/>
      <c r="C52" s="220"/>
      <c r="D52" s="220"/>
      <c r="E52" s="220"/>
      <c r="F52" s="220"/>
      <c r="G52" s="220"/>
      <c r="H52" s="473"/>
      <c r="I52" s="220"/>
      <c r="J52" s="220"/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474">
        <v>44</v>
      </c>
      <c r="V52" s="220"/>
      <c r="W52" s="220"/>
      <c r="X52" s="220"/>
      <c r="AH52" s="220"/>
      <c r="AI52" s="220"/>
      <c r="AJ52" s="220"/>
      <c r="AK52" s="220"/>
      <c r="AL52" s="220"/>
      <c r="AM52" s="220"/>
      <c r="AN52" s="216"/>
    </row>
    <row r="53" spans="1:40" ht="29.25" customHeight="1">
      <c r="A53" s="220">
        <v>45</v>
      </c>
      <c r="B53" s="472"/>
      <c r="C53" s="220">
        <f>SUM(C9:C52)</f>
        <v>27</v>
      </c>
      <c r="D53" s="220">
        <f t="shared" ref="D53:T53" si="0">SUM(D9:D52)</f>
        <v>16</v>
      </c>
      <c r="E53" s="220">
        <f t="shared" si="0"/>
        <v>0</v>
      </c>
      <c r="F53" s="220">
        <f t="shared" si="0"/>
        <v>22</v>
      </c>
      <c r="G53" s="220">
        <f t="shared" si="0"/>
        <v>21</v>
      </c>
      <c r="H53" s="220">
        <f t="shared" si="0"/>
        <v>25192</v>
      </c>
      <c r="I53" s="220">
        <f t="shared" si="0"/>
        <v>0</v>
      </c>
      <c r="J53" s="220">
        <f t="shared" si="0"/>
        <v>11</v>
      </c>
      <c r="K53" s="220">
        <f t="shared" si="0"/>
        <v>32</v>
      </c>
      <c r="L53" s="220">
        <f t="shared" si="0"/>
        <v>6978</v>
      </c>
      <c r="M53" s="220">
        <f t="shared" si="0"/>
        <v>3020</v>
      </c>
      <c r="N53" s="220">
        <f t="shared" si="0"/>
        <v>9112</v>
      </c>
      <c r="O53" s="220">
        <f t="shared" si="0"/>
        <v>0</v>
      </c>
      <c r="P53" s="220">
        <f t="shared" si="0"/>
        <v>43</v>
      </c>
      <c r="Q53" s="220">
        <f t="shared" si="0"/>
        <v>0</v>
      </c>
      <c r="R53" s="220">
        <f t="shared" si="0"/>
        <v>43</v>
      </c>
      <c r="S53" s="220">
        <f t="shared" si="0"/>
        <v>0</v>
      </c>
      <c r="T53" s="220">
        <f t="shared" si="0"/>
        <v>43</v>
      </c>
      <c r="U53" s="474">
        <v>45</v>
      </c>
      <c r="V53" s="220"/>
      <c r="W53" s="220"/>
      <c r="X53" s="220"/>
      <c r="AH53" s="220"/>
      <c r="AI53" s="220"/>
      <c r="AJ53" s="220"/>
      <c r="AK53" s="220"/>
      <c r="AL53" s="220"/>
      <c r="AM53" s="220"/>
      <c r="AN53" s="216"/>
    </row>
    <row r="54" spans="1:40" ht="29.25" customHeight="1">
      <c r="A54" s="220">
        <v>46</v>
      </c>
      <c r="C54" s="220"/>
      <c r="D54" s="220"/>
      <c r="E54" s="220"/>
      <c r="F54" s="220"/>
      <c r="G54" s="220"/>
      <c r="H54" s="473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0"/>
      <c r="T54" s="220"/>
      <c r="U54" s="474">
        <v>46</v>
      </c>
      <c r="V54" s="220"/>
      <c r="W54" s="220"/>
      <c r="X54" s="220"/>
      <c r="AH54" s="220"/>
      <c r="AI54" s="220"/>
      <c r="AJ54" s="220"/>
      <c r="AK54" s="220"/>
      <c r="AL54" s="220"/>
      <c r="AM54" s="220"/>
      <c r="AN54" s="216"/>
    </row>
    <row r="55" spans="1:40" ht="29.25" customHeight="1">
      <c r="A55" s="220">
        <v>47</v>
      </c>
      <c r="B55" s="472" t="s">
        <v>3306</v>
      </c>
      <c r="C55" s="220">
        <f>COUNT(Z9,Z10,Z14,Z15,Z16,Z17,Z21,Z23,Z24,Z25,Z26)</f>
        <v>11</v>
      </c>
      <c r="D55" s="220"/>
      <c r="E55" s="220"/>
      <c r="F55" s="220"/>
      <c r="G55" s="220"/>
      <c r="H55" s="473"/>
      <c r="I55" s="220"/>
      <c r="J55" s="220"/>
      <c r="K55" s="220"/>
      <c r="L55" s="220"/>
      <c r="M55" s="220"/>
      <c r="N55" s="220"/>
      <c r="O55" s="220"/>
      <c r="P55" s="220"/>
      <c r="Q55" s="220"/>
      <c r="R55" s="220"/>
      <c r="S55" s="220"/>
      <c r="T55" s="220"/>
      <c r="U55" s="474">
        <v>47</v>
      </c>
      <c r="V55" s="220"/>
      <c r="W55" s="220"/>
      <c r="X55" s="220"/>
      <c r="AH55" s="220"/>
      <c r="AI55" s="220"/>
      <c r="AJ55" s="220"/>
      <c r="AK55" s="220"/>
      <c r="AL55" s="220"/>
      <c r="AM55" s="220"/>
      <c r="AN55" s="216"/>
    </row>
    <row r="56" spans="1:40" ht="29.25" customHeight="1">
      <c r="A56" s="220">
        <v>48</v>
      </c>
      <c r="B56" s="472" t="s">
        <v>2622</v>
      </c>
      <c r="C56" s="220">
        <f>COUNT(Z49,Z44,Z33,Z31)</f>
        <v>4</v>
      </c>
      <c r="D56" s="220"/>
      <c r="E56" s="220"/>
      <c r="F56" s="220"/>
      <c r="G56" s="220"/>
      <c r="H56" s="473"/>
      <c r="I56" s="220"/>
      <c r="J56" s="220"/>
      <c r="K56" s="220"/>
      <c r="L56" s="220"/>
      <c r="M56" s="220"/>
      <c r="N56" s="220"/>
      <c r="O56" s="220"/>
      <c r="P56" s="220"/>
      <c r="Q56" s="220"/>
      <c r="R56" s="220"/>
      <c r="S56" s="220"/>
      <c r="T56" s="220"/>
      <c r="U56" s="474">
        <v>48</v>
      </c>
      <c r="V56" s="220"/>
      <c r="W56" s="220"/>
      <c r="X56" s="220"/>
      <c r="AH56" s="220"/>
      <c r="AI56" s="220"/>
      <c r="AJ56" s="220"/>
      <c r="AK56" s="207"/>
      <c r="AL56" s="207"/>
      <c r="AM56" s="207"/>
      <c r="AN56" s="206"/>
    </row>
    <row r="57" spans="1:40" ht="29.25" customHeight="1">
      <c r="A57" s="220">
        <v>49</v>
      </c>
      <c r="B57" s="472" t="s">
        <v>2951</v>
      </c>
      <c r="C57" s="220">
        <v>0</v>
      </c>
      <c r="D57" s="220"/>
      <c r="E57" s="220"/>
      <c r="F57" s="220"/>
      <c r="G57" s="220"/>
      <c r="H57" s="473"/>
      <c r="I57" s="220"/>
      <c r="J57" s="220"/>
      <c r="K57" s="220"/>
      <c r="L57" s="220"/>
      <c r="M57" s="220"/>
      <c r="N57" s="220"/>
      <c r="O57" s="220"/>
      <c r="P57" s="220"/>
      <c r="Q57" s="220"/>
      <c r="R57" s="220"/>
      <c r="S57" s="220"/>
      <c r="T57" s="220"/>
      <c r="U57" s="474">
        <v>49</v>
      </c>
      <c r="V57" s="220"/>
      <c r="W57" s="220"/>
      <c r="X57" s="220"/>
      <c r="AH57" s="220"/>
      <c r="AI57" s="220"/>
      <c r="AJ57" s="220"/>
      <c r="AK57" s="207"/>
      <c r="AL57" s="207"/>
      <c r="AM57" s="207"/>
      <c r="AN57" s="206"/>
    </row>
    <row r="58" spans="1:40" ht="29.25" customHeight="1">
      <c r="A58" s="220">
        <v>50</v>
      </c>
      <c r="B58" s="472"/>
      <c r="C58" s="220"/>
      <c r="D58" s="220"/>
      <c r="E58" s="220"/>
      <c r="F58" s="220"/>
      <c r="G58" s="220"/>
      <c r="H58" s="473"/>
      <c r="I58" s="220"/>
      <c r="J58" s="220"/>
      <c r="K58" s="220"/>
      <c r="L58" s="220"/>
      <c r="M58" s="220"/>
      <c r="N58" s="220"/>
      <c r="O58" s="220"/>
      <c r="P58" s="220"/>
      <c r="Q58" s="220"/>
      <c r="R58" s="220"/>
      <c r="S58" s="220"/>
      <c r="T58" s="220"/>
      <c r="U58" s="474">
        <v>50</v>
      </c>
      <c r="V58" s="220"/>
      <c r="W58" s="220"/>
      <c r="X58" s="220"/>
      <c r="AH58" s="220"/>
      <c r="AI58" s="220"/>
      <c r="AJ58" s="220"/>
      <c r="AK58" s="207"/>
      <c r="AL58" s="207"/>
      <c r="AM58" s="207"/>
      <c r="AN58" s="206"/>
    </row>
    <row r="59" spans="1:40" ht="29.25" customHeight="1">
      <c r="A59" s="220">
        <v>51</v>
      </c>
      <c r="B59" s="472"/>
      <c r="C59" s="220"/>
      <c r="D59" s="220"/>
      <c r="E59" s="220"/>
      <c r="F59" s="220"/>
      <c r="G59" s="220"/>
      <c r="H59" s="473"/>
      <c r="I59" s="220"/>
      <c r="J59" s="220"/>
      <c r="K59" s="220"/>
      <c r="L59" s="220"/>
      <c r="M59" s="220"/>
      <c r="N59" s="220"/>
      <c r="O59" s="220"/>
      <c r="P59" s="220"/>
      <c r="Q59" s="220"/>
      <c r="R59" s="220"/>
      <c r="S59" s="220"/>
      <c r="T59" s="220"/>
      <c r="U59" s="474">
        <v>51</v>
      </c>
      <c r="V59" s="220"/>
      <c r="W59" s="220"/>
      <c r="X59" s="220"/>
      <c r="AH59" s="220"/>
      <c r="AI59" s="220"/>
      <c r="AJ59" s="220"/>
      <c r="AK59" s="207"/>
      <c r="AL59" s="207"/>
      <c r="AM59" s="207"/>
      <c r="AN59" s="206"/>
    </row>
    <row r="60" spans="1:40" ht="29.25" customHeight="1">
      <c r="A60" s="220">
        <v>52</v>
      </c>
      <c r="B60" s="483"/>
      <c r="C60" s="207"/>
      <c r="D60" s="207"/>
      <c r="E60" s="207"/>
      <c r="F60" s="207"/>
      <c r="G60" s="207"/>
      <c r="H60" s="484"/>
      <c r="I60" s="207"/>
      <c r="J60" s="220"/>
      <c r="K60" s="207"/>
      <c r="L60" s="207"/>
      <c r="M60" s="207"/>
      <c r="N60" s="207"/>
      <c r="O60" s="207"/>
      <c r="P60" s="207"/>
      <c r="Q60" s="207"/>
      <c r="R60" s="207"/>
      <c r="S60" s="207"/>
      <c r="T60" s="207"/>
      <c r="U60" s="474">
        <v>52</v>
      </c>
      <c r="V60" s="220"/>
      <c r="W60" s="220"/>
      <c r="X60" s="207"/>
      <c r="AH60" s="207"/>
      <c r="AI60" s="207"/>
      <c r="AJ60" s="207"/>
      <c r="AK60" s="207"/>
      <c r="AL60" s="207"/>
      <c r="AM60" s="207"/>
      <c r="AN60" s="206"/>
    </row>
    <row r="61" spans="1:40" ht="29.25" customHeight="1">
      <c r="A61" s="220">
        <v>53</v>
      </c>
      <c r="B61" s="483"/>
      <c r="C61" s="207"/>
      <c r="D61" s="207"/>
      <c r="E61" s="207"/>
      <c r="F61" s="207"/>
      <c r="G61" s="207"/>
      <c r="H61" s="484"/>
      <c r="I61" s="207"/>
      <c r="J61" s="220"/>
      <c r="K61" s="207"/>
      <c r="L61" s="207"/>
      <c r="M61" s="207"/>
      <c r="N61" s="207"/>
      <c r="O61" s="207"/>
      <c r="P61" s="207"/>
      <c r="Q61" s="207"/>
      <c r="R61" s="207"/>
      <c r="S61" s="207"/>
      <c r="T61" s="207"/>
      <c r="U61" s="474">
        <v>53</v>
      </c>
      <c r="V61" s="220"/>
      <c r="W61" s="220"/>
      <c r="X61" s="207"/>
      <c r="AH61" s="207"/>
      <c r="AI61" s="207"/>
      <c r="AJ61" s="207"/>
      <c r="AK61" s="207"/>
      <c r="AL61" s="207"/>
      <c r="AM61" s="207"/>
      <c r="AN61" s="206"/>
    </row>
    <row r="62" spans="1:40" ht="29.25" customHeight="1">
      <c r="A62" s="220">
        <v>54</v>
      </c>
      <c r="B62" s="483"/>
      <c r="C62" s="207"/>
      <c r="D62" s="207"/>
      <c r="E62" s="207"/>
      <c r="F62" s="207"/>
      <c r="G62" s="207"/>
      <c r="H62" s="484"/>
      <c r="I62" s="207"/>
      <c r="J62" s="220"/>
      <c r="K62" s="207"/>
      <c r="L62" s="207"/>
      <c r="M62" s="207"/>
      <c r="N62" s="207"/>
      <c r="O62" s="207"/>
      <c r="P62" s="207"/>
      <c r="Q62" s="207"/>
      <c r="R62" s="207"/>
      <c r="S62" s="207"/>
      <c r="T62" s="207"/>
      <c r="U62" s="474">
        <v>54</v>
      </c>
      <c r="V62" s="220"/>
      <c r="W62" s="220"/>
      <c r="X62" s="207"/>
      <c r="AH62" s="207"/>
      <c r="AI62" s="207"/>
      <c r="AJ62" s="207"/>
      <c r="AK62" s="207"/>
      <c r="AL62" s="207"/>
      <c r="AM62" s="207"/>
      <c r="AN62" s="206"/>
    </row>
    <row r="63" spans="1:40" ht="29.25" customHeight="1">
      <c r="A63" s="220">
        <v>55</v>
      </c>
      <c r="B63" s="483"/>
      <c r="C63" s="207"/>
      <c r="D63" s="207"/>
      <c r="E63" s="207"/>
      <c r="F63" s="207"/>
      <c r="G63" s="207"/>
      <c r="H63" s="484"/>
      <c r="I63" s="207"/>
      <c r="J63" s="220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474">
        <v>55</v>
      </c>
      <c r="V63" s="220"/>
      <c r="W63" s="220"/>
      <c r="X63" s="207"/>
      <c r="AH63" s="207"/>
      <c r="AI63" s="207"/>
      <c r="AJ63" s="207"/>
      <c r="AK63" s="207"/>
      <c r="AL63" s="207"/>
      <c r="AM63" s="207"/>
      <c r="AN63" s="206"/>
    </row>
    <row r="64" spans="1:40" ht="29.25" customHeight="1">
      <c r="A64" s="220">
        <v>56</v>
      </c>
      <c r="B64" s="483"/>
      <c r="C64" s="207"/>
      <c r="D64" s="207"/>
      <c r="E64" s="207"/>
      <c r="F64" s="207"/>
      <c r="G64" s="207"/>
      <c r="H64" s="484"/>
      <c r="I64" s="207"/>
      <c r="J64" s="220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474">
        <v>56</v>
      </c>
      <c r="V64" s="220"/>
      <c r="W64" s="220"/>
      <c r="X64" s="207"/>
      <c r="AH64" s="207"/>
      <c r="AI64" s="207"/>
      <c r="AJ64" s="207"/>
      <c r="AK64" s="207"/>
      <c r="AL64" s="207"/>
      <c r="AM64" s="207"/>
      <c r="AN64" s="206"/>
    </row>
    <row r="65" spans="1:40" ht="29.25" customHeight="1">
      <c r="A65" s="220">
        <v>57</v>
      </c>
      <c r="B65" s="483"/>
      <c r="C65" s="207"/>
      <c r="D65" s="207"/>
      <c r="E65" s="207"/>
      <c r="F65" s="207"/>
      <c r="G65" s="207"/>
      <c r="H65" s="484"/>
      <c r="I65" s="207"/>
      <c r="J65" s="207"/>
      <c r="K65" s="207"/>
      <c r="L65" s="207"/>
      <c r="M65" s="207"/>
      <c r="N65" s="207"/>
      <c r="O65" s="207"/>
      <c r="P65" s="207"/>
      <c r="Q65" s="207"/>
      <c r="R65" s="207"/>
      <c r="S65" s="207"/>
      <c r="T65" s="207"/>
      <c r="U65" s="474">
        <v>57</v>
      </c>
      <c r="V65" s="220"/>
      <c r="W65" s="220"/>
      <c r="X65" s="207"/>
      <c r="AH65" s="207"/>
      <c r="AI65" s="207"/>
      <c r="AJ65" s="207"/>
      <c r="AK65" s="207"/>
      <c r="AL65" s="207"/>
      <c r="AM65" s="207"/>
      <c r="AN65" s="206"/>
    </row>
    <row r="66" spans="1:40" ht="29.25" customHeight="1">
      <c r="A66" s="220">
        <v>58</v>
      </c>
      <c r="B66" s="483"/>
      <c r="C66" s="207"/>
      <c r="D66" s="207"/>
      <c r="E66" s="207"/>
      <c r="F66" s="207"/>
      <c r="G66" s="207"/>
      <c r="H66" s="484"/>
      <c r="I66" s="207"/>
      <c r="J66" s="207"/>
      <c r="K66" s="207"/>
      <c r="L66" s="207"/>
      <c r="M66" s="207"/>
      <c r="N66" s="207"/>
      <c r="O66" s="207"/>
      <c r="P66" s="207"/>
      <c r="Q66" s="207"/>
      <c r="R66" s="207"/>
      <c r="S66" s="207"/>
      <c r="T66" s="207"/>
      <c r="U66" s="474">
        <v>58</v>
      </c>
      <c r="V66" s="220"/>
      <c r="W66" s="220"/>
      <c r="X66" s="207"/>
      <c r="AH66" s="207"/>
      <c r="AI66" s="207"/>
      <c r="AJ66" s="207"/>
      <c r="AK66" s="207"/>
      <c r="AL66" s="207"/>
      <c r="AM66" s="207"/>
      <c r="AN66" s="206"/>
    </row>
    <row r="67" spans="1:40" ht="29.25" customHeight="1">
      <c r="A67" s="220">
        <v>59</v>
      </c>
      <c r="B67" s="483"/>
      <c r="C67" s="207"/>
      <c r="D67" s="207"/>
      <c r="E67" s="207"/>
      <c r="F67" s="207"/>
      <c r="G67" s="207"/>
      <c r="H67" s="484"/>
      <c r="I67" s="207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474">
        <v>59</v>
      </c>
      <c r="V67" s="220"/>
      <c r="W67" s="220"/>
      <c r="X67" s="207"/>
      <c r="AH67" s="207"/>
      <c r="AI67" s="207"/>
      <c r="AJ67" s="207"/>
      <c r="AK67" s="207"/>
      <c r="AL67" s="207"/>
      <c r="AM67" s="207"/>
      <c r="AN67" s="206"/>
    </row>
    <row r="68" spans="1:40" ht="29.25" customHeight="1">
      <c r="A68" s="220">
        <v>60</v>
      </c>
      <c r="B68" s="483"/>
      <c r="C68" s="207"/>
      <c r="D68" s="207"/>
      <c r="E68" s="207"/>
      <c r="F68" s="207"/>
      <c r="G68" s="207"/>
      <c r="H68" s="484"/>
      <c r="I68" s="207"/>
      <c r="J68" s="207"/>
      <c r="K68" s="207"/>
      <c r="L68" s="207"/>
      <c r="M68" s="207"/>
      <c r="N68" s="207"/>
      <c r="O68" s="207"/>
      <c r="P68" s="207"/>
      <c r="Q68" s="207"/>
      <c r="R68" s="207"/>
      <c r="S68" s="207"/>
      <c r="T68" s="207"/>
      <c r="U68" s="474">
        <v>60</v>
      </c>
      <c r="V68" s="220"/>
      <c r="W68" s="220"/>
      <c r="X68" s="207"/>
      <c r="AH68" s="207"/>
      <c r="AI68" s="207"/>
      <c r="AJ68" s="207"/>
      <c r="AK68" s="207"/>
      <c r="AL68" s="207"/>
      <c r="AM68" s="207"/>
      <c r="AN68" s="206"/>
    </row>
    <row r="69" spans="1:40" ht="29.25" customHeight="1">
      <c r="A69" s="220">
        <v>61</v>
      </c>
      <c r="B69" s="483"/>
      <c r="C69" s="207"/>
      <c r="D69" s="207"/>
      <c r="E69" s="207"/>
      <c r="F69" s="207"/>
      <c r="G69" s="207"/>
      <c r="H69" s="484"/>
      <c r="I69" s="207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474">
        <v>61</v>
      </c>
      <c r="V69" s="220"/>
      <c r="W69" s="220"/>
      <c r="X69" s="207"/>
      <c r="AH69" s="207"/>
      <c r="AI69" s="207"/>
      <c r="AJ69" s="207"/>
      <c r="AK69" s="207"/>
      <c r="AL69" s="207"/>
      <c r="AM69" s="207"/>
      <c r="AN69" s="206"/>
    </row>
    <row r="70" spans="1:40" ht="29.25" customHeight="1">
      <c r="A70" s="220">
        <v>62</v>
      </c>
      <c r="B70" s="483"/>
      <c r="C70" s="207"/>
      <c r="D70" s="207"/>
      <c r="E70" s="207"/>
      <c r="F70" s="207"/>
      <c r="G70" s="207"/>
      <c r="H70" s="484"/>
      <c r="I70" s="207"/>
      <c r="J70" s="207"/>
      <c r="K70" s="207"/>
      <c r="L70" s="207"/>
      <c r="M70" s="207"/>
      <c r="N70" s="207"/>
      <c r="O70" s="207"/>
      <c r="P70" s="207"/>
      <c r="Q70" s="207"/>
      <c r="R70" s="207"/>
      <c r="S70" s="207"/>
      <c r="T70" s="207"/>
      <c r="U70" s="474">
        <v>62</v>
      </c>
      <c r="V70" s="220"/>
      <c r="W70" s="220"/>
      <c r="X70" s="207"/>
      <c r="AH70" s="207"/>
      <c r="AI70" s="207"/>
      <c r="AJ70" s="207"/>
      <c r="AK70" s="207"/>
      <c r="AL70" s="207"/>
      <c r="AM70" s="207"/>
      <c r="AN70" s="206"/>
    </row>
    <row r="71" spans="1:40" ht="29.25" customHeight="1">
      <c r="A71" s="220">
        <v>63</v>
      </c>
      <c r="B71" s="483"/>
      <c r="C71" s="207"/>
      <c r="D71" s="207"/>
      <c r="E71" s="207"/>
      <c r="F71" s="207"/>
      <c r="G71" s="207"/>
      <c r="H71" s="484"/>
      <c r="I71" s="207"/>
      <c r="J71" s="207"/>
      <c r="K71" s="207"/>
      <c r="L71" s="207"/>
      <c r="M71" s="207"/>
      <c r="N71" s="207"/>
      <c r="O71" s="207"/>
      <c r="P71" s="207"/>
      <c r="Q71" s="207"/>
      <c r="R71" s="207"/>
      <c r="S71" s="207"/>
      <c r="T71" s="207"/>
      <c r="U71" s="474">
        <v>63</v>
      </c>
      <c r="V71" s="220"/>
      <c r="W71" s="220"/>
      <c r="X71" s="207"/>
      <c r="AH71" s="207"/>
      <c r="AI71" s="207"/>
      <c r="AJ71" s="207"/>
      <c r="AK71" s="207"/>
      <c r="AL71" s="207"/>
      <c r="AM71" s="207"/>
      <c r="AN71" s="206"/>
    </row>
    <row r="72" spans="1:40" ht="29.25" customHeight="1">
      <c r="A72" s="220">
        <v>64</v>
      </c>
      <c r="B72" s="483"/>
      <c r="C72" s="207"/>
      <c r="D72" s="207"/>
      <c r="E72" s="207"/>
      <c r="F72" s="207"/>
      <c r="G72" s="207"/>
      <c r="H72" s="484"/>
      <c r="I72" s="207"/>
      <c r="J72" s="207"/>
      <c r="K72" s="207"/>
      <c r="L72" s="207"/>
      <c r="M72" s="207"/>
      <c r="N72" s="207"/>
      <c r="O72" s="207"/>
      <c r="P72" s="207"/>
      <c r="Q72" s="207"/>
      <c r="R72" s="207"/>
      <c r="S72" s="207"/>
      <c r="T72" s="207"/>
      <c r="U72" s="474">
        <v>64</v>
      </c>
      <c r="V72" s="220"/>
      <c r="W72" s="220"/>
      <c r="X72" s="207"/>
      <c r="AH72" s="207"/>
      <c r="AI72" s="207"/>
      <c r="AJ72" s="207"/>
      <c r="AK72" s="207"/>
      <c r="AL72" s="207"/>
      <c r="AM72" s="207"/>
      <c r="AN72" s="206"/>
    </row>
    <row r="73" spans="1:40" ht="29.25" customHeight="1">
      <c r="A73" s="220">
        <v>65</v>
      </c>
      <c r="B73" s="483"/>
      <c r="C73" s="207"/>
      <c r="D73" s="207"/>
      <c r="E73" s="207"/>
      <c r="F73" s="207"/>
      <c r="G73" s="207"/>
      <c r="H73" s="484"/>
      <c r="I73" s="207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474">
        <v>65</v>
      </c>
      <c r="V73" s="220"/>
      <c r="W73" s="220"/>
      <c r="X73" s="207"/>
      <c r="AH73" s="207"/>
      <c r="AI73" s="207"/>
      <c r="AJ73" s="207"/>
      <c r="AK73" s="207"/>
      <c r="AL73" s="207"/>
      <c r="AM73" s="207"/>
      <c r="AN73" s="206"/>
    </row>
    <row r="74" spans="1:40" ht="29.25" customHeight="1">
      <c r="A74" s="220">
        <v>66</v>
      </c>
      <c r="B74" s="483"/>
      <c r="C74" s="207"/>
      <c r="D74" s="207"/>
      <c r="E74" s="207"/>
      <c r="F74" s="207"/>
      <c r="G74" s="207"/>
      <c r="H74" s="484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474">
        <v>66</v>
      </c>
      <c r="V74" s="220"/>
      <c r="W74" s="220"/>
      <c r="X74" s="207"/>
      <c r="AH74" s="207"/>
      <c r="AI74" s="207"/>
      <c r="AJ74" s="207"/>
      <c r="AK74" s="207"/>
      <c r="AL74" s="207"/>
      <c r="AM74" s="207"/>
      <c r="AN74" s="206"/>
    </row>
    <row r="75" spans="1:40" ht="29.25" customHeight="1">
      <c r="A75" s="220">
        <v>67</v>
      </c>
      <c r="B75" s="483"/>
      <c r="C75" s="207"/>
      <c r="D75" s="207"/>
      <c r="E75" s="207"/>
      <c r="F75" s="207"/>
      <c r="G75" s="207"/>
      <c r="H75" s="484"/>
      <c r="I75" s="207"/>
      <c r="J75" s="207"/>
      <c r="K75" s="207"/>
      <c r="L75" s="207"/>
      <c r="M75" s="207"/>
      <c r="N75" s="207"/>
      <c r="O75" s="207"/>
      <c r="P75" s="207"/>
      <c r="Q75" s="207"/>
      <c r="R75" s="207"/>
      <c r="S75" s="207"/>
      <c r="T75" s="207"/>
      <c r="U75" s="474">
        <v>67</v>
      </c>
      <c r="V75" s="220"/>
      <c r="W75" s="220"/>
      <c r="X75" s="207"/>
      <c r="AH75" s="207"/>
      <c r="AI75" s="207"/>
      <c r="AJ75" s="207"/>
      <c r="AK75" s="207"/>
      <c r="AL75" s="207"/>
      <c r="AM75" s="207"/>
      <c r="AN75" s="206"/>
    </row>
    <row r="76" spans="1:40" ht="29.25" customHeight="1">
      <c r="A76" s="220">
        <v>68</v>
      </c>
      <c r="B76" s="483"/>
      <c r="C76" s="207"/>
      <c r="D76" s="207"/>
      <c r="E76" s="207"/>
      <c r="F76" s="207"/>
      <c r="G76" s="207"/>
      <c r="H76" s="484"/>
      <c r="I76" s="207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474">
        <v>68</v>
      </c>
      <c r="V76" s="220"/>
      <c r="W76" s="220"/>
      <c r="X76" s="207"/>
      <c r="AH76" s="207"/>
      <c r="AI76" s="207"/>
      <c r="AJ76" s="207"/>
      <c r="AK76" s="207"/>
      <c r="AL76" s="207"/>
      <c r="AM76" s="207"/>
      <c r="AN76" s="206"/>
    </row>
    <row r="77" spans="1:40" ht="29.25" customHeight="1">
      <c r="A77" s="220">
        <v>69</v>
      </c>
      <c r="B77" s="483"/>
      <c r="C77" s="207"/>
      <c r="D77" s="207"/>
      <c r="E77" s="207"/>
      <c r="F77" s="207"/>
      <c r="G77" s="207"/>
      <c r="H77" s="484"/>
      <c r="I77" s="207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474">
        <v>69</v>
      </c>
      <c r="V77" s="220"/>
      <c r="W77" s="220"/>
      <c r="X77" s="207"/>
      <c r="AH77" s="207"/>
      <c r="AI77" s="207"/>
      <c r="AJ77" s="207"/>
      <c r="AK77" s="207"/>
      <c r="AL77" s="207"/>
      <c r="AM77" s="207"/>
      <c r="AN77" s="206"/>
    </row>
    <row r="78" spans="1:40" ht="29.25" customHeight="1">
      <c r="A78" s="220">
        <v>70</v>
      </c>
      <c r="B78" s="483"/>
      <c r="C78" s="207"/>
      <c r="D78" s="207"/>
      <c r="E78" s="207"/>
      <c r="F78" s="207"/>
      <c r="G78" s="207"/>
      <c r="H78" s="484"/>
      <c r="I78" s="207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207"/>
      <c r="U78" s="474">
        <v>70</v>
      </c>
      <c r="V78" s="220"/>
      <c r="W78" s="220"/>
      <c r="X78" s="207"/>
      <c r="AH78" s="207"/>
      <c r="AI78" s="207"/>
      <c r="AJ78" s="207"/>
      <c r="AK78" s="207"/>
      <c r="AL78" s="207"/>
      <c r="AM78" s="207"/>
      <c r="AN78" s="206"/>
    </row>
    <row r="79" spans="1:40" ht="29.25" customHeight="1">
      <c r="A79" s="220">
        <v>71</v>
      </c>
      <c r="B79" s="483"/>
      <c r="C79" s="207"/>
      <c r="D79" s="207"/>
      <c r="E79" s="207"/>
      <c r="F79" s="207"/>
      <c r="G79" s="207"/>
      <c r="H79" s="484"/>
      <c r="I79" s="207"/>
      <c r="J79" s="207"/>
      <c r="K79" s="207"/>
      <c r="L79" s="207"/>
      <c r="M79" s="207"/>
      <c r="N79" s="207"/>
      <c r="O79" s="207"/>
      <c r="P79" s="207"/>
      <c r="Q79" s="207"/>
      <c r="R79" s="207"/>
      <c r="S79" s="207"/>
      <c r="T79" s="207"/>
      <c r="U79" s="474">
        <v>71</v>
      </c>
      <c r="V79" s="220"/>
      <c r="W79" s="220"/>
      <c r="X79" s="207"/>
      <c r="AH79" s="207"/>
      <c r="AI79" s="207"/>
      <c r="AJ79" s="207"/>
      <c r="AK79" s="207"/>
      <c r="AL79" s="207"/>
      <c r="AM79" s="207"/>
      <c r="AN79" s="206"/>
    </row>
    <row r="80" spans="1:40" ht="29.25" customHeight="1">
      <c r="A80" s="220">
        <v>72</v>
      </c>
      <c r="B80" s="483"/>
      <c r="C80" s="207"/>
      <c r="D80" s="207"/>
      <c r="E80" s="207"/>
      <c r="F80" s="207"/>
      <c r="G80" s="207"/>
      <c r="H80" s="484"/>
      <c r="I80" s="207"/>
      <c r="J80" s="207"/>
      <c r="K80" s="207"/>
      <c r="L80" s="207"/>
      <c r="M80" s="207"/>
      <c r="N80" s="207"/>
      <c r="O80" s="207"/>
      <c r="P80" s="207"/>
      <c r="Q80" s="207"/>
      <c r="R80" s="207"/>
      <c r="S80" s="207"/>
      <c r="T80" s="207"/>
      <c r="U80" s="474">
        <v>72</v>
      </c>
      <c r="V80" s="220"/>
      <c r="W80" s="220"/>
      <c r="X80" s="207"/>
      <c r="AH80" s="207"/>
      <c r="AI80" s="207"/>
      <c r="AJ80" s="207"/>
      <c r="AK80" s="207"/>
      <c r="AL80" s="207"/>
      <c r="AM80" s="207"/>
      <c r="AN80" s="206"/>
    </row>
    <row r="81" spans="1:40" ht="29.25" customHeight="1">
      <c r="A81" s="220">
        <v>73</v>
      </c>
      <c r="B81" s="483"/>
      <c r="C81" s="207"/>
      <c r="D81" s="207"/>
      <c r="E81" s="207"/>
      <c r="F81" s="207"/>
      <c r="G81" s="207"/>
      <c r="H81" s="484"/>
      <c r="I81" s="207"/>
      <c r="J81" s="207"/>
      <c r="K81" s="207"/>
      <c r="L81" s="207"/>
      <c r="M81" s="207"/>
      <c r="N81" s="207"/>
      <c r="O81" s="207"/>
      <c r="P81" s="207"/>
      <c r="Q81" s="207"/>
      <c r="R81" s="207"/>
      <c r="S81" s="207"/>
      <c r="T81" s="207"/>
      <c r="U81" s="474">
        <v>73</v>
      </c>
      <c r="V81" s="220"/>
      <c r="W81" s="220"/>
      <c r="X81" s="207"/>
      <c r="AH81" s="207"/>
      <c r="AI81" s="207"/>
      <c r="AJ81" s="207"/>
      <c r="AK81" s="207"/>
      <c r="AL81" s="207"/>
      <c r="AM81" s="207"/>
      <c r="AN81" s="206"/>
    </row>
    <row r="82" spans="1:40" ht="29.25" customHeight="1">
      <c r="A82" s="220">
        <v>74</v>
      </c>
      <c r="B82" s="483"/>
      <c r="C82" s="207"/>
      <c r="D82" s="207"/>
      <c r="E82" s="207"/>
      <c r="F82" s="207"/>
      <c r="G82" s="207"/>
      <c r="H82" s="484"/>
      <c r="I82" s="207"/>
      <c r="J82" s="207"/>
      <c r="K82" s="207"/>
      <c r="L82" s="207"/>
      <c r="M82" s="207"/>
      <c r="N82" s="207"/>
      <c r="O82" s="207"/>
      <c r="P82" s="207"/>
      <c r="Q82" s="207"/>
      <c r="R82" s="207"/>
      <c r="S82" s="207"/>
      <c r="T82" s="207"/>
      <c r="U82" s="474">
        <v>74</v>
      </c>
      <c r="V82" s="220"/>
      <c r="W82" s="220"/>
      <c r="X82" s="207"/>
      <c r="AH82" s="207"/>
      <c r="AI82" s="207"/>
      <c r="AJ82" s="207"/>
      <c r="AK82" s="207"/>
      <c r="AL82" s="207"/>
      <c r="AM82" s="207"/>
      <c r="AN82" s="206"/>
    </row>
    <row r="83" spans="1:40" ht="29.25" customHeight="1">
      <c r="A83" s="220">
        <v>75</v>
      </c>
      <c r="B83" s="483"/>
      <c r="C83" s="207"/>
      <c r="D83" s="207"/>
      <c r="E83" s="207"/>
      <c r="F83" s="207"/>
      <c r="G83" s="207"/>
      <c r="H83" s="484"/>
      <c r="I83" s="207"/>
      <c r="J83" s="207"/>
      <c r="K83" s="207"/>
      <c r="L83" s="207"/>
      <c r="M83" s="207"/>
      <c r="N83" s="207"/>
      <c r="O83" s="207"/>
      <c r="P83" s="207"/>
      <c r="Q83" s="207"/>
      <c r="R83" s="207"/>
      <c r="S83" s="207"/>
      <c r="T83" s="207"/>
      <c r="U83" s="474">
        <v>75</v>
      </c>
      <c r="V83" s="220"/>
      <c r="W83" s="220"/>
      <c r="X83" s="207"/>
      <c r="AH83" s="207"/>
      <c r="AI83" s="207"/>
      <c r="AJ83" s="207"/>
      <c r="AK83" s="207"/>
      <c r="AL83" s="207"/>
      <c r="AM83" s="207"/>
      <c r="AN83" s="206"/>
    </row>
    <row r="84" spans="1:40" ht="29.25" customHeight="1">
      <c r="A84" s="220">
        <v>76</v>
      </c>
      <c r="B84" s="483"/>
      <c r="C84" s="207"/>
      <c r="D84" s="207"/>
      <c r="E84" s="207"/>
      <c r="F84" s="207"/>
      <c r="G84" s="207"/>
      <c r="H84" s="484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474">
        <v>76</v>
      </c>
      <c r="V84" s="220"/>
      <c r="W84" s="220"/>
      <c r="X84" s="207"/>
      <c r="AH84" s="207"/>
      <c r="AI84" s="207"/>
      <c r="AJ84" s="207"/>
      <c r="AK84" s="207"/>
      <c r="AL84" s="207"/>
      <c r="AM84" s="207"/>
      <c r="AN84" s="206"/>
    </row>
    <row r="85" spans="1:40" ht="29.25" customHeight="1">
      <c r="A85" s="220">
        <v>77</v>
      </c>
      <c r="B85" s="483"/>
      <c r="C85" s="207"/>
      <c r="D85" s="207"/>
      <c r="E85" s="207"/>
      <c r="F85" s="207"/>
      <c r="G85" s="207"/>
      <c r="H85" s="484"/>
      <c r="I85" s="207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474">
        <v>77</v>
      </c>
      <c r="V85" s="220"/>
      <c r="W85" s="220"/>
      <c r="X85" s="207"/>
      <c r="AH85" s="207"/>
      <c r="AI85" s="207"/>
      <c r="AJ85" s="207"/>
      <c r="AK85" s="207"/>
      <c r="AL85" s="207"/>
      <c r="AM85" s="207"/>
      <c r="AN85" s="206"/>
    </row>
    <row r="86" spans="1:40" ht="29.25" customHeight="1">
      <c r="A86" s="220">
        <v>78</v>
      </c>
      <c r="B86" s="483"/>
      <c r="C86" s="207"/>
      <c r="D86" s="207"/>
      <c r="E86" s="207"/>
      <c r="F86" s="207"/>
      <c r="G86" s="207"/>
      <c r="H86" s="484"/>
      <c r="I86" s="207"/>
      <c r="J86" s="207"/>
      <c r="K86" s="207"/>
      <c r="L86" s="207"/>
      <c r="M86" s="207"/>
      <c r="N86" s="207"/>
      <c r="O86" s="207"/>
      <c r="P86" s="207"/>
      <c r="Q86" s="207"/>
      <c r="R86" s="207"/>
      <c r="S86" s="207"/>
      <c r="T86" s="207"/>
      <c r="U86" s="474">
        <v>78</v>
      </c>
      <c r="V86" s="220"/>
      <c r="W86" s="220"/>
      <c r="X86" s="207"/>
      <c r="AH86" s="207"/>
      <c r="AI86" s="207"/>
      <c r="AJ86" s="207"/>
      <c r="AK86" s="207"/>
      <c r="AL86" s="207"/>
      <c r="AM86" s="207"/>
      <c r="AN86" s="206"/>
    </row>
    <row r="87" spans="1:40" ht="29.25" customHeight="1">
      <c r="A87" s="220">
        <v>79</v>
      </c>
      <c r="B87" s="483"/>
      <c r="C87" s="207"/>
      <c r="D87" s="207"/>
      <c r="E87" s="207"/>
      <c r="F87" s="207"/>
      <c r="G87" s="207"/>
      <c r="H87" s="484"/>
      <c r="I87" s="207"/>
      <c r="J87" s="207"/>
      <c r="K87" s="207"/>
      <c r="L87" s="207"/>
      <c r="M87" s="207"/>
      <c r="N87" s="207"/>
      <c r="O87" s="207"/>
      <c r="P87" s="207"/>
      <c r="Q87" s="207"/>
      <c r="R87" s="207"/>
      <c r="S87" s="207"/>
      <c r="T87" s="207"/>
      <c r="U87" s="474">
        <v>79</v>
      </c>
      <c r="V87" s="220"/>
      <c r="W87" s="220"/>
      <c r="X87" s="207"/>
      <c r="AH87" s="207"/>
      <c r="AI87" s="207"/>
      <c r="AJ87" s="207"/>
      <c r="AK87" s="207"/>
      <c r="AL87" s="207"/>
      <c r="AM87" s="207"/>
      <c r="AN87" s="206"/>
    </row>
    <row r="88" spans="1:40" ht="29.25" customHeight="1">
      <c r="A88" s="220">
        <v>80</v>
      </c>
      <c r="B88" s="483"/>
      <c r="C88" s="207"/>
      <c r="D88" s="207"/>
      <c r="E88" s="207"/>
      <c r="F88" s="207"/>
      <c r="G88" s="207"/>
      <c r="H88" s="484"/>
      <c r="I88" s="207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474">
        <v>80</v>
      </c>
      <c r="V88" s="220"/>
      <c r="W88" s="220"/>
      <c r="X88" s="207"/>
      <c r="AH88" s="207"/>
      <c r="AI88" s="207"/>
      <c r="AJ88" s="207"/>
      <c r="AK88" s="207"/>
      <c r="AL88" s="207"/>
      <c r="AM88" s="207"/>
      <c r="AN88" s="206"/>
    </row>
    <row r="89" spans="1:40" ht="29.25" customHeight="1">
      <c r="A89" s="220">
        <v>81</v>
      </c>
      <c r="B89" s="483"/>
      <c r="C89" s="207"/>
      <c r="D89" s="207"/>
      <c r="E89" s="207"/>
      <c r="F89" s="207"/>
      <c r="G89" s="207"/>
      <c r="H89" s="484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474">
        <v>81</v>
      </c>
      <c r="V89" s="220"/>
      <c r="W89" s="220"/>
      <c r="X89" s="207"/>
      <c r="AH89" s="207"/>
      <c r="AI89" s="207"/>
      <c r="AJ89" s="207"/>
      <c r="AK89" s="207"/>
      <c r="AL89" s="207"/>
      <c r="AM89" s="207"/>
      <c r="AN89" s="206"/>
    </row>
    <row r="90" spans="1:40" ht="29.25" customHeight="1">
      <c r="A90" s="220">
        <v>82</v>
      </c>
      <c r="B90" s="483"/>
      <c r="C90" s="207"/>
      <c r="D90" s="207"/>
      <c r="E90" s="207"/>
      <c r="F90" s="207"/>
      <c r="G90" s="207"/>
      <c r="H90" s="484"/>
      <c r="I90" s="207"/>
      <c r="J90" s="207"/>
      <c r="K90" s="207"/>
      <c r="L90" s="207"/>
      <c r="M90" s="207"/>
      <c r="N90" s="207"/>
      <c r="O90" s="207"/>
      <c r="P90" s="207"/>
      <c r="Q90" s="207"/>
      <c r="R90" s="207"/>
      <c r="S90" s="207"/>
      <c r="T90" s="207"/>
      <c r="U90" s="474">
        <v>82</v>
      </c>
      <c r="V90" s="220"/>
      <c r="W90" s="220"/>
      <c r="X90" s="207"/>
      <c r="AH90" s="207"/>
      <c r="AI90" s="207"/>
      <c r="AJ90" s="207"/>
      <c r="AK90" s="207"/>
      <c r="AL90" s="207"/>
      <c r="AM90" s="207"/>
      <c r="AN90" s="206"/>
    </row>
    <row r="91" spans="1:40" ht="29.25" customHeight="1">
      <c r="A91" s="220">
        <v>83</v>
      </c>
      <c r="B91" s="483"/>
      <c r="C91" s="207"/>
      <c r="D91" s="207"/>
      <c r="E91" s="207"/>
      <c r="F91" s="207"/>
      <c r="G91" s="207"/>
      <c r="H91" s="484"/>
      <c r="I91" s="207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474">
        <v>83</v>
      </c>
      <c r="V91" s="220"/>
      <c r="W91" s="220"/>
      <c r="X91" s="207"/>
      <c r="AH91" s="207"/>
      <c r="AI91" s="207"/>
      <c r="AJ91" s="207"/>
      <c r="AK91" s="207"/>
      <c r="AL91" s="207"/>
      <c r="AM91" s="207"/>
      <c r="AN91" s="206"/>
    </row>
    <row r="92" spans="1:40" ht="29.25" customHeight="1">
      <c r="A92" s="220">
        <v>84</v>
      </c>
      <c r="B92" s="483"/>
      <c r="C92" s="207"/>
      <c r="D92" s="207"/>
      <c r="E92" s="207"/>
      <c r="F92" s="207"/>
      <c r="G92" s="207"/>
      <c r="H92" s="484"/>
      <c r="I92" s="207"/>
      <c r="J92" s="207"/>
      <c r="K92" s="207"/>
      <c r="L92" s="207"/>
      <c r="M92" s="207"/>
      <c r="N92" s="207"/>
      <c r="O92" s="207"/>
      <c r="P92" s="207"/>
      <c r="Q92" s="207"/>
      <c r="R92" s="207"/>
      <c r="S92" s="207"/>
      <c r="T92" s="207"/>
      <c r="U92" s="474">
        <v>84</v>
      </c>
      <c r="V92" s="220"/>
      <c r="W92" s="220"/>
      <c r="X92" s="207"/>
      <c r="AH92" s="207"/>
      <c r="AI92" s="207"/>
      <c r="AJ92" s="207"/>
      <c r="AK92" s="207"/>
      <c r="AL92" s="207"/>
      <c r="AM92" s="207"/>
      <c r="AN92" s="206"/>
    </row>
    <row r="93" spans="1:40" ht="29.25" customHeight="1">
      <c r="A93" s="220">
        <v>85</v>
      </c>
      <c r="B93" s="483"/>
      <c r="C93" s="207"/>
      <c r="D93" s="207"/>
      <c r="E93" s="207"/>
      <c r="F93" s="207"/>
      <c r="G93" s="207"/>
      <c r="H93" s="484"/>
      <c r="I93" s="207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474">
        <v>85</v>
      </c>
      <c r="V93" s="220"/>
      <c r="W93" s="220"/>
      <c r="X93" s="207"/>
      <c r="AH93" s="207"/>
      <c r="AI93" s="207"/>
      <c r="AJ93" s="207"/>
      <c r="AK93" s="207"/>
      <c r="AL93" s="207"/>
      <c r="AM93" s="207"/>
      <c r="AN93" s="206"/>
    </row>
    <row r="94" spans="1:40" ht="29.25" customHeight="1">
      <c r="A94" s="220">
        <v>86</v>
      </c>
      <c r="B94" s="483"/>
      <c r="C94" s="207"/>
      <c r="D94" s="207"/>
      <c r="E94" s="207"/>
      <c r="F94" s="207"/>
      <c r="G94" s="207"/>
      <c r="H94" s="484"/>
      <c r="I94" s="207"/>
      <c r="J94" s="207"/>
      <c r="K94" s="207"/>
      <c r="L94" s="207"/>
      <c r="M94" s="207"/>
      <c r="N94" s="207"/>
      <c r="O94" s="207"/>
      <c r="P94" s="207"/>
      <c r="Q94" s="207"/>
      <c r="R94" s="207"/>
      <c r="S94" s="207"/>
      <c r="T94" s="207"/>
      <c r="U94" s="474">
        <v>86</v>
      </c>
      <c r="V94" s="220"/>
      <c r="W94" s="220"/>
      <c r="X94" s="207"/>
      <c r="AH94" s="207"/>
      <c r="AI94" s="207"/>
      <c r="AJ94" s="207"/>
      <c r="AK94" s="207"/>
      <c r="AL94" s="207"/>
      <c r="AM94" s="207"/>
      <c r="AN94" s="206"/>
    </row>
    <row r="95" spans="1:40" ht="29.25" customHeight="1">
      <c r="A95" s="220">
        <v>87</v>
      </c>
      <c r="B95" s="483"/>
      <c r="C95" s="207"/>
      <c r="D95" s="207"/>
      <c r="E95" s="207"/>
      <c r="F95" s="207"/>
      <c r="G95" s="207"/>
      <c r="H95" s="484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474">
        <v>87</v>
      </c>
      <c r="V95" s="220"/>
      <c r="W95" s="220"/>
      <c r="X95" s="207"/>
      <c r="AH95" s="207"/>
      <c r="AI95" s="207"/>
      <c r="AJ95" s="207"/>
      <c r="AK95" s="207"/>
      <c r="AL95" s="207"/>
      <c r="AM95" s="207"/>
      <c r="AN95" s="206"/>
    </row>
    <row r="96" spans="1:40" ht="29.25" customHeight="1">
      <c r="A96" s="220">
        <v>88</v>
      </c>
      <c r="B96" s="483"/>
      <c r="C96" s="207"/>
      <c r="D96" s="207"/>
      <c r="E96" s="207"/>
      <c r="F96" s="207"/>
      <c r="G96" s="207"/>
      <c r="H96" s="484"/>
      <c r="I96" s="207"/>
      <c r="J96" s="207"/>
      <c r="K96" s="207"/>
      <c r="L96" s="207"/>
      <c r="M96" s="207"/>
      <c r="N96" s="207"/>
      <c r="O96" s="207"/>
      <c r="P96" s="207"/>
      <c r="Q96" s="207"/>
      <c r="R96" s="207"/>
      <c r="S96" s="207"/>
      <c r="T96" s="207"/>
      <c r="U96" s="474">
        <v>88</v>
      </c>
      <c r="V96" s="220"/>
      <c r="W96" s="220"/>
      <c r="X96" s="207"/>
      <c r="AH96" s="207"/>
      <c r="AI96" s="207"/>
      <c r="AJ96" s="207"/>
      <c r="AK96" s="207"/>
      <c r="AL96" s="207"/>
      <c r="AM96" s="207"/>
      <c r="AN96" s="206"/>
    </row>
    <row r="97" spans="1:40" ht="29.25" customHeight="1">
      <c r="A97" s="220">
        <v>89</v>
      </c>
      <c r="B97" s="483"/>
      <c r="C97" s="207"/>
      <c r="D97" s="207"/>
      <c r="E97" s="207"/>
      <c r="F97" s="207"/>
      <c r="G97" s="207"/>
      <c r="H97" s="484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474">
        <v>89</v>
      </c>
      <c r="V97" s="220"/>
      <c r="W97" s="220"/>
      <c r="X97" s="207"/>
      <c r="AH97" s="207"/>
      <c r="AI97" s="207"/>
      <c r="AJ97" s="207"/>
      <c r="AK97" s="207"/>
      <c r="AL97" s="207"/>
      <c r="AM97" s="207"/>
      <c r="AN97" s="206"/>
    </row>
    <row r="98" spans="1:40" ht="29.25" customHeight="1">
      <c r="A98" s="220">
        <v>90</v>
      </c>
      <c r="B98" s="483"/>
      <c r="C98" s="207"/>
      <c r="D98" s="207"/>
      <c r="E98" s="207"/>
      <c r="F98" s="207"/>
      <c r="G98" s="207"/>
      <c r="H98" s="484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474">
        <v>90</v>
      </c>
      <c r="V98" s="220"/>
      <c r="W98" s="220"/>
      <c r="X98" s="207"/>
      <c r="AH98" s="207"/>
      <c r="AI98" s="207"/>
      <c r="AJ98" s="207"/>
      <c r="AK98" s="207"/>
      <c r="AL98" s="207"/>
      <c r="AM98" s="207"/>
      <c r="AN98" s="206"/>
    </row>
    <row r="99" spans="1:40" ht="29.25" customHeight="1">
      <c r="A99" s="220">
        <v>91</v>
      </c>
      <c r="B99" s="483"/>
      <c r="C99" s="207"/>
      <c r="D99" s="207"/>
      <c r="E99" s="207"/>
      <c r="F99" s="207"/>
      <c r="G99" s="207"/>
      <c r="H99" s="484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474">
        <v>91</v>
      </c>
      <c r="V99" s="220"/>
      <c r="W99" s="220"/>
      <c r="X99" s="207"/>
      <c r="AH99" s="207"/>
      <c r="AI99" s="207"/>
      <c r="AJ99" s="207"/>
      <c r="AK99" s="207"/>
      <c r="AL99" s="207"/>
      <c r="AM99" s="207"/>
      <c r="AN99" s="206"/>
    </row>
    <row r="100" spans="1:40" ht="29.25" customHeight="1">
      <c r="A100" s="220">
        <v>92</v>
      </c>
      <c r="B100" s="483"/>
      <c r="C100" s="207"/>
      <c r="D100" s="207"/>
      <c r="E100" s="207"/>
      <c r="F100" s="207"/>
      <c r="G100" s="207"/>
      <c r="H100" s="484"/>
      <c r="I100" s="207"/>
      <c r="J100" s="207"/>
      <c r="K100" s="207"/>
      <c r="L100" s="207"/>
      <c r="M100" s="207"/>
      <c r="N100" s="207"/>
      <c r="O100" s="207"/>
      <c r="P100" s="207"/>
      <c r="Q100" s="207"/>
      <c r="R100" s="207"/>
      <c r="S100" s="207"/>
      <c r="T100" s="207"/>
      <c r="U100" s="474">
        <v>92</v>
      </c>
      <c r="V100" s="220"/>
      <c r="W100" s="220"/>
      <c r="X100" s="207"/>
      <c r="AH100" s="207"/>
      <c r="AI100" s="207"/>
      <c r="AJ100" s="207"/>
      <c r="AK100" s="207"/>
      <c r="AL100" s="207"/>
      <c r="AM100" s="207"/>
      <c r="AN100" s="206"/>
    </row>
    <row r="101" spans="1:40" ht="29.25" customHeight="1">
      <c r="A101" s="220">
        <v>93</v>
      </c>
      <c r="B101" s="483"/>
      <c r="C101" s="207"/>
      <c r="D101" s="207"/>
      <c r="E101" s="207"/>
      <c r="F101" s="207"/>
      <c r="G101" s="207"/>
      <c r="H101" s="484"/>
      <c r="I101" s="207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474">
        <v>93</v>
      </c>
      <c r="V101" s="220"/>
      <c r="W101" s="220"/>
      <c r="X101" s="207"/>
      <c r="AH101" s="207"/>
      <c r="AI101" s="207"/>
      <c r="AJ101" s="207"/>
      <c r="AK101" s="207"/>
      <c r="AL101" s="207"/>
      <c r="AM101" s="207"/>
      <c r="AN101" s="206"/>
    </row>
    <row r="102" spans="1:40" ht="29.25" customHeight="1">
      <c r="A102" s="220">
        <v>94</v>
      </c>
      <c r="B102" s="483"/>
      <c r="C102" s="207"/>
      <c r="D102" s="207"/>
      <c r="E102" s="207"/>
      <c r="F102" s="207"/>
      <c r="G102" s="207"/>
      <c r="H102" s="484"/>
      <c r="I102" s="207"/>
      <c r="J102" s="207"/>
      <c r="K102" s="207"/>
      <c r="L102" s="207"/>
      <c r="M102" s="207"/>
      <c r="N102" s="207"/>
      <c r="O102" s="207"/>
      <c r="P102" s="207"/>
      <c r="Q102" s="207"/>
      <c r="R102" s="207"/>
      <c r="S102" s="207"/>
      <c r="T102" s="207"/>
      <c r="U102" s="474">
        <v>94</v>
      </c>
      <c r="V102" s="220"/>
      <c r="W102" s="220"/>
      <c r="X102" s="207"/>
      <c r="AH102" s="207"/>
      <c r="AI102" s="207"/>
      <c r="AJ102" s="485"/>
      <c r="AK102" s="207"/>
      <c r="AL102" s="207"/>
      <c r="AM102" s="207"/>
      <c r="AN102" s="206"/>
    </row>
    <row r="103" spans="1:40" ht="29.25" customHeight="1">
      <c r="A103" s="220">
        <v>95</v>
      </c>
      <c r="B103" s="483"/>
      <c r="C103" s="207"/>
      <c r="D103" s="207"/>
      <c r="E103" s="207"/>
      <c r="F103" s="207"/>
      <c r="G103" s="207"/>
      <c r="H103" s="484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474">
        <v>95</v>
      </c>
      <c r="V103" s="220"/>
      <c r="W103" s="220"/>
      <c r="X103" s="207"/>
      <c r="AH103" s="207"/>
      <c r="AI103" s="207"/>
      <c r="AJ103" s="485"/>
      <c r="AK103" s="220"/>
      <c r="AL103" s="220"/>
      <c r="AM103" s="220"/>
      <c r="AN103" s="216"/>
    </row>
    <row r="104" spans="1:40" ht="29.25" customHeight="1">
      <c r="A104" s="220">
        <v>96</v>
      </c>
      <c r="B104" s="483"/>
      <c r="C104" s="207"/>
      <c r="D104" s="207"/>
      <c r="E104" s="207"/>
      <c r="F104" s="207"/>
      <c r="G104" s="207"/>
      <c r="H104" s="484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474">
        <v>96</v>
      </c>
      <c r="V104" s="220"/>
      <c r="W104" s="220"/>
      <c r="X104" s="207"/>
      <c r="AH104" s="207"/>
      <c r="AI104" s="207"/>
      <c r="AJ104" s="485"/>
      <c r="AK104" s="220"/>
      <c r="AL104" s="220"/>
      <c r="AM104" s="220"/>
      <c r="AN104" s="216"/>
    </row>
    <row r="105" spans="1:40" ht="29.25" customHeight="1">
      <c r="A105" s="220">
        <v>97</v>
      </c>
      <c r="B105" s="483"/>
      <c r="C105" s="207"/>
      <c r="D105" s="207"/>
      <c r="E105" s="207"/>
      <c r="F105" s="207"/>
      <c r="G105" s="207"/>
      <c r="H105" s="484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474">
        <v>97</v>
      </c>
      <c r="V105" s="220"/>
      <c r="W105" s="220"/>
      <c r="X105" s="207"/>
      <c r="AH105" s="207"/>
      <c r="AI105" s="207"/>
      <c r="AJ105" s="485"/>
      <c r="AK105" s="220"/>
      <c r="AL105" s="220"/>
      <c r="AM105" s="220"/>
      <c r="AN105" s="216"/>
    </row>
    <row r="106" spans="1:40" ht="29.25" customHeight="1">
      <c r="A106" s="220">
        <v>98</v>
      </c>
      <c r="B106" s="483"/>
      <c r="C106" s="207"/>
      <c r="D106" s="207"/>
      <c r="E106" s="207"/>
      <c r="F106" s="207"/>
      <c r="G106" s="207"/>
      <c r="H106" s="484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474">
        <v>98</v>
      </c>
      <c r="V106" s="220"/>
      <c r="W106" s="220"/>
      <c r="X106" s="207"/>
      <c r="AH106" s="207"/>
      <c r="AI106" s="207"/>
      <c r="AJ106" s="485"/>
      <c r="AK106" s="220"/>
      <c r="AL106" s="220"/>
      <c r="AM106" s="220"/>
      <c r="AN106" s="216"/>
    </row>
    <row r="107" spans="1:40" ht="29.25" customHeight="1">
      <c r="A107" s="220">
        <v>99</v>
      </c>
      <c r="B107" s="483"/>
      <c r="C107" s="207"/>
      <c r="D107" s="207"/>
      <c r="E107" s="207"/>
      <c r="F107" s="207"/>
      <c r="G107" s="207"/>
      <c r="H107" s="484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474">
        <v>99</v>
      </c>
      <c r="V107" s="220"/>
      <c r="W107" s="220"/>
      <c r="X107" s="207"/>
      <c r="AH107" s="207"/>
      <c r="AI107" s="207"/>
      <c r="AJ107" s="485"/>
      <c r="AK107" s="207"/>
      <c r="AL107" s="207"/>
      <c r="AM107" s="207"/>
      <c r="AN107" s="206"/>
    </row>
    <row r="108" spans="1:40" ht="29.25" customHeight="1">
      <c r="A108" s="220">
        <v>100</v>
      </c>
      <c r="B108" s="483"/>
      <c r="C108" s="207"/>
      <c r="D108" s="207"/>
      <c r="E108" s="207"/>
      <c r="F108" s="207"/>
      <c r="G108" s="207"/>
      <c r="H108" s="484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474">
        <v>100</v>
      </c>
      <c r="V108" s="220"/>
      <c r="W108" s="220"/>
      <c r="X108" s="207"/>
      <c r="AH108" s="207"/>
      <c r="AI108" s="207"/>
      <c r="AJ108" s="485"/>
      <c r="AK108" s="207"/>
      <c r="AL108" s="207"/>
      <c r="AM108" s="207"/>
      <c r="AN108" s="206"/>
    </row>
    <row r="109" spans="1:40" ht="29.25" customHeight="1">
      <c r="A109" s="207"/>
      <c r="B109" s="207"/>
      <c r="C109" s="207"/>
      <c r="D109" s="207"/>
      <c r="E109" s="207"/>
      <c r="F109" s="207"/>
      <c r="G109" s="207"/>
      <c r="H109" s="484"/>
      <c r="I109" s="207"/>
      <c r="J109" s="207"/>
      <c r="K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AH109" s="207"/>
      <c r="AI109" s="207"/>
      <c r="AJ109" s="485"/>
      <c r="AK109" s="207"/>
      <c r="AL109" s="207"/>
      <c r="AM109" s="207"/>
      <c r="AN109" s="206"/>
    </row>
    <row r="110" spans="1:40" ht="29.25" customHeight="1">
      <c r="A110" s="207" t="s">
        <v>48</v>
      </c>
      <c r="B110" s="207"/>
      <c r="C110" s="207"/>
      <c r="D110" s="207"/>
      <c r="E110" s="207"/>
      <c r="F110" s="207"/>
      <c r="G110" s="207"/>
      <c r="H110" s="484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AH110" s="207"/>
      <c r="AI110" s="207"/>
      <c r="AJ110" s="485"/>
      <c r="AK110" s="207"/>
      <c r="AL110" s="207"/>
      <c r="AM110" s="207"/>
      <c r="AN110" s="206"/>
    </row>
    <row r="111" spans="1:40" ht="15">
      <c r="A111" s="207"/>
      <c r="B111" s="207"/>
      <c r="C111" s="207"/>
      <c r="D111" s="207"/>
      <c r="E111" s="207"/>
      <c r="F111" s="207"/>
      <c r="G111" s="207"/>
      <c r="H111" s="484"/>
      <c r="I111" s="207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AH111" s="210"/>
      <c r="AI111" s="210"/>
      <c r="AK111" s="207"/>
      <c r="AL111" s="207"/>
      <c r="AM111" s="207"/>
      <c r="AN111" s="206"/>
    </row>
    <row r="112" spans="1:40" ht="15">
      <c r="A112" s="207"/>
      <c r="B112" s="207"/>
      <c r="C112" s="207"/>
      <c r="D112" s="207"/>
      <c r="E112" s="207"/>
      <c r="F112" s="207"/>
      <c r="G112" s="207"/>
      <c r="H112" s="484"/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AH112" s="210"/>
      <c r="AI112" s="210"/>
      <c r="AK112" s="207"/>
      <c r="AL112" s="207"/>
      <c r="AM112" s="207"/>
      <c r="AN112" s="206"/>
    </row>
    <row r="113" spans="1:40" ht="15">
      <c r="A113" s="207"/>
      <c r="B113" s="207"/>
      <c r="C113" s="207"/>
      <c r="D113" s="207"/>
      <c r="E113" s="207"/>
      <c r="F113" s="207"/>
      <c r="G113" s="207"/>
      <c r="H113" s="484"/>
      <c r="I113" s="207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AH113" s="210"/>
      <c r="AI113" s="210"/>
      <c r="AK113" s="207"/>
      <c r="AL113" s="207"/>
      <c r="AM113" s="207"/>
      <c r="AN113" s="206"/>
    </row>
    <row r="114" spans="1:40" ht="15">
      <c r="A114" s="207"/>
      <c r="B114" s="207"/>
      <c r="C114" s="207"/>
      <c r="D114" s="207"/>
      <c r="E114" s="207"/>
      <c r="F114" s="207"/>
      <c r="G114" s="207"/>
      <c r="H114" s="484"/>
      <c r="I114" s="207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AH114" s="210"/>
      <c r="AI114" s="210"/>
      <c r="AK114" s="207"/>
      <c r="AL114" s="207"/>
      <c r="AM114" s="207"/>
      <c r="AN114" s="206"/>
    </row>
    <row r="115" spans="1:40" ht="15">
      <c r="A115" s="207"/>
      <c r="B115" s="207"/>
      <c r="C115" s="207"/>
      <c r="D115" s="207"/>
      <c r="E115" s="207"/>
      <c r="F115" s="207"/>
      <c r="G115" s="207"/>
      <c r="H115" s="484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AH115" s="210"/>
      <c r="AI115" s="210"/>
      <c r="AK115" s="207"/>
      <c r="AL115" s="207"/>
      <c r="AM115" s="207"/>
      <c r="AN115" s="206"/>
    </row>
    <row r="116" spans="1:40" ht="15">
      <c r="A116" s="207"/>
      <c r="B116" s="207"/>
      <c r="C116" s="207"/>
      <c r="D116" s="207"/>
      <c r="E116" s="207"/>
      <c r="F116" s="207"/>
      <c r="G116" s="207"/>
      <c r="H116" s="484"/>
      <c r="I116" s="207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AH116" s="210"/>
      <c r="AI116" s="210"/>
      <c r="AK116" s="207"/>
      <c r="AL116" s="207"/>
      <c r="AM116" s="207"/>
      <c r="AN116" s="206"/>
    </row>
    <row r="117" spans="1:40" ht="15">
      <c r="A117" s="207"/>
      <c r="B117" s="207"/>
      <c r="C117" s="207"/>
      <c r="D117" s="207"/>
      <c r="E117" s="207"/>
      <c r="F117" s="207"/>
      <c r="G117" s="207"/>
      <c r="H117" s="484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AH117" s="210"/>
      <c r="AI117" s="210"/>
      <c r="AK117" s="207"/>
      <c r="AL117" s="207"/>
      <c r="AM117" s="207"/>
      <c r="AN117" s="206"/>
    </row>
    <row r="118" spans="1:40" ht="15">
      <c r="A118" s="207"/>
      <c r="B118" s="207"/>
      <c r="C118" s="207"/>
      <c r="D118" s="207"/>
      <c r="E118" s="207"/>
      <c r="F118" s="207"/>
      <c r="G118" s="207"/>
      <c r="H118" s="484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AH118" s="210"/>
      <c r="AI118" s="210"/>
      <c r="AK118" s="207"/>
      <c r="AL118" s="207"/>
      <c r="AM118" s="207"/>
      <c r="AN118" s="206"/>
    </row>
    <row r="119" spans="1:40" ht="15">
      <c r="A119" s="207"/>
      <c r="B119" s="207"/>
      <c r="C119" s="207"/>
      <c r="D119" s="207"/>
      <c r="E119" s="207"/>
      <c r="F119" s="207"/>
      <c r="G119" s="207"/>
      <c r="H119" s="484"/>
      <c r="I119" s="207"/>
      <c r="J119" s="207"/>
      <c r="K119" s="207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  <c r="AH119" s="210"/>
      <c r="AI119" s="210"/>
      <c r="AK119" s="207"/>
      <c r="AL119" s="207"/>
      <c r="AM119" s="207"/>
      <c r="AN119" s="206"/>
    </row>
    <row r="120" spans="1:40" ht="15">
      <c r="A120" s="207"/>
      <c r="B120" s="207"/>
      <c r="C120" s="207"/>
      <c r="D120" s="207"/>
      <c r="E120" s="207"/>
      <c r="F120" s="207"/>
      <c r="G120" s="207"/>
      <c r="H120" s="484"/>
      <c r="I120" s="207"/>
      <c r="J120" s="207"/>
      <c r="K120" s="207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  <c r="AH120" s="210"/>
      <c r="AI120" s="210"/>
      <c r="AK120" s="207"/>
      <c r="AL120" s="207"/>
      <c r="AM120" s="207"/>
      <c r="AN120" s="206"/>
    </row>
    <row r="121" spans="1:40" ht="15">
      <c r="A121" s="207"/>
      <c r="B121" s="207"/>
      <c r="C121" s="207"/>
      <c r="D121" s="207"/>
      <c r="E121" s="207"/>
      <c r="F121" s="207"/>
      <c r="G121" s="207"/>
      <c r="H121" s="484"/>
      <c r="I121" s="207"/>
      <c r="J121" s="207"/>
      <c r="K121" s="207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  <c r="AH121" s="210"/>
      <c r="AI121" s="210"/>
      <c r="AK121" s="207"/>
      <c r="AL121" s="207"/>
      <c r="AM121" s="207"/>
      <c r="AN121" s="206"/>
    </row>
    <row r="122" spans="1:40" ht="15">
      <c r="A122" s="207"/>
      <c r="B122" s="207"/>
      <c r="C122" s="207"/>
      <c r="D122" s="207"/>
      <c r="E122" s="207"/>
      <c r="F122" s="207"/>
      <c r="G122" s="207"/>
      <c r="H122" s="484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AH122" s="210"/>
      <c r="AI122" s="210"/>
      <c r="AK122" s="207"/>
      <c r="AL122" s="207"/>
      <c r="AM122" s="207"/>
      <c r="AN122" s="206"/>
    </row>
    <row r="123" spans="1:40" ht="15">
      <c r="A123" s="207"/>
      <c r="B123" s="207"/>
      <c r="C123" s="207"/>
      <c r="D123" s="207"/>
      <c r="E123" s="207"/>
      <c r="F123" s="207"/>
      <c r="G123" s="207"/>
      <c r="H123" s="484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AH123" s="210"/>
      <c r="AI123" s="210"/>
      <c r="AK123" s="207"/>
      <c r="AL123" s="207"/>
      <c r="AM123" s="207"/>
      <c r="AN123" s="206"/>
    </row>
    <row r="124" spans="1:40" ht="15">
      <c r="A124" s="207"/>
      <c r="B124" s="207"/>
      <c r="C124" s="207"/>
      <c r="D124" s="207"/>
      <c r="E124" s="207"/>
      <c r="F124" s="207"/>
      <c r="G124" s="207"/>
      <c r="H124" s="484"/>
      <c r="I124" s="207"/>
      <c r="J124" s="207"/>
      <c r="K124" s="207"/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  <c r="AH124" s="210"/>
      <c r="AI124" s="210"/>
      <c r="AK124" s="207"/>
      <c r="AL124" s="207"/>
      <c r="AM124" s="207"/>
      <c r="AN124" s="206"/>
    </row>
    <row r="125" spans="1:40" ht="15">
      <c r="A125" s="207"/>
      <c r="B125" s="207"/>
      <c r="C125" s="207"/>
      <c r="D125" s="207"/>
      <c r="E125" s="207"/>
      <c r="F125" s="207"/>
      <c r="G125" s="207"/>
      <c r="H125" s="484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AH125" s="210"/>
      <c r="AI125" s="210"/>
      <c r="AK125" s="207"/>
      <c r="AL125" s="207"/>
      <c r="AM125" s="207"/>
      <c r="AN125" s="206"/>
    </row>
    <row r="126" spans="1:40" ht="15">
      <c r="A126" s="207"/>
      <c r="B126" s="207"/>
      <c r="C126" s="207"/>
      <c r="D126" s="207"/>
      <c r="E126" s="207"/>
      <c r="F126" s="207"/>
      <c r="G126" s="207"/>
      <c r="H126" s="484"/>
      <c r="I126" s="207"/>
      <c r="J126" s="207"/>
      <c r="K126" s="20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  <c r="AH126" s="210"/>
      <c r="AI126" s="210"/>
      <c r="AK126" s="207"/>
      <c r="AL126" s="207"/>
      <c r="AM126" s="207"/>
      <c r="AN126" s="206"/>
    </row>
    <row r="127" spans="1:40" ht="15">
      <c r="A127" s="207"/>
      <c r="B127" s="207"/>
      <c r="C127" s="207"/>
      <c r="D127" s="207"/>
      <c r="E127" s="207"/>
      <c r="F127" s="207"/>
      <c r="G127" s="207"/>
      <c r="H127" s="484"/>
      <c r="I127" s="207"/>
      <c r="J127" s="207"/>
      <c r="K127" s="207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207"/>
      <c r="X127" s="207"/>
      <c r="AH127" s="210"/>
      <c r="AI127" s="210"/>
      <c r="AK127" s="207"/>
      <c r="AL127" s="207"/>
      <c r="AM127" s="207"/>
      <c r="AN127" s="206"/>
    </row>
    <row r="128" spans="1:40" ht="15">
      <c r="A128" s="207"/>
      <c r="B128" s="207"/>
      <c r="C128" s="207"/>
      <c r="D128" s="207"/>
      <c r="E128" s="207"/>
      <c r="F128" s="207"/>
      <c r="G128" s="207"/>
      <c r="H128" s="484"/>
      <c r="I128" s="207"/>
      <c r="J128" s="207"/>
      <c r="K128" s="207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207"/>
      <c r="X128" s="207"/>
      <c r="AH128" s="210"/>
      <c r="AI128" s="210"/>
      <c r="AK128" s="207"/>
      <c r="AL128" s="207"/>
      <c r="AM128" s="207"/>
      <c r="AN128" s="206"/>
    </row>
    <row r="129" spans="1:40" ht="15">
      <c r="A129" s="207"/>
      <c r="B129" s="207"/>
      <c r="C129" s="207"/>
      <c r="D129" s="207"/>
      <c r="E129" s="207"/>
      <c r="F129" s="207"/>
      <c r="G129" s="207"/>
      <c r="H129" s="484"/>
      <c r="I129" s="207"/>
      <c r="J129" s="207"/>
      <c r="K129" s="20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  <c r="AH129" s="210"/>
      <c r="AI129" s="210"/>
      <c r="AK129" s="207"/>
      <c r="AL129" s="207"/>
      <c r="AM129" s="207"/>
      <c r="AN129" s="206"/>
    </row>
    <row r="130" spans="1:40" ht="15">
      <c r="A130" s="207"/>
      <c r="B130" s="207"/>
      <c r="C130" s="207"/>
      <c r="D130" s="207"/>
      <c r="E130" s="207"/>
      <c r="F130" s="207"/>
      <c r="G130" s="207"/>
      <c r="H130" s="484"/>
      <c r="I130" s="207"/>
      <c r="J130" s="207"/>
      <c r="K130" s="207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  <c r="AH130" s="210"/>
      <c r="AI130" s="210"/>
      <c r="AK130" s="207"/>
      <c r="AL130" s="207"/>
      <c r="AM130" s="207"/>
      <c r="AN130" s="206"/>
    </row>
    <row r="131" spans="1:40" ht="15">
      <c r="A131" s="207"/>
      <c r="B131" s="207"/>
      <c r="C131" s="207"/>
      <c r="D131" s="207"/>
      <c r="E131" s="207"/>
      <c r="F131" s="207"/>
      <c r="G131" s="207"/>
      <c r="H131" s="484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AH131" s="210"/>
      <c r="AI131" s="210"/>
      <c r="AK131" s="207"/>
      <c r="AL131" s="207"/>
      <c r="AM131" s="207"/>
      <c r="AN131" s="206"/>
    </row>
    <row r="132" spans="1:40" ht="15">
      <c r="A132" s="207"/>
      <c r="B132" s="207"/>
      <c r="C132" s="207"/>
      <c r="D132" s="207"/>
      <c r="E132" s="207"/>
      <c r="F132" s="207"/>
      <c r="G132" s="207"/>
      <c r="H132" s="484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AH132" s="210"/>
      <c r="AI132" s="210"/>
      <c r="AK132" s="207"/>
      <c r="AL132" s="207"/>
      <c r="AM132" s="207"/>
      <c r="AN132" s="206"/>
    </row>
    <row r="133" spans="1:40" ht="15">
      <c r="A133" s="207"/>
      <c r="B133" s="207"/>
      <c r="C133" s="207"/>
      <c r="D133" s="207"/>
      <c r="E133" s="207"/>
      <c r="F133" s="207"/>
      <c r="G133" s="207"/>
      <c r="H133" s="484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AH133" s="210"/>
      <c r="AI133" s="210"/>
      <c r="AK133" s="207"/>
      <c r="AL133" s="207"/>
      <c r="AM133" s="207"/>
      <c r="AN133" s="206"/>
    </row>
    <row r="134" spans="1:40" ht="15">
      <c r="A134" s="207"/>
      <c r="B134" s="207"/>
      <c r="C134" s="207"/>
      <c r="D134" s="207"/>
      <c r="E134" s="207"/>
      <c r="F134" s="207"/>
      <c r="G134" s="207"/>
      <c r="H134" s="484"/>
      <c r="I134" s="207"/>
      <c r="J134" s="207"/>
      <c r="K134" s="207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207"/>
      <c r="X134" s="207"/>
      <c r="AH134" s="210"/>
      <c r="AI134" s="210"/>
      <c r="AK134" s="207"/>
      <c r="AL134" s="207"/>
      <c r="AM134" s="207"/>
      <c r="AN134" s="206"/>
    </row>
    <row r="135" spans="1:40" ht="15">
      <c r="A135" s="207"/>
      <c r="B135" s="207"/>
      <c r="C135" s="207"/>
      <c r="D135" s="207"/>
      <c r="E135" s="207"/>
      <c r="F135" s="207"/>
      <c r="G135" s="207"/>
      <c r="H135" s="484"/>
      <c r="I135" s="207"/>
      <c r="J135" s="207"/>
      <c r="K135" s="207"/>
      <c r="L135" s="207"/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207"/>
      <c r="X135" s="207"/>
      <c r="AH135" s="210"/>
      <c r="AI135" s="210"/>
      <c r="AK135" s="207"/>
      <c r="AL135" s="207"/>
      <c r="AM135" s="207"/>
      <c r="AN135" s="206"/>
    </row>
    <row r="136" spans="1:40" ht="15">
      <c r="A136" s="207"/>
      <c r="B136" s="207"/>
      <c r="C136" s="207"/>
      <c r="D136" s="207"/>
      <c r="E136" s="207"/>
      <c r="F136" s="207"/>
      <c r="G136" s="207"/>
      <c r="H136" s="484"/>
      <c r="I136" s="207"/>
      <c r="J136" s="207"/>
      <c r="K136" s="207"/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207"/>
      <c r="X136" s="207"/>
      <c r="AH136" s="210"/>
      <c r="AI136" s="210"/>
      <c r="AK136" s="207"/>
      <c r="AL136" s="207"/>
      <c r="AM136" s="207"/>
      <c r="AN136" s="206"/>
    </row>
    <row r="137" spans="1:40" ht="15">
      <c r="A137" s="207"/>
      <c r="B137" s="207"/>
      <c r="C137" s="207"/>
      <c r="D137" s="207"/>
      <c r="E137" s="207"/>
      <c r="F137" s="207"/>
      <c r="G137" s="207"/>
      <c r="H137" s="484"/>
      <c r="I137" s="207"/>
      <c r="J137" s="207"/>
      <c r="K137" s="20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  <c r="AH137" s="210"/>
      <c r="AI137" s="210"/>
      <c r="AK137" s="207"/>
      <c r="AL137" s="207"/>
      <c r="AM137" s="207"/>
      <c r="AN137" s="206"/>
    </row>
    <row r="138" spans="1:40" ht="15">
      <c r="A138" s="207"/>
      <c r="B138" s="207"/>
      <c r="C138" s="207"/>
      <c r="D138" s="207"/>
      <c r="E138" s="207"/>
      <c r="F138" s="207"/>
      <c r="G138" s="207"/>
      <c r="H138" s="484"/>
      <c r="I138" s="207"/>
      <c r="J138" s="207"/>
      <c r="K138" s="207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207"/>
      <c r="X138" s="207"/>
      <c r="AH138" s="210"/>
      <c r="AI138" s="210"/>
      <c r="AK138" s="207"/>
      <c r="AL138" s="207"/>
      <c r="AM138" s="207"/>
      <c r="AN138" s="206"/>
    </row>
    <row r="139" spans="1:40" ht="15">
      <c r="A139" s="207"/>
      <c r="B139" s="207"/>
      <c r="C139" s="207"/>
      <c r="D139" s="207"/>
      <c r="E139" s="207"/>
      <c r="F139" s="207"/>
      <c r="G139" s="207"/>
      <c r="H139" s="484"/>
      <c r="I139" s="207"/>
      <c r="J139" s="207"/>
      <c r="K139" s="207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207"/>
      <c r="X139" s="207"/>
      <c r="AH139" s="210"/>
      <c r="AI139" s="210"/>
      <c r="AK139" s="207"/>
      <c r="AL139" s="207"/>
      <c r="AM139" s="207"/>
      <c r="AN139" s="206"/>
    </row>
    <row r="140" spans="1:40" ht="15">
      <c r="A140" s="207"/>
      <c r="B140" s="207"/>
      <c r="C140" s="207"/>
      <c r="D140" s="207"/>
      <c r="E140" s="207"/>
      <c r="F140" s="207"/>
      <c r="G140" s="207"/>
      <c r="H140" s="484"/>
      <c r="I140" s="207"/>
      <c r="J140" s="207"/>
      <c r="K140" s="207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  <c r="AH140" s="210"/>
      <c r="AI140" s="210"/>
      <c r="AK140" s="207"/>
      <c r="AL140" s="207"/>
      <c r="AM140" s="207"/>
      <c r="AN140" s="206"/>
    </row>
    <row r="141" spans="1:40" ht="15">
      <c r="A141" s="207"/>
      <c r="B141" s="207"/>
      <c r="C141" s="207"/>
      <c r="D141" s="207"/>
      <c r="E141" s="207"/>
      <c r="F141" s="207"/>
      <c r="G141" s="207"/>
      <c r="H141" s="484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AH141" s="210"/>
      <c r="AI141" s="210"/>
      <c r="AK141" s="207"/>
      <c r="AL141" s="207"/>
      <c r="AM141" s="207"/>
      <c r="AN141" s="206"/>
    </row>
    <row r="142" spans="1:40" ht="15">
      <c r="A142" s="207"/>
      <c r="B142" s="207"/>
      <c r="C142" s="207"/>
      <c r="D142" s="207"/>
      <c r="E142" s="207"/>
      <c r="F142" s="207"/>
      <c r="G142" s="207"/>
      <c r="H142" s="484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AH142" s="210"/>
      <c r="AI142" s="210"/>
      <c r="AK142" s="207"/>
      <c r="AL142" s="207"/>
      <c r="AM142" s="207"/>
      <c r="AN142" s="206"/>
    </row>
    <row r="143" spans="1:40" ht="15">
      <c r="A143" s="207"/>
      <c r="B143" s="207"/>
      <c r="C143" s="207"/>
      <c r="D143" s="207"/>
      <c r="E143" s="207"/>
      <c r="F143" s="207"/>
      <c r="G143" s="207"/>
      <c r="H143" s="484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AH143" s="210"/>
      <c r="AI143" s="210"/>
      <c r="AK143" s="207"/>
      <c r="AL143" s="207"/>
      <c r="AM143" s="207"/>
      <c r="AN143" s="206"/>
    </row>
    <row r="144" spans="1:40" ht="15">
      <c r="A144" s="207"/>
      <c r="B144" s="207"/>
      <c r="C144" s="207"/>
      <c r="D144" s="207"/>
      <c r="E144" s="207"/>
      <c r="F144" s="207"/>
      <c r="G144" s="207"/>
      <c r="H144" s="484"/>
      <c r="I144" s="207"/>
      <c r="J144" s="207"/>
      <c r="K144" s="207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207"/>
      <c r="X144" s="207"/>
      <c r="AH144" s="210"/>
      <c r="AI144" s="210"/>
      <c r="AK144" s="207"/>
      <c r="AL144" s="207"/>
      <c r="AM144" s="207"/>
      <c r="AN144" s="206"/>
    </row>
    <row r="145" spans="1:40" ht="15">
      <c r="A145" s="207"/>
      <c r="B145" s="207"/>
      <c r="C145" s="207"/>
      <c r="D145" s="207"/>
      <c r="E145" s="207"/>
      <c r="F145" s="207"/>
      <c r="G145" s="207"/>
      <c r="H145" s="484"/>
      <c r="I145" s="207"/>
      <c r="J145" s="207"/>
      <c r="K145" s="207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207"/>
      <c r="X145" s="207"/>
      <c r="AH145" s="210"/>
      <c r="AI145" s="210"/>
      <c r="AK145" s="207"/>
      <c r="AL145" s="207"/>
      <c r="AM145" s="207"/>
      <c r="AN145" s="206"/>
    </row>
    <row r="146" spans="1:40" ht="15">
      <c r="A146" s="207"/>
      <c r="B146" s="207"/>
      <c r="C146" s="207"/>
      <c r="D146" s="207"/>
      <c r="E146" s="207"/>
      <c r="F146" s="207"/>
      <c r="G146" s="207"/>
      <c r="H146" s="484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AH146" s="210"/>
      <c r="AI146" s="210"/>
      <c r="AK146" s="207"/>
      <c r="AL146" s="207"/>
      <c r="AM146" s="207"/>
      <c r="AN146" s="206"/>
    </row>
    <row r="147" spans="1:40" ht="15">
      <c r="A147" s="207"/>
      <c r="B147" s="207"/>
      <c r="C147" s="207"/>
      <c r="D147" s="207"/>
      <c r="E147" s="207"/>
      <c r="F147" s="207"/>
      <c r="G147" s="207"/>
      <c r="H147" s="484"/>
      <c r="I147" s="207"/>
      <c r="J147" s="207"/>
      <c r="K147" s="207"/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  <c r="AH147" s="210"/>
      <c r="AI147" s="210"/>
      <c r="AK147" s="207"/>
      <c r="AL147" s="207"/>
      <c r="AM147" s="207"/>
      <c r="AN147" s="206"/>
    </row>
    <row r="148" spans="1:40" ht="15">
      <c r="A148" s="207"/>
      <c r="B148" s="207"/>
      <c r="C148" s="207"/>
      <c r="D148" s="207"/>
      <c r="E148" s="207"/>
      <c r="F148" s="207"/>
      <c r="G148" s="207"/>
      <c r="H148" s="484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AH148" s="210"/>
      <c r="AI148" s="210"/>
      <c r="AK148" s="207"/>
      <c r="AL148" s="207"/>
      <c r="AM148" s="207"/>
      <c r="AN148" s="206"/>
    </row>
    <row r="149" spans="1:40" ht="15">
      <c r="A149" s="207"/>
      <c r="B149" s="207"/>
      <c r="C149" s="207"/>
      <c r="D149" s="207"/>
      <c r="E149" s="207"/>
      <c r="F149" s="207"/>
      <c r="G149" s="207"/>
      <c r="H149" s="484"/>
      <c r="I149" s="207"/>
      <c r="J149" s="207"/>
      <c r="K149" s="207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  <c r="AH149" s="210"/>
      <c r="AI149" s="210"/>
      <c r="AK149" s="207"/>
      <c r="AL149" s="207"/>
      <c r="AM149" s="207"/>
      <c r="AN149" s="206"/>
    </row>
    <row r="150" spans="1:40" ht="15">
      <c r="A150" s="207"/>
      <c r="B150" s="207"/>
      <c r="C150" s="207"/>
      <c r="D150" s="207"/>
      <c r="E150" s="207"/>
      <c r="F150" s="207"/>
      <c r="G150" s="207"/>
      <c r="H150" s="484"/>
      <c r="I150" s="207"/>
      <c r="J150" s="207"/>
      <c r="K150" s="207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  <c r="AH150" s="210"/>
      <c r="AI150" s="210"/>
      <c r="AK150" s="207"/>
      <c r="AL150" s="207"/>
      <c r="AM150" s="207"/>
      <c r="AN150" s="206"/>
    </row>
    <row r="151" spans="1:40" ht="15">
      <c r="A151" s="207"/>
      <c r="B151" s="207"/>
      <c r="C151" s="207"/>
      <c r="D151" s="207"/>
      <c r="E151" s="207"/>
      <c r="F151" s="207"/>
      <c r="G151" s="207"/>
      <c r="H151" s="484"/>
      <c r="I151" s="207"/>
      <c r="J151" s="207"/>
      <c r="K151" s="207"/>
      <c r="L151" s="207"/>
      <c r="M151" s="207"/>
      <c r="N151" s="207"/>
      <c r="O151" s="207"/>
      <c r="P151" s="207"/>
      <c r="Q151" s="207"/>
      <c r="R151" s="207"/>
      <c r="S151" s="207"/>
      <c r="T151" s="207"/>
      <c r="U151" s="207"/>
      <c r="V151" s="207"/>
      <c r="W151" s="207"/>
      <c r="X151" s="207"/>
      <c r="AH151" s="210"/>
      <c r="AI151" s="210"/>
      <c r="AK151" s="207"/>
      <c r="AL151" s="207"/>
      <c r="AM151" s="207"/>
      <c r="AN151" s="206"/>
    </row>
    <row r="152" spans="1:40" ht="15">
      <c r="A152" s="207"/>
      <c r="B152" s="207"/>
      <c r="C152" s="207"/>
      <c r="D152" s="207"/>
      <c r="E152" s="207"/>
      <c r="F152" s="207"/>
      <c r="G152" s="207"/>
      <c r="H152" s="484"/>
      <c r="I152" s="207"/>
      <c r="J152" s="207"/>
      <c r="K152" s="207"/>
      <c r="L152" s="207"/>
      <c r="M152" s="207"/>
      <c r="N152" s="207"/>
      <c r="O152" s="207"/>
      <c r="P152" s="207"/>
      <c r="Q152" s="207"/>
      <c r="R152" s="207"/>
      <c r="S152" s="207"/>
      <c r="T152" s="207"/>
      <c r="U152" s="207"/>
      <c r="V152" s="207"/>
      <c r="W152" s="207"/>
      <c r="X152" s="207"/>
      <c r="AH152" s="210"/>
      <c r="AI152" s="210"/>
      <c r="AK152" s="207"/>
      <c r="AL152" s="207"/>
      <c r="AM152" s="207"/>
      <c r="AN152" s="206"/>
    </row>
    <row r="153" spans="1:40" ht="15">
      <c r="A153" s="207"/>
      <c r="B153" s="207"/>
      <c r="C153" s="207"/>
      <c r="D153" s="207"/>
      <c r="E153" s="207"/>
      <c r="F153" s="207"/>
      <c r="G153" s="207"/>
      <c r="H153" s="484"/>
      <c r="I153" s="207"/>
      <c r="J153" s="207"/>
      <c r="K153" s="207"/>
      <c r="L153" s="207"/>
      <c r="M153" s="207"/>
      <c r="N153" s="207"/>
      <c r="O153" s="207"/>
      <c r="P153" s="207"/>
      <c r="Q153" s="207"/>
      <c r="R153" s="207"/>
      <c r="S153" s="207"/>
      <c r="T153" s="207"/>
      <c r="U153" s="207"/>
      <c r="V153" s="207"/>
      <c r="W153" s="207"/>
      <c r="X153" s="207"/>
      <c r="AH153" s="210"/>
      <c r="AI153" s="210"/>
      <c r="AK153" s="207"/>
      <c r="AL153" s="207"/>
      <c r="AM153" s="207"/>
      <c r="AN153" s="206"/>
    </row>
    <row r="154" spans="1:40" ht="15">
      <c r="A154" s="207"/>
      <c r="B154" s="207"/>
      <c r="C154" s="207"/>
      <c r="D154" s="207"/>
      <c r="E154" s="207"/>
      <c r="F154" s="207"/>
      <c r="G154" s="207"/>
      <c r="H154" s="484"/>
      <c r="I154" s="207"/>
      <c r="J154" s="207"/>
      <c r="K154" s="207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207"/>
      <c r="X154" s="207"/>
      <c r="AH154" s="210"/>
      <c r="AI154" s="210"/>
      <c r="AK154" s="207"/>
      <c r="AL154" s="207"/>
      <c r="AM154" s="207"/>
      <c r="AN154" s="206"/>
    </row>
    <row r="155" spans="1:40" ht="15">
      <c r="A155" s="207"/>
      <c r="B155" s="207"/>
      <c r="C155" s="207"/>
      <c r="D155" s="207"/>
      <c r="E155" s="207"/>
      <c r="F155" s="207"/>
      <c r="G155" s="207"/>
      <c r="H155" s="484"/>
      <c r="I155" s="207"/>
      <c r="J155" s="207"/>
      <c r="K155" s="207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207"/>
      <c r="X155" s="207"/>
      <c r="AH155" s="210"/>
      <c r="AI155" s="210"/>
      <c r="AK155" s="207"/>
      <c r="AL155" s="207"/>
      <c r="AM155" s="207"/>
      <c r="AN155" s="206"/>
    </row>
    <row r="156" spans="1:40" ht="15">
      <c r="A156" s="207"/>
      <c r="B156" s="207"/>
      <c r="C156" s="207"/>
      <c r="D156" s="207"/>
      <c r="E156" s="207"/>
      <c r="F156" s="207"/>
      <c r="G156" s="207"/>
      <c r="H156" s="484"/>
      <c r="I156" s="207"/>
      <c r="J156" s="207"/>
      <c r="K156" s="207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207"/>
      <c r="X156" s="207"/>
      <c r="AH156" s="210"/>
      <c r="AI156" s="210"/>
      <c r="AK156" s="207"/>
      <c r="AL156" s="207"/>
      <c r="AM156" s="207"/>
      <c r="AN156" s="206"/>
    </row>
    <row r="157" spans="1:40" ht="15">
      <c r="A157" s="207"/>
      <c r="B157" s="207"/>
      <c r="C157" s="207"/>
      <c r="D157" s="207"/>
      <c r="E157" s="207"/>
      <c r="F157" s="207"/>
      <c r="G157" s="207"/>
      <c r="H157" s="484"/>
      <c r="I157" s="207"/>
      <c r="J157" s="207"/>
      <c r="K157" s="207"/>
      <c r="L157" s="207"/>
      <c r="M157" s="207"/>
      <c r="N157" s="207"/>
      <c r="O157" s="207"/>
      <c r="P157" s="207"/>
      <c r="Q157" s="207"/>
      <c r="R157" s="207"/>
      <c r="S157" s="207"/>
      <c r="T157" s="207"/>
      <c r="U157" s="207"/>
      <c r="V157" s="207"/>
      <c r="W157" s="207"/>
      <c r="X157" s="207"/>
      <c r="AH157" s="210"/>
      <c r="AI157" s="210"/>
      <c r="AK157" s="207"/>
      <c r="AL157" s="207"/>
      <c r="AM157" s="207"/>
      <c r="AN157" s="206"/>
    </row>
    <row r="158" spans="1:40" ht="15">
      <c r="A158" s="207"/>
      <c r="B158" s="207"/>
      <c r="C158" s="207"/>
      <c r="D158" s="207"/>
      <c r="E158" s="207"/>
      <c r="F158" s="207"/>
      <c r="G158" s="207"/>
      <c r="H158" s="484"/>
      <c r="I158" s="207"/>
      <c r="J158" s="207"/>
      <c r="K158" s="207"/>
      <c r="L158" s="207"/>
      <c r="M158" s="207"/>
      <c r="N158" s="207"/>
      <c r="O158" s="207"/>
      <c r="P158" s="207"/>
      <c r="Q158" s="207"/>
      <c r="R158" s="207"/>
      <c r="S158" s="207"/>
      <c r="T158" s="207"/>
      <c r="U158" s="207"/>
      <c r="V158" s="207"/>
      <c r="W158" s="207"/>
      <c r="X158" s="207"/>
      <c r="AH158" s="210"/>
      <c r="AI158" s="210"/>
      <c r="AK158" s="207"/>
      <c r="AL158" s="207"/>
      <c r="AM158" s="207"/>
      <c r="AN158" s="206"/>
    </row>
    <row r="159" spans="1:40" ht="15">
      <c r="A159" s="207"/>
      <c r="B159" s="207"/>
      <c r="C159" s="207"/>
      <c r="D159" s="207"/>
      <c r="E159" s="207"/>
      <c r="F159" s="207"/>
      <c r="G159" s="207"/>
      <c r="H159" s="484"/>
      <c r="I159" s="207"/>
      <c r="J159" s="207"/>
      <c r="K159" s="207"/>
      <c r="L159" s="207"/>
      <c r="M159" s="207"/>
      <c r="N159" s="207"/>
      <c r="O159" s="207"/>
      <c r="P159" s="207"/>
      <c r="Q159" s="207"/>
      <c r="R159" s="207"/>
      <c r="S159" s="207"/>
      <c r="T159" s="207"/>
      <c r="U159" s="207"/>
      <c r="V159" s="207"/>
      <c r="W159" s="207"/>
      <c r="X159" s="207"/>
      <c r="AH159" s="210"/>
      <c r="AI159" s="210"/>
      <c r="AK159" s="207"/>
      <c r="AL159" s="207"/>
      <c r="AM159" s="207"/>
      <c r="AN159" s="206"/>
    </row>
    <row r="160" spans="1:40" ht="15">
      <c r="A160" s="207"/>
      <c r="B160" s="207"/>
      <c r="C160" s="207"/>
      <c r="D160" s="207"/>
      <c r="E160" s="207"/>
      <c r="F160" s="207"/>
      <c r="G160" s="207"/>
      <c r="H160" s="484"/>
      <c r="I160" s="207"/>
      <c r="J160" s="207"/>
      <c r="K160" s="207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207"/>
      <c r="X160" s="207"/>
      <c r="AH160" s="210"/>
      <c r="AI160" s="210"/>
      <c r="AK160" s="207"/>
      <c r="AL160" s="207"/>
      <c r="AM160" s="207"/>
      <c r="AN160" s="206"/>
    </row>
    <row r="161" spans="1:40" ht="15">
      <c r="A161" s="207"/>
      <c r="B161" s="207"/>
      <c r="C161" s="207"/>
      <c r="D161" s="207"/>
      <c r="E161" s="207"/>
      <c r="F161" s="207"/>
      <c r="G161" s="207"/>
      <c r="H161" s="484"/>
      <c r="I161" s="207"/>
      <c r="J161" s="207"/>
      <c r="K161" s="207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  <c r="AH161" s="210"/>
      <c r="AI161" s="210"/>
      <c r="AK161" s="207"/>
      <c r="AL161" s="207"/>
      <c r="AM161" s="207"/>
      <c r="AN161" s="206"/>
    </row>
    <row r="162" spans="1:40" ht="15">
      <c r="A162" s="207"/>
      <c r="B162" s="207"/>
      <c r="C162" s="207"/>
      <c r="D162" s="207"/>
      <c r="E162" s="207"/>
      <c r="F162" s="207"/>
      <c r="G162" s="207"/>
      <c r="H162" s="484"/>
      <c r="I162" s="207"/>
      <c r="J162" s="207"/>
      <c r="K162" s="207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07"/>
      <c r="AH162" s="210"/>
      <c r="AI162" s="210"/>
      <c r="AK162" s="207"/>
      <c r="AL162" s="207"/>
      <c r="AM162" s="207"/>
      <c r="AN162" s="206"/>
    </row>
    <row r="163" spans="1:40" ht="15">
      <c r="A163" s="207"/>
      <c r="B163" s="207"/>
      <c r="C163" s="207"/>
      <c r="D163" s="207"/>
      <c r="E163" s="207"/>
      <c r="F163" s="207"/>
      <c r="G163" s="207"/>
      <c r="H163" s="484"/>
      <c r="I163" s="207"/>
      <c r="J163" s="207"/>
      <c r="K163" s="207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207"/>
      <c r="X163" s="207"/>
      <c r="AH163" s="210"/>
      <c r="AI163" s="210"/>
      <c r="AK163" s="207"/>
      <c r="AL163" s="207"/>
      <c r="AM163" s="207"/>
      <c r="AN163" s="206"/>
    </row>
    <row r="164" spans="1:40" ht="15">
      <c r="A164" s="207"/>
      <c r="B164" s="207"/>
      <c r="C164" s="207"/>
      <c r="D164" s="207"/>
      <c r="E164" s="207"/>
      <c r="F164" s="207"/>
      <c r="G164" s="207"/>
      <c r="H164" s="484"/>
      <c r="I164" s="207"/>
      <c r="J164" s="207"/>
      <c r="K164" s="207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207"/>
      <c r="X164" s="207"/>
      <c r="AH164" s="210"/>
      <c r="AI164" s="210"/>
      <c r="AK164" s="207"/>
      <c r="AL164" s="207"/>
      <c r="AM164" s="207"/>
      <c r="AN164" s="206"/>
    </row>
    <row r="165" spans="1:40" ht="15">
      <c r="U165" s="207"/>
      <c r="AK165" s="207"/>
      <c r="AL165" s="207"/>
      <c r="AM165" s="207"/>
      <c r="AN165" s="206"/>
    </row>
    <row r="166" spans="1:40" ht="15">
      <c r="U166" s="207"/>
      <c r="AK166" s="207"/>
      <c r="AL166" s="207"/>
      <c r="AM166" s="207"/>
      <c r="AN166" s="206"/>
    </row>
    <row r="167" spans="1:40" ht="15">
      <c r="U167" s="207"/>
      <c r="AK167" s="207"/>
      <c r="AL167" s="207"/>
      <c r="AM167" s="207"/>
      <c r="AN167" s="206"/>
    </row>
    <row r="168" spans="1:40" ht="15">
      <c r="U168" s="207"/>
      <c r="AK168" s="207"/>
      <c r="AL168" s="207"/>
      <c r="AM168" s="207"/>
      <c r="AN168" s="206"/>
    </row>
    <row r="169" spans="1:40" ht="15">
      <c r="U169" s="207"/>
      <c r="AK169" s="207"/>
      <c r="AL169" s="207"/>
      <c r="AM169" s="207"/>
      <c r="AN169" s="206"/>
    </row>
    <row r="170" spans="1:40" ht="15">
      <c r="U170" s="207"/>
      <c r="AK170" s="207"/>
      <c r="AL170" s="207"/>
      <c r="AM170" s="207"/>
      <c r="AN170" s="206"/>
    </row>
    <row r="171" spans="1:40" ht="15">
      <c r="U171" s="207"/>
      <c r="AK171" s="207"/>
      <c r="AL171" s="207"/>
      <c r="AM171" s="207"/>
      <c r="AN171" s="206"/>
    </row>
    <row r="172" spans="1:40" ht="15">
      <c r="AK172" s="207"/>
      <c r="AL172" s="207"/>
      <c r="AM172" s="207"/>
      <c r="AN172" s="206"/>
    </row>
    <row r="173" spans="1:40" ht="15">
      <c r="AK173" s="207"/>
      <c r="AL173" s="207"/>
      <c r="AM173" s="207"/>
      <c r="AN173" s="206"/>
    </row>
    <row r="174" spans="1:40" ht="15">
      <c r="AK174" s="207"/>
      <c r="AL174" s="207"/>
      <c r="AM174" s="207"/>
      <c r="AN174" s="206"/>
    </row>
    <row r="175" spans="1:40" ht="15">
      <c r="AK175" s="207"/>
      <c r="AL175" s="207"/>
      <c r="AM175" s="207"/>
      <c r="AN175" s="206"/>
    </row>
    <row r="176" spans="1:40" ht="15">
      <c r="AK176" s="207"/>
      <c r="AL176" s="207"/>
      <c r="AM176" s="207"/>
      <c r="AN176" s="206"/>
    </row>
    <row r="177" spans="37:40" ht="15">
      <c r="AK177" s="207"/>
      <c r="AL177" s="207"/>
      <c r="AM177" s="207"/>
      <c r="AN177" s="206"/>
    </row>
    <row r="178" spans="37:40" ht="15">
      <c r="AK178" s="207"/>
      <c r="AL178" s="207"/>
      <c r="AM178" s="207"/>
      <c r="AN178" s="206"/>
    </row>
    <row r="179" spans="37:40" ht="15">
      <c r="AK179" s="207"/>
      <c r="AL179" s="207"/>
      <c r="AM179" s="207"/>
      <c r="AN179" s="206"/>
    </row>
    <row r="180" spans="37:40" ht="15">
      <c r="AK180" s="207"/>
      <c r="AL180" s="207"/>
      <c r="AM180" s="207"/>
      <c r="AN180" s="206"/>
    </row>
    <row r="181" spans="37:40" ht="15">
      <c r="AK181" s="207"/>
      <c r="AL181" s="207"/>
      <c r="AM181" s="207"/>
      <c r="AN181" s="206"/>
    </row>
    <row r="182" spans="37:40" ht="15">
      <c r="AK182" s="207"/>
      <c r="AL182" s="207"/>
      <c r="AM182" s="207"/>
      <c r="AN182" s="206"/>
    </row>
    <row r="183" spans="37:40" ht="15">
      <c r="AK183" s="207"/>
      <c r="AL183" s="207"/>
      <c r="AM183" s="207"/>
      <c r="AN183" s="206"/>
    </row>
    <row r="184" spans="37:40" ht="15">
      <c r="AK184" s="207"/>
      <c r="AL184" s="207"/>
      <c r="AM184" s="207"/>
      <c r="AN184" s="206"/>
    </row>
    <row r="185" spans="37:40" ht="15">
      <c r="AK185" s="207"/>
      <c r="AL185" s="207"/>
      <c r="AM185" s="207"/>
      <c r="AN185" s="206"/>
    </row>
    <row r="186" spans="37:40" ht="15">
      <c r="AK186" s="207"/>
      <c r="AL186" s="207"/>
      <c r="AM186" s="207"/>
      <c r="AN186" s="206"/>
    </row>
    <row r="187" spans="37:40" ht="15">
      <c r="AK187" s="207"/>
      <c r="AL187" s="207"/>
      <c r="AM187" s="207"/>
      <c r="AN187" s="206"/>
    </row>
    <row r="188" spans="37:40" ht="15">
      <c r="AK188" s="207"/>
      <c r="AL188" s="207"/>
      <c r="AM188" s="207"/>
      <c r="AN188" s="206"/>
    </row>
    <row r="189" spans="37:40" ht="15">
      <c r="AK189" s="207"/>
      <c r="AL189" s="207"/>
      <c r="AM189" s="207"/>
      <c r="AN189" s="206"/>
    </row>
    <row r="190" spans="37:40" ht="15">
      <c r="AK190" s="207"/>
      <c r="AL190" s="207"/>
      <c r="AM190" s="207"/>
      <c r="AN190" s="206"/>
    </row>
    <row r="191" spans="37:40" ht="15">
      <c r="AK191" s="207"/>
      <c r="AL191" s="207"/>
      <c r="AM191" s="207"/>
      <c r="AN191" s="206"/>
    </row>
    <row r="192" spans="37:40" ht="15">
      <c r="AK192" s="207"/>
      <c r="AL192" s="207"/>
      <c r="AM192" s="207"/>
      <c r="AN192" s="206"/>
    </row>
    <row r="193" spans="37:40" ht="15">
      <c r="AK193" s="207"/>
      <c r="AL193" s="207"/>
      <c r="AM193" s="207"/>
      <c r="AN193" s="206"/>
    </row>
    <row r="194" spans="37:40" ht="15">
      <c r="AK194" s="207"/>
      <c r="AL194" s="207"/>
      <c r="AM194" s="207"/>
      <c r="AN194" s="206"/>
    </row>
    <row r="195" spans="37:40" ht="15">
      <c r="AK195" s="207"/>
      <c r="AL195" s="207"/>
      <c r="AM195" s="207"/>
      <c r="AN195" s="206"/>
    </row>
    <row r="196" spans="37:40" ht="15">
      <c r="AK196" s="207"/>
      <c r="AL196" s="207"/>
      <c r="AM196" s="207"/>
      <c r="AN196" s="206"/>
    </row>
    <row r="197" spans="37:40" ht="15">
      <c r="AK197" s="207"/>
      <c r="AL197" s="207"/>
      <c r="AM197" s="207"/>
      <c r="AN197" s="206"/>
    </row>
    <row r="198" spans="37:40" ht="15">
      <c r="AK198" s="207"/>
      <c r="AL198" s="207"/>
      <c r="AM198" s="207"/>
      <c r="AN198" s="206"/>
    </row>
    <row r="199" spans="37:40" ht="15">
      <c r="AK199" s="207"/>
      <c r="AL199" s="207"/>
      <c r="AM199" s="207"/>
      <c r="AN199" s="206"/>
    </row>
    <row r="200" spans="37:40" ht="15">
      <c r="AK200" s="207"/>
      <c r="AL200" s="207"/>
      <c r="AM200" s="207"/>
      <c r="AN200" s="206"/>
    </row>
    <row r="201" spans="37:40" ht="15">
      <c r="AK201" s="207"/>
      <c r="AL201" s="207"/>
      <c r="AM201" s="207"/>
      <c r="AN201" s="206"/>
    </row>
    <row r="202" spans="37:40" ht="15">
      <c r="AK202" s="207"/>
      <c r="AL202" s="207"/>
      <c r="AM202" s="207"/>
      <c r="AN202" s="206"/>
    </row>
    <row r="203" spans="37:40" ht="15">
      <c r="AK203" s="207"/>
      <c r="AL203" s="207"/>
      <c r="AM203" s="207"/>
      <c r="AN203" s="206"/>
    </row>
    <row r="204" spans="37:40" ht="15">
      <c r="AK204" s="207"/>
      <c r="AL204" s="207"/>
      <c r="AM204" s="207"/>
      <c r="AN204" s="206"/>
    </row>
    <row r="205" spans="37:40" ht="15">
      <c r="AK205" s="207"/>
      <c r="AL205" s="207"/>
      <c r="AM205" s="207"/>
      <c r="AN205" s="206"/>
    </row>
    <row r="206" spans="37:40" ht="15">
      <c r="AK206" s="207"/>
      <c r="AL206" s="207"/>
      <c r="AM206" s="207"/>
      <c r="AN206" s="206"/>
    </row>
    <row r="207" spans="37:40" ht="15">
      <c r="AK207" s="207"/>
      <c r="AL207" s="207"/>
      <c r="AM207" s="207"/>
      <c r="AN207" s="206"/>
    </row>
    <row r="208" spans="37:40" ht="15">
      <c r="AK208" s="207"/>
      <c r="AL208" s="207"/>
      <c r="AM208" s="207"/>
      <c r="AN208" s="206"/>
    </row>
    <row r="209" spans="37:40" ht="15">
      <c r="AK209" s="207"/>
      <c r="AL209" s="207"/>
      <c r="AM209" s="207"/>
      <c r="AN209" s="206"/>
    </row>
    <row r="210" spans="37:40" ht="15">
      <c r="AK210" s="207"/>
      <c r="AL210" s="207"/>
      <c r="AM210" s="207"/>
      <c r="AN210" s="206"/>
    </row>
    <row r="211" spans="37:40" ht="15">
      <c r="AK211" s="207"/>
      <c r="AL211" s="207"/>
      <c r="AM211" s="207"/>
      <c r="AN211" s="206"/>
    </row>
    <row r="212" spans="37:40" ht="15">
      <c r="AK212" s="207"/>
      <c r="AL212" s="207"/>
      <c r="AM212" s="207"/>
      <c r="AN212" s="206"/>
    </row>
    <row r="213" spans="37:40" ht="15">
      <c r="AK213" s="207"/>
      <c r="AL213" s="207"/>
      <c r="AM213" s="207"/>
      <c r="AN213" s="206"/>
    </row>
    <row r="214" spans="37:40" ht="15">
      <c r="AK214" s="207"/>
      <c r="AL214" s="207"/>
      <c r="AM214" s="207"/>
      <c r="AN214" s="206"/>
    </row>
    <row r="215" spans="37:40" ht="15">
      <c r="AK215" s="207"/>
      <c r="AL215" s="207"/>
      <c r="AM215" s="207"/>
      <c r="AN215" s="206"/>
    </row>
    <row r="216" spans="37:40" ht="15">
      <c r="AK216" s="207"/>
      <c r="AL216" s="207"/>
      <c r="AM216" s="207"/>
      <c r="AN216" s="206"/>
    </row>
    <row r="217" spans="37:40" ht="15">
      <c r="AK217" s="207"/>
      <c r="AL217" s="207"/>
      <c r="AM217" s="207"/>
      <c r="AN217" s="206"/>
    </row>
    <row r="218" spans="37:40" ht="15">
      <c r="AK218" s="207"/>
      <c r="AL218" s="207"/>
      <c r="AM218" s="207"/>
      <c r="AN218" s="206"/>
    </row>
    <row r="219" spans="37:40" ht="15">
      <c r="AK219" s="207"/>
      <c r="AL219" s="207"/>
      <c r="AM219" s="207"/>
      <c r="AN219" s="206"/>
    </row>
    <row r="220" spans="37:40" ht="15">
      <c r="AK220" s="207"/>
      <c r="AL220" s="207"/>
      <c r="AM220" s="207"/>
      <c r="AN220" s="206"/>
    </row>
    <row r="221" spans="37:40" ht="15">
      <c r="AK221" s="207"/>
      <c r="AL221" s="207"/>
      <c r="AM221" s="207"/>
      <c r="AN221" s="206"/>
    </row>
    <row r="222" spans="37:40" ht="15">
      <c r="AK222" s="207"/>
      <c r="AL222" s="207"/>
      <c r="AM222" s="207"/>
      <c r="AN222" s="206"/>
    </row>
    <row r="223" spans="37:40" ht="15">
      <c r="AK223" s="207"/>
      <c r="AL223" s="207"/>
      <c r="AM223" s="207"/>
      <c r="AN223" s="206"/>
    </row>
    <row r="224" spans="37:40" ht="15">
      <c r="AK224" s="207"/>
      <c r="AL224" s="207"/>
      <c r="AM224" s="207"/>
      <c r="AN224" s="206"/>
    </row>
    <row r="225" spans="37:40" ht="15">
      <c r="AK225" s="207"/>
      <c r="AL225" s="207"/>
      <c r="AM225" s="207"/>
      <c r="AN225" s="206"/>
    </row>
    <row r="226" spans="37:40" ht="15">
      <c r="AK226" s="207"/>
      <c r="AL226" s="207"/>
      <c r="AM226" s="207"/>
      <c r="AN226" s="206"/>
    </row>
    <row r="227" spans="37:40" ht="15">
      <c r="AK227" s="207"/>
      <c r="AL227" s="207"/>
      <c r="AM227" s="207"/>
      <c r="AN227" s="206"/>
    </row>
    <row r="228" spans="37:40" ht="15">
      <c r="AK228" s="207"/>
      <c r="AL228" s="207"/>
      <c r="AM228" s="207"/>
      <c r="AN228" s="206"/>
    </row>
    <row r="229" spans="37:40" ht="15">
      <c r="AK229" s="207"/>
      <c r="AL229" s="207"/>
      <c r="AM229" s="207"/>
      <c r="AN229" s="206"/>
    </row>
    <row r="230" spans="37:40" ht="15">
      <c r="AK230" s="207"/>
      <c r="AL230" s="207"/>
      <c r="AM230" s="207"/>
      <c r="AN230" s="206"/>
    </row>
    <row r="231" spans="37:40" ht="15">
      <c r="AK231" s="207"/>
      <c r="AL231" s="207"/>
      <c r="AM231" s="207"/>
      <c r="AN231" s="206"/>
    </row>
    <row r="232" spans="37:40" ht="15">
      <c r="AK232" s="207"/>
      <c r="AL232" s="207"/>
      <c r="AM232" s="207"/>
      <c r="AN232" s="206"/>
    </row>
    <row r="233" spans="37:40" ht="15">
      <c r="AK233" s="207"/>
      <c r="AL233" s="207"/>
      <c r="AM233" s="207"/>
      <c r="AN233" s="206"/>
    </row>
    <row r="234" spans="37:40" ht="15">
      <c r="AK234" s="207"/>
      <c r="AL234" s="207"/>
      <c r="AM234" s="207"/>
      <c r="AN234" s="206"/>
    </row>
    <row r="235" spans="37:40" ht="15">
      <c r="AK235" s="207"/>
      <c r="AL235" s="207"/>
      <c r="AM235" s="207"/>
      <c r="AN235" s="206"/>
    </row>
    <row r="236" spans="37:40" ht="15">
      <c r="AK236" s="207"/>
      <c r="AL236" s="207"/>
      <c r="AM236" s="207"/>
      <c r="AN236" s="206"/>
    </row>
    <row r="237" spans="37:40" ht="15">
      <c r="AK237" s="207"/>
      <c r="AL237" s="207"/>
      <c r="AM237" s="207"/>
      <c r="AN237" s="206"/>
    </row>
    <row r="238" spans="37:40" ht="15">
      <c r="AK238" s="207"/>
      <c r="AL238" s="207"/>
      <c r="AM238" s="207"/>
      <c r="AN238" s="206"/>
    </row>
    <row r="239" spans="37:40" ht="15">
      <c r="AK239" s="207"/>
      <c r="AL239" s="207"/>
      <c r="AM239" s="207"/>
      <c r="AN239" s="206"/>
    </row>
    <row r="240" spans="37:40" ht="15">
      <c r="AK240" s="207"/>
      <c r="AL240" s="207"/>
      <c r="AM240" s="207"/>
      <c r="AN240" s="206"/>
    </row>
    <row r="241" spans="37:40" ht="15">
      <c r="AK241" s="207"/>
      <c r="AL241" s="207"/>
      <c r="AM241" s="207"/>
      <c r="AN241" s="206"/>
    </row>
    <row r="242" spans="37:40" ht="15">
      <c r="AK242" s="207"/>
      <c r="AL242" s="207"/>
      <c r="AM242" s="207"/>
      <c r="AN242" s="206"/>
    </row>
    <row r="243" spans="37:40" ht="15">
      <c r="AK243" s="207"/>
      <c r="AL243" s="207"/>
      <c r="AM243" s="207"/>
      <c r="AN243" s="206"/>
    </row>
    <row r="244" spans="37:40" ht="15">
      <c r="AK244" s="207"/>
      <c r="AL244" s="207"/>
      <c r="AM244" s="207"/>
      <c r="AN244" s="206"/>
    </row>
    <row r="245" spans="37:40" ht="15">
      <c r="AK245" s="207"/>
      <c r="AL245" s="207"/>
      <c r="AM245" s="207"/>
      <c r="AN245" s="206"/>
    </row>
    <row r="246" spans="37:40" ht="15">
      <c r="AK246" s="207"/>
      <c r="AL246" s="207"/>
      <c r="AM246" s="207"/>
      <c r="AN246" s="206"/>
    </row>
    <row r="247" spans="37:40" ht="15">
      <c r="AK247" s="207"/>
      <c r="AL247" s="207"/>
      <c r="AM247" s="207"/>
      <c r="AN247" s="206"/>
    </row>
    <row r="248" spans="37:40" ht="15">
      <c r="AK248" s="207"/>
      <c r="AL248" s="207"/>
      <c r="AM248" s="207"/>
      <c r="AN248" s="206"/>
    </row>
    <row r="249" spans="37:40" ht="15">
      <c r="AK249" s="207"/>
      <c r="AL249" s="207"/>
      <c r="AM249" s="207"/>
      <c r="AN249" s="206"/>
    </row>
    <row r="250" spans="37:40" ht="15">
      <c r="AK250" s="207"/>
      <c r="AL250" s="207"/>
      <c r="AM250" s="207"/>
      <c r="AN250" s="206"/>
    </row>
    <row r="251" spans="37:40" ht="15">
      <c r="AK251" s="207"/>
      <c r="AL251" s="207"/>
      <c r="AM251" s="207"/>
      <c r="AN251" s="206"/>
    </row>
    <row r="252" spans="37:40" ht="15">
      <c r="AK252" s="207"/>
      <c r="AL252" s="207"/>
      <c r="AM252" s="207"/>
      <c r="AN252" s="206"/>
    </row>
    <row r="253" spans="37:40" ht="15">
      <c r="AK253" s="207"/>
      <c r="AL253" s="207"/>
      <c r="AM253" s="207"/>
      <c r="AN253" s="206"/>
    </row>
    <row r="254" spans="37:40" ht="15">
      <c r="AK254" s="207"/>
      <c r="AL254" s="207"/>
      <c r="AM254" s="207"/>
      <c r="AN254" s="206"/>
    </row>
    <row r="255" spans="37:40" ht="15">
      <c r="AK255" s="207"/>
      <c r="AL255" s="207"/>
      <c r="AM255" s="207"/>
      <c r="AN255" s="206"/>
    </row>
    <row r="256" spans="37:40" ht="15">
      <c r="AK256" s="207"/>
      <c r="AL256" s="207"/>
      <c r="AM256" s="207"/>
      <c r="AN256" s="206"/>
    </row>
    <row r="257" spans="37:40" ht="15">
      <c r="AK257" s="207"/>
      <c r="AL257" s="207"/>
      <c r="AM257" s="207"/>
      <c r="AN257" s="206"/>
    </row>
    <row r="258" spans="37:40" ht="15">
      <c r="AK258" s="207"/>
      <c r="AL258" s="207"/>
      <c r="AM258" s="207"/>
      <c r="AN258" s="206"/>
    </row>
    <row r="259" spans="37:40" ht="15">
      <c r="AK259" s="207"/>
      <c r="AL259" s="207"/>
      <c r="AM259" s="207"/>
      <c r="AN259" s="206"/>
    </row>
    <row r="260" spans="37:40" ht="15">
      <c r="AK260" s="207"/>
      <c r="AL260" s="207"/>
      <c r="AM260" s="207"/>
      <c r="AN260" s="206"/>
    </row>
    <row r="261" spans="37:40" ht="15">
      <c r="AK261" s="207"/>
      <c r="AL261" s="207"/>
      <c r="AM261" s="207"/>
      <c r="AN261" s="206"/>
    </row>
    <row r="262" spans="37:40" ht="15">
      <c r="AK262" s="207"/>
      <c r="AL262" s="207"/>
      <c r="AM262" s="207"/>
      <c r="AN262" s="206"/>
    </row>
    <row r="263" spans="37:40" ht="15">
      <c r="AK263" s="207"/>
      <c r="AL263" s="207"/>
      <c r="AM263" s="207"/>
      <c r="AN263" s="206"/>
    </row>
    <row r="264" spans="37:40" ht="15">
      <c r="AK264" s="207"/>
      <c r="AL264" s="207"/>
      <c r="AM264" s="207"/>
      <c r="AN264" s="206"/>
    </row>
    <row r="265" spans="37:40" ht="15">
      <c r="AK265" s="207"/>
      <c r="AL265" s="207"/>
      <c r="AM265" s="207"/>
      <c r="AN265" s="206"/>
    </row>
    <row r="266" spans="37:40" ht="15">
      <c r="AK266" s="207"/>
      <c r="AL266" s="207"/>
      <c r="AM266" s="207"/>
      <c r="AN266" s="206"/>
    </row>
    <row r="267" spans="37:40" ht="15">
      <c r="AK267" s="207"/>
      <c r="AL267" s="207"/>
      <c r="AM267" s="207"/>
      <c r="AN267" s="206"/>
    </row>
    <row r="268" spans="37:40" ht="15">
      <c r="AK268" s="207"/>
      <c r="AL268" s="207"/>
      <c r="AM268" s="207"/>
      <c r="AN268" s="206"/>
    </row>
    <row r="269" spans="37:40" ht="15">
      <c r="AK269" s="207"/>
      <c r="AL269" s="207"/>
      <c r="AM269" s="207"/>
      <c r="AN269" s="206"/>
    </row>
    <row r="270" spans="37:40" ht="15">
      <c r="AK270" s="207"/>
      <c r="AL270" s="207"/>
      <c r="AM270" s="207"/>
      <c r="AN270" s="206"/>
    </row>
    <row r="271" spans="37:40" ht="15">
      <c r="AK271" s="207"/>
      <c r="AL271" s="207"/>
      <c r="AM271" s="207"/>
      <c r="AN271" s="206"/>
    </row>
    <row r="272" spans="37:40" ht="15">
      <c r="AK272" s="207"/>
      <c r="AL272" s="207"/>
      <c r="AM272" s="207"/>
      <c r="AN272" s="206"/>
    </row>
    <row r="273" spans="37:40" ht="15">
      <c r="AK273" s="207"/>
      <c r="AL273" s="207"/>
      <c r="AM273" s="207"/>
      <c r="AN273" s="206"/>
    </row>
    <row r="274" spans="37:40" ht="15">
      <c r="AK274" s="207"/>
      <c r="AL274" s="207"/>
      <c r="AM274" s="207"/>
      <c r="AN274" s="206"/>
    </row>
    <row r="275" spans="37:40" ht="15">
      <c r="AK275" s="207"/>
      <c r="AL275" s="207"/>
      <c r="AM275" s="207"/>
      <c r="AN275" s="206"/>
    </row>
    <row r="276" spans="37:40" ht="15">
      <c r="AK276" s="207"/>
      <c r="AL276" s="207"/>
      <c r="AM276" s="207"/>
      <c r="AN276" s="206"/>
    </row>
    <row r="277" spans="37:40" ht="15">
      <c r="AK277" s="207"/>
      <c r="AL277" s="207"/>
      <c r="AM277" s="207"/>
      <c r="AN277" s="206"/>
    </row>
    <row r="278" spans="37:40" ht="15">
      <c r="AK278" s="207"/>
      <c r="AL278" s="207"/>
      <c r="AM278" s="207"/>
      <c r="AN278" s="206"/>
    </row>
    <row r="279" spans="37:40" ht="15">
      <c r="AK279" s="207"/>
      <c r="AL279" s="207"/>
      <c r="AM279" s="207"/>
      <c r="AN279" s="206"/>
    </row>
    <row r="280" spans="37:40" ht="15">
      <c r="AK280" s="207"/>
      <c r="AL280" s="207"/>
      <c r="AM280" s="207"/>
      <c r="AN280" s="206"/>
    </row>
    <row r="281" spans="37:40" ht="15">
      <c r="AK281" s="207"/>
      <c r="AL281" s="207"/>
      <c r="AM281" s="207"/>
      <c r="AN281" s="206"/>
    </row>
    <row r="282" spans="37:40" ht="15">
      <c r="AK282" s="207"/>
      <c r="AL282" s="207"/>
      <c r="AM282" s="207"/>
      <c r="AN282" s="206"/>
    </row>
    <row r="283" spans="37:40" ht="15">
      <c r="AK283" s="207"/>
      <c r="AL283" s="207"/>
      <c r="AM283" s="207"/>
      <c r="AN283" s="206"/>
    </row>
    <row r="284" spans="37:40" ht="15">
      <c r="AK284" s="207"/>
      <c r="AL284" s="207"/>
      <c r="AM284" s="207"/>
      <c r="AN284" s="206"/>
    </row>
    <row r="285" spans="37:40" ht="15">
      <c r="AK285" s="207"/>
      <c r="AL285" s="207"/>
      <c r="AM285" s="207"/>
      <c r="AN285" s="206"/>
    </row>
    <row r="286" spans="37:40" ht="15">
      <c r="AK286" s="207"/>
      <c r="AL286" s="207"/>
      <c r="AM286" s="207"/>
      <c r="AN286" s="206"/>
    </row>
    <row r="287" spans="37:40" ht="15">
      <c r="AK287" s="207"/>
      <c r="AL287" s="207"/>
      <c r="AM287" s="207"/>
      <c r="AN287" s="206"/>
    </row>
    <row r="288" spans="37:40" ht="15">
      <c r="AK288" s="207"/>
      <c r="AL288" s="207"/>
      <c r="AM288" s="207"/>
      <c r="AN288" s="206"/>
    </row>
    <row r="289" spans="37:40" ht="15">
      <c r="AK289" s="207"/>
      <c r="AL289" s="207"/>
      <c r="AM289" s="207"/>
      <c r="AN289" s="206"/>
    </row>
    <row r="290" spans="37:40" ht="15">
      <c r="AK290" s="207"/>
      <c r="AL290" s="207"/>
      <c r="AM290" s="207"/>
      <c r="AN290" s="206"/>
    </row>
    <row r="291" spans="37:40" ht="15">
      <c r="AK291" s="207"/>
      <c r="AL291" s="207"/>
      <c r="AM291" s="207"/>
      <c r="AN291" s="206"/>
    </row>
    <row r="292" spans="37:40" ht="15">
      <c r="AK292" s="207"/>
      <c r="AL292" s="207"/>
      <c r="AM292" s="207"/>
      <c r="AN292" s="206"/>
    </row>
    <row r="293" spans="37:40" ht="15">
      <c r="AK293" s="207"/>
      <c r="AL293" s="207"/>
      <c r="AM293" s="207"/>
      <c r="AN293" s="206"/>
    </row>
    <row r="294" spans="37:40" ht="15">
      <c r="AK294" s="207"/>
      <c r="AL294" s="207"/>
      <c r="AM294" s="207"/>
      <c r="AN294" s="206"/>
    </row>
    <row r="295" spans="37:40" ht="15">
      <c r="AK295" s="207"/>
      <c r="AL295" s="207"/>
      <c r="AM295" s="207"/>
      <c r="AN295" s="206"/>
    </row>
    <row r="296" spans="37:40" ht="15">
      <c r="AK296" s="207"/>
      <c r="AL296" s="207"/>
      <c r="AM296" s="207"/>
      <c r="AN296" s="206"/>
    </row>
    <row r="297" spans="37:40" ht="15">
      <c r="AK297" s="207"/>
      <c r="AL297" s="207"/>
      <c r="AM297" s="207"/>
      <c r="AN297" s="206"/>
    </row>
    <row r="298" spans="37:40" ht="15">
      <c r="AK298" s="207"/>
      <c r="AL298" s="207"/>
      <c r="AM298" s="207"/>
      <c r="AN298" s="206"/>
    </row>
    <row r="299" spans="37:40" ht="15">
      <c r="AK299" s="207"/>
      <c r="AL299" s="207"/>
      <c r="AM299" s="207"/>
      <c r="AN299" s="206"/>
    </row>
    <row r="300" spans="37:40" ht="15">
      <c r="AK300" s="207"/>
      <c r="AL300" s="207"/>
      <c r="AM300" s="207"/>
      <c r="AN300" s="206"/>
    </row>
    <row r="301" spans="37:40" ht="15">
      <c r="AK301" s="207"/>
      <c r="AL301" s="207"/>
      <c r="AM301" s="207"/>
      <c r="AN301" s="206"/>
    </row>
    <row r="302" spans="37:40" ht="15">
      <c r="AK302" s="207"/>
      <c r="AL302" s="207"/>
      <c r="AM302" s="207"/>
      <c r="AN302" s="206"/>
    </row>
    <row r="303" spans="37:40" ht="15">
      <c r="AK303" s="207"/>
      <c r="AL303" s="207"/>
      <c r="AM303" s="207"/>
      <c r="AN303" s="206"/>
    </row>
    <row r="304" spans="37:40" ht="15">
      <c r="AK304" s="207"/>
      <c r="AL304" s="207"/>
      <c r="AM304" s="207"/>
      <c r="AN304" s="206"/>
    </row>
    <row r="305" spans="37:40" ht="15">
      <c r="AK305" s="207"/>
      <c r="AL305" s="207"/>
      <c r="AM305" s="207"/>
      <c r="AN305" s="206"/>
    </row>
    <row r="306" spans="37:40" ht="15">
      <c r="AK306" s="207"/>
      <c r="AL306" s="207"/>
      <c r="AM306" s="207"/>
      <c r="AN306" s="206"/>
    </row>
    <row r="307" spans="37:40" ht="15">
      <c r="AK307" s="207"/>
      <c r="AL307" s="207"/>
      <c r="AM307" s="207"/>
      <c r="AN307" s="206"/>
    </row>
    <row r="308" spans="37:40" ht="15">
      <c r="AK308" s="207"/>
      <c r="AL308" s="207"/>
      <c r="AM308" s="207"/>
      <c r="AN308" s="206"/>
    </row>
    <row r="309" spans="37:40" ht="15">
      <c r="AK309" s="207"/>
      <c r="AL309" s="207"/>
      <c r="AM309" s="207"/>
      <c r="AN309" s="206"/>
    </row>
    <row r="310" spans="37:40" ht="15">
      <c r="AK310" s="207"/>
      <c r="AL310" s="207"/>
      <c r="AM310" s="207"/>
      <c r="AN310" s="206"/>
    </row>
    <row r="311" spans="37:40" ht="15">
      <c r="AK311" s="207"/>
      <c r="AL311" s="207"/>
      <c r="AM311" s="207"/>
      <c r="AN311" s="206"/>
    </row>
    <row r="312" spans="37:40" ht="15">
      <c r="AK312" s="207"/>
      <c r="AL312" s="207"/>
      <c r="AM312" s="207"/>
      <c r="AN312" s="206"/>
    </row>
    <row r="313" spans="37:40" ht="15">
      <c r="AK313" s="207"/>
      <c r="AL313" s="207"/>
      <c r="AM313" s="207"/>
      <c r="AN313" s="206"/>
    </row>
    <row r="314" spans="37:40" ht="15">
      <c r="AK314" s="207"/>
      <c r="AL314" s="207"/>
      <c r="AM314" s="207"/>
      <c r="AN314" s="206"/>
    </row>
    <row r="315" spans="37:40" ht="15">
      <c r="AK315" s="207"/>
      <c r="AL315" s="207"/>
      <c r="AM315" s="207"/>
      <c r="AN315" s="206"/>
    </row>
    <row r="316" spans="37:40" ht="15">
      <c r="AK316" s="207"/>
      <c r="AL316" s="207"/>
      <c r="AM316" s="207"/>
      <c r="AN316" s="206"/>
    </row>
    <row r="317" spans="37:40" ht="15">
      <c r="AK317" s="207"/>
      <c r="AL317" s="207"/>
      <c r="AM317" s="207"/>
      <c r="AN317" s="206"/>
    </row>
    <row r="318" spans="37:40" ht="15">
      <c r="AK318" s="207"/>
      <c r="AL318" s="207"/>
      <c r="AM318" s="207"/>
      <c r="AN318" s="206"/>
    </row>
    <row r="319" spans="37:40" ht="15">
      <c r="AK319" s="207"/>
      <c r="AL319" s="207"/>
      <c r="AM319" s="207"/>
      <c r="AN319" s="206"/>
    </row>
    <row r="320" spans="37:40" ht="15">
      <c r="AK320" s="207"/>
      <c r="AL320" s="207"/>
      <c r="AM320" s="207"/>
      <c r="AN320" s="206"/>
    </row>
    <row r="321" spans="37:40" ht="15">
      <c r="AK321" s="207"/>
      <c r="AL321" s="207"/>
      <c r="AM321" s="207"/>
      <c r="AN321" s="206"/>
    </row>
    <row r="322" spans="37:40" ht="15">
      <c r="AK322" s="207"/>
      <c r="AL322" s="207"/>
      <c r="AM322" s="207"/>
      <c r="AN322" s="206"/>
    </row>
    <row r="323" spans="37:40" ht="15">
      <c r="AK323" s="207"/>
      <c r="AL323" s="207"/>
      <c r="AM323" s="207"/>
      <c r="AN323" s="206"/>
    </row>
    <row r="324" spans="37:40" ht="15">
      <c r="AK324" s="207"/>
      <c r="AL324" s="207"/>
      <c r="AM324" s="207"/>
      <c r="AN324" s="206"/>
    </row>
    <row r="325" spans="37:40" ht="15">
      <c r="AK325" s="207"/>
      <c r="AL325" s="207"/>
      <c r="AM325" s="207"/>
      <c r="AN325" s="206"/>
    </row>
    <row r="326" spans="37:40" ht="15">
      <c r="AK326" s="207"/>
      <c r="AL326" s="207"/>
      <c r="AM326" s="207"/>
      <c r="AN326" s="206"/>
    </row>
    <row r="327" spans="37:40" ht="15">
      <c r="AK327" s="207"/>
      <c r="AL327" s="207"/>
      <c r="AM327" s="207"/>
      <c r="AN327" s="206"/>
    </row>
    <row r="328" spans="37:40" ht="15">
      <c r="AK328" s="207"/>
      <c r="AL328" s="207"/>
      <c r="AM328" s="207"/>
      <c r="AN328" s="206"/>
    </row>
    <row r="329" spans="37:40" ht="15">
      <c r="AK329" s="207"/>
      <c r="AL329" s="207"/>
      <c r="AM329" s="207"/>
      <c r="AN329" s="206"/>
    </row>
    <row r="330" spans="37:40" ht="15">
      <c r="AK330" s="207"/>
      <c r="AL330" s="207"/>
      <c r="AM330" s="207"/>
      <c r="AN330" s="206"/>
    </row>
    <row r="331" spans="37:40" ht="15">
      <c r="AK331" s="207"/>
      <c r="AL331" s="207"/>
      <c r="AM331" s="207"/>
      <c r="AN331" s="206"/>
    </row>
    <row r="332" spans="37:40" ht="15">
      <c r="AK332" s="207"/>
      <c r="AL332" s="207"/>
      <c r="AM332" s="207"/>
      <c r="AN332" s="206"/>
    </row>
    <row r="333" spans="37:40" ht="15">
      <c r="AK333" s="207"/>
      <c r="AL333" s="207"/>
      <c r="AM333" s="207"/>
      <c r="AN333" s="206"/>
    </row>
    <row r="334" spans="37:40" ht="15">
      <c r="AK334" s="207"/>
      <c r="AL334" s="207"/>
      <c r="AM334" s="207"/>
      <c r="AN334" s="206"/>
    </row>
    <row r="335" spans="37:40" ht="15">
      <c r="AK335" s="207"/>
      <c r="AL335" s="207"/>
      <c r="AM335" s="207"/>
      <c r="AN335" s="206"/>
    </row>
    <row r="336" spans="37:40" ht="15">
      <c r="AK336" s="207"/>
      <c r="AL336" s="207"/>
      <c r="AM336" s="207"/>
      <c r="AN336" s="206"/>
    </row>
    <row r="337" spans="37:40" ht="15">
      <c r="AK337" s="207"/>
      <c r="AL337" s="207"/>
      <c r="AM337" s="207"/>
      <c r="AN337" s="206"/>
    </row>
    <row r="338" spans="37:40" ht="15">
      <c r="AK338" s="207"/>
      <c r="AL338" s="207"/>
      <c r="AM338" s="207"/>
      <c r="AN338" s="206"/>
    </row>
    <row r="339" spans="37:40" ht="15">
      <c r="AK339" s="207"/>
      <c r="AL339" s="207"/>
      <c r="AM339" s="207"/>
      <c r="AN339" s="206"/>
    </row>
    <row r="340" spans="37:40" ht="15">
      <c r="AK340" s="207"/>
      <c r="AL340" s="207"/>
      <c r="AM340" s="207"/>
      <c r="AN340" s="206"/>
    </row>
    <row r="341" spans="37:40" ht="15">
      <c r="AK341" s="207"/>
      <c r="AL341" s="207"/>
      <c r="AM341" s="207"/>
      <c r="AN341" s="206"/>
    </row>
    <row r="342" spans="37:40" ht="15">
      <c r="AK342" s="207"/>
      <c r="AL342" s="207"/>
      <c r="AM342" s="207"/>
      <c r="AN342" s="206"/>
    </row>
    <row r="343" spans="37:40" ht="15">
      <c r="AK343" s="207"/>
      <c r="AL343" s="207"/>
      <c r="AM343" s="207"/>
      <c r="AN343" s="206"/>
    </row>
    <row r="344" spans="37:40" ht="15">
      <c r="AK344" s="207"/>
      <c r="AL344" s="207"/>
      <c r="AM344" s="207"/>
      <c r="AN344" s="206"/>
    </row>
    <row r="345" spans="37:40" ht="15">
      <c r="AK345" s="207"/>
      <c r="AL345" s="207"/>
      <c r="AM345" s="207"/>
      <c r="AN345" s="206"/>
    </row>
    <row r="346" spans="37:40" ht="15">
      <c r="AK346" s="207"/>
      <c r="AL346" s="207"/>
      <c r="AM346" s="207"/>
      <c r="AN346" s="206"/>
    </row>
    <row r="347" spans="37:40" ht="15">
      <c r="AK347" s="207"/>
      <c r="AL347" s="207"/>
      <c r="AM347" s="207"/>
      <c r="AN347" s="206"/>
    </row>
    <row r="348" spans="37:40" ht="15">
      <c r="AK348" s="207"/>
      <c r="AL348" s="207"/>
      <c r="AM348" s="207"/>
      <c r="AN348" s="206"/>
    </row>
    <row r="349" spans="37:40" ht="15">
      <c r="AK349" s="207"/>
      <c r="AL349" s="207"/>
      <c r="AM349" s="207"/>
      <c r="AN349" s="206"/>
    </row>
    <row r="350" spans="37:40" ht="15">
      <c r="AK350" s="207"/>
      <c r="AL350" s="207"/>
      <c r="AM350" s="207"/>
      <c r="AN350" s="206"/>
    </row>
    <row r="351" spans="37:40" ht="15">
      <c r="AK351" s="207"/>
      <c r="AL351" s="207"/>
      <c r="AM351" s="207"/>
      <c r="AN351" s="206"/>
    </row>
    <row r="352" spans="37:40" ht="15">
      <c r="AK352" s="207"/>
      <c r="AL352" s="207"/>
      <c r="AM352" s="207"/>
      <c r="AN352" s="206"/>
    </row>
    <row r="353" spans="37:40" ht="15">
      <c r="AK353" s="207"/>
      <c r="AL353" s="207"/>
      <c r="AM353" s="207"/>
      <c r="AN353" s="206"/>
    </row>
    <row r="354" spans="37:40" ht="15">
      <c r="AK354" s="207"/>
      <c r="AL354" s="207"/>
      <c r="AM354" s="207"/>
      <c r="AN354" s="206"/>
    </row>
    <row r="355" spans="37:40" ht="15">
      <c r="AK355" s="207"/>
      <c r="AL355" s="207"/>
      <c r="AM355" s="207"/>
      <c r="AN355" s="206"/>
    </row>
    <row r="356" spans="37:40" ht="15">
      <c r="AK356" s="207"/>
      <c r="AL356" s="207"/>
      <c r="AM356" s="207"/>
      <c r="AN356" s="206"/>
    </row>
    <row r="357" spans="37:40" ht="15">
      <c r="AK357" s="207"/>
      <c r="AL357" s="207"/>
      <c r="AM357" s="207"/>
      <c r="AN357" s="206"/>
    </row>
    <row r="358" spans="37:40" ht="15">
      <c r="AK358" s="207"/>
      <c r="AL358" s="207"/>
      <c r="AM358" s="207"/>
      <c r="AN358" s="206"/>
    </row>
    <row r="359" spans="37:40" ht="15">
      <c r="AK359" s="207"/>
      <c r="AL359" s="207"/>
      <c r="AM359" s="207"/>
      <c r="AN359" s="206"/>
    </row>
    <row r="360" spans="37:40" ht="15">
      <c r="AK360" s="207"/>
      <c r="AL360" s="207"/>
      <c r="AM360" s="207"/>
      <c r="AN360" s="206"/>
    </row>
    <row r="361" spans="37:40" ht="15">
      <c r="AK361" s="207"/>
      <c r="AL361" s="207"/>
      <c r="AM361" s="207"/>
      <c r="AN361" s="206"/>
    </row>
    <row r="362" spans="37:40" ht="15">
      <c r="AK362" s="207"/>
      <c r="AL362" s="207"/>
      <c r="AM362" s="207"/>
      <c r="AN362" s="206"/>
    </row>
    <row r="363" spans="37:40" ht="15">
      <c r="AK363" s="207"/>
      <c r="AL363" s="207"/>
      <c r="AM363" s="207"/>
      <c r="AN363" s="206"/>
    </row>
    <row r="364" spans="37:40" ht="15">
      <c r="AK364" s="207"/>
      <c r="AL364" s="207"/>
      <c r="AM364" s="207"/>
      <c r="AN364" s="206"/>
    </row>
    <row r="365" spans="37:40" ht="15">
      <c r="AK365" s="207"/>
      <c r="AL365" s="207"/>
      <c r="AM365" s="207"/>
      <c r="AN365" s="206"/>
    </row>
    <row r="366" spans="37:40" ht="15">
      <c r="AK366" s="207"/>
      <c r="AL366" s="207"/>
      <c r="AM366" s="207"/>
      <c r="AN366" s="206"/>
    </row>
    <row r="367" spans="37:40" ht="15">
      <c r="AK367" s="207"/>
      <c r="AL367" s="207"/>
      <c r="AM367" s="207"/>
      <c r="AN367" s="206"/>
    </row>
    <row r="368" spans="37:40" ht="15">
      <c r="AK368" s="207"/>
      <c r="AL368" s="207"/>
      <c r="AM368" s="207"/>
      <c r="AN368" s="206"/>
    </row>
    <row r="369" spans="37:40" ht="15">
      <c r="AK369" s="207"/>
      <c r="AL369" s="207"/>
      <c r="AM369" s="207"/>
      <c r="AN369" s="206"/>
    </row>
    <row r="370" spans="37:40" ht="15">
      <c r="AK370" s="207"/>
      <c r="AL370" s="207"/>
      <c r="AM370" s="207"/>
      <c r="AN370" s="206"/>
    </row>
    <row r="371" spans="37:40" ht="15">
      <c r="AK371" s="207"/>
      <c r="AL371" s="207"/>
      <c r="AM371" s="207"/>
      <c r="AN371" s="206"/>
    </row>
    <row r="372" spans="37:40" ht="15">
      <c r="AK372" s="207"/>
      <c r="AL372" s="207"/>
      <c r="AM372" s="207"/>
      <c r="AN372" s="206"/>
    </row>
    <row r="373" spans="37:40" ht="15">
      <c r="AK373" s="207"/>
      <c r="AL373" s="207"/>
      <c r="AM373" s="207"/>
      <c r="AN373" s="206"/>
    </row>
    <row r="374" spans="37:40" ht="15">
      <c r="AK374" s="207"/>
      <c r="AL374" s="207"/>
      <c r="AM374" s="207"/>
      <c r="AN374" s="206"/>
    </row>
    <row r="375" spans="37:40" ht="15">
      <c r="AK375" s="207"/>
      <c r="AL375" s="207"/>
      <c r="AM375" s="207"/>
      <c r="AN375" s="206"/>
    </row>
    <row r="376" spans="37:40" ht="15">
      <c r="AK376" s="207"/>
      <c r="AL376" s="207"/>
      <c r="AM376" s="207"/>
      <c r="AN376" s="206"/>
    </row>
    <row r="377" spans="37:40" ht="15">
      <c r="AK377" s="207"/>
      <c r="AL377" s="207"/>
      <c r="AM377" s="207"/>
      <c r="AN377" s="206"/>
    </row>
    <row r="378" spans="37:40" ht="15">
      <c r="AK378" s="207"/>
      <c r="AL378" s="207"/>
      <c r="AM378" s="207"/>
      <c r="AN378" s="206"/>
    </row>
    <row r="379" spans="37:40" ht="15">
      <c r="AK379" s="207"/>
      <c r="AL379" s="207"/>
      <c r="AM379" s="207"/>
      <c r="AN379" s="206"/>
    </row>
    <row r="380" spans="37:40" ht="15">
      <c r="AK380" s="207"/>
      <c r="AL380" s="207"/>
      <c r="AM380" s="207"/>
      <c r="AN380" s="206"/>
    </row>
    <row r="381" spans="37:40" ht="15">
      <c r="AK381" s="207"/>
      <c r="AL381" s="207"/>
      <c r="AM381" s="207"/>
      <c r="AN381" s="206"/>
    </row>
    <row r="382" spans="37:40" ht="15">
      <c r="AK382" s="207"/>
      <c r="AL382" s="207"/>
      <c r="AM382" s="207"/>
      <c r="AN382" s="206"/>
    </row>
    <row r="383" spans="37:40" ht="15">
      <c r="AK383" s="207"/>
      <c r="AL383" s="207"/>
      <c r="AM383" s="207"/>
      <c r="AN383" s="206"/>
    </row>
    <row r="384" spans="37:40" ht="15">
      <c r="AK384" s="207"/>
      <c r="AL384" s="207"/>
      <c r="AM384" s="207"/>
      <c r="AN384" s="206"/>
    </row>
    <row r="385" spans="37:40" ht="15">
      <c r="AK385" s="207"/>
      <c r="AL385" s="207"/>
      <c r="AM385" s="207"/>
      <c r="AN385" s="206"/>
    </row>
    <row r="386" spans="37:40" ht="15">
      <c r="AK386" s="207"/>
      <c r="AL386" s="207"/>
      <c r="AM386" s="207"/>
      <c r="AN386" s="206"/>
    </row>
    <row r="387" spans="37:40" ht="15">
      <c r="AK387" s="207"/>
      <c r="AL387" s="207"/>
      <c r="AM387" s="207"/>
      <c r="AN387" s="206"/>
    </row>
    <row r="388" spans="37:40" ht="15">
      <c r="AK388" s="207"/>
      <c r="AL388" s="207"/>
      <c r="AM388" s="207"/>
      <c r="AN388" s="206"/>
    </row>
    <row r="389" spans="37:40" ht="15">
      <c r="AK389" s="207"/>
      <c r="AL389" s="207"/>
      <c r="AM389" s="207"/>
      <c r="AN389" s="206"/>
    </row>
    <row r="390" spans="37:40" ht="15">
      <c r="AK390" s="207"/>
      <c r="AL390" s="207"/>
      <c r="AM390" s="207"/>
      <c r="AN390" s="206"/>
    </row>
    <row r="391" spans="37:40" ht="15">
      <c r="AK391" s="207"/>
      <c r="AL391" s="207"/>
      <c r="AM391" s="207"/>
      <c r="AN391" s="206"/>
    </row>
    <row r="392" spans="37:40" ht="15">
      <c r="AK392" s="207"/>
      <c r="AL392" s="207"/>
      <c r="AM392" s="207"/>
      <c r="AN392" s="206"/>
    </row>
    <row r="393" spans="37:40" ht="15">
      <c r="AK393" s="207"/>
      <c r="AL393" s="207"/>
      <c r="AM393" s="207"/>
      <c r="AN393" s="206"/>
    </row>
    <row r="394" spans="37:40" ht="15">
      <c r="AK394" s="207"/>
      <c r="AL394" s="207"/>
      <c r="AM394" s="207"/>
      <c r="AN394" s="206"/>
    </row>
    <row r="395" spans="37:40" ht="15">
      <c r="AK395" s="207"/>
      <c r="AL395" s="207"/>
      <c r="AM395" s="207"/>
      <c r="AN395" s="206"/>
    </row>
    <row r="396" spans="37:40" ht="15">
      <c r="AK396" s="207"/>
      <c r="AL396" s="207"/>
      <c r="AM396" s="207"/>
      <c r="AN396" s="206"/>
    </row>
    <row r="397" spans="37:40" ht="15">
      <c r="AK397" s="207"/>
      <c r="AL397" s="207"/>
      <c r="AM397" s="207"/>
      <c r="AN397" s="206"/>
    </row>
    <row r="398" spans="37:40" ht="15">
      <c r="AK398" s="207"/>
      <c r="AL398" s="207"/>
      <c r="AM398" s="207"/>
      <c r="AN398" s="206"/>
    </row>
    <row r="399" spans="37:40" ht="15">
      <c r="AK399" s="207"/>
      <c r="AL399" s="207"/>
      <c r="AM399" s="207"/>
      <c r="AN399" s="206"/>
    </row>
    <row r="400" spans="37:40" ht="15">
      <c r="AK400" s="207"/>
      <c r="AL400" s="207"/>
      <c r="AM400" s="207"/>
      <c r="AN400" s="206"/>
    </row>
    <row r="401" spans="37:40" ht="15">
      <c r="AK401" s="207"/>
      <c r="AL401" s="207"/>
      <c r="AM401" s="207"/>
      <c r="AN401" s="206"/>
    </row>
    <row r="402" spans="37:40" ht="15">
      <c r="AK402" s="207"/>
      <c r="AL402" s="207"/>
      <c r="AM402" s="207"/>
      <c r="AN402" s="206"/>
    </row>
    <row r="403" spans="37:40" ht="15">
      <c r="AK403" s="207"/>
      <c r="AL403" s="207"/>
      <c r="AM403" s="207"/>
      <c r="AN403" s="206"/>
    </row>
    <row r="404" spans="37:40" ht="15">
      <c r="AK404" s="207"/>
      <c r="AL404" s="207"/>
      <c r="AM404" s="207"/>
      <c r="AN404" s="206"/>
    </row>
    <row r="405" spans="37:40" ht="15">
      <c r="AK405" s="207"/>
      <c r="AL405" s="207"/>
      <c r="AM405" s="207"/>
      <c r="AN405" s="206"/>
    </row>
    <row r="406" spans="37:40" ht="15">
      <c r="AK406" s="207"/>
      <c r="AL406" s="207"/>
      <c r="AM406" s="207"/>
      <c r="AN406" s="206"/>
    </row>
    <row r="407" spans="37:40" ht="15">
      <c r="AK407" s="207"/>
      <c r="AL407" s="207"/>
      <c r="AM407" s="207"/>
      <c r="AN407" s="206"/>
    </row>
    <row r="408" spans="37:40" ht="15">
      <c r="AK408" s="207"/>
      <c r="AL408" s="207"/>
      <c r="AM408" s="207"/>
      <c r="AN408" s="206"/>
    </row>
    <row r="409" spans="37:40" ht="15">
      <c r="AK409" s="207"/>
      <c r="AL409" s="207"/>
      <c r="AM409" s="207"/>
      <c r="AN409" s="206"/>
    </row>
    <row r="410" spans="37:40" ht="15">
      <c r="AK410" s="207"/>
      <c r="AL410" s="207"/>
      <c r="AM410" s="207"/>
      <c r="AN410" s="206"/>
    </row>
    <row r="411" spans="37:40" ht="15">
      <c r="AK411" s="207"/>
      <c r="AL411" s="207"/>
      <c r="AM411" s="207"/>
      <c r="AN411" s="206"/>
    </row>
    <row r="412" spans="37:40" ht="15">
      <c r="AK412" s="207"/>
      <c r="AL412" s="207"/>
      <c r="AM412" s="207"/>
      <c r="AN412" s="206"/>
    </row>
    <row r="413" spans="37:40" ht="15">
      <c r="AK413" s="207"/>
      <c r="AL413" s="207"/>
      <c r="AM413" s="207"/>
      <c r="AN413" s="206"/>
    </row>
    <row r="414" spans="37:40" ht="15">
      <c r="AK414" s="207"/>
      <c r="AL414" s="207"/>
      <c r="AM414" s="207"/>
      <c r="AN414" s="206"/>
    </row>
    <row r="415" spans="37:40" ht="15">
      <c r="AK415" s="207"/>
      <c r="AL415" s="207"/>
      <c r="AM415" s="207"/>
      <c r="AN415" s="206"/>
    </row>
    <row r="416" spans="37:40" ht="15">
      <c r="AK416" s="207"/>
      <c r="AL416" s="207"/>
      <c r="AM416" s="207"/>
      <c r="AN416" s="206"/>
    </row>
    <row r="417" spans="37:40" ht="15">
      <c r="AK417" s="207"/>
      <c r="AL417" s="207"/>
      <c r="AM417" s="207"/>
      <c r="AN417" s="206"/>
    </row>
    <row r="418" spans="37:40" ht="15">
      <c r="AK418" s="207"/>
      <c r="AL418" s="207"/>
      <c r="AM418" s="207"/>
      <c r="AN418" s="206"/>
    </row>
    <row r="419" spans="37:40" ht="15">
      <c r="AK419" s="207"/>
      <c r="AL419" s="207"/>
      <c r="AM419" s="207"/>
      <c r="AN419" s="206"/>
    </row>
    <row r="420" spans="37:40" ht="15">
      <c r="AK420" s="207"/>
      <c r="AL420" s="207"/>
      <c r="AM420" s="207"/>
      <c r="AN420" s="206"/>
    </row>
    <row r="421" spans="37:40" ht="15">
      <c r="AK421" s="207"/>
      <c r="AL421" s="207"/>
      <c r="AM421" s="207"/>
      <c r="AN421" s="206"/>
    </row>
    <row r="422" spans="37:40" ht="15">
      <c r="AK422" s="207"/>
      <c r="AL422" s="207"/>
      <c r="AM422" s="207"/>
      <c r="AN422" s="206"/>
    </row>
    <row r="423" spans="37:40" ht="15">
      <c r="AK423" s="207"/>
      <c r="AL423" s="207"/>
      <c r="AM423" s="207"/>
      <c r="AN423" s="206"/>
    </row>
    <row r="424" spans="37:40" ht="15">
      <c r="AK424" s="207"/>
      <c r="AL424" s="207"/>
      <c r="AM424" s="207"/>
      <c r="AN424" s="206"/>
    </row>
    <row r="425" spans="37:40" ht="15">
      <c r="AK425" s="207"/>
      <c r="AL425" s="207"/>
      <c r="AM425" s="207"/>
      <c r="AN425" s="206"/>
    </row>
    <row r="426" spans="37:40" ht="15">
      <c r="AK426" s="207"/>
      <c r="AL426" s="207"/>
      <c r="AM426" s="207"/>
      <c r="AN426" s="206"/>
    </row>
    <row r="427" spans="37:40" ht="15">
      <c r="AK427" s="207"/>
      <c r="AL427" s="207"/>
      <c r="AM427" s="207"/>
      <c r="AN427" s="206"/>
    </row>
    <row r="428" spans="37:40" ht="15">
      <c r="AK428" s="207"/>
      <c r="AL428" s="207"/>
      <c r="AM428" s="207"/>
      <c r="AN428" s="206"/>
    </row>
    <row r="429" spans="37:40" ht="15">
      <c r="AK429" s="207"/>
      <c r="AL429" s="207"/>
      <c r="AM429" s="207"/>
      <c r="AN429" s="206"/>
    </row>
    <row r="430" spans="37:40" ht="15">
      <c r="AK430" s="207"/>
      <c r="AL430" s="207"/>
      <c r="AM430" s="207"/>
      <c r="AN430" s="206"/>
    </row>
    <row r="431" spans="37:40" ht="15">
      <c r="AK431" s="207"/>
      <c r="AL431" s="207"/>
      <c r="AM431" s="207"/>
      <c r="AN431" s="206"/>
    </row>
    <row r="432" spans="37:40" ht="15">
      <c r="AK432" s="207"/>
      <c r="AL432" s="207"/>
      <c r="AM432" s="207"/>
      <c r="AN432" s="206"/>
    </row>
    <row r="433" spans="37:40" ht="15">
      <c r="AK433" s="207"/>
      <c r="AL433" s="207"/>
      <c r="AM433" s="207"/>
      <c r="AN433" s="206"/>
    </row>
    <row r="434" spans="37:40" ht="15">
      <c r="AK434" s="207"/>
      <c r="AL434" s="207"/>
      <c r="AM434" s="207"/>
      <c r="AN434" s="206"/>
    </row>
    <row r="435" spans="37:40" ht="15">
      <c r="AK435" s="207"/>
      <c r="AL435" s="207"/>
      <c r="AM435" s="207"/>
      <c r="AN435" s="206"/>
    </row>
    <row r="436" spans="37:40" ht="15">
      <c r="AK436" s="207"/>
      <c r="AL436" s="207"/>
      <c r="AM436" s="207"/>
      <c r="AN436" s="206"/>
    </row>
    <row r="437" spans="37:40" ht="15">
      <c r="AK437" s="207"/>
      <c r="AL437" s="207"/>
      <c r="AM437" s="207"/>
      <c r="AN437" s="206"/>
    </row>
    <row r="438" spans="37:40" ht="15">
      <c r="AK438" s="207"/>
      <c r="AL438" s="207"/>
      <c r="AM438" s="207"/>
      <c r="AN438" s="206"/>
    </row>
    <row r="439" spans="37:40" ht="15">
      <c r="AK439" s="207"/>
      <c r="AL439" s="207"/>
      <c r="AM439" s="207"/>
      <c r="AN439" s="206"/>
    </row>
    <row r="440" spans="37:40" ht="15">
      <c r="AK440" s="207"/>
      <c r="AL440" s="207"/>
      <c r="AM440" s="207"/>
      <c r="AN440" s="206"/>
    </row>
    <row r="441" spans="37:40" ht="15">
      <c r="AK441" s="207"/>
      <c r="AL441" s="207"/>
      <c r="AM441" s="207"/>
      <c r="AN441" s="206"/>
    </row>
    <row r="442" spans="37:40" ht="15">
      <c r="AK442" s="207"/>
      <c r="AL442" s="207"/>
      <c r="AM442" s="207"/>
      <c r="AN442" s="206"/>
    </row>
    <row r="443" spans="37:40" ht="15">
      <c r="AK443" s="207"/>
      <c r="AL443" s="207"/>
      <c r="AM443" s="207"/>
      <c r="AN443" s="206"/>
    </row>
    <row r="444" spans="37:40" ht="15">
      <c r="AK444" s="207"/>
      <c r="AL444" s="207"/>
      <c r="AM444" s="207"/>
      <c r="AN444" s="206"/>
    </row>
    <row r="445" spans="37:40" ht="15">
      <c r="AK445" s="207"/>
      <c r="AL445" s="207"/>
      <c r="AM445" s="207"/>
      <c r="AN445" s="206"/>
    </row>
    <row r="446" spans="37:40" ht="15">
      <c r="AK446" s="207"/>
      <c r="AL446" s="207"/>
      <c r="AM446" s="207"/>
      <c r="AN446" s="206"/>
    </row>
    <row r="447" spans="37:40" ht="15">
      <c r="AK447" s="207"/>
      <c r="AL447" s="207"/>
      <c r="AM447" s="207"/>
      <c r="AN447" s="206"/>
    </row>
    <row r="448" spans="37:40" ht="15">
      <c r="AK448" s="207"/>
      <c r="AL448" s="207"/>
      <c r="AM448" s="207"/>
      <c r="AN448" s="206"/>
    </row>
    <row r="449" spans="37:40" ht="15">
      <c r="AK449" s="207"/>
      <c r="AL449" s="207"/>
      <c r="AM449" s="207"/>
      <c r="AN449" s="206"/>
    </row>
    <row r="450" spans="37:40" ht="15">
      <c r="AK450" s="207"/>
      <c r="AL450" s="207"/>
      <c r="AM450" s="207"/>
      <c r="AN450" s="206"/>
    </row>
    <row r="451" spans="37:40" ht="15">
      <c r="AK451" s="207"/>
      <c r="AL451" s="207"/>
      <c r="AM451" s="207"/>
      <c r="AN451" s="206"/>
    </row>
    <row r="452" spans="37:40" ht="15">
      <c r="AK452" s="207"/>
      <c r="AL452" s="207"/>
      <c r="AM452" s="207"/>
      <c r="AN452" s="206"/>
    </row>
    <row r="453" spans="37:40" ht="15">
      <c r="AK453" s="207"/>
      <c r="AL453" s="207"/>
      <c r="AM453" s="207"/>
      <c r="AN453" s="206"/>
    </row>
    <row r="454" spans="37:40" ht="15">
      <c r="AK454" s="207"/>
      <c r="AL454" s="207"/>
      <c r="AM454" s="207"/>
      <c r="AN454" s="206"/>
    </row>
    <row r="455" spans="37:40" ht="15">
      <c r="AK455" s="207"/>
      <c r="AL455" s="207"/>
      <c r="AM455" s="207"/>
      <c r="AN455" s="206"/>
    </row>
    <row r="456" spans="37:40" ht="15">
      <c r="AK456" s="207"/>
      <c r="AL456" s="207"/>
      <c r="AM456" s="207"/>
      <c r="AN456" s="206"/>
    </row>
    <row r="457" spans="37:40" ht="15">
      <c r="AK457" s="207"/>
      <c r="AL457" s="207"/>
      <c r="AM457" s="207"/>
      <c r="AN457" s="206"/>
    </row>
    <row r="458" spans="37:40" ht="15">
      <c r="AK458" s="207"/>
      <c r="AL458" s="207"/>
      <c r="AM458" s="207"/>
      <c r="AN458" s="206"/>
    </row>
    <row r="459" spans="37:40" ht="15">
      <c r="AK459" s="207"/>
      <c r="AL459" s="207"/>
      <c r="AM459" s="207"/>
      <c r="AN459" s="206"/>
    </row>
    <row r="460" spans="37:40" ht="15">
      <c r="AK460" s="207"/>
      <c r="AL460" s="207"/>
      <c r="AM460" s="207"/>
      <c r="AN460" s="206"/>
    </row>
    <row r="461" spans="37:40" ht="15">
      <c r="AK461" s="207"/>
      <c r="AL461" s="207"/>
      <c r="AM461" s="207"/>
      <c r="AN461" s="206"/>
    </row>
    <row r="462" spans="37:40" ht="15">
      <c r="AK462" s="207"/>
      <c r="AL462" s="207"/>
      <c r="AM462" s="207"/>
      <c r="AN462" s="206"/>
    </row>
    <row r="463" spans="37:40" ht="15">
      <c r="AK463" s="207"/>
      <c r="AL463" s="207"/>
      <c r="AM463" s="207"/>
      <c r="AN463" s="206"/>
    </row>
    <row r="464" spans="37:40" ht="15">
      <c r="AK464" s="207"/>
      <c r="AL464" s="207"/>
      <c r="AM464" s="207"/>
      <c r="AN464" s="206"/>
    </row>
    <row r="465" spans="37:40" ht="15">
      <c r="AK465" s="207"/>
      <c r="AL465" s="207"/>
      <c r="AM465" s="207"/>
      <c r="AN465" s="206"/>
    </row>
    <row r="466" spans="37:40" ht="15">
      <c r="AK466" s="207"/>
      <c r="AL466" s="207"/>
      <c r="AM466" s="207"/>
      <c r="AN466" s="206"/>
    </row>
    <row r="467" spans="37:40" ht="15">
      <c r="AK467" s="207"/>
      <c r="AL467" s="207"/>
      <c r="AM467" s="207"/>
      <c r="AN467" s="206"/>
    </row>
    <row r="468" spans="37:40" ht="15">
      <c r="AK468" s="207"/>
      <c r="AL468" s="207"/>
      <c r="AM468" s="207"/>
      <c r="AN468" s="206"/>
    </row>
    <row r="469" spans="37:40" ht="15">
      <c r="AK469" s="207"/>
      <c r="AL469" s="207"/>
      <c r="AM469" s="207"/>
      <c r="AN469" s="206"/>
    </row>
    <row r="470" spans="37:40" ht="15">
      <c r="AK470" s="207"/>
      <c r="AL470" s="207"/>
      <c r="AM470" s="207"/>
      <c r="AN470" s="206"/>
    </row>
    <row r="471" spans="37:40" ht="15">
      <c r="AK471" s="207"/>
      <c r="AL471" s="207"/>
      <c r="AM471" s="207"/>
      <c r="AN471" s="206"/>
    </row>
    <row r="472" spans="37:40" ht="15">
      <c r="AK472" s="207"/>
      <c r="AL472" s="207"/>
      <c r="AM472" s="207"/>
      <c r="AN472" s="206"/>
    </row>
    <row r="473" spans="37:40" ht="15">
      <c r="AK473" s="207"/>
      <c r="AL473" s="207"/>
      <c r="AM473" s="207"/>
      <c r="AN473" s="206"/>
    </row>
    <row r="474" spans="37:40" ht="15">
      <c r="AK474" s="207"/>
      <c r="AL474" s="207"/>
      <c r="AM474" s="207"/>
      <c r="AN474" s="206"/>
    </row>
    <row r="475" spans="37:40" ht="15">
      <c r="AK475" s="207"/>
      <c r="AL475" s="207"/>
      <c r="AM475" s="207"/>
      <c r="AN475" s="206"/>
    </row>
    <row r="476" spans="37:40" ht="15">
      <c r="AK476" s="207"/>
      <c r="AL476" s="207"/>
      <c r="AM476" s="207"/>
      <c r="AN476" s="206"/>
    </row>
    <row r="477" spans="37:40" ht="15">
      <c r="AK477" s="207"/>
      <c r="AL477" s="207"/>
      <c r="AM477" s="207"/>
      <c r="AN477" s="206"/>
    </row>
    <row r="478" spans="37:40" ht="15">
      <c r="AK478" s="207"/>
      <c r="AL478" s="207"/>
      <c r="AM478" s="207"/>
      <c r="AN478" s="206"/>
    </row>
    <row r="479" spans="37:40" ht="15">
      <c r="AK479" s="207"/>
      <c r="AL479" s="207"/>
      <c r="AM479" s="207"/>
      <c r="AN479" s="206"/>
    </row>
    <row r="480" spans="37:40" ht="15">
      <c r="AK480" s="207"/>
      <c r="AL480" s="207"/>
      <c r="AM480" s="207"/>
      <c r="AN480" s="206"/>
    </row>
    <row r="481" spans="37:40" ht="15">
      <c r="AK481" s="207"/>
      <c r="AL481" s="207"/>
      <c r="AM481" s="207"/>
      <c r="AN481" s="206"/>
    </row>
    <row r="482" spans="37:40" ht="15">
      <c r="AK482" s="207"/>
      <c r="AL482" s="207"/>
      <c r="AM482" s="207"/>
      <c r="AN482" s="206"/>
    </row>
    <row r="483" spans="37:40" ht="15">
      <c r="AK483" s="207"/>
      <c r="AL483" s="207"/>
      <c r="AM483" s="207"/>
      <c r="AN483" s="206"/>
    </row>
    <row r="484" spans="37:40" ht="15">
      <c r="AK484" s="207"/>
      <c r="AL484" s="207"/>
      <c r="AM484" s="207"/>
      <c r="AN484" s="206"/>
    </row>
    <row r="485" spans="37:40" ht="15">
      <c r="AK485" s="207"/>
      <c r="AL485" s="207"/>
      <c r="AM485" s="207"/>
      <c r="AN485" s="206"/>
    </row>
    <row r="486" spans="37:40" ht="15">
      <c r="AK486" s="207"/>
      <c r="AL486" s="207"/>
      <c r="AM486" s="207"/>
      <c r="AN486" s="206"/>
    </row>
    <row r="487" spans="37:40" ht="15">
      <c r="AK487" s="207"/>
      <c r="AL487" s="207"/>
      <c r="AM487" s="207"/>
      <c r="AN487" s="206"/>
    </row>
    <row r="488" spans="37:40" ht="15">
      <c r="AK488" s="207"/>
      <c r="AL488" s="207"/>
      <c r="AM488" s="207"/>
      <c r="AN488" s="206"/>
    </row>
    <row r="489" spans="37:40" ht="15">
      <c r="AK489" s="207"/>
      <c r="AL489" s="207"/>
      <c r="AM489" s="207"/>
      <c r="AN489" s="206"/>
    </row>
  </sheetData>
  <mergeCells count="13">
    <mergeCell ref="S7:T7"/>
    <mergeCell ref="V7:W7"/>
    <mergeCell ref="AH7:AI7"/>
    <mergeCell ref="C7:D7"/>
    <mergeCell ref="E7:G7"/>
    <mergeCell ref="I7:K7"/>
    <mergeCell ref="O7:P7"/>
    <mergeCell ref="Q7:R7"/>
    <mergeCell ref="B3:D3"/>
    <mergeCell ref="F4:H4"/>
    <mergeCell ref="Y6:AG6"/>
    <mergeCell ref="AH6:AI6"/>
    <mergeCell ref="AK6:AN6"/>
  </mergeCells>
  <printOptions gridLines="1"/>
  <pageMargins left="0.5" right="1" top="0.3" bottom="0.25" header="0.5" footer="0.21"/>
  <pageSetup paperSize="9" scale="60" orientation="landscape" horizontalDpi="4294967293"/>
  <headerFooter alignWithMargins="0"/>
  <rowBreaks count="3" manualBreakCount="3">
    <brk id="35" max="24" man="1"/>
    <brk id="57" max="24" man="1"/>
    <brk id="76" max="29" man="1"/>
  </rowBreaks>
  <colBreaks count="1" manualBreakCount="1">
    <brk id="20" max="107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499984740745262"/>
  </sheetPr>
  <dimension ref="A1:AO489"/>
  <sheetViews>
    <sheetView topLeftCell="J1" zoomScale="80" zoomScaleNormal="80" zoomScalePageLayoutView="80" workbookViewId="0">
      <pane ySplit="8" topLeftCell="A9" activePane="bottomLeft" state="frozen"/>
      <selection activeCell="R51" sqref="R51"/>
      <selection pane="bottomLeft" activeCell="R51" sqref="R51"/>
    </sheetView>
  </sheetViews>
  <sheetFormatPr baseColWidth="10" defaultColWidth="8.83203125" defaultRowHeight="14" x14ac:dyDescent="0"/>
  <cols>
    <col min="1" max="1" width="12.6640625" style="198" customWidth="1"/>
    <col min="2" max="2" width="19.5" style="198" customWidth="1"/>
    <col min="3" max="3" width="12.5" style="198" customWidth="1"/>
    <col min="4" max="4" width="13.1640625" style="198" customWidth="1"/>
    <col min="5" max="5" width="15.5" style="198" customWidth="1"/>
    <col min="6" max="6" width="13.1640625" style="198" customWidth="1"/>
    <col min="7" max="7" width="9.1640625" style="198" customWidth="1"/>
    <col min="8" max="8" width="13.6640625" style="486" customWidth="1"/>
    <col min="9" max="9" width="12.5" style="198" customWidth="1"/>
    <col min="10" max="10" width="13.6640625" style="198" customWidth="1"/>
    <col min="11" max="11" width="12.1640625" style="198" customWidth="1"/>
    <col min="12" max="12" width="15.5" style="198" customWidth="1"/>
    <col min="13" max="13" width="12.5" style="198" customWidth="1"/>
    <col min="14" max="14" width="15.33203125" style="198" customWidth="1"/>
    <col min="15" max="19" width="8.83203125" style="198"/>
    <col min="20" max="20" width="12.5" style="198" customWidth="1"/>
    <col min="21" max="21" width="11.33203125" style="198" customWidth="1"/>
    <col min="22" max="22" width="12.6640625" style="198" customWidth="1"/>
    <col min="23" max="23" width="14.6640625" style="198" customWidth="1"/>
    <col min="24" max="24" width="37.83203125" style="198" customWidth="1"/>
    <col min="25" max="33" width="8.83203125" style="452"/>
    <col min="34" max="34" width="13.5" style="198" customWidth="1"/>
    <col min="35" max="35" width="11" style="198" customWidth="1"/>
    <col min="36" max="36" width="49.1640625" style="198" customWidth="1"/>
    <col min="37" max="40" width="13.1640625" style="198" hidden="1" customWidth="1"/>
    <col min="41" max="41" width="58.1640625" style="198" customWidth="1"/>
    <col min="42" max="16384" width="8.83203125" style="198"/>
  </cols>
  <sheetData>
    <row r="1" spans="1:41" ht="19" thickBot="1">
      <c r="A1" s="457" t="s">
        <v>1085</v>
      </c>
      <c r="B1" s="458"/>
      <c r="C1" s="182"/>
      <c r="D1" s="182"/>
      <c r="E1" s="182"/>
      <c r="F1" s="182"/>
      <c r="G1" s="459"/>
      <c r="H1" s="176"/>
      <c r="I1" s="177"/>
      <c r="J1" s="178"/>
      <c r="K1" s="178"/>
      <c r="L1" s="178"/>
      <c r="M1" s="177"/>
      <c r="N1" s="177"/>
      <c r="O1" s="177"/>
      <c r="P1" s="178"/>
      <c r="Q1" s="178"/>
      <c r="R1" s="178"/>
      <c r="S1" s="178"/>
      <c r="T1" s="178"/>
      <c r="U1" s="179"/>
      <c r="V1" s="178"/>
      <c r="W1" s="178"/>
      <c r="X1" s="178"/>
      <c r="AH1" s="178"/>
      <c r="AI1" s="178"/>
      <c r="AJ1" s="178"/>
      <c r="AK1" s="178"/>
      <c r="AL1" s="178"/>
      <c r="AM1" s="178"/>
      <c r="AN1" s="178"/>
      <c r="AO1" s="181"/>
    </row>
    <row r="2" spans="1:41" ht="19" thickBot="1">
      <c r="A2" s="182" t="s">
        <v>0</v>
      </c>
      <c r="B2" s="460"/>
      <c r="C2" s="182"/>
      <c r="D2" s="182"/>
      <c r="E2" s="182"/>
      <c r="F2" s="182"/>
      <c r="G2" s="182"/>
      <c r="H2" s="176"/>
      <c r="I2" s="177"/>
      <c r="J2" s="178"/>
      <c r="K2" s="178"/>
      <c r="L2" s="178"/>
      <c r="M2" s="177"/>
      <c r="N2" s="177"/>
      <c r="O2" s="177"/>
      <c r="P2" s="178"/>
      <c r="Q2" s="178"/>
      <c r="R2" s="178"/>
      <c r="S2" s="178"/>
      <c r="T2" s="178"/>
      <c r="U2" s="179"/>
      <c r="V2" s="178"/>
      <c r="W2" s="178"/>
      <c r="X2" s="178"/>
      <c r="AH2" s="178"/>
      <c r="AI2" s="178"/>
      <c r="AJ2" s="178"/>
      <c r="AK2" s="178"/>
      <c r="AL2" s="178"/>
      <c r="AM2" s="178"/>
      <c r="AN2" s="178"/>
      <c r="AO2" s="178"/>
    </row>
    <row r="3" spans="1:41" ht="16" thickBot="1">
      <c r="A3" s="461" t="s">
        <v>1</v>
      </c>
      <c r="B3" s="1093" t="s">
        <v>2</v>
      </c>
      <c r="C3" s="1093"/>
      <c r="D3" s="1093"/>
      <c r="E3" s="461"/>
      <c r="F3" s="461"/>
      <c r="G3" s="461"/>
      <c r="H3" s="462"/>
      <c r="I3" s="463"/>
      <c r="J3" s="463"/>
      <c r="K3" s="463"/>
      <c r="L3" s="463"/>
      <c r="M3" s="463"/>
      <c r="N3" s="463"/>
      <c r="O3" s="463"/>
      <c r="P3" s="463"/>
      <c r="Q3" s="463"/>
      <c r="R3" s="463"/>
      <c r="S3" s="463"/>
      <c r="T3" s="463"/>
      <c r="U3" s="179"/>
      <c r="V3" s="463"/>
      <c r="W3" s="463"/>
      <c r="X3" s="463"/>
      <c r="AH3" s="463"/>
      <c r="AI3" s="463"/>
      <c r="AJ3" s="463"/>
      <c r="AK3" s="463"/>
      <c r="AL3" s="463"/>
      <c r="AM3" s="463"/>
      <c r="AN3" s="463"/>
      <c r="AO3" s="463"/>
    </row>
    <row r="4" spans="1:41" ht="16" thickBot="1">
      <c r="A4" s="1102" t="s">
        <v>3307</v>
      </c>
      <c r="B4" s="1102"/>
      <c r="C4" s="1102"/>
      <c r="D4" s="1102"/>
      <c r="E4" s="1102"/>
      <c r="F4" s="1102"/>
      <c r="G4" s="1102"/>
      <c r="H4" s="1123"/>
      <c r="I4" s="463"/>
      <c r="J4" s="463"/>
      <c r="K4" s="463"/>
      <c r="L4" s="463"/>
      <c r="M4" s="463"/>
      <c r="N4" s="463"/>
      <c r="O4" s="463"/>
      <c r="P4" s="463"/>
      <c r="Q4" s="463"/>
      <c r="R4" s="463"/>
      <c r="S4" s="463"/>
      <c r="T4" s="463"/>
      <c r="U4" s="179"/>
      <c r="V4" s="463"/>
      <c r="W4" s="463"/>
      <c r="X4" s="463"/>
      <c r="Y4" s="463"/>
      <c r="Z4" s="463"/>
      <c r="AA4" s="463"/>
      <c r="AB4" s="463"/>
      <c r="AC4" s="463"/>
      <c r="AD4" s="463"/>
      <c r="AE4" s="463"/>
      <c r="AF4" s="463"/>
      <c r="AG4" s="463"/>
      <c r="AH4" s="463"/>
      <c r="AI4" s="463"/>
      <c r="AJ4" s="463"/>
      <c r="AK4" s="463"/>
      <c r="AL4" s="463"/>
      <c r="AM4" s="463"/>
      <c r="AN4" s="463"/>
      <c r="AO4" s="463"/>
    </row>
    <row r="5" spans="1:41" ht="16" thickBot="1">
      <c r="A5" s="464" t="s">
        <v>6</v>
      </c>
      <c r="B5" s="487"/>
      <c r="C5" s="464"/>
      <c r="D5" s="464"/>
      <c r="E5" s="464" t="s">
        <v>5</v>
      </c>
      <c r="F5" s="464"/>
      <c r="G5" s="464"/>
      <c r="H5" s="488"/>
      <c r="I5" s="463"/>
      <c r="J5" s="463"/>
      <c r="K5" s="463"/>
      <c r="L5" s="463"/>
      <c r="M5" s="463"/>
      <c r="N5" s="463"/>
      <c r="O5" s="463"/>
      <c r="P5" s="463"/>
      <c r="Q5" s="463"/>
      <c r="R5" s="463"/>
      <c r="S5" s="463"/>
      <c r="T5" s="463"/>
      <c r="U5" s="179"/>
      <c r="V5" s="463"/>
      <c r="W5" s="463"/>
      <c r="X5" s="463"/>
      <c r="Y5" s="463"/>
      <c r="Z5" s="463"/>
      <c r="AA5" s="463"/>
      <c r="AB5" s="463"/>
      <c r="AC5" s="463"/>
      <c r="AD5" s="463"/>
      <c r="AE5" s="463"/>
      <c r="AF5" s="463"/>
      <c r="AG5" s="463"/>
      <c r="AH5" s="463"/>
      <c r="AI5" s="463"/>
      <c r="AJ5" s="463"/>
      <c r="AK5" s="463"/>
      <c r="AL5" s="463"/>
      <c r="AM5" s="463"/>
      <c r="AN5" s="463"/>
      <c r="AO5" s="463"/>
    </row>
    <row r="6" spans="1:41" ht="16" thickBot="1">
      <c r="A6" s="192"/>
      <c r="B6" s="193"/>
      <c r="C6" s="192"/>
      <c r="D6" s="192"/>
      <c r="E6" s="192"/>
      <c r="F6" s="192"/>
      <c r="G6" s="192"/>
      <c r="H6" s="194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5"/>
      <c r="U6" s="465" t="s">
        <v>11</v>
      </c>
      <c r="V6" s="192"/>
      <c r="W6" s="192"/>
      <c r="X6" s="192"/>
      <c r="Y6" s="1094" t="s">
        <v>2956</v>
      </c>
      <c r="Z6" s="1095"/>
      <c r="AA6" s="1095"/>
      <c r="AB6" s="1095"/>
      <c r="AC6" s="1095"/>
      <c r="AD6" s="1095"/>
      <c r="AE6" s="1095"/>
      <c r="AF6" s="1095"/>
      <c r="AG6" s="1096"/>
      <c r="AH6" s="1124"/>
      <c r="AI6" s="1125"/>
      <c r="AJ6" s="192"/>
      <c r="AK6" s="1097" t="s">
        <v>9</v>
      </c>
      <c r="AL6" s="1098"/>
      <c r="AM6" s="1098"/>
      <c r="AN6" s="1098"/>
    </row>
    <row r="7" spans="1:41" ht="16" thickBot="1">
      <c r="A7" s="199" t="s">
        <v>11</v>
      </c>
      <c r="B7" s="200" t="s">
        <v>12</v>
      </c>
      <c r="C7" s="1028" t="s">
        <v>13</v>
      </c>
      <c r="D7" s="1028"/>
      <c r="E7" s="1028" t="s">
        <v>14</v>
      </c>
      <c r="F7" s="1028"/>
      <c r="G7" s="1028"/>
      <c r="H7" s="201" t="s">
        <v>16</v>
      </c>
      <c r="I7" s="1028" t="s">
        <v>20</v>
      </c>
      <c r="J7" s="1028"/>
      <c r="K7" s="1028"/>
      <c r="L7" s="202" t="s">
        <v>15</v>
      </c>
      <c r="M7" s="202" t="s">
        <v>71</v>
      </c>
      <c r="N7" s="202" t="s">
        <v>72</v>
      </c>
      <c r="O7" s="1028" t="s">
        <v>17</v>
      </c>
      <c r="P7" s="1028"/>
      <c r="Q7" s="1028" t="s">
        <v>18</v>
      </c>
      <c r="R7" s="1028"/>
      <c r="S7" s="1028" t="s">
        <v>19</v>
      </c>
      <c r="T7" s="1028"/>
      <c r="U7" s="203"/>
      <c r="V7" s="1099" t="s">
        <v>3104</v>
      </c>
      <c r="W7" s="1034"/>
      <c r="X7" s="471"/>
      <c r="Y7" s="466" t="s">
        <v>83</v>
      </c>
      <c r="Z7" s="467" t="s">
        <v>82</v>
      </c>
      <c r="AA7" s="467" t="s">
        <v>84</v>
      </c>
      <c r="AB7" s="467" t="s">
        <v>85</v>
      </c>
      <c r="AC7" s="467" t="s">
        <v>86</v>
      </c>
      <c r="AD7" s="468" t="s">
        <v>87</v>
      </c>
      <c r="AE7" s="467" t="s">
        <v>88</v>
      </c>
      <c r="AF7" s="469" t="s">
        <v>89</v>
      </c>
      <c r="AG7" s="470" t="s">
        <v>90</v>
      </c>
      <c r="AH7" s="1099" t="s">
        <v>1318</v>
      </c>
      <c r="AI7" s="1100"/>
      <c r="AJ7" s="202" t="s">
        <v>25</v>
      </c>
      <c r="AK7" s="214" t="s">
        <v>21</v>
      </c>
      <c r="AL7" s="214" t="s">
        <v>74</v>
      </c>
      <c r="AM7" s="214" t="s">
        <v>22</v>
      </c>
      <c r="AN7" s="215" t="s">
        <v>23</v>
      </c>
    </row>
    <row r="8" spans="1:41" ht="15">
      <c r="A8" s="211"/>
      <c r="B8" s="211"/>
      <c r="C8" s="212" t="s">
        <v>26</v>
      </c>
      <c r="D8" s="212" t="s">
        <v>27</v>
      </c>
      <c r="E8" s="212" t="s">
        <v>75</v>
      </c>
      <c r="F8" s="212" t="s">
        <v>76</v>
      </c>
      <c r="G8" s="212" t="s">
        <v>29</v>
      </c>
      <c r="H8" s="213" t="s">
        <v>31</v>
      </c>
      <c r="I8" s="212" t="s">
        <v>34</v>
      </c>
      <c r="J8" s="212" t="s">
        <v>77</v>
      </c>
      <c r="K8" s="212" t="s">
        <v>35</v>
      </c>
      <c r="L8" s="212" t="s">
        <v>30</v>
      </c>
      <c r="M8" s="212" t="s">
        <v>30</v>
      </c>
      <c r="N8" s="212" t="s">
        <v>30</v>
      </c>
      <c r="O8" s="212" t="s">
        <v>32</v>
      </c>
      <c r="P8" s="212" t="s">
        <v>33</v>
      </c>
      <c r="Q8" s="212" t="s">
        <v>32</v>
      </c>
      <c r="R8" s="212" t="s">
        <v>33</v>
      </c>
      <c r="S8" s="212" t="s">
        <v>32</v>
      </c>
      <c r="T8" s="212" t="s">
        <v>33</v>
      </c>
      <c r="U8" s="203"/>
      <c r="V8" s="214" t="s">
        <v>38</v>
      </c>
      <c r="W8" s="214" t="s">
        <v>39</v>
      </c>
      <c r="X8" s="219" t="s">
        <v>1089</v>
      </c>
      <c r="Y8" s="463"/>
      <c r="Z8" s="463"/>
      <c r="AA8" s="463"/>
      <c r="AB8" s="463"/>
      <c r="AC8" s="463"/>
      <c r="AD8" s="463"/>
      <c r="AE8" s="463"/>
      <c r="AF8" s="463"/>
      <c r="AG8" s="463"/>
      <c r="AH8" s="219" t="s">
        <v>1090</v>
      </c>
      <c r="AI8" s="219" t="s">
        <v>70</v>
      </c>
      <c r="AJ8" s="212"/>
      <c r="AK8" s="207" t="s">
        <v>497</v>
      </c>
      <c r="AL8" s="207" t="s">
        <v>498</v>
      </c>
      <c r="AM8" s="207"/>
      <c r="AN8" s="206"/>
    </row>
    <row r="9" spans="1:41" ht="29.25" customHeight="1">
      <c r="A9" s="220">
        <v>1</v>
      </c>
      <c r="B9" s="472" t="s">
        <v>3308</v>
      </c>
      <c r="C9" s="220">
        <v>1</v>
      </c>
      <c r="D9" s="220"/>
      <c r="E9" s="220"/>
      <c r="F9" s="220"/>
      <c r="G9" s="220">
        <v>1</v>
      </c>
      <c r="H9" s="473">
        <v>672</v>
      </c>
      <c r="I9" s="220"/>
      <c r="J9" s="220"/>
      <c r="K9" s="220">
        <v>1</v>
      </c>
      <c r="L9" s="220">
        <v>174</v>
      </c>
      <c r="M9" s="220">
        <v>76</v>
      </c>
      <c r="N9" s="220">
        <v>209</v>
      </c>
      <c r="O9" s="220"/>
      <c r="P9" s="220">
        <v>1</v>
      </c>
      <c r="Q9" s="220"/>
      <c r="R9" s="220">
        <v>1</v>
      </c>
      <c r="S9" s="220"/>
      <c r="T9" s="220">
        <v>1</v>
      </c>
      <c r="U9" s="474">
        <v>1</v>
      </c>
      <c r="V9" s="220">
        <v>300</v>
      </c>
      <c r="W9" s="220">
        <v>1000</v>
      </c>
      <c r="X9" s="220" t="s">
        <v>3309</v>
      </c>
      <c r="Y9" s="70">
        <v>3505.5</v>
      </c>
      <c r="Z9" s="66">
        <v>3667</v>
      </c>
      <c r="AA9" s="475">
        <v>757.5</v>
      </c>
      <c r="AB9" s="475">
        <v>49.5</v>
      </c>
      <c r="AC9" s="475">
        <v>66</v>
      </c>
      <c r="AD9" s="476">
        <v>95</v>
      </c>
      <c r="AE9" s="480">
        <v>447</v>
      </c>
      <c r="AF9" s="477">
        <v>186</v>
      </c>
      <c r="AG9" s="130">
        <v>5880</v>
      </c>
      <c r="AH9" s="220">
        <v>15</v>
      </c>
      <c r="AI9" s="220">
        <v>15</v>
      </c>
      <c r="AJ9" s="220"/>
      <c r="AK9" s="220"/>
      <c r="AL9" s="220"/>
      <c r="AM9" s="220"/>
      <c r="AN9" s="216"/>
    </row>
    <row r="10" spans="1:41" ht="29.25" customHeight="1">
      <c r="A10" s="220">
        <v>2</v>
      </c>
      <c r="B10" s="472" t="s">
        <v>3308</v>
      </c>
      <c r="C10" s="220">
        <v>1</v>
      </c>
      <c r="D10" s="220"/>
      <c r="E10" s="220"/>
      <c r="F10" s="220">
        <v>1</v>
      </c>
      <c r="G10" s="220"/>
      <c r="H10" s="473">
        <v>458</v>
      </c>
      <c r="I10" s="220"/>
      <c r="J10" s="220">
        <v>1</v>
      </c>
      <c r="K10" s="220"/>
      <c r="L10" s="220">
        <v>161</v>
      </c>
      <c r="M10" s="220">
        <v>65</v>
      </c>
      <c r="N10" s="220">
        <v>184</v>
      </c>
      <c r="O10" s="220"/>
      <c r="P10" s="220">
        <v>1</v>
      </c>
      <c r="Q10" s="220"/>
      <c r="R10" s="220">
        <v>1</v>
      </c>
      <c r="S10" s="220"/>
      <c r="T10" s="220">
        <v>1</v>
      </c>
      <c r="U10" s="474">
        <v>2</v>
      </c>
      <c r="V10" s="220">
        <v>300</v>
      </c>
      <c r="W10" s="220">
        <v>800</v>
      </c>
      <c r="X10" s="220" t="s">
        <v>3310</v>
      </c>
      <c r="Y10" s="479">
        <v>38</v>
      </c>
      <c r="Z10" s="475">
        <v>53.5</v>
      </c>
      <c r="AA10" s="475">
        <v>50.5</v>
      </c>
      <c r="AB10" s="475">
        <v>52</v>
      </c>
      <c r="AC10" s="475">
        <v>59.5</v>
      </c>
      <c r="AD10" s="476">
        <v>49</v>
      </c>
      <c r="AE10" s="480">
        <v>115</v>
      </c>
      <c r="AF10" s="477">
        <v>62.5</v>
      </c>
      <c r="AG10" s="478">
        <v>398</v>
      </c>
      <c r="AH10" s="220"/>
      <c r="AI10" s="220"/>
      <c r="AJ10" s="220"/>
      <c r="AK10" s="220"/>
      <c r="AL10" s="220"/>
      <c r="AM10" s="220"/>
      <c r="AN10" s="216"/>
    </row>
    <row r="11" spans="1:41" ht="29.25" customHeight="1">
      <c r="A11" s="220">
        <v>3</v>
      </c>
      <c r="B11" s="472" t="s">
        <v>3308</v>
      </c>
      <c r="C11" s="220">
        <v>1</v>
      </c>
      <c r="D11" s="220"/>
      <c r="E11" s="220"/>
      <c r="F11" s="220">
        <v>1</v>
      </c>
      <c r="G11" s="220"/>
      <c r="H11" s="473">
        <v>436</v>
      </c>
      <c r="I11" s="220"/>
      <c r="J11" s="220"/>
      <c r="K11" s="220">
        <v>1</v>
      </c>
      <c r="L11" s="220">
        <v>160</v>
      </c>
      <c r="M11" s="220">
        <v>61</v>
      </c>
      <c r="N11" s="220">
        <v>165</v>
      </c>
      <c r="O11" s="220"/>
      <c r="P11" s="220">
        <v>1</v>
      </c>
      <c r="Q11" s="220"/>
      <c r="R11" s="220">
        <v>1</v>
      </c>
      <c r="S11" s="220"/>
      <c r="T11" s="220">
        <v>1</v>
      </c>
      <c r="U11" s="474">
        <v>3</v>
      </c>
      <c r="V11" s="220">
        <v>300</v>
      </c>
      <c r="W11" s="220">
        <v>950</v>
      </c>
      <c r="X11" s="220" t="s">
        <v>3311</v>
      </c>
      <c r="Y11" s="479">
        <v>185.5</v>
      </c>
      <c r="Z11" s="475">
        <v>514</v>
      </c>
      <c r="AA11" s="475">
        <v>108.5</v>
      </c>
      <c r="AB11" s="475">
        <v>38</v>
      </c>
      <c r="AC11" s="475">
        <v>54</v>
      </c>
      <c r="AD11" s="476">
        <v>36</v>
      </c>
      <c r="AE11" s="480">
        <v>59</v>
      </c>
      <c r="AF11" s="477">
        <v>58.5</v>
      </c>
      <c r="AG11" s="478">
        <v>319</v>
      </c>
      <c r="AH11" s="220"/>
      <c r="AI11" s="220"/>
      <c r="AJ11" s="220"/>
      <c r="AK11" s="220"/>
      <c r="AL11" s="220"/>
      <c r="AM11" s="220"/>
      <c r="AN11" s="216"/>
    </row>
    <row r="12" spans="1:41" ht="29.25" customHeight="1">
      <c r="A12" s="220">
        <v>4</v>
      </c>
      <c r="B12" s="472" t="s">
        <v>3308</v>
      </c>
      <c r="C12" s="220"/>
      <c r="D12" s="220">
        <v>1</v>
      </c>
      <c r="E12" s="220"/>
      <c r="F12" s="220">
        <v>1</v>
      </c>
      <c r="G12" s="220"/>
      <c r="H12" s="473">
        <v>477</v>
      </c>
      <c r="I12" s="220"/>
      <c r="J12" s="220"/>
      <c r="K12" s="220">
        <v>1</v>
      </c>
      <c r="L12" s="220">
        <v>152</v>
      </c>
      <c r="M12" s="220">
        <v>65</v>
      </c>
      <c r="N12" s="220">
        <v>188</v>
      </c>
      <c r="O12" s="220"/>
      <c r="P12" s="220">
        <v>1</v>
      </c>
      <c r="Q12" s="220"/>
      <c r="R12" s="220">
        <v>1</v>
      </c>
      <c r="S12" s="220"/>
      <c r="T12" s="220">
        <v>1</v>
      </c>
      <c r="U12" s="474">
        <v>4</v>
      </c>
      <c r="V12" s="220">
        <v>300</v>
      </c>
      <c r="W12" s="220">
        <v>950</v>
      </c>
      <c r="X12" s="220" t="s">
        <v>3312</v>
      </c>
      <c r="Y12" s="479">
        <v>44.5</v>
      </c>
      <c r="Z12" s="475">
        <v>77.5</v>
      </c>
      <c r="AA12" s="475">
        <v>99</v>
      </c>
      <c r="AB12" s="475">
        <v>83</v>
      </c>
      <c r="AC12" s="475">
        <v>81</v>
      </c>
      <c r="AD12" s="476">
        <v>60</v>
      </c>
      <c r="AE12" s="480">
        <v>96.5</v>
      </c>
      <c r="AF12" s="477">
        <v>45</v>
      </c>
      <c r="AG12" s="478">
        <v>371</v>
      </c>
      <c r="AH12" s="220"/>
      <c r="AI12" s="220"/>
      <c r="AJ12" s="220"/>
      <c r="AK12" s="220"/>
      <c r="AL12" s="220"/>
      <c r="AM12" s="220"/>
      <c r="AN12" s="216"/>
    </row>
    <row r="13" spans="1:41" ht="29.25" customHeight="1">
      <c r="A13" s="220">
        <v>5</v>
      </c>
      <c r="B13" s="472" t="s">
        <v>3308</v>
      </c>
      <c r="C13" s="220">
        <v>1</v>
      </c>
      <c r="D13" s="220"/>
      <c r="E13" s="220"/>
      <c r="F13" s="220">
        <v>1</v>
      </c>
      <c r="G13" s="220"/>
      <c r="H13" s="473">
        <v>466</v>
      </c>
      <c r="I13" s="220"/>
      <c r="J13" s="220">
        <v>1</v>
      </c>
      <c r="K13" s="220"/>
      <c r="L13" s="220">
        <v>161</v>
      </c>
      <c r="M13" s="220">
        <v>65</v>
      </c>
      <c r="N13" s="220">
        <v>187</v>
      </c>
      <c r="O13" s="220"/>
      <c r="P13" s="220">
        <v>1</v>
      </c>
      <c r="Q13" s="220"/>
      <c r="R13" s="220">
        <v>1</v>
      </c>
      <c r="S13" s="220"/>
      <c r="T13" s="220">
        <v>1</v>
      </c>
      <c r="U13" s="474">
        <v>5</v>
      </c>
      <c r="V13" s="220">
        <v>300</v>
      </c>
      <c r="W13" s="220">
        <v>900</v>
      </c>
      <c r="X13" s="220" t="s">
        <v>3313</v>
      </c>
      <c r="Y13" s="70">
        <v>1213</v>
      </c>
      <c r="Z13" s="66">
        <v>1183</v>
      </c>
      <c r="AA13" s="475">
        <v>169</v>
      </c>
      <c r="AB13" s="475">
        <v>74</v>
      </c>
      <c r="AC13" s="475">
        <v>50.5</v>
      </c>
      <c r="AD13" s="476">
        <v>60</v>
      </c>
      <c r="AE13" s="480">
        <v>638</v>
      </c>
      <c r="AF13" s="477">
        <v>203</v>
      </c>
      <c r="AG13" s="478">
        <v>319</v>
      </c>
      <c r="AH13" s="220"/>
      <c r="AI13" s="220"/>
      <c r="AJ13" s="220"/>
      <c r="AK13" s="220"/>
      <c r="AL13" s="220"/>
      <c r="AM13" s="220"/>
      <c r="AN13" s="216"/>
    </row>
    <row r="14" spans="1:41" ht="29.25" customHeight="1">
      <c r="A14" s="220">
        <v>6</v>
      </c>
      <c r="B14" s="472" t="s">
        <v>3308</v>
      </c>
      <c r="C14" s="220">
        <v>1</v>
      </c>
      <c r="D14" s="220"/>
      <c r="E14" s="220"/>
      <c r="F14" s="220"/>
      <c r="G14" s="220">
        <v>1</v>
      </c>
      <c r="H14" s="473">
        <v>750</v>
      </c>
      <c r="I14" s="220"/>
      <c r="J14" s="220"/>
      <c r="K14" s="220">
        <v>1</v>
      </c>
      <c r="L14" s="220">
        <v>179</v>
      </c>
      <c r="M14" s="220">
        <v>76</v>
      </c>
      <c r="N14" s="220">
        <v>208</v>
      </c>
      <c r="O14" s="220"/>
      <c r="P14" s="220">
        <v>1</v>
      </c>
      <c r="Q14" s="220"/>
      <c r="R14" s="220">
        <v>1</v>
      </c>
      <c r="S14" s="220"/>
      <c r="T14" s="220">
        <v>1</v>
      </c>
      <c r="U14" s="474">
        <v>6</v>
      </c>
      <c r="V14" s="220">
        <v>300</v>
      </c>
      <c r="W14" s="220">
        <v>900</v>
      </c>
      <c r="X14" s="220" t="s">
        <v>3314</v>
      </c>
      <c r="Y14" s="479">
        <v>120</v>
      </c>
      <c r="Z14" s="475">
        <v>76</v>
      </c>
      <c r="AA14" s="475">
        <v>121</v>
      </c>
      <c r="AB14" s="475">
        <v>432</v>
      </c>
      <c r="AC14" s="475">
        <v>439</v>
      </c>
      <c r="AD14" s="476">
        <v>75</v>
      </c>
      <c r="AE14" s="480">
        <v>453</v>
      </c>
      <c r="AF14" s="477">
        <v>74</v>
      </c>
      <c r="AG14" s="478">
        <v>636</v>
      </c>
      <c r="AH14" s="220"/>
      <c r="AI14" s="220"/>
      <c r="AJ14" s="220"/>
      <c r="AK14" s="220"/>
      <c r="AL14" s="220"/>
      <c r="AM14" s="220"/>
      <c r="AN14" s="216"/>
    </row>
    <row r="15" spans="1:41" ht="29.25" customHeight="1">
      <c r="A15" s="220">
        <v>7</v>
      </c>
      <c r="B15" s="472" t="s">
        <v>3308</v>
      </c>
      <c r="C15" s="220">
        <v>1</v>
      </c>
      <c r="D15" s="220"/>
      <c r="E15" s="220"/>
      <c r="F15" s="220">
        <v>1</v>
      </c>
      <c r="G15" s="220"/>
      <c r="H15" s="473">
        <v>464</v>
      </c>
      <c r="I15" s="220"/>
      <c r="J15" s="220">
        <v>1</v>
      </c>
      <c r="K15" s="220"/>
      <c r="L15" s="220">
        <v>160</v>
      </c>
      <c r="M15" s="220">
        <v>64</v>
      </c>
      <c r="N15" s="220">
        <v>185</v>
      </c>
      <c r="O15" s="220"/>
      <c r="P15" s="220">
        <v>1</v>
      </c>
      <c r="Q15" s="220"/>
      <c r="R15" s="220">
        <v>1</v>
      </c>
      <c r="S15" s="220"/>
      <c r="T15" s="220">
        <v>1</v>
      </c>
      <c r="U15" s="474">
        <v>7</v>
      </c>
      <c r="V15" s="220">
        <v>300</v>
      </c>
      <c r="W15" s="220">
        <v>950</v>
      </c>
      <c r="X15" s="220" t="s">
        <v>3315</v>
      </c>
      <c r="Y15" s="479">
        <v>50</v>
      </c>
      <c r="Z15" s="475">
        <v>72</v>
      </c>
      <c r="AA15" s="475">
        <v>65</v>
      </c>
      <c r="AB15" s="475">
        <v>65.5</v>
      </c>
      <c r="AC15" s="475">
        <v>57</v>
      </c>
      <c r="AD15" s="476">
        <v>49</v>
      </c>
      <c r="AE15" s="480">
        <v>86</v>
      </c>
      <c r="AF15" s="477">
        <v>43</v>
      </c>
      <c r="AG15" s="478">
        <v>481</v>
      </c>
      <c r="AH15" s="220"/>
      <c r="AI15" s="220"/>
      <c r="AJ15" s="220"/>
      <c r="AK15" s="220"/>
      <c r="AL15" s="220"/>
      <c r="AM15" s="220"/>
      <c r="AN15" s="216"/>
    </row>
    <row r="16" spans="1:41" ht="29.25" customHeight="1">
      <c r="A16" s="220">
        <v>8</v>
      </c>
      <c r="B16" s="472" t="s">
        <v>3308</v>
      </c>
      <c r="C16" s="220">
        <v>1</v>
      </c>
      <c r="D16" s="220"/>
      <c r="E16" s="220"/>
      <c r="F16" s="220"/>
      <c r="G16" s="220">
        <v>1</v>
      </c>
      <c r="H16" s="473">
        <v>669</v>
      </c>
      <c r="I16" s="220"/>
      <c r="J16" s="220">
        <v>1</v>
      </c>
      <c r="K16" s="220"/>
      <c r="L16" s="220">
        <v>178</v>
      </c>
      <c r="M16" s="220">
        <v>66</v>
      </c>
      <c r="N16" s="220">
        <v>195</v>
      </c>
      <c r="O16" s="220"/>
      <c r="P16" s="220">
        <v>1</v>
      </c>
      <c r="Q16" s="220"/>
      <c r="R16" s="220">
        <v>1</v>
      </c>
      <c r="S16" s="220"/>
      <c r="T16" s="220">
        <v>1</v>
      </c>
      <c r="U16" s="474">
        <v>8</v>
      </c>
      <c r="V16" s="220">
        <v>300</v>
      </c>
      <c r="W16" s="220">
        <v>950</v>
      </c>
      <c r="X16" s="220" t="s">
        <v>3316</v>
      </c>
      <c r="Y16" s="479">
        <v>77</v>
      </c>
      <c r="Z16" s="475">
        <v>127</v>
      </c>
      <c r="AA16" s="475">
        <v>55</v>
      </c>
      <c r="AB16" s="475">
        <v>52</v>
      </c>
      <c r="AC16" s="475">
        <v>622</v>
      </c>
      <c r="AD16" s="476">
        <v>141</v>
      </c>
      <c r="AE16" s="480">
        <v>302</v>
      </c>
      <c r="AF16" s="477">
        <v>44</v>
      </c>
      <c r="AG16" s="478">
        <v>928</v>
      </c>
      <c r="AH16" s="220"/>
      <c r="AI16" s="220"/>
      <c r="AJ16" s="220"/>
      <c r="AK16" s="220"/>
      <c r="AL16" s="220"/>
      <c r="AM16" s="220"/>
      <c r="AN16" s="216"/>
    </row>
    <row r="17" spans="1:40" ht="29.25" customHeight="1">
      <c r="A17" s="220">
        <v>9</v>
      </c>
      <c r="B17" s="472" t="s">
        <v>3308</v>
      </c>
      <c r="C17" s="220"/>
      <c r="D17" s="220">
        <v>1</v>
      </c>
      <c r="E17" s="220"/>
      <c r="F17" s="220">
        <v>1</v>
      </c>
      <c r="G17" s="220"/>
      <c r="H17" s="473">
        <v>426</v>
      </c>
      <c r="I17" s="220"/>
      <c r="J17" s="220">
        <v>1</v>
      </c>
      <c r="K17" s="220"/>
      <c r="L17" s="220">
        <v>155</v>
      </c>
      <c r="M17" s="220">
        <v>62</v>
      </c>
      <c r="N17" s="220">
        <v>175</v>
      </c>
      <c r="O17" s="220"/>
      <c r="P17" s="220">
        <v>1</v>
      </c>
      <c r="Q17" s="220"/>
      <c r="R17" s="220">
        <v>1</v>
      </c>
      <c r="S17" s="220"/>
      <c r="T17" s="220">
        <v>1</v>
      </c>
      <c r="U17" s="474">
        <v>9</v>
      </c>
      <c r="V17" s="220">
        <v>300</v>
      </c>
      <c r="W17" s="220">
        <v>900</v>
      </c>
      <c r="X17" s="220" t="s">
        <v>3317</v>
      </c>
      <c r="Y17" s="479">
        <v>169</v>
      </c>
      <c r="Z17" s="475">
        <v>527.5</v>
      </c>
      <c r="AA17" s="475">
        <v>221.5</v>
      </c>
      <c r="AB17" s="475">
        <v>79</v>
      </c>
      <c r="AC17" s="475">
        <v>75</v>
      </c>
      <c r="AD17" s="476">
        <v>51</v>
      </c>
      <c r="AE17" s="480">
        <v>91</v>
      </c>
      <c r="AF17" s="477">
        <v>53</v>
      </c>
      <c r="AG17" s="478">
        <v>429</v>
      </c>
      <c r="AH17" s="220"/>
      <c r="AI17" s="220"/>
      <c r="AJ17" s="220"/>
      <c r="AK17" s="220"/>
      <c r="AL17" s="220"/>
      <c r="AM17" s="220"/>
      <c r="AN17" s="216"/>
    </row>
    <row r="18" spans="1:40" ht="29.25" customHeight="1">
      <c r="A18" s="220">
        <v>10</v>
      </c>
      <c r="B18" s="472" t="s">
        <v>3308</v>
      </c>
      <c r="C18" s="220"/>
      <c r="D18" s="220">
        <v>1</v>
      </c>
      <c r="E18" s="220"/>
      <c r="F18" s="220"/>
      <c r="G18" s="220">
        <v>1</v>
      </c>
      <c r="H18" s="473">
        <v>727</v>
      </c>
      <c r="I18" s="220"/>
      <c r="J18" s="220"/>
      <c r="K18" s="220">
        <v>1</v>
      </c>
      <c r="L18" s="220">
        <v>181</v>
      </c>
      <c r="M18" s="220">
        <v>75</v>
      </c>
      <c r="N18" s="220">
        <v>212</v>
      </c>
      <c r="O18" s="220"/>
      <c r="P18" s="220">
        <v>1</v>
      </c>
      <c r="Q18" s="220"/>
      <c r="R18" s="220">
        <v>1</v>
      </c>
      <c r="S18" s="220"/>
      <c r="T18" s="220">
        <v>1</v>
      </c>
      <c r="U18" s="474">
        <v>10</v>
      </c>
      <c r="V18" s="220">
        <v>300</v>
      </c>
      <c r="W18" s="220">
        <v>850</v>
      </c>
      <c r="X18" s="220" t="s">
        <v>3318</v>
      </c>
      <c r="Y18" s="70">
        <v>6561</v>
      </c>
      <c r="Z18" s="66">
        <v>4681</v>
      </c>
      <c r="AA18" s="66">
        <v>1212.5</v>
      </c>
      <c r="AB18" s="475">
        <v>88</v>
      </c>
      <c r="AC18" s="475">
        <v>111</v>
      </c>
      <c r="AD18" s="476">
        <v>276</v>
      </c>
      <c r="AE18" s="81">
        <v>2881</v>
      </c>
      <c r="AF18" s="477">
        <v>949</v>
      </c>
      <c r="AG18" s="478">
        <v>1623.5</v>
      </c>
      <c r="AH18" s="220"/>
      <c r="AI18" s="220"/>
      <c r="AJ18" s="220"/>
      <c r="AK18" s="220"/>
      <c r="AL18" s="220"/>
      <c r="AM18" s="220"/>
      <c r="AN18" s="216"/>
    </row>
    <row r="19" spans="1:40" ht="29.25" customHeight="1">
      <c r="A19" s="220">
        <v>11</v>
      </c>
      <c r="B19" s="472" t="s">
        <v>3308</v>
      </c>
      <c r="C19" s="220">
        <v>1</v>
      </c>
      <c r="D19" s="220"/>
      <c r="E19" s="220"/>
      <c r="F19" s="220"/>
      <c r="G19" s="220">
        <v>1</v>
      </c>
      <c r="H19" s="473">
        <v>708</v>
      </c>
      <c r="I19" s="220"/>
      <c r="J19" s="220">
        <v>1</v>
      </c>
      <c r="K19" s="220"/>
      <c r="L19" s="220">
        <v>180</v>
      </c>
      <c r="M19" s="220">
        <v>73</v>
      </c>
      <c r="N19" s="220">
        <v>210</v>
      </c>
      <c r="O19" s="220"/>
      <c r="P19" s="220">
        <v>1</v>
      </c>
      <c r="Q19" s="220"/>
      <c r="R19" s="220">
        <v>1</v>
      </c>
      <c r="S19" s="220"/>
      <c r="T19" s="220">
        <v>1</v>
      </c>
      <c r="U19" s="474">
        <v>11</v>
      </c>
      <c r="V19" s="220">
        <v>300</v>
      </c>
      <c r="W19" s="220">
        <v>900</v>
      </c>
      <c r="X19" s="220" t="s">
        <v>3319</v>
      </c>
      <c r="Y19" s="70">
        <v>4301</v>
      </c>
      <c r="Z19" s="66">
        <v>2865</v>
      </c>
      <c r="AA19" s="475">
        <v>819</v>
      </c>
      <c r="AB19" s="475">
        <v>84</v>
      </c>
      <c r="AC19" s="475">
        <v>76</v>
      </c>
      <c r="AD19" s="476">
        <v>88.5</v>
      </c>
      <c r="AE19" s="81">
        <v>2783</v>
      </c>
      <c r="AF19" s="477">
        <v>423.5</v>
      </c>
      <c r="AG19" s="478">
        <v>1266</v>
      </c>
      <c r="AH19" s="220"/>
      <c r="AI19" s="220"/>
      <c r="AJ19" s="220"/>
      <c r="AK19" s="220"/>
      <c r="AL19" s="220"/>
      <c r="AM19" s="220"/>
      <c r="AN19" s="216"/>
    </row>
    <row r="20" spans="1:40" ht="29.25" customHeight="1">
      <c r="A20" s="220">
        <v>12</v>
      </c>
      <c r="B20" s="472" t="s">
        <v>3308</v>
      </c>
      <c r="C20" s="220">
        <v>1</v>
      </c>
      <c r="D20" s="220"/>
      <c r="E20" s="220"/>
      <c r="F20" s="220">
        <v>1</v>
      </c>
      <c r="G20" s="220"/>
      <c r="H20" s="473">
        <v>469</v>
      </c>
      <c r="I20" s="220"/>
      <c r="J20" s="220">
        <v>1</v>
      </c>
      <c r="K20" s="220"/>
      <c r="L20" s="220">
        <v>157</v>
      </c>
      <c r="M20" s="220">
        <v>62</v>
      </c>
      <c r="N20" s="220">
        <v>175</v>
      </c>
      <c r="O20" s="220"/>
      <c r="P20" s="220">
        <v>1</v>
      </c>
      <c r="Q20" s="220"/>
      <c r="R20" s="220">
        <v>1</v>
      </c>
      <c r="S20" s="220"/>
      <c r="T20" s="220">
        <v>1</v>
      </c>
      <c r="U20" s="474">
        <v>12</v>
      </c>
      <c r="V20" s="220">
        <v>300</v>
      </c>
      <c r="W20" s="220">
        <v>900</v>
      </c>
      <c r="X20" s="220" t="s">
        <v>3320</v>
      </c>
      <c r="Y20" s="479">
        <v>114.5</v>
      </c>
      <c r="Z20" s="475">
        <v>593.5</v>
      </c>
      <c r="AA20" s="475">
        <v>387</v>
      </c>
      <c r="AB20" s="475">
        <v>40</v>
      </c>
      <c r="AC20" s="475">
        <v>49</v>
      </c>
      <c r="AD20" s="476">
        <v>55</v>
      </c>
      <c r="AE20" s="480">
        <v>839</v>
      </c>
      <c r="AF20" s="477">
        <v>65</v>
      </c>
      <c r="AG20" s="478">
        <v>530</v>
      </c>
      <c r="AH20" s="220"/>
      <c r="AI20" s="220"/>
      <c r="AJ20" s="220"/>
      <c r="AK20" s="220"/>
      <c r="AL20" s="220"/>
      <c r="AM20" s="220"/>
      <c r="AN20" s="216"/>
    </row>
    <row r="21" spans="1:40" ht="29.25" customHeight="1">
      <c r="A21" s="220">
        <v>13</v>
      </c>
      <c r="B21" s="472" t="s">
        <v>3308</v>
      </c>
      <c r="C21" s="220"/>
      <c r="D21" s="220">
        <v>1</v>
      </c>
      <c r="E21" s="220"/>
      <c r="F21" s="220">
        <v>1</v>
      </c>
      <c r="G21" s="220">
        <v>1</v>
      </c>
      <c r="H21" s="473">
        <v>470</v>
      </c>
      <c r="I21" s="220"/>
      <c r="J21" s="220">
        <v>1</v>
      </c>
      <c r="K21" s="220"/>
      <c r="L21" s="220">
        <v>160</v>
      </c>
      <c r="M21" s="220">
        <v>65</v>
      </c>
      <c r="N21" s="220">
        <v>185</v>
      </c>
      <c r="O21" s="220"/>
      <c r="P21" s="220">
        <v>1</v>
      </c>
      <c r="Q21" s="220"/>
      <c r="R21" s="220">
        <v>1</v>
      </c>
      <c r="S21" s="220"/>
      <c r="T21" s="220">
        <v>1</v>
      </c>
      <c r="U21" s="474">
        <v>13</v>
      </c>
      <c r="V21" s="220">
        <v>300</v>
      </c>
      <c r="W21" s="220">
        <v>600</v>
      </c>
      <c r="X21" s="220" t="s">
        <v>3321</v>
      </c>
      <c r="Y21" s="479">
        <v>69</v>
      </c>
      <c r="Z21" s="475">
        <v>59</v>
      </c>
      <c r="AA21" s="475">
        <v>54</v>
      </c>
      <c r="AB21" s="475">
        <v>71</v>
      </c>
      <c r="AC21" s="475">
        <v>53</v>
      </c>
      <c r="AD21" s="476">
        <v>69.5</v>
      </c>
      <c r="AE21" s="81">
        <v>3622</v>
      </c>
      <c r="AF21" s="477">
        <v>84</v>
      </c>
      <c r="AG21" s="478">
        <v>487</v>
      </c>
      <c r="AH21" s="220"/>
      <c r="AI21" s="220"/>
      <c r="AJ21" s="220"/>
      <c r="AK21" s="220"/>
      <c r="AL21" s="220"/>
      <c r="AM21" s="220"/>
      <c r="AN21" s="216"/>
    </row>
    <row r="22" spans="1:40" ht="29.25" customHeight="1">
      <c r="A22" s="220">
        <v>14</v>
      </c>
      <c r="B22" s="472" t="s">
        <v>3308</v>
      </c>
      <c r="C22" s="220">
        <v>1</v>
      </c>
      <c r="D22" s="220"/>
      <c r="E22" s="220"/>
      <c r="F22" s="220"/>
      <c r="G22" s="220">
        <v>1</v>
      </c>
      <c r="H22" s="473">
        <v>569</v>
      </c>
      <c r="I22" s="220"/>
      <c r="J22" s="220"/>
      <c r="K22" s="220">
        <v>1</v>
      </c>
      <c r="L22" s="220">
        <v>178</v>
      </c>
      <c r="M22" s="220">
        <v>63</v>
      </c>
      <c r="N22" s="220">
        <v>192</v>
      </c>
      <c r="O22" s="220"/>
      <c r="P22" s="220">
        <v>1</v>
      </c>
      <c r="Q22" s="220"/>
      <c r="R22" s="220">
        <v>1</v>
      </c>
      <c r="S22" s="220"/>
      <c r="T22" s="220">
        <v>1</v>
      </c>
      <c r="U22" s="474">
        <v>14</v>
      </c>
      <c r="V22" s="220">
        <v>300</v>
      </c>
      <c r="W22" s="220">
        <v>800</v>
      </c>
      <c r="X22" s="220" t="s">
        <v>3322</v>
      </c>
      <c r="Y22" s="479">
        <v>107</v>
      </c>
      <c r="Z22" s="475">
        <v>293</v>
      </c>
      <c r="AA22" s="475">
        <v>410.5</v>
      </c>
      <c r="AB22" s="66">
        <v>2318.5</v>
      </c>
      <c r="AC22" s="66">
        <v>3573</v>
      </c>
      <c r="AD22" s="476">
        <v>520</v>
      </c>
      <c r="AE22" s="480">
        <v>105</v>
      </c>
      <c r="AF22" s="477">
        <v>70</v>
      </c>
      <c r="AG22" s="478">
        <v>3205</v>
      </c>
      <c r="AH22" s="220"/>
      <c r="AI22" s="220"/>
      <c r="AJ22" s="220"/>
      <c r="AK22" s="220"/>
      <c r="AL22" s="220"/>
      <c r="AM22" s="220"/>
      <c r="AN22" s="216"/>
    </row>
    <row r="23" spans="1:40" ht="29.25" customHeight="1">
      <c r="A23" s="220">
        <v>15</v>
      </c>
      <c r="B23" s="472" t="s">
        <v>3308</v>
      </c>
      <c r="C23" s="220">
        <v>1</v>
      </c>
      <c r="D23" s="220"/>
      <c r="E23" s="220"/>
      <c r="F23" s="220"/>
      <c r="G23" s="220">
        <v>1</v>
      </c>
      <c r="H23" s="473">
        <v>650</v>
      </c>
      <c r="I23" s="220"/>
      <c r="J23" s="220">
        <v>1</v>
      </c>
      <c r="K23" s="220"/>
      <c r="L23" s="220">
        <v>183</v>
      </c>
      <c r="M23" s="220">
        <v>76</v>
      </c>
      <c r="N23" s="220">
        <v>220</v>
      </c>
      <c r="O23" s="220"/>
      <c r="P23" s="220">
        <v>1</v>
      </c>
      <c r="Q23" s="220"/>
      <c r="R23" s="220">
        <v>1</v>
      </c>
      <c r="S23" s="220"/>
      <c r="T23" s="220">
        <v>1</v>
      </c>
      <c r="U23" s="474">
        <v>15</v>
      </c>
      <c r="V23" s="220">
        <v>300</v>
      </c>
      <c r="W23" s="220">
        <v>800</v>
      </c>
      <c r="X23" s="220" t="s">
        <v>3323</v>
      </c>
      <c r="Y23" s="479">
        <v>92</v>
      </c>
      <c r="Z23" s="475">
        <v>153</v>
      </c>
      <c r="AA23" s="475">
        <v>106.5</v>
      </c>
      <c r="AB23" s="475">
        <v>61</v>
      </c>
      <c r="AC23" s="475">
        <v>84.5</v>
      </c>
      <c r="AD23" s="476">
        <v>117</v>
      </c>
      <c r="AE23" s="480">
        <v>230</v>
      </c>
      <c r="AF23" s="477">
        <v>85.5</v>
      </c>
      <c r="AG23" s="478">
        <v>3758</v>
      </c>
      <c r="AH23" s="220"/>
      <c r="AI23" s="220"/>
      <c r="AJ23" s="220"/>
      <c r="AK23" s="220"/>
      <c r="AL23" s="220"/>
      <c r="AM23" s="220"/>
      <c r="AN23" s="216"/>
    </row>
    <row r="24" spans="1:40" ht="29.25" customHeight="1">
      <c r="A24" s="220">
        <v>16</v>
      </c>
      <c r="B24" s="472" t="s">
        <v>3324</v>
      </c>
      <c r="C24" s="220">
        <v>1</v>
      </c>
      <c r="D24" s="220"/>
      <c r="E24" s="220"/>
      <c r="F24" s="220"/>
      <c r="G24" s="220">
        <v>1</v>
      </c>
      <c r="H24" s="473">
        <v>698</v>
      </c>
      <c r="I24" s="220"/>
      <c r="J24" s="220">
        <v>1</v>
      </c>
      <c r="K24" s="220"/>
      <c r="L24" s="220">
        <v>184</v>
      </c>
      <c r="M24" s="220">
        <v>70</v>
      </c>
      <c r="N24" s="220">
        <v>213</v>
      </c>
      <c r="O24" s="220"/>
      <c r="P24" s="220">
        <v>1</v>
      </c>
      <c r="Q24" s="220"/>
      <c r="R24" s="220">
        <v>1</v>
      </c>
      <c r="S24" s="220"/>
      <c r="T24" s="220">
        <v>1</v>
      </c>
      <c r="U24" s="474">
        <v>16</v>
      </c>
      <c r="V24" s="220">
        <v>300</v>
      </c>
      <c r="W24" s="220">
        <v>800</v>
      </c>
      <c r="X24" s="220" t="s">
        <v>3325</v>
      </c>
      <c r="Y24" s="70">
        <v>9000</v>
      </c>
      <c r="Z24" s="105">
        <v>13514</v>
      </c>
      <c r="AA24" s="66">
        <v>1207</v>
      </c>
      <c r="AB24" s="475">
        <v>78</v>
      </c>
      <c r="AC24" s="475">
        <v>80</v>
      </c>
      <c r="AD24" s="476">
        <v>60</v>
      </c>
      <c r="AE24" s="480">
        <v>127.5</v>
      </c>
      <c r="AF24" s="477">
        <v>49</v>
      </c>
      <c r="AG24" s="478">
        <v>987</v>
      </c>
      <c r="AH24" s="220"/>
      <c r="AI24" s="220"/>
      <c r="AJ24" s="220"/>
      <c r="AK24" s="220"/>
      <c r="AL24" s="220"/>
      <c r="AM24" s="220"/>
      <c r="AN24" s="216"/>
    </row>
    <row r="25" spans="1:40" ht="29.25" customHeight="1">
      <c r="A25" s="220">
        <v>17</v>
      </c>
      <c r="B25" s="472" t="s">
        <v>3324</v>
      </c>
      <c r="C25" s="220">
        <v>1</v>
      </c>
      <c r="D25" s="220"/>
      <c r="E25" s="220"/>
      <c r="F25" s="220"/>
      <c r="G25" s="220">
        <v>1</v>
      </c>
      <c r="H25" s="473">
        <v>777</v>
      </c>
      <c r="I25" s="220"/>
      <c r="J25" s="220"/>
      <c r="K25" s="220">
        <v>1</v>
      </c>
      <c r="L25" s="220">
        <v>180</v>
      </c>
      <c r="M25" s="220">
        <v>76</v>
      </c>
      <c r="N25" s="220">
        <v>208</v>
      </c>
      <c r="O25" s="220"/>
      <c r="P25" s="220">
        <v>1</v>
      </c>
      <c r="Q25" s="220"/>
      <c r="R25" s="220">
        <v>1</v>
      </c>
      <c r="S25" s="220"/>
      <c r="T25" s="220">
        <v>1</v>
      </c>
      <c r="U25" s="474">
        <v>17</v>
      </c>
      <c r="V25" s="220">
        <v>300</v>
      </c>
      <c r="W25" s="220">
        <v>800</v>
      </c>
      <c r="X25" s="220" t="s">
        <v>3326</v>
      </c>
      <c r="Y25" s="479">
        <v>94</v>
      </c>
      <c r="Z25" s="475">
        <v>61</v>
      </c>
      <c r="AA25" s="475">
        <v>51</v>
      </c>
      <c r="AB25" s="475">
        <v>83</v>
      </c>
      <c r="AC25" s="475">
        <v>85</v>
      </c>
      <c r="AD25" s="476">
        <v>60</v>
      </c>
      <c r="AE25" s="480">
        <v>331</v>
      </c>
      <c r="AF25" s="477">
        <v>57</v>
      </c>
      <c r="AG25" s="478">
        <v>896</v>
      </c>
      <c r="AH25" s="220"/>
      <c r="AI25" s="220"/>
      <c r="AJ25" s="220"/>
      <c r="AK25" s="220"/>
      <c r="AL25" s="220"/>
      <c r="AM25" s="220"/>
      <c r="AN25" s="216"/>
    </row>
    <row r="26" spans="1:40" ht="29.25" customHeight="1">
      <c r="A26" s="220">
        <v>18</v>
      </c>
      <c r="B26" s="472" t="s">
        <v>3324</v>
      </c>
      <c r="C26" s="220">
        <v>1</v>
      </c>
      <c r="D26" s="220"/>
      <c r="E26" s="220"/>
      <c r="F26" s="220"/>
      <c r="G26" s="220">
        <v>1</v>
      </c>
      <c r="H26" s="473">
        <v>700</v>
      </c>
      <c r="I26" s="220"/>
      <c r="J26" s="220">
        <v>1</v>
      </c>
      <c r="K26" s="220"/>
      <c r="L26" s="220">
        <v>175</v>
      </c>
      <c r="M26" s="220">
        <v>75</v>
      </c>
      <c r="N26" s="220">
        <v>215</v>
      </c>
      <c r="O26" s="220"/>
      <c r="P26" s="220">
        <v>1</v>
      </c>
      <c r="Q26" s="220"/>
      <c r="R26" s="220">
        <v>1</v>
      </c>
      <c r="S26" s="220"/>
      <c r="T26" s="220">
        <v>1</v>
      </c>
      <c r="U26" s="474">
        <v>18</v>
      </c>
      <c r="V26" s="220">
        <v>300</v>
      </c>
      <c r="W26" s="220">
        <v>500</v>
      </c>
      <c r="X26" s="220" t="s">
        <v>3327</v>
      </c>
      <c r="Y26" s="479">
        <v>884</v>
      </c>
      <c r="Z26" s="475">
        <v>911.5</v>
      </c>
      <c r="AA26" s="475">
        <v>548.5</v>
      </c>
      <c r="AB26" s="475">
        <v>51</v>
      </c>
      <c r="AC26" s="475">
        <v>108.5</v>
      </c>
      <c r="AD26" s="476">
        <v>103</v>
      </c>
      <c r="AE26" s="480">
        <v>230</v>
      </c>
      <c r="AF26" s="477">
        <v>95</v>
      </c>
      <c r="AG26" s="478">
        <v>1758.5</v>
      </c>
      <c r="AH26" s="220"/>
      <c r="AI26" s="220"/>
      <c r="AJ26" s="220"/>
      <c r="AK26" s="220"/>
      <c r="AL26" s="220"/>
      <c r="AM26" s="220"/>
      <c r="AN26" s="216"/>
    </row>
    <row r="27" spans="1:40" ht="29.25" customHeight="1">
      <c r="A27" s="220">
        <v>19</v>
      </c>
      <c r="B27" s="472" t="s">
        <v>3324</v>
      </c>
      <c r="C27" s="220">
        <v>1</v>
      </c>
      <c r="D27" s="220"/>
      <c r="E27" s="220"/>
      <c r="F27" s="220"/>
      <c r="G27" s="220">
        <v>1</v>
      </c>
      <c r="H27" s="473">
        <v>803</v>
      </c>
      <c r="I27" s="220"/>
      <c r="J27" s="220"/>
      <c r="K27" s="220">
        <v>1</v>
      </c>
      <c r="L27" s="220">
        <v>185</v>
      </c>
      <c r="M27" s="220">
        <v>77</v>
      </c>
      <c r="N27" s="220">
        <v>218</v>
      </c>
      <c r="O27" s="220"/>
      <c r="P27" s="220">
        <v>1</v>
      </c>
      <c r="Q27" s="220"/>
      <c r="R27" s="220">
        <v>1</v>
      </c>
      <c r="S27" s="220"/>
      <c r="T27" s="220">
        <v>1</v>
      </c>
      <c r="U27" s="474">
        <v>19</v>
      </c>
      <c r="V27" s="220">
        <v>300</v>
      </c>
      <c r="W27" s="220">
        <v>600</v>
      </c>
      <c r="X27" s="220" t="s">
        <v>3328</v>
      </c>
      <c r="Y27" s="479">
        <v>51</v>
      </c>
      <c r="Z27" s="475">
        <v>66.5</v>
      </c>
      <c r="AA27" s="475">
        <v>81.5</v>
      </c>
      <c r="AB27" s="475">
        <v>50</v>
      </c>
      <c r="AC27" s="475">
        <v>69.5</v>
      </c>
      <c r="AD27" s="476">
        <v>59</v>
      </c>
      <c r="AE27" s="480">
        <v>103</v>
      </c>
      <c r="AF27" s="477">
        <v>63</v>
      </c>
      <c r="AG27" s="478">
        <v>2152.5</v>
      </c>
      <c r="AH27" s="220"/>
      <c r="AI27" s="220"/>
      <c r="AJ27" s="220"/>
      <c r="AK27" s="220"/>
      <c r="AL27" s="220"/>
      <c r="AM27" s="220"/>
      <c r="AN27" s="216"/>
    </row>
    <row r="28" spans="1:40" ht="29.25" customHeight="1">
      <c r="A28" s="220">
        <v>20</v>
      </c>
      <c r="B28" s="472" t="s">
        <v>3324</v>
      </c>
      <c r="C28" s="220">
        <v>1</v>
      </c>
      <c r="D28" s="220"/>
      <c r="E28" s="220"/>
      <c r="F28" s="220"/>
      <c r="G28" s="220">
        <v>1</v>
      </c>
      <c r="H28" s="473">
        <v>744</v>
      </c>
      <c r="I28" s="220"/>
      <c r="J28" s="220">
        <v>1</v>
      </c>
      <c r="K28" s="220"/>
      <c r="L28" s="220">
        <v>180</v>
      </c>
      <c r="M28" s="220">
        <v>71</v>
      </c>
      <c r="N28" s="220">
        <v>216</v>
      </c>
      <c r="O28" s="220"/>
      <c r="P28" s="220">
        <v>1</v>
      </c>
      <c r="Q28" s="220"/>
      <c r="R28" s="220">
        <v>1</v>
      </c>
      <c r="S28" s="220"/>
      <c r="T28" s="220">
        <v>1</v>
      </c>
      <c r="U28" s="474">
        <v>20</v>
      </c>
      <c r="V28" s="220">
        <v>300</v>
      </c>
      <c r="W28" s="220">
        <v>800</v>
      </c>
      <c r="X28" s="220" t="s">
        <v>3329</v>
      </c>
      <c r="Y28" s="479">
        <v>514</v>
      </c>
      <c r="Z28" s="66">
        <v>1524</v>
      </c>
      <c r="AA28" s="475">
        <v>190.5</v>
      </c>
      <c r="AB28" s="475">
        <v>392.5</v>
      </c>
      <c r="AC28" s="475">
        <v>175.5</v>
      </c>
      <c r="AD28" s="476">
        <v>107</v>
      </c>
      <c r="AE28" s="480">
        <v>539</v>
      </c>
      <c r="AF28" s="477">
        <v>123</v>
      </c>
      <c r="AG28" s="478">
        <v>1743</v>
      </c>
      <c r="AH28" s="220"/>
      <c r="AI28" s="220"/>
      <c r="AJ28" s="220"/>
      <c r="AK28" s="220"/>
      <c r="AL28" s="220"/>
      <c r="AM28" s="220"/>
      <c r="AN28" s="216"/>
    </row>
    <row r="29" spans="1:40" ht="29.25" customHeight="1">
      <c r="A29" s="220">
        <v>21</v>
      </c>
      <c r="B29" s="472" t="s">
        <v>3324</v>
      </c>
      <c r="C29" s="220">
        <v>1</v>
      </c>
      <c r="D29" s="220"/>
      <c r="E29" s="220"/>
      <c r="F29" s="220"/>
      <c r="G29" s="220">
        <v>1</v>
      </c>
      <c r="H29" s="473">
        <v>734</v>
      </c>
      <c r="I29" s="220"/>
      <c r="J29" s="220"/>
      <c r="K29" s="220">
        <v>1</v>
      </c>
      <c r="L29" s="220">
        <v>179</v>
      </c>
      <c r="M29" s="220">
        <v>73</v>
      </c>
      <c r="N29" s="220">
        <v>213</v>
      </c>
      <c r="O29" s="220"/>
      <c r="P29" s="220">
        <v>1</v>
      </c>
      <c r="Q29" s="220"/>
      <c r="R29" s="220">
        <v>1</v>
      </c>
      <c r="S29" s="220"/>
      <c r="T29" s="220">
        <v>1</v>
      </c>
      <c r="U29" s="474">
        <v>21</v>
      </c>
      <c r="V29" s="220">
        <v>300</v>
      </c>
      <c r="W29" s="220">
        <v>600</v>
      </c>
      <c r="X29" s="220" t="s">
        <v>3330</v>
      </c>
      <c r="Y29" s="479">
        <v>601</v>
      </c>
      <c r="Z29" s="475">
        <v>575</v>
      </c>
      <c r="AA29" s="475">
        <v>257.5</v>
      </c>
      <c r="AB29" s="475">
        <v>65.5</v>
      </c>
      <c r="AC29" s="475">
        <v>317</v>
      </c>
      <c r="AD29" s="476">
        <v>55</v>
      </c>
      <c r="AE29" s="480">
        <v>70</v>
      </c>
      <c r="AF29" s="477">
        <v>54.5</v>
      </c>
      <c r="AG29" s="478">
        <v>848</v>
      </c>
      <c r="AH29" s="220"/>
      <c r="AI29" s="220"/>
      <c r="AJ29" s="220"/>
      <c r="AK29" s="220"/>
      <c r="AL29" s="220"/>
      <c r="AM29" s="220"/>
      <c r="AN29" s="216"/>
    </row>
    <row r="30" spans="1:40" ht="29.25" customHeight="1">
      <c r="A30" s="220">
        <v>22</v>
      </c>
      <c r="B30" s="472" t="s">
        <v>3324</v>
      </c>
      <c r="C30" s="220">
        <v>1</v>
      </c>
      <c r="D30" s="220"/>
      <c r="E30" s="220"/>
      <c r="F30" s="220"/>
      <c r="G30" s="220">
        <v>1</v>
      </c>
      <c r="H30" s="473">
        <v>684</v>
      </c>
      <c r="I30" s="220"/>
      <c r="J30" s="220">
        <v>1</v>
      </c>
      <c r="K30" s="220"/>
      <c r="L30" s="220">
        <v>172</v>
      </c>
      <c r="M30" s="220">
        <v>73</v>
      </c>
      <c r="N30" s="220">
        <v>209</v>
      </c>
      <c r="O30" s="220"/>
      <c r="P30" s="220">
        <v>1</v>
      </c>
      <c r="Q30" s="220"/>
      <c r="R30" s="220">
        <v>1</v>
      </c>
      <c r="S30" s="220"/>
      <c r="T30" s="220">
        <v>1</v>
      </c>
      <c r="U30" s="474">
        <v>22</v>
      </c>
      <c r="V30" s="220">
        <v>300</v>
      </c>
      <c r="W30" s="220">
        <v>900</v>
      </c>
      <c r="X30" s="220" t="s">
        <v>3331</v>
      </c>
      <c r="Y30" s="479">
        <v>296</v>
      </c>
      <c r="Z30" s="475">
        <v>724</v>
      </c>
      <c r="AA30" s="475">
        <v>463</v>
      </c>
      <c r="AB30" s="475">
        <v>96</v>
      </c>
      <c r="AC30" s="475">
        <v>254.5</v>
      </c>
      <c r="AD30" s="476">
        <v>389</v>
      </c>
      <c r="AE30" s="480">
        <v>180.5</v>
      </c>
      <c r="AF30" s="477">
        <v>103</v>
      </c>
      <c r="AG30" s="478">
        <v>1807.5</v>
      </c>
      <c r="AH30" s="220"/>
      <c r="AI30" s="220"/>
      <c r="AJ30" s="220"/>
      <c r="AK30" s="220"/>
      <c r="AL30" s="220"/>
      <c r="AM30" s="220"/>
      <c r="AN30" s="216"/>
    </row>
    <row r="31" spans="1:40" ht="29.25" customHeight="1">
      <c r="A31" s="222">
        <v>23</v>
      </c>
      <c r="B31" s="221" t="s">
        <v>3324</v>
      </c>
      <c r="C31" s="222">
        <v>1</v>
      </c>
      <c r="D31" s="222"/>
      <c r="E31" s="222"/>
      <c r="F31" s="222"/>
      <c r="G31" s="222">
        <v>1</v>
      </c>
      <c r="H31" s="223">
        <v>755</v>
      </c>
      <c r="I31" s="222"/>
      <c r="J31" s="222">
        <v>1</v>
      </c>
      <c r="K31" s="222"/>
      <c r="L31" s="222">
        <v>179</v>
      </c>
      <c r="M31" s="222">
        <v>76</v>
      </c>
      <c r="N31" s="222">
        <v>210</v>
      </c>
      <c r="O31" s="222"/>
      <c r="P31" s="222">
        <v>1</v>
      </c>
      <c r="Q31" s="222"/>
      <c r="R31" s="222">
        <v>1</v>
      </c>
      <c r="S31" s="222"/>
      <c r="T31" s="222">
        <v>1</v>
      </c>
      <c r="U31" s="474">
        <v>23</v>
      </c>
      <c r="V31" s="220">
        <v>300</v>
      </c>
      <c r="W31" s="220">
        <v>750</v>
      </c>
      <c r="X31" s="222" t="s">
        <v>2931</v>
      </c>
      <c r="Y31" s="479">
        <v>170.5</v>
      </c>
      <c r="Z31" s="475">
        <v>612</v>
      </c>
      <c r="AA31" s="475">
        <v>348.5</v>
      </c>
      <c r="AB31" s="475">
        <v>48</v>
      </c>
      <c r="AC31" s="475">
        <v>82</v>
      </c>
      <c r="AD31" s="476">
        <v>50</v>
      </c>
      <c r="AE31" s="81">
        <v>2464</v>
      </c>
      <c r="AF31" s="477">
        <v>190</v>
      </c>
      <c r="AG31" s="478">
        <v>951</v>
      </c>
      <c r="AH31" s="220"/>
      <c r="AI31" s="220"/>
      <c r="AJ31" s="220" t="s">
        <v>3332</v>
      </c>
      <c r="AK31" s="220"/>
      <c r="AL31" s="220"/>
      <c r="AM31" s="220"/>
      <c r="AN31" s="216"/>
    </row>
    <row r="32" spans="1:40" ht="29.25" customHeight="1">
      <c r="A32" s="220">
        <v>24</v>
      </c>
      <c r="B32" s="472" t="s">
        <v>3324</v>
      </c>
      <c r="C32" s="220">
        <v>1</v>
      </c>
      <c r="D32" s="220"/>
      <c r="E32" s="220"/>
      <c r="F32" s="220"/>
      <c r="G32" s="220">
        <v>1</v>
      </c>
      <c r="H32" s="473">
        <v>696</v>
      </c>
      <c r="I32" s="220"/>
      <c r="J32" s="220"/>
      <c r="K32" s="220">
        <v>1</v>
      </c>
      <c r="L32" s="220">
        <v>180</v>
      </c>
      <c r="M32" s="220">
        <v>73</v>
      </c>
      <c r="N32" s="220">
        <v>210</v>
      </c>
      <c r="O32" s="220"/>
      <c r="P32" s="220">
        <v>1</v>
      </c>
      <c r="Q32" s="220"/>
      <c r="R32" s="220">
        <v>1</v>
      </c>
      <c r="S32" s="220"/>
      <c r="T32" s="220">
        <v>1</v>
      </c>
      <c r="U32" s="474">
        <v>24</v>
      </c>
      <c r="V32" s="220">
        <v>300</v>
      </c>
      <c r="W32" s="220">
        <v>400</v>
      </c>
      <c r="X32" s="220" t="s">
        <v>3333</v>
      </c>
      <c r="Y32" s="70">
        <v>5366</v>
      </c>
      <c r="Z32" s="66">
        <v>6857</v>
      </c>
      <c r="AA32" s="66">
        <v>1553</v>
      </c>
      <c r="AB32" s="475">
        <v>64</v>
      </c>
      <c r="AC32" s="475">
        <v>49.5</v>
      </c>
      <c r="AD32" s="476">
        <v>240</v>
      </c>
      <c r="AE32" s="480">
        <v>783</v>
      </c>
      <c r="AF32" s="477">
        <v>252.5</v>
      </c>
      <c r="AG32" s="478">
        <v>1922.5</v>
      </c>
      <c r="AH32" s="220"/>
      <c r="AI32" s="220"/>
      <c r="AJ32" s="220"/>
      <c r="AK32" s="220"/>
      <c r="AL32" s="220"/>
      <c r="AM32" s="220"/>
      <c r="AN32" s="216"/>
    </row>
    <row r="33" spans="1:40" ht="29.25" customHeight="1">
      <c r="A33" s="222">
        <v>25</v>
      </c>
      <c r="B33" s="221" t="s">
        <v>3324</v>
      </c>
      <c r="C33" s="222">
        <v>1</v>
      </c>
      <c r="D33" s="222"/>
      <c r="E33" s="222"/>
      <c r="F33" s="222"/>
      <c r="G33" s="222">
        <v>1</v>
      </c>
      <c r="H33" s="223">
        <v>768</v>
      </c>
      <c r="I33" s="222"/>
      <c r="J33" s="222">
        <v>1</v>
      </c>
      <c r="K33" s="222"/>
      <c r="L33" s="222">
        <v>177</v>
      </c>
      <c r="M33" s="222">
        <v>75</v>
      </c>
      <c r="N33" s="222">
        <v>228</v>
      </c>
      <c r="O33" s="222"/>
      <c r="P33" s="222">
        <v>1</v>
      </c>
      <c r="Q33" s="222"/>
      <c r="R33" s="222">
        <v>1</v>
      </c>
      <c r="S33" s="222"/>
      <c r="T33" s="222">
        <v>1</v>
      </c>
      <c r="U33" s="474">
        <v>25</v>
      </c>
      <c r="V33" s="222">
        <v>300</v>
      </c>
      <c r="W33" s="222">
        <v>750</v>
      </c>
      <c r="X33" s="576" t="s">
        <v>2870</v>
      </c>
      <c r="Y33" s="479">
        <v>578</v>
      </c>
      <c r="Z33" s="66">
        <v>2695</v>
      </c>
      <c r="AA33" s="66">
        <v>1412.5</v>
      </c>
      <c r="AB33" s="475">
        <v>79</v>
      </c>
      <c r="AC33" s="475">
        <v>80</v>
      </c>
      <c r="AD33" s="476">
        <v>79</v>
      </c>
      <c r="AE33" s="480">
        <v>464</v>
      </c>
      <c r="AF33" s="477">
        <v>64.5</v>
      </c>
      <c r="AG33" s="478">
        <v>920</v>
      </c>
      <c r="AH33" s="576"/>
      <c r="AI33" s="576"/>
      <c r="AJ33" s="222" t="s">
        <v>3334</v>
      </c>
      <c r="AK33" s="220"/>
      <c r="AL33" s="220"/>
      <c r="AM33" s="220"/>
      <c r="AN33" s="216"/>
    </row>
    <row r="34" spans="1:40" ht="29.25" customHeight="1">
      <c r="A34" s="220">
        <v>26</v>
      </c>
      <c r="B34" s="472" t="s">
        <v>3324</v>
      </c>
      <c r="C34" s="220">
        <v>1</v>
      </c>
      <c r="D34" s="220"/>
      <c r="E34" s="220"/>
      <c r="F34" s="220"/>
      <c r="G34" s="220">
        <v>1</v>
      </c>
      <c r="H34" s="473">
        <v>684</v>
      </c>
      <c r="I34" s="220"/>
      <c r="J34" s="220">
        <v>1</v>
      </c>
      <c r="K34" s="220"/>
      <c r="L34" s="220">
        <v>176</v>
      </c>
      <c r="M34" s="220">
        <v>64</v>
      </c>
      <c r="N34" s="220">
        <v>201</v>
      </c>
      <c r="O34" s="220"/>
      <c r="P34" s="220">
        <v>1</v>
      </c>
      <c r="Q34" s="220"/>
      <c r="R34" s="220">
        <v>1</v>
      </c>
      <c r="S34" s="220"/>
      <c r="T34" s="220">
        <v>1</v>
      </c>
      <c r="U34" s="474">
        <v>26</v>
      </c>
      <c r="V34" s="220">
        <v>300</v>
      </c>
      <c r="W34" s="220">
        <v>600</v>
      </c>
      <c r="X34" s="220" t="s">
        <v>3335</v>
      </c>
      <c r="Y34" s="70">
        <v>4624</v>
      </c>
      <c r="Z34" s="105">
        <v>10696.5</v>
      </c>
      <c r="AA34" s="66">
        <v>2348</v>
      </c>
      <c r="AB34" s="475">
        <v>55</v>
      </c>
      <c r="AC34" s="475">
        <v>110</v>
      </c>
      <c r="AD34" s="476">
        <v>41</v>
      </c>
      <c r="AE34" s="480">
        <v>296</v>
      </c>
      <c r="AF34" s="477">
        <v>60</v>
      </c>
      <c r="AG34" s="478">
        <v>625</v>
      </c>
      <c r="AH34" s="220"/>
      <c r="AI34" s="220"/>
      <c r="AJ34" s="220"/>
      <c r="AK34" s="220"/>
      <c r="AL34" s="220"/>
      <c r="AM34" s="220"/>
      <c r="AN34" s="216"/>
    </row>
    <row r="35" spans="1:40" ht="29.25" customHeight="1">
      <c r="A35" s="220">
        <v>27</v>
      </c>
      <c r="B35" s="472" t="s">
        <v>3324</v>
      </c>
      <c r="C35" s="220">
        <v>1</v>
      </c>
      <c r="D35" s="220"/>
      <c r="E35" s="220"/>
      <c r="F35" s="220"/>
      <c r="G35" s="220">
        <v>1</v>
      </c>
      <c r="H35" s="473">
        <v>672</v>
      </c>
      <c r="I35" s="220"/>
      <c r="J35" s="220"/>
      <c r="K35" s="220">
        <v>1</v>
      </c>
      <c r="L35" s="220">
        <v>182</v>
      </c>
      <c r="M35" s="220">
        <v>69</v>
      </c>
      <c r="N35" s="220">
        <v>212</v>
      </c>
      <c r="O35" s="220"/>
      <c r="P35" s="220">
        <v>1</v>
      </c>
      <c r="Q35" s="220"/>
      <c r="R35" s="220">
        <v>1</v>
      </c>
      <c r="S35" s="220"/>
      <c r="T35" s="220">
        <v>1</v>
      </c>
      <c r="U35" s="474">
        <v>27</v>
      </c>
      <c r="V35" s="220">
        <v>300</v>
      </c>
      <c r="W35" s="220">
        <v>800</v>
      </c>
      <c r="X35" s="220" t="s">
        <v>3336</v>
      </c>
      <c r="Y35" s="70">
        <v>1024</v>
      </c>
      <c r="Z35" s="475">
        <v>133.5</v>
      </c>
      <c r="AA35" s="475">
        <v>369</v>
      </c>
      <c r="AB35" s="475">
        <v>670</v>
      </c>
      <c r="AC35" s="66">
        <v>1950.5</v>
      </c>
      <c r="AD35" s="476">
        <v>187</v>
      </c>
      <c r="AE35" s="81">
        <v>1435</v>
      </c>
      <c r="AF35" s="477">
        <v>268</v>
      </c>
      <c r="AG35" s="478">
        <v>2927.5</v>
      </c>
      <c r="AH35" s="220"/>
      <c r="AI35" s="220"/>
      <c r="AJ35" s="220"/>
      <c r="AK35" s="220"/>
      <c r="AL35" s="220"/>
      <c r="AM35" s="220"/>
      <c r="AN35" s="216"/>
    </row>
    <row r="36" spans="1:40" ht="29.25" customHeight="1">
      <c r="A36" s="222">
        <v>28</v>
      </c>
      <c r="B36" s="221" t="s">
        <v>3324</v>
      </c>
      <c r="C36" s="222">
        <v>1</v>
      </c>
      <c r="D36" s="222"/>
      <c r="E36" s="222"/>
      <c r="F36" s="222"/>
      <c r="G36" s="222">
        <v>1</v>
      </c>
      <c r="H36" s="223">
        <v>691</v>
      </c>
      <c r="I36" s="222"/>
      <c r="J36" s="222">
        <v>1</v>
      </c>
      <c r="K36" s="222"/>
      <c r="L36" s="222">
        <v>180</v>
      </c>
      <c r="M36" s="222">
        <v>75</v>
      </c>
      <c r="N36" s="222">
        <v>220</v>
      </c>
      <c r="O36" s="222"/>
      <c r="P36" s="222">
        <v>1</v>
      </c>
      <c r="Q36" s="222"/>
      <c r="R36" s="222">
        <v>1</v>
      </c>
      <c r="S36" s="222"/>
      <c r="T36" s="222">
        <v>1</v>
      </c>
      <c r="U36" s="474">
        <v>28</v>
      </c>
      <c r="V36" s="222">
        <v>300</v>
      </c>
      <c r="W36" s="222">
        <v>750</v>
      </c>
      <c r="X36" s="222" t="s">
        <v>3337</v>
      </c>
      <c r="Y36" s="479">
        <v>647.5</v>
      </c>
      <c r="Z36" s="475">
        <v>409</v>
      </c>
      <c r="AA36" s="475">
        <v>125</v>
      </c>
      <c r="AB36" s="475">
        <v>44</v>
      </c>
      <c r="AC36" s="475">
        <v>95</v>
      </c>
      <c r="AD36" s="476">
        <v>539.5</v>
      </c>
      <c r="AE36" s="480">
        <v>366</v>
      </c>
      <c r="AF36" s="477">
        <v>169</v>
      </c>
      <c r="AG36" s="478">
        <v>1363</v>
      </c>
      <c r="AH36" s="222"/>
      <c r="AI36" s="222"/>
      <c r="AJ36" s="222" t="s">
        <v>3338</v>
      </c>
      <c r="AK36" s="220"/>
      <c r="AL36" s="220"/>
      <c r="AM36" s="220"/>
      <c r="AN36" s="216"/>
    </row>
    <row r="37" spans="1:40" ht="29.25" customHeight="1">
      <c r="A37" s="220">
        <v>29</v>
      </c>
      <c r="B37" s="472" t="s">
        <v>3324</v>
      </c>
      <c r="C37" s="220">
        <v>1</v>
      </c>
      <c r="D37" s="220"/>
      <c r="E37" s="220"/>
      <c r="F37" s="220">
        <v>1</v>
      </c>
      <c r="G37" s="220"/>
      <c r="H37" s="473">
        <v>410</v>
      </c>
      <c r="I37" s="220"/>
      <c r="J37" s="220">
        <v>1</v>
      </c>
      <c r="K37" s="220"/>
      <c r="L37" s="220">
        <v>161</v>
      </c>
      <c r="M37" s="220">
        <v>61</v>
      </c>
      <c r="N37" s="220">
        <v>168</v>
      </c>
      <c r="O37" s="220"/>
      <c r="P37" s="220">
        <v>1</v>
      </c>
      <c r="Q37" s="220"/>
      <c r="R37" s="220">
        <v>1</v>
      </c>
      <c r="S37" s="220"/>
      <c r="T37" s="220">
        <v>1</v>
      </c>
      <c r="U37" s="474">
        <v>29</v>
      </c>
      <c r="V37" s="220">
        <v>300</v>
      </c>
      <c r="W37" s="220">
        <v>800</v>
      </c>
      <c r="X37" s="220" t="s">
        <v>3339</v>
      </c>
      <c r="Y37" s="479">
        <v>87</v>
      </c>
      <c r="Z37" s="475">
        <v>58.5</v>
      </c>
      <c r="AA37" s="475">
        <v>54.5</v>
      </c>
      <c r="AB37" s="475">
        <v>43</v>
      </c>
      <c r="AC37" s="475">
        <v>77</v>
      </c>
      <c r="AD37" s="476">
        <v>64</v>
      </c>
      <c r="AE37" s="480">
        <v>620</v>
      </c>
      <c r="AF37" s="477">
        <v>56</v>
      </c>
      <c r="AG37" s="478">
        <v>302</v>
      </c>
      <c r="AH37" s="220"/>
      <c r="AI37" s="220"/>
      <c r="AJ37" s="220"/>
      <c r="AK37" s="220"/>
      <c r="AL37" s="220"/>
      <c r="AM37" s="220"/>
      <c r="AN37" s="216"/>
    </row>
    <row r="38" spans="1:40" ht="29.25" customHeight="1">
      <c r="A38" s="220">
        <v>30</v>
      </c>
      <c r="B38" s="472" t="s">
        <v>3324</v>
      </c>
      <c r="C38" s="220"/>
      <c r="D38" s="220">
        <v>1</v>
      </c>
      <c r="E38" s="220"/>
      <c r="F38" s="220">
        <v>1</v>
      </c>
      <c r="G38" s="220"/>
      <c r="H38" s="473">
        <v>513</v>
      </c>
      <c r="I38" s="220"/>
      <c r="J38" s="220">
        <v>1</v>
      </c>
      <c r="K38" s="220"/>
      <c r="L38" s="220">
        <v>166</v>
      </c>
      <c r="M38" s="220">
        <v>61</v>
      </c>
      <c r="N38" s="220">
        <v>171</v>
      </c>
      <c r="O38" s="220"/>
      <c r="P38" s="220">
        <v>1</v>
      </c>
      <c r="Q38" s="220"/>
      <c r="R38" s="220">
        <v>1</v>
      </c>
      <c r="S38" s="220"/>
      <c r="T38" s="220">
        <v>1</v>
      </c>
      <c r="U38" s="474">
        <v>30</v>
      </c>
      <c r="V38" s="220">
        <v>300</v>
      </c>
      <c r="W38" s="220">
        <v>600</v>
      </c>
      <c r="X38" s="220" t="s">
        <v>3340</v>
      </c>
      <c r="Y38" s="479">
        <v>183</v>
      </c>
      <c r="Z38" s="66">
        <v>4737.5</v>
      </c>
      <c r="AA38" s="475">
        <v>225</v>
      </c>
      <c r="AB38" s="475">
        <v>146.5</v>
      </c>
      <c r="AC38" s="475">
        <v>57</v>
      </c>
      <c r="AD38" s="476">
        <v>44</v>
      </c>
      <c r="AE38" s="480">
        <v>79</v>
      </c>
      <c r="AF38" s="477">
        <v>65</v>
      </c>
      <c r="AG38" s="478">
        <v>321</v>
      </c>
      <c r="AH38" s="220"/>
      <c r="AI38" s="220"/>
      <c r="AJ38" s="220"/>
      <c r="AK38" s="220"/>
      <c r="AL38" s="220"/>
      <c r="AM38" s="220"/>
      <c r="AN38" s="216"/>
    </row>
    <row r="39" spans="1:40" ht="29.25" customHeight="1">
      <c r="A39" s="220">
        <v>31</v>
      </c>
      <c r="B39" s="472" t="s">
        <v>3324</v>
      </c>
      <c r="C39" s="220"/>
      <c r="D39" s="220">
        <v>1</v>
      </c>
      <c r="E39" s="220"/>
      <c r="F39" s="220">
        <v>1</v>
      </c>
      <c r="G39" s="220"/>
      <c r="H39" s="473">
        <v>335</v>
      </c>
      <c r="I39" s="220"/>
      <c r="J39" s="220">
        <v>1</v>
      </c>
      <c r="K39" s="220"/>
      <c r="L39" s="220">
        <v>153</v>
      </c>
      <c r="M39" s="220">
        <v>61</v>
      </c>
      <c r="N39" s="220">
        <v>155</v>
      </c>
      <c r="O39" s="220"/>
      <c r="P39" s="220">
        <v>1</v>
      </c>
      <c r="Q39" s="220"/>
      <c r="R39" s="220">
        <v>1</v>
      </c>
      <c r="S39" s="220"/>
      <c r="T39" s="220">
        <v>1</v>
      </c>
      <c r="U39" s="474">
        <v>31</v>
      </c>
      <c r="V39" s="220">
        <v>300</v>
      </c>
      <c r="W39" s="220">
        <v>800</v>
      </c>
      <c r="X39" s="220" t="s">
        <v>3341</v>
      </c>
      <c r="Y39" s="479">
        <v>276</v>
      </c>
      <c r="Z39" s="66">
        <v>2844</v>
      </c>
      <c r="AA39" s="475">
        <v>537</v>
      </c>
      <c r="AB39" s="475">
        <v>48</v>
      </c>
      <c r="AC39" s="475">
        <v>69.5</v>
      </c>
      <c r="AD39" s="476">
        <v>48</v>
      </c>
      <c r="AE39" s="480">
        <v>161</v>
      </c>
      <c r="AF39" s="477">
        <v>59.5</v>
      </c>
      <c r="AG39" s="478">
        <v>463</v>
      </c>
      <c r="AH39" s="220"/>
      <c r="AI39" s="220"/>
      <c r="AJ39" s="220"/>
      <c r="AK39" s="220"/>
      <c r="AL39" s="220"/>
      <c r="AM39" s="220"/>
      <c r="AN39" s="216"/>
    </row>
    <row r="40" spans="1:40" ht="29.25" customHeight="1">
      <c r="A40" s="220">
        <v>32</v>
      </c>
      <c r="B40" s="472" t="s">
        <v>3324</v>
      </c>
      <c r="C40" s="220">
        <v>1</v>
      </c>
      <c r="D40" s="220"/>
      <c r="E40" s="220"/>
      <c r="F40" s="220">
        <v>1</v>
      </c>
      <c r="G40" s="220"/>
      <c r="H40" s="473">
        <v>410</v>
      </c>
      <c r="I40" s="220"/>
      <c r="J40" s="220"/>
      <c r="K40" s="220">
        <v>1</v>
      </c>
      <c r="L40" s="220">
        <v>163</v>
      </c>
      <c r="M40" s="220">
        <v>60</v>
      </c>
      <c r="N40" s="220">
        <v>170</v>
      </c>
      <c r="O40" s="220"/>
      <c r="P40" s="220">
        <v>1</v>
      </c>
      <c r="Q40" s="220"/>
      <c r="R40" s="220">
        <v>1</v>
      </c>
      <c r="S40" s="220"/>
      <c r="T40" s="220">
        <v>1</v>
      </c>
      <c r="U40" s="474">
        <v>32</v>
      </c>
      <c r="V40" s="220">
        <v>300</v>
      </c>
      <c r="W40" s="220">
        <v>800</v>
      </c>
      <c r="X40" s="220" t="s">
        <v>3342</v>
      </c>
      <c r="Y40" s="479">
        <v>224</v>
      </c>
      <c r="Z40" s="66">
        <v>1725</v>
      </c>
      <c r="AA40" s="475">
        <v>240</v>
      </c>
      <c r="AB40" s="475">
        <v>54</v>
      </c>
      <c r="AC40" s="475">
        <v>81.5</v>
      </c>
      <c r="AD40" s="476">
        <v>57</v>
      </c>
      <c r="AE40" s="480">
        <v>433</v>
      </c>
      <c r="AF40" s="477">
        <v>48.5</v>
      </c>
      <c r="AG40" s="478">
        <v>505.5</v>
      </c>
      <c r="AH40" s="220"/>
      <c r="AI40" s="220"/>
      <c r="AJ40" s="220"/>
      <c r="AK40" s="220"/>
      <c r="AL40" s="220"/>
      <c r="AM40" s="220"/>
      <c r="AN40" s="216"/>
    </row>
    <row r="41" spans="1:40" ht="29.25" customHeight="1">
      <c r="A41" s="220">
        <v>33</v>
      </c>
      <c r="B41" s="472" t="s">
        <v>3324</v>
      </c>
      <c r="C41" s="220"/>
      <c r="D41" s="220">
        <v>1</v>
      </c>
      <c r="E41" s="220"/>
      <c r="F41" s="220">
        <v>1</v>
      </c>
      <c r="G41" s="220"/>
      <c r="H41" s="473">
        <v>411</v>
      </c>
      <c r="I41" s="220"/>
      <c r="J41" s="220"/>
      <c r="K41" s="220">
        <v>1</v>
      </c>
      <c r="L41" s="220">
        <v>145</v>
      </c>
      <c r="M41" s="220">
        <v>54</v>
      </c>
      <c r="N41" s="220">
        <v>178</v>
      </c>
      <c r="O41" s="220"/>
      <c r="P41" s="220">
        <v>1</v>
      </c>
      <c r="Q41" s="220"/>
      <c r="R41" s="220">
        <v>1</v>
      </c>
      <c r="S41" s="220"/>
      <c r="T41" s="220">
        <v>1</v>
      </c>
      <c r="U41" s="474">
        <v>33</v>
      </c>
      <c r="V41" s="220">
        <v>300</v>
      </c>
      <c r="W41" s="220">
        <v>750</v>
      </c>
      <c r="X41" s="220" t="s">
        <v>3343</v>
      </c>
      <c r="Y41" s="479">
        <v>71</v>
      </c>
      <c r="Z41" s="475">
        <v>117</v>
      </c>
      <c r="AA41" s="475">
        <v>75</v>
      </c>
      <c r="AB41" s="475">
        <v>145</v>
      </c>
      <c r="AC41" s="475">
        <v>159.5</v>
      </c>
      <c r="AD41" s="476">
        <v>84</v>
      </c>
      <c r="AE41" s="480">
        <v>122</v>
      </c>
      <c r="AF41" s="477">
        <v>79</v>
      </c>
      <c r="AG41" s="478">
        <v>465</v>
      </c>
      <c r="AH41" s="220"/>
      <c r="AI41" s="220"/>
      <c r="AJ41" s="220"/>
      <c r="AK41" s="220"/>
      <c r="AL41" s="220"/>
      <c r="AM41" s="220"/>
      <c r="AN41" s="216"/>
    </row>
    <row r="42" spans="1:40" ht="29.25" customHeight="1">
      <c r="A42" s="220">
        <v>34</v>
      </c>
      <c r="B42" s="472" t="s">
        <v>3324</v>
      </c>
      <c r="C42" s="220">
        <v>1</v>
      </c>
      <c r="D42" s="220"/>
      <c r="E42" s="220"/>
      <c r="F42" s="220">
        <v>1</v>
      </c>
      <c r="G42" s="220"/>
      <c r="H42" s="473">
        <v>410</v>
      </c>
      <c r="I42" s="220"/>
      <c r="J42" s="220">
        <v>1</v>
      </c>
      <c r="K42" s="220"/>
      <c r="L42" s="220">
        <v>158</v>
      </c>
      <c r="M42" s="220">
        <v>62</v>
      </c>
      <c r="N42" s="220">
        <v>177</v>
      </c>
      <c r="O42" s="220"/>
      <c r="P42" s="220">
        <v>1</v>
      </c>
      <c r="Q42" s="220"/>
      <c r="R42" s="220">
        <v>1</v>
      </c>
      <c r="S42" s="220"/>
      <c r="T42" s="220">
        <v>1</v>
      </c>
      <c r="U42" s="474">
        <v>34</v>
      </c>
      <c r="V42" s="220">
        <v>300</v>
      </c>
      <c r="W42" s="220">
        <v>900</v>
      </c>
      <c r="X42" s="220" t="s">
        <v>3344</v>
      </c>
      <c r="Y42" s="479">
        <v>42</v>
      </c>
      <c r="Z42" s="475">
        <v>43</v>
      </c>
      <c r="AA42" s="475">
        <v>56</v>
      </c>
      <c r="AB42" s="475">
        <v>57</v>
      </c>
      <c r="AC42" s="475">
        <v>116.5</v>
      </c>
      <c r="AD42" s="476">
        <v>82</v>
      </c>
      <c r="AE42" s="480">
        <v>349</v>
      </c>
      <c r="AF42" s="477">
        <v>87</v>
      </c>
      <c r="AG42" s="478">
        <v>839</v>
      </c>
      <c r="AH42" s="220"/>
      <c r="AI42" s="220"/>
      <c r="AJ42" s="220"/>
      <c r="AK42" s="220"/>
      <c r="AL42" s="220"/>
      <c r="AM42" s="220"/>
      <c r="AN42" s="216"/>
    </row>
    <row r="43" spans="1:40" ht="29.25" customHeight="1">
      <c r="A43" s="220">
        <v>35</v>
      </c>
      <c r="B43" s="472" t="s">
        <v>3324</v>
      </c>
      <c r="C43" s="220">
        <v>1</v>
      </c>
      <c r="D43" s="220"/>
      <c r="E43" s="220"/>
      <c r="F43" s="220">
        <v>1</v>
      </c>
      <c r="G43" s="220"/>
      <c r="H43" s="473">
        <v>393</v>
      </c>
      <c r="I43" s="220"/>
      <c r="J43" s="220">
        <v>1</v>
      </c>
      <c r="K43" s="220"/>
      <c r="L43" s="220">
        <v>155</v>
      </c>
      <c r="M43" s="220">
        <v>58</v>
      </c>
      <c r="N43" s="220">
        <v>169</v>
      </c>
      <c r="O43" s="220"/>
      <c r="P43" s="220">
        <v>1</v>
      </c>
      <c r="Q43" s="220"/>
      <c r="R43" s="220">
        <v>1</v>
      </c>
      <c r="S43" s="220"/>
      <c r="T43" s="220">
        <v>1</v>
      </c>
      <c r="U43" s="474">
        <v>35</v>
      </c>
      <c r="V43" s="220">
        <v>300</v>
      </c>
      <c r="W43" s="220">
        <v>800</v>
      </c>
      <c r="X43" s="220" t="s">
        <v>3345</v>
      </c>
      <c r="Y43" s="479">
        <v>90</v>
      </c>
      <c r="Z43" s="475">
        <v>291</v>
      </c>
      <c r="AA43" s="475">
        <v>111.5</v>
      </c>
      <c r="AB43" s="475">
        <v>54</v>
      </c>
      <c r="AC43" s="475">
        <v>67.5</v>
      </c>
      <c r="AD43" s="476">
        <v>46</v>
      </c>
      <c r="AE43" s="480">
        <v>141.5</v>
      </c>
      <c r="AF43" s="477">
        <v>46</v>
      </c>
      <c r="AG43" s="478">
        <v>367</v>
      </c>
      <c r="AH43" s="220"/>
      <c r="AI43" s="220"/>
      <c r="AJ43" s="220"/>
      <c r="AK43" s="220"/>
      <c r="AL43" s="220"/>
      <c r="AM43" s="220"/>
      <c r="AN43" s="216"/>
    </row>
    <row r="44" spans="1:40" ht="29.25" customHeight="1">
      <c r="A44" s="220">
        <v>36</v>
      </c>
      <c r="B44" s="472"/>
      <c r="C44" s="220"/>
      <c r="D44" s="220"/>
      <c r="E44" s="220"/>
      <c r="F44" s="220"/>
      <c r="G44" s="220"/>
      <c r="H44" s="473"/>
      <c r="I44" s="220"/>
      <c r="J44" s="220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474">
        <v>36</v>
      </c>
      <c r="V44" s="220"/>
      <c r="W44" s="220"/>
      <c r="X44" s="220"/>
      <c r="AH44" s="220"/>
      <c r="AI44" s="220"/>
      <c r="AJ44" s="220"/>
      <c r="AK44" s="220"/>
      <c r="AL44" s="220"/>
      <c r="AM44" s="220"/>
      <c r="AN44" s="216"/>
    </row>
    <row r="45" spans="1:40" ht="29.25" customHeight="1">
      <c r="A45" s="220">
        <v>37</v>
      </c>
      <c r="B45" s="472"/>
      <c r="C45" s="220">
        <f>SUM(C9:C44)</f>
        <v>28</v>
      </c>
      <c r="D45" s="220">
        <f t="shared" ref="D45:T45" si="0">SUM(D1:D44)</f>
        <v>7</v>
      </c>
      <c r="E45" s="220">
        <f t="shared" si="0"/>
        <v>0</v>
      </c>
      <c r="F45" s="220">
        <f t="shared" si="0"/>
        <v>15</v>
      </c>
      <c r="G45" s="220">
        <f t="shared" si="0"/>
        <v>21</v>
      </c>
      <c r="H45" s="220">
        <f t="shared" si="0"/>
        <v>20699</v>
      </c>
      <c r="I45" s="220">
        <f t="shared" si="0"/>
        <v>0</v>
      </c>
      <c r="J45" s="220">
        <f t="shared" si="0"/>
        <v>22</v>
      </c>
      <c r="K45" s="220">
        <f t="shared" si="0"/>
        <v>13</v>
      </c>
      <c r="L45" s="220">
        <f t="shared" si="0"/>
        <v>5949</v>
      </c>
      <c r="M45" s="220">
        <f t="shared" si="0"/>
        <v>2378</v>
      </c>
      <c r="N45" s="220">
        <f t="shared" si="0"/>
        <v>6851</v>
      </c>
      <c r="O45" s="220">
        <f t="shared" si="0"/>
        <v>0</v>
      </c>
      <c r="P45" s="220">
        <f t="shared" si="0"/>
        <v>35</v>
      </c>
      <c r="Q45" s="220">
        <f t="shared" si="0"/>
        <v>0</v>
      </c>
      <c r="R45" s="220">
        <f t="shared" si="0"/>
        <v>35</v>
      </c>
      <c r="S45" s="220">
        <f t="shared" si="0"/>
        <v>0</v>
      </c>
      <c r="T45" s="220">
        <f t="shared" si="0"/>
        <v>35</v>
      </c>
      <c r="U45" s="474">
        <v>37</v>
      </c>
      <c r="V45" s="220"/>
      <c r="W45" s="220"/>
      <c r="X45" s="220"/>
      <c r="AH45" s="220"/>
      <c r="AI45" s="220"/>
      <c r="AJ45" s="220"/>
      <c r="AK45" s="220"/>
      <c r="AL45" s="220"/>
      <c r="AM45" s="220"/>
      <c r="AN45" s="216"/>
    </row>
    <row r="46" spans="1:40" ht="29.25" customHeight="1">
      <c r="A46" s="220">
        <v>38</v>
      </c>
      <c r="B46" s="472"/>
      <c r="C46" s="220"/>
      <c r="D46" s="220"/>
      <c r="E46" s="220"/>
      <c r="F46" s="220"/>
      <c r="G46" s="220"/>
      <c r="H46" s="473"/>
      <c r="I46" s="220"/>
      <c r="J46" s="220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474">
        <v>38</v>
      </c>
      <c r="V46" s="220"/>
      <c r="W46" s="220"/>
      <c r="X46" s="220"/>
      <c r="AH46" s="220"/>
      <c r="AI46" s="220"/>
      <c r="AJ46" s="220"/>
      <c r="AK46" s="220"/>
      <c r="AL46" s="220"/>
      <c r="AM46" s="220"/>
      <c r="AN46" s="216"/>
    </row>
    <row r="47" spans="1:40" ht="29.25" customHeight="1">
      <c r="A47" s="220">
        <v>39</v>
      </c>
      <c r="B47" s="472" t="s">
        <v>3306</v>
      </c>
      <c r="C47" s="220">
        <f>COUNT(Z10,Z13,Z14,Z17,Z21,Z25,Z26,Z27)</f>
        <v>8</v>
      </c>
      <c r="D47" s="220"/>
      <c r="E47" s="220"/>
      <c r="F47" s="220"/>
      <c r="G47" s="220"/>
      <c r="H47" s="473"/>
      <c r="I47" s="220"/>
      <c r="J47" s="220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474">
        <v>39</v>
      </c>
      <c r="V47" s="220"/>
      <c r="W47" s="220"/>
      <c r="X47" s="220"/>
      <c r="AH47" s="220"/>
      <c r="AI47" s="220"/>
      <c r="AJ47" s="220"/>
      <c r="AK47" s="220"/>
      <c r="AL47" s="220"/>
      <c r="AM47" s="220"/>
      <c r="AN47" s="216"/>
    </row>
    <row r="48" spans="1:40" ht="29.25" customHeight="1">
      <c r="A48" s="220">
        <v>40</v>
      </c>
      <c r="B48" s="472" t="s">
        <v>2622</v>
      </c>
      <c r="C48" s="220">
        <f>COUNT(Z38:Z40,Z33)</f>
        <v>4</v>
      </c>
      <c r="D48" s="220"/>
      <c r="E48" s="220"/>
      <c r="F48" s="220"/>
      <c r="G48" s="220"/>
      <c r="H48" s="473"/>
      <c r="I48" s="220"/>
      <c r="J48" s="220"/>
      <c r="K48" s="220"/>
      <c r="L48" s="220"/>
      <c r="M48" s="220"/>
      <c r="N48" s="220"/>
      <c r="O48" s="220"/>
      <c r="P48" s="220"/>
      <c r="Q48" s="220"/>
      <c r="R48" s="220"/>
      <c r="S48" s="220"/>
      <c r="T48" s="220"/>
      <c r="U48" s="474">
        <v>40</v>
      </c>
      <c r="V48" s="220"/>
      <c r="W48" s="220"/>
      <c r="X48" s="220"/>
      <c r="AH48" s="220"/>
      <c r="AI48" s="220"/>
      <c r="AJ48" s="220"/>
      <c r="AK48" s="220"/>
      <c r="AL48" s="220"/>
      <c r="AM48" s="220"/>
      <c r="AN48" s="216"/>
    </row>
    <row r="49" spans="1:40" ht="29.25" customHeight="1">
      <c r="A49" s="220">
        <v>41</v>
      </c>
      <c r="B49" s="472" t="s">
        <v>2951</v>
      </c>
      <c r="C49" s="220">
        <v>0</v>
      </c>
      <c r="D49" s="220"/>
      <c r="E49" s="220"/>
      <c r="F49" s="220"/>
      <c r="G49" s="220"/>
      <c r="H49" s="473"/>
      <c r="I49" s="220"/>
      <c r="J49" s="220"/>
      <c r="K49" s="220"/>
      <c r="L49" s="220"/>
      <c r="M49" s="220"/>
      <c r="N49" s="220"/>
      <c r="O49" s="220"/>
      <c r="P49" s="220"/>
      <c r="Q49" s="220"/>
      <c r="R49" s="220"/>
      <c r="S49" s="220"/>
      <c r="T49" s="220"/>
      <c r="U49" s="474">
        <v>41</v>
      </c>
      <c r="V49" s="220"/>
      <c r="W49" s="220"/>
      <c r="X49" s="220"/>
      <c r="AH49" s="220"/>
      <c r="AI49" s="220"/>
      <c r="AJ49" s="220"/>
      <c r="AK49" s="220"/>
      <c r="AL49" s="220"/>
      <c r="AM49" s="220"/>
      <c r="AN49" s="216"/>
    </row>
    <row r="50" spans="1:40" ht="29.25" customHeight="1">
      <c r="A50" s="220">
        <v>42</v>
      </c>
      <c r="B50" s="472"/>
      <c r="C50" s="220"/>
      <c r="D50" s="220"/>
      <c r="E50" s="220"/>
      <c r="F50" s="220"/>
      <c r="G50" s="220"/>
      <c r="H50" s="473"/>
      <c r="I50" s="220"/>
      <c r="J50" s="220"/>
      <c r="K50" s="220"/>
      <c r="L50" s="220"/>
      <c r="M50" s="220"/>
      <c r="N50" s="220"/>
      <c r="O50" s="220"/>
      <c r="P50" s="220"/>
      <c r="Q50" s="220"/>
      <c r="R50" s="220"/>
      <c r="S50" s="220"/>
      <c r="T50" s="220"/>
      <c r="U50" s="474">
        <v>42</v>
      </c>
      <c r="V50" s="220"/>
      <c r="W50" s="220"/>
      <c r="X50" s="220"/>
      <c r="AH50" s="220"/>
      <c r="AI50" s="220"/>
      <c r="AJ50" s="220"/>
      <c r="AK50" s="220"/>
      <c r="AL50" s="220"/>
      <c r="AM50" s="220"/>
      <c r="AN50" s="216"/>
    </row>
    <row r="51" spans="1:40" ht="29.25" customHeight="1">
      <c r="A51" s="220">
        <v>43</v>
      </c>
      <c r="B51" s="472"/>
      <c r="C51" s="220"/>
      <c r="D51" s="220"/>
      <c r="E51" s="220"/>
      <c r="F51" s="220"/>
      <c r="G51" s="220"/>
      <c r="H51" s="473"/>
      <c r="I51" s="220"/>
      <c r="J51" s="220"/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474">
        <v>43</v>
      </c>
      <c r="V51" s="220"/>
      <c r="W51" s="220"/>
      <c r="X51" s="220"/>
      <c r="AH51" s="220"/>
      <c r="AI51" s="220"/>
      <c r="AJ51" s="220"/>
      <c r="AK51" s="220"/>
      <c r="AL51" s="220"/>
      <c r="AM51" s="220"/>
      <c r="AN51" s="216"/>
    </row>
    <row r="52" spans="1:40" ht="29.25" customHeight="1">
      <c r="A52" s="220">
        <v>44</v>
      </c>
      <c r="B52" s="472"/>
      <c r="C52" s="220"/>
      <c r="D52" s="220"/>
      <c r="E52" s="220"/>
      <c r="F52" s="220"/>
      <c r="G52" s="220"/>
      <c r="H52" s="473"/>
      <c r="I52" s="220"/>
      <c r="J52" s="220"/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474">
        <v>44</v>
      </c>
      <c r="V52" s="220"/>
      <c r="W52" s="220"/>
      <c r="X52" s="220"/>
      <c r="AH52" s="220"/>
      <c r="AI52" s="220"/>
      <c r="AJ52" s="220"/>
      <c r="AK52" s="220"/>
      <c r="AL52" s="220"/>
      <c r="AM52" s="220"/>
      <c r="AN52" s="216"/>
    </row>
    <row r="53" spans="1:40" ht="29.25" customHeight="1">
      <c r="A53" s="220">
        <v>45</v>
      </c>
      <c r="B53" s="472"/>
      <c r="C53" s="220"/>
      <c r="D53" s="220"/>
      <c r="E53" s="220"/>
      <c r="F53" s="220"/>
      <c r="G53" s="220"/>
      <c r="H53" s="473"/>
      <c r="I53" s="220"/>
      <c r="J53" s="220"/>
      <c r="K53" s="220"/>
      <c r="L53" s="220"/>
      <c r="M53" s="220"/>
      <c r="N53" s="220"/>
      <c r="O53" s="220"/>
      <c r="P53" s="220"/>
      <c r="Q53" s="220"/>
      <c r="R53" s="220"/>
      <c r="S53" s="220"/>
      <c r="T53" s="220"/>
      <c r="U53" s="474">
        <v>45</v>
      </c>
      <c r="V53" s="220"/>
      <c r="W53" s="220"/>
      <c r="X53" s="220"/>
      <c r="AH53" s="220"/>
      <c r="AI53" s="220"/>
      <c r="AJ53" s="220"/>
      <c r="AK53" s="220"/>
      <c r="AL53" s="220"/>
      <c r="AM53" s="220"/>
      <c r="AN53" s="216"/>
    </row>
    <row r="54" spans="1:40" ht="29.25" customHeight="1">
      <c r="A54" s="220">
        <v>46</v>
      </c>
      <c r="B54" s="472"/>
      <c r="C54" s="220"/>
      <c r="D54" s="220"/>
      <c r="E54" s="220"/>
      <c r="F54" s="220"/>
      <c r="G54" s="220"/>
      <c r="H54" s="473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0"/>
      <c r="T54" s="220"/>
      <c r="U54" s="474">
        <v>46</v>
      </c>
      <c r="V54" s="220"/>
      <c r="W54" s="220"/>
      <c r="X54" s="220"/>
      <c r="AH54" s="220"/>
      <c r="AI54" s="220"/>
      <c r="AJ54" s="220"/>
      <c r="AK54" s="220"/>
      <c r="AL54" s="220"/>
      <c r="AM54" s="220"/>
      <c r="AN54" s="216"/>
    </row>
    <row r="55" spans="1:40" ht="29.25" customHeight="1">
      <c r="A55" s="220">
        <v>47</v>
      </c>
      <c r="B55" s="472"/>
      <c r="C55" s="220"/>
      <c r="D55" s="220"/>
      <c r="E55" s="220"/>
      <c r="F55" s="220"/>
      <c r="G55" s="220"/>
      <c r="H55" s="473"/>
      <c r="I55" s="220"/>
      <c r="J55" s="220"/>
      <c r="K55" s="220"/>
      <c r="L55" s="220"/>
      <c r="M55" s="220"/>
      <c r="N55" s="220"/>
      <c r="O55" s="220"/>
      <c r="P55" s="220"/>
      <c r="Q55" s="220"/>
      <c r="R55" s="220"/>
      <c r="S55" s="220"/>
      <c r="T55" s="220"/>
      <c r="U55" s="474">
        <v>47</v>
      </c>
      <c r="V55" s="220"/>
      <c r="W55" s="220"/>
      <c r="X55" s="220"/>
      <c r="AH55" s="220"/>
      <c r="AI55" s="220"/>
      <c r="AJ55" s="220"/>
      <c r="AK55" s="220"/>
      <c r="AL55" s="220"/>
      <c r="AM55" s="220"/>
      <c r="AN55" s="216"/>
    </row>
    <row r="56" spans="1:40" ht="29.25" customHeight="1">
      <c r="A56" s="220">
        <v>48</v>
      </c>
      <c r="B56" s="472"/>
      <c r="C56" s="220"/>
      <c r="D56" s="220"/>
      <c r="E56" s="220"/>
      <c r="F56" s="220"/>
      <c r="G56" s="220"/>
      <c r="H56" s="473"/>
      <c r="I56" s="220"/>
      <c r="J56" s="220"/>
      <c r="K56" s="220"/>
      <c r="L56" s="220"/>
      <c r="M56" s="220"/>
      <c r="N56" s="220"/>
      <c r="O56" s="220"/>
      <c r="P56" s="220"/>
      <c r="Q56" s="220"/>
      <c r="R56" s="220"/>
      <c r="S56" s="220"/>
      <c r="T56" s="220"/>
      <c r="U56" s="474">
        <v>48</v>
      </c>
      <c r="V56" s="220"/>
      <c r="W56" s="220"/>
      <c r="X56" s="220"/>
      <c r="AH56" s="220"/>
      <c r="AI56" s="220"/>
      <c r="AJ56" s="220"/>
      <c r="AK56" s="207"/>
      <c r="AL56" s="207"/>
      <c r="AM56" s="207"/>
      <c r="AN56" s="206"/>
    </row>
    <row r="57" spans="1:40" ht="29.25" customHeight="1">
      <c r="A57" s="220">
        <v>49</v>
      </c>
      <c r="B57" s="472"/>
      <c r="C57" s="220"/>
      <c r="D57" s="220"/>
      <c r="E57" s="220"/>
      <c r="F57" s="220"/>
      <c r="G57" s="220"/>
      <c r="H57" s="473"/>
      <c r="I57" s="220"/>
      <c r="J57" s="220"/>
      <c r="K57" s="220"/>
      <c r="L57" s="220"/>
      <c r="M57" s="220"/>
      <c r="N57" s="220"/>
      <c r="O57" s="220"/>
      <c r="P57" s="220"/>
      <c r="Q57" s="220"/>
      <c r="R57" s="220"/>
      <c r="S57" s="220"/>
      <c r="T57" s="220"/>
      <c r="U57" s="474">
        <v>49</v>
      </c>
      <c r="V57" s="220"/>
      <c r="W57" s="220"/>
      <c r="X57" s="220"/>
      <c r="AH57" s="220"/>
      <c r="AI57" s="220"/>
      <c r="AJ57" s="220"/>
      <c r="AK57" s="207"/>
      <c r="AL57" s="207"/>
      <c r="AM57" s="207"/>
      <c r="AN57" s="206"/>
    </row>
    <row r="58" spans="1:40" ht="29.25" customHeight="1">
      <c r="A58" s="220">
        <v>50</v>
      </c>
      <c r="B58" s="472"/>
      <c r="C58" s="220"/>
      <c r="D58" s="220"/>
      <c r="E58" s="220"/>
      <c r="F58" s="220"/>
      <c r="G58" s="220"/>
      <c r="H58" s="473"/>
      <c r="I58" s="220"/>
      <c r="J58" s="220"/>
      <c r="K58" s="220"/>
      <c r="L58" s="220"/>
      <c r="M58" s="220"/>
      <c r="N58" s="220"/>
      <c r="O58" s="220"/>
      <c r="P58" s="220"/>
      <c r="Q58" s="220"/>
      <c r="R58" s="220"/>
      <c r="S58" s="220"/>
      <c r="T58" s="220"/>
      <c r="U58" s="474">
        <v>50</v>
      </c>
      <c r="V58" s="220"/>
      <c r="W58" s="220"/>
      <c r="X58" s="220"/>
      <c r="AH58" s="220"/>
      <c r="AI58" s="220"/>
      <c r="AJ58" s="220"/>
      <c r="AK58" s="207"/>
      <c r="AL58" s="207"/>
      <c r="AM58" s="207"/>
      <c r="AN58" s="206"/>
    </row>
    <row r="59" spans="1:40" ht="29.25" customHeight="1">
      <c r="A59" s="220">
        <v>51</v>
      </c>
      <c r="B59" s="472"/>
      <c r="C59" s="220"/>
      <c r="D59" s="220"/>
      <c r="E59" s="220"/>
      <c r="F59" s="220"/>
      <c r="G59" s="220"/>
      <c r="H59" s="473"/>
      <c r="I59" s="220"/>
      <c r="J59" s="220"/>
      <c r="K59" s="220"/>
      <c r="L59" s="220"/>
      <c r="M59" s="220"/>
      <c r="N59" s="220"/>
      <c r="O59" s="220"/>
      <c r="P59" s="220"/>
      <c r="Q59" s="220"/>
      <c r="R59" s="220"/>
      <c r="S59" s="220"/>
      <c r="T59" s="220"/>
      <c r="U59" s="474">
        <v>51</v>
      </c>
      <c r="V59" s="220"/>
      <c r="W59" s="220"/>
      <c r="X59" s="220"/>
      <c r="AH59" s="220"/>
      <c r="AI59" s="220"/>
      <c r="AJ59" s="220"/>
      <c r="AK59" s="207"/>
      <c r="AL59" s="207"/>
      <c r="AM59" s="207"/>
      <c r="AN59" s="206"/>
    </row>
    <row r="60" spans="1:40" ht="29.25" customHeight="1">
      <c r="A60" s="220">
        <v>52</v>
      </c>
      <c r="B60" s="483"/>
      <c r="C60" s="207"/>
      <c r="D60" s="207"/>
      <c r="E60" s="207"/>
      <c r="F60" s="207"/>
      <c r="G60" s="207"/>
      <c r="H60" s="484"/>
      <c r="I60" s="207"/>
      <c r="J60" s="220"/>
      <c r="K60" s="207"/>
      <c r="L60" s="207"/>
      <c r="M60" s="207"/>
      <c r="N60" s="207"/>
      <c r="O60" s="207"/>
      <c r="P60" s="207"/>
      <c r="Q60" s="207"/>
      <c r="R60" s="207"/>
      <c r="S60" s="207"/>
      <c r="T60" s="207"/>
      <c r="U60" s="474">
        <v>52</v>
      </c>
      <c r="V60" s="220"/>
      <c r="W60" s="220"/>
      <c r="X60" s="207"/>
      <c r="AH60" s="207"/>
      <c r="AI60" s="207"/>
      <c r="AJ60" s="207"/>
      <c r="AK60" s="207"/>
      <c r="AL60" s="207"/>
      <c r="AM60" s="207"/>
      <c r="AN60" s="206"/>
    </row>
    <row r="61" spans="1:40" ht="29.25" customHeight="1">
      <c r="A61" s="220">
        <v>53</v>
      </c>
      <c r="B61" s="483"/>
      <c r="C61" s="207"/>
      <c r="D61" s="207"/>
      <c r="E61" s="207"/>
      <c r="F61" s="207"/>
      <c r="G61" s="207"/>
      <c r="H61" s="484"/>
      <c r="I61" s="207"/>
      <c r="J61" s="220"/>
      <c r="K61" s="207"/>
      <c r="L61" s="207"/>
      <c r="M61" s="207"/>
      <c r="N61" s="207"/>
      <c r="O61" s="207"/>
      <c r="P61" s="207"/>
      <c r="Q61" s="207"/>
      <c r="R61" s="207"/>
      <c r="S61" s="207"/>
      <c r="T61" s="207"/>
      <c r="U61" s="474">
        <v>53</v>
      </c>
      <c r="V61" s="220"/>
      <c r="W61" s="220"/>
      <c r="X61" s="207"/>
      <c r="AH61" s="207"/>
      <c r="AI61" s="207"/>
      <c r="AJ61" s="207"/>
      <c r="AK61" s="207"/>
      <c r="AL61" s="207"/>
      <c r="AM61" s="207"/>
      <c r="AN61" s="206"/>
    </row>
    <row r="62" spans="1:40" ht="29.25" customHeight="1">
      <c r="A62" s="220">
        <v>54</v>
      </c>
      <c r="B62" s="483"/>
      <c r="C62" s="207"/>
      <c r="D62" s="207"/>
      <c r="E62" s="207"/>
      <c r="F62" s="207"/>
      <c r="G62" s="207"/>
      <c r="H62" s="484"/>
      <c r="I62" s="207"/>
      <c r="J62" s="220"/>
      <c r="K62" s="207"/>
      <c r="L62" s="207"/>
      <c r="M62" s="207"/>
      <c r="N62" s="207"/>
      <c r="O62" s="207"/>
      <c r="P62" s="207"/>
      <c r="Q62" s="207"/>
      <c r="R62" s="207"/>
      <c r="S62" s="207"/>
      <c r="T62" s="207"/>
      <c r="U62" s="474">
        <v>54</v>
      </c>
      <c r="V62" s="220"/>
      <c r="W62" s="220"/>
      <c r="X62" s="207"/>
      <c r="AH62" s="207"/>
      <c r="AI62" s="207"/>
      <c r="AJ62" s="207"/>
      <c r="AK62" s="207"/>
      <c r="AL62" s="207"/>
      <c r="AM62" s="207"/>
      <c r="AN62" s="206"/>
    </row>
    <row r="63" spans="1:40" ht="29.25" customHeight="1">
      <c r="A63" s="220">
        <v>55</v>
      </c>
      <c r="B63" s="483"/>
      <c r="C63" s="207"/>
      <c r="D63" s="207"/>
      <c r="E63" s="207"/>
      <c r="F63" s="207"/>
      <c r="G63" s="207"/>
      <c r="H63" s="484"/>
      <c r="I63" s="207"/>
      <c r="J63" s="220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474">
        <v>55</v>
      </c>
      <c r="V63" s="220"/>
      <c r="W63" s="220"/>
      <c r="X63" s="207"/>
      <c r="AH63" s="207"/>
      <c r="AI63" s="207"/>
      <c r="AJ63" s="207"/>
      <c r="AK63" s="207"/>
      <c r="AL63" s="207"/>
      <c r="AM63" s="207"/>
      <c r="AN63" s="206"/>
    </row>
    <row r="64" spans="1:40" ht="29.25" customHeight="1">
      <c r="A64" s="220">
        <v>56</v>
      </c>
      <c r="B64" s="483"/>
      <c r="C64" s="207"/>
      <c r="D64" s="207"/>
      <c r="E64" s="207"/>
      <c r="F64" s="207"/>
      <c r="G64" s="207"/>
      <c r="H64" s="484"/>
      <c r="I64" s="207"/>
      <c r="J64" s="220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474">
        <v>56</v>
      </c>
      <c r="V64" s="220"/>
      <c r="W64" s="220"/>
      <c r="X64" s="207"/>
      <c r="AH64" s="207"/>
      <c r="AI64" s="207"/>
      <c r="AJ64" s="207"/>
      <c r="AK64" s="207"/>
      <c r="AL64" s="207"/>
      <c r="AM64" s="207"/>
      <c r="AN64" s="206"/>
    </row>
    <row r="65" spans="1:40" ht="29.25" customHeight="1">
      <c r="A65" s="220">
        <v>57</v>
      </c>
      <c r="B65" s="483"/>
      <c r="C65" s="207"/>
      <c r="D65" s="207"/>
      <c r="E65" s="207"/>
      <c r="F65" s="207"/>
      <c r="G65" s="207"/>
      <c r="H65" s="484"/>
      <c r="I65" s="207"/>
      <c r="J65" s="207"/>
      <c r="K65" s="207"/>
      <c r="L65" s="207"/>
      <c r="M65" s="207"/>
      <c r="N65" s="207"/>
      <c r="O65" s="207"/>
      <c r="P65" s="207"/>
      <c r="Q65" s="207"/>
      <c r="R65" s="207"/>
      <c r="S65" s="207"/>
      <c r="T65" s="207"/>
      <c r="U65" s="474">
        <v>57</v>
      </c>
      <c r="V65" s="220"/>
      <c r="W65" s="220"/>
      <c r="X65" s="207"/>
      <c r="AH65" s="207"/>
      <c r="AI65" s="207"/>
      <c r="AJ65" s="207"/>
      <c r="AK65" s="207"/>
      <c r="AL65" s="207"/>
      <c r="AM65" s="207"/>
      <c r="AN65" s="206"/>
    </row>
    <row r="66" spans="1:40" ht="29.25" customHeight="1">
      <c r="A66" s="220">
        <v>58</v>
      </c>
      <c r="B66" s="483"/>
      <c r="C66" s="207"/>
      <c r="D66" s="207"/>
      <c r="E66" s="207"/>
      <c r="F66" s="207"/>
      <c r="G66" s="207"/>
      <c r="H66" s="484"/>
      <c r="I66" s="207"/>
      <c r="J66" s="207"/>
      <c r="K66" s="207"/>
      <c r="L66" s="207"/>
      <c r="M66" s="207"/>
      <c r="N66" s="207"/>
      <c r="O66" s="207"/>
      <c r="P66" s="207"/>
      <c r="Q66" s="207"/>
      <c r="R66" s="207"/>
      <c r="S66" s="207"/>
      <c r="T66" s="207"/>
      <c r="U66" s="474">
        <v>58</v>
      </c>
      <c r="V66" s="220"/>
      <c r="W66" s="220"/>
      <c r="X66" s="207"/>
      <c r="AH66" s="207"/>
      <c r="AI66" s="207"/>
      <c r="AJ66" s="207"/>
      <c r="AK66" s="207"/>
      <c r="AL66" s="207"/>
      <c r="AM66" s="207"/>
      <c r="AN66" s="206"/>
    </row>
    <row r="67" spans="1:40" ht="29.25" customHeight="1">
      <c r="A67" s="220">
        <v>59</v>
      </c>
      <c r="B67" s="483"/>
      <c r="C67" s="207"/>
      <c r="D67" s="207"/>
      <c r="E67" s="207"/>
      <c r="F67" s="207"/>
      <c r="G67" s="207"/>
      <c r="H67" s="484"/>
      <c r="I67" s="207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474">
        <v>59</v>
      </c>
      <c r="V67" s="220"/>
      <c r="W67" s="220"/>
      <c r="X67" s="207"/>
      <c r="AH67" s="207"/>
      <c r="AI67" s="207"/>
      <c r="AJ67" s="207"/>
      <c r="AK67" s="207"/>
      <c r="AL67" s="207"/>
      <c r="AM67" s="207"/>
      <c r="AN67" s="206"/>
    </row>
    <row r="68" spans="1:40" ht="29.25" customHeight="1">
      <c r="A68" s="220">
        <v>60</v>
      </c>
      <c r="B68" s="483"/>
      <c r="C68" s="207"/>
      <c r="D68" s="207"/>
      <c r="E68" s="207"/>
      <c r="F68" s="207"/>
      <c r="G68" s="207"/>
      <c r="H68" s="484"/>
      <c r="I68" s="207"/>
      <c r="J68" s="207"/>
      <c r="K68" s="207"/>
      <c r="L68" s="207"/>
      <c r="M68" s="207"/>
      <c r="N68" s="207"/>
      <c r="O68" s="207"/>
      <c r="P68" s="207"/>
      <c r="Q68" s="207"/>
      <c r="R68" s="207"/>
      <c r="S68" s="207"/>
      <c r="T68" s="207"/>
      <c r="U68" s="474">
        <v>60</v>
      </c>
      <c r="V68" s="220"/>
      <c r="W68" s="220"/>
      <c r="X68" s="207"/>
      <c r="AH68" s="207"/>
      <c r="AI68" s="207"/>
      <c r="AJ68" s="207"/>
      <c r="AK68" s="207"/>
      <c r="AL68" s="207"/>
      <c r="AM68" s="207"/>
      <c r="AN68" s="206"/>
    </row>
    <row r="69" spans="1:40" ht="29.25" customHeight="1">
      <c r="A69" s="220">
        <v>61</v>
      </c>
      <c r="B69" s="483"/>
      <c r="C69" s="207"/>
      <c r="D69" s="207"/>
      <c r="E69" s="207"/>
      <c r="F69" s="207"/>
      <c r="G69" s="207"/>
      <c r="H69" s="484"/>
      <c r="I69" s="207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474">
        <v>61</v>
      </c>
      <c r="V69" s="220"/>
      <c r="W69" s="220"/>
      <c r="X69" s="207"/>
      <c r="AH69" s="207"/>
      <c r="AI69" s="207"/>
      <c r="AJ69" s="207"/>
      <c r="AK69" s="207"/>
      <c r="AL69" s="207"/>
      <c r="AM69" s="207"/>
      <c r="AN69" s="206"/>
    </row>
    <row r="70" spans="1:40" ht="29.25" customHeight="1">
      <c r="A70" s="220">
        <v>62</v>
      </c>
      <c r="B70" s="483"/>
      <c r="C70" s="207"/>
      <c r="D70" s="207"/>
      <c r="E70" s="207"/>
      <c r="F70" s="207"/>
      <c r="G70" s="207"/>
      <c r="H70" s="484"/>
      <c r="I70" s="207"/>
      <c r="J70" s="207"/>
      <c r="K70" s="207"/>
      <c r="L70" s="207"/>
      <c r="M70" s="207"/>
      <c r="N70" s="207"/>
      <c r="O70" s="207"/>
      <c r="P70" s="207"/>
      <c r="Q70" s="207"/>
      <c r="R70" s="207"/>
      <c r="S70" s="207"/>
      <c r="T70" s="207"/>
      <c r="U70" s="474">
        <v>62</v>
      </c>
      <c r="V70" s="220"/>
      <c r="W70" s="220"/>
      <c r="X70" s="207"/>
      <c r="AH70" s="207"/>
      <c r="AI70" s="207"/>
      <c r="AJ70" s="207"/>
      <c r="AK70" s="207"/>
      <c r="AL70" s="207"/>
      <c r="AM70" s="207"/>
      <c r="AN70" s="206"/>
    </row>
    <row r="71" spans="1:40" ht="29.25" customHeight="1">
      <c r="A71" s="220">
        <v>63</v>
      </c>
      <c r="B71" s="483"/>
      <c r="C71" s="207"/>
      <c r="D71" s="207"/>
      <c r="E71" s="207"/>
      <c r="F71" s="207"/>
      <c r="G71" s="207"/>
      <c r="H71" s="484"/>
      <c r="I71" s="207"/>
      <c r="J71" s="207"/>
      <c r="K71" s="207"/>
      <c r="L71" s="207"/>
      <c r="M71" s="207"/>
      <c r="N71" s="207"/>
      <c r="O71" s="207"/>
      <c r="P71" s="207"/>
      <c r="Q71" s="207"/>
      <c r="R71" s="207"/>
      <c r="S71" s="207"/>
      <c r="T71" s="207"/>
      <c r="U71" s="474">
        <v>63</v>
      </c>
      <c r="V71" s="220"/>
      <c r="W71" s="220"/>
      <c r="X71" s="207"/>
      <c r="AH71" s="207"/>
      <c r="AI71" s="207"/>
      <c r="AJ71" s="207"/>
      <c r="AK71" s="207"/>
      <c r="AL71" s="207"/>
      <c r="AM71" s="207"/>
      <c r="AN71" s="206"/>
    </row>
    <row r="72" spans="1:40" ht="29.25" customHeight="1">
      <c r="A72" s="220">
        <v>64</v>
      </c>
      <c r="B72" s="483"/>
      <c r="C72" s="207"/>
      <c r="D72" s="207"/>
      <c r="E72" s="207"/>
      <c r="F72" s="207"/>
      <c r="G72" s="207"/>
      <c r="H72" s="484"/>
      <c r="I72" s="207"/>
      <c r="J72" s="207"/>
      <c r="K72" s="207"/>
      <c r="L72" s="207"/>
      <c r="M72" s="207"/>
      <c r="N72" s="207"/>
      <c r="O72" s="207"/>
      <c r="P72" s="207"/>
      <c r="Q72" s="207"/>
      <c r="R72" s="207"/>
      <c r="S72" s="207"/>
      <c r="T72" s="207"/>
      <c r="U72" s="474">
        <v>64</v>
      </c>
      <c r="V72" s="220"/>
      <c r="W72" s="220"/>
      <c r="X72" s="207"/>
      <c r="AH72" s="207"/>
      <c r="AI72" s="207"/>
      <c r="AJ72" s="207"/>
      <c r="AK72" s="207"/>
      <c r="AL72" s="207"/>
      <c r="AM72" s="207"/>
      <c r="AN72" s="206"/>
    </row>
    <row r="73" spans="1:40" ht="29.25" customHeight="1">
      <c r="A73" s="220">
        <v>65</v>
      </c>
      <c r="B73" s="483"/>
      <c r="C73" s="207"/>
      <c r="D73" s="207"/>
      <c r="E73" s="207"/>
      <c r="F73" s="207"/>
      <c r="G73" s="207"/>
      <c r="H73" s="484"/>
      <c r="I73" s="207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474">
        <v>65</v>
      </c>
      <c r="V73" s="220"/>
      <c r="W73" s="220"/>
      <c r="X73" s="207"/>
      <c r="AH73" s="207"/>
      <c r="AI73" s="207"/>
      <c r="AJ73" s="207"/>
      <c r="AK73" s="207"/>
      <c r="AL73" s="207"/>
      <c r="AM73" s="207"/>
      <c r="AN73" s="206"/>
    </row>
    <row r="74" spans="1:40" ht="29.25" customHeight="1">
      <c r="A74" s="220">
        <v>66</v>
      </c>
      <c r="B74" s="483"/>
      <c r="C74" s="207"/>
      <c r="D74" s="207"/>
      <c r="E74" s="207"/>
      <c r="F74" s="207"/>
      <c r="G74" s="207"/>
      <c r="H74" s="484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474">
        <v>66</v>
      </c>
      <c r="V74" s="220"/>
      <c r="W74" s="220"/>
      <c r="X74" s="207"/>
      <c r="AH74" s="207"/>
      <c r="AI74" s="207"/>
      <c r="AJ74" s="207"/>
      <c r="AK74" s="207"/>
      <c r="AL74" s="207"/>
      <c r="AM74" s="207"/>
      <c r="AN74" s="206"/>
    </row>
    <row r="75" spans="1:40" ht="29.25" customHeight="1">
      <c r="A75" s="220">
        <v>67</v>
      </c>
      <c r="B75" s="483"/>
      <c r="C75" s="207"/>
      <c r="D75" s="207"/>
      <c r="E75" s="207"/>
      <c r="F75" s="207"/>
      <c r="G75" s="207"/>
      <c r="H75" s="484"/>
      <c r="I75" s="207"/>
      <c r="J75" s="207"/>
      <c r="K75" s="207"/>
      <c r="L75" s="207"/>
      <c r="M75" s="207"/>
      <c r="N75" s="207"/>
      <c r="O75" s="207"/>
      <c r="P75" s="207"/>
      <c r="Q75" s="207"/>
      <c r="R75" s="207"/>
      <c r="S75" s="207"/>
      <c r="T75" s="207"/>
      <c r="U75" s="474">
        <v>67</v>
      </c>
      <c r="V75" s="220"/>
      <c r="W75" s="220"/>
      <c r="X75" s="207"/>
      <c r="AH75" s="207"/>
      <c r="AI75" s="207"/>
      <c r="AJ75" s="207"/>
      <c r="AK75" s="207"/>
      <c r="AL75" s="207"/>
      <c r="AM75" s="207"/>
      <c r="AN75" s="206"/>
    </row>
    <row r="76" spans="1:40" ht="29.25" customHeight="1">
      <c r="A76" s="220">
        <v>68</v>
      </c>
      <c r="B76" s="483"/>
      <c r="C76" s="207"/>
      <c r="D76" s="207"/>
      <c r="E76" s="207"/>
      <c r="F76" s="207"/>
      <c r="G76" s="207"/>
      <c r="H76" s="484"/>
      <c r="I76" s="207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474">
        <v>68</v>
      </c>
      <c r="V76" s="220"/>
      <c r="W76" s="220"/>
      <c r="X76" s="207"/>
      <c r="AH76" s="207"/>
      <c r="AI76" s="207"/>
      <c r="AJ76" s="207"/>
      <c r="AK76" s="207"/>
      <c r="AL76" s="207"/>
      <c r="AM76" s="207"/>
      <c r="AN76" s="206"/>
    </row>
    <row r="77" spans="1:40" ht="29.25" customHeight="1">
      <c r="A77" s="220">
        <v>69</v>
      </c>
      <c r="B77" s="483"/>
      <c r="C77" s="207"/>
      <c r="D77" s="207"/>
      <c r="E77" s="207"/>
      <c r="F77" s="207"/>
      <c r="G77" s="207"/>
      <c r="H77" s="484"/>
      <c r="I77" s="207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474">
        <v>69</v>
      </c>
      <c r="V77" s="220"/>
      <c r="W77" s="220"/>
      <c r="X77" s="207"/>
      <c r="AH77" s="207"/>
      <c r="AI77" s="207"/>
      <c r="AJ77" s="207"/>
      <c r="AK77" s="207"/>
      <c r="AL77" s="207"/>
      <c r="AM77" s="207"/>
      <c r="AN77" s="206"/>
    </row>
    <row r="78" spans="1:40" ht="29.25" customHeight="1">
      <c r="A78" s="220">
        <v>70</v>
      </c>
      <c r="B78" s="483"/>
      <c r="C78" s="207"/>
      <c r="D78" s="207"/>
      <c r="E78" s="207"/>
      <c r="F78" s="207"/>
      <c r="G78" s="207"/>
      <c r="H78" s="484"/>
      <c r="I78" s="207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207"/>
      <c r="U78" s="474">
        <v>70</v>
      </c>
      <c r="V78" s="220"/>
      <c r="W78" s="220"/>
      <c r="X78" s="207"/>
      <c r="AH78" s="207"/>
      <c r="AI78" s="207"/>
      <c r="AJ78" s="207"/>
      <c r="AK78" s="207"/>
      <c r="AL78" s="207"/>
      <c r="AM78" s="207"/>
      <c r="AN78" s="206"/>
    </row>
    <row r="79" spans="1:40" ht="29.25" customHeight="1">
      <c r="A79" s="220">
        <v>71</v>
      </c>
      <c r="B79" s="483"/>
      <c r="C79" s="207"/>
      <c r="D79" s="207"/>
      <c r="E79" s="207"/>
      <c r="F79" s="207"/>
      <c r="G79" s="207"/>
      <c r="H79" s="484"/>
      <c r="I79" s="207"/>
      <c r="J79" s="207"/>
      <c r="K79" s="207"/>
      <c r="L79" s="207"/>
      <c r="M79" s="207"/>
      <c r="N79" s="207"/>
      <c r="O79" s="207"/>
      <c r="P79" s="207"/>
      <c r="Q79" s="207"/>
      <c r="R79" s="207"/>
      <c r="S79" s="207"/>
      <c r="T79" s="207"/>
      <c r="U79" s="474">
        <v>71</v>
      </c>
      <c r="V79" s="220"/>
      <c r="W79" s="220"/>
      <c r="X79" s="207"/>
      <c r="AH79" s="207"/>
      <c r="AI79" s="207"/>
      <c r="AJ79" s="207"/>
      <c r="AK79" s="207"/>
      <c r="AL79" s="207"/>
      <c r="AM79" s="207"/>
      <c r="AN79" s="206"/>
    </row>
    <row r="80" spans="1:40" ht="29.25" customHeight="1">
      <c r="A80" s="220">
        <v>72</v>
      </c>
      <c r="B80" s="483"/>
      <c r="C80" s="207"/>
      <c r="D80" s="207"/>
      <c r="E80" s="207"/>
      <c r="F80" s="207"/>
      <c r="G80" s="207"/>
      <c r="H80" s="484"/>
      <c r="I80" s="207"/>
      <c r="J80" s="207"/>
      <c r="K80" s="207"/>
      <c r="L80" s="207"/>
      <c r="M80" s="207"/>
      <c r="N80" s="207"/>
      <c r="O80" s="207"/>
      <c r="P80" s="207"/>
      <c r="Q80" s="207"/>
      <c r="R80" s="207"/>
      <c r="S80" s="207"/>
      <c r="T80" s="207"/>
      <c r="U80" s="474">
        <v>72</v>
      </c>
      <c r="V80" s="220"/>
      <c r="W80" s="220"/>
      <c r="X80" s="207"/>
      <c r="AH80" s="207"/>
      <c r="AI80" s="207"/>
      <c r="AJ80" s="207"/>
      <c r="AK80" s="207"/>
      <c r="AL80" s="207"/>
      <c r="AM80" s="207"/>
      <c r="AN80" s="206"/>
    </row>
    <row r="81" spans="1:40" ht="29.25" customHeight="1">
      <c r="A81" s="220">
        <v>73</v>
      </c>
      <c r="B81" s="483"/>
      <c r="C81" s="207"/>
      <c r="D81" s="207"/>
      <c r="E81" s="207"/>
      <c r="F81" s="207"/>
      <c r="G81" s="207"/>
      <c r="H81" s="484"/>
      <c r="I81" s="207"/>
      <c r="J81" s="207"/>
      <c r="K81" s="207"/>
      <c r="L81" s="207"/>
      <c r="M81" s="207"/>
      <c r="N81" s="207"/>
      <c r="O81" s="207"/>
      <c r="P81" s="207"/>
      <c r="Q81" s="207"/>
      <c r="R81" s="207"/>
      <c r="S81" s="207"/>
      <c r="T81" s="207"/>
      <c r="U81" s="474">
        <v>73</v>
      </c>
      <c r="V81" s="220"/>
      <c r="W81" s="220"/>
      <c r="X81" s="207"/>
      <c r="AH81" s="207"/>
      <c r="AI81" s="207"/>
      <c r="AJ81" s="207"/>
      <c r="AK81" s="207"/>
      <c r="AL81" s="207"/>
      <c r="AM81" s="207"/>
      <c r="AN81" s="206"/>
    </row>
    <row r="82" spans="1:40" ht="29.25" customHeight="1">
      <c r="A82" s="220">
        <v>74</v>
      </c>
      <c r="B82" s="483"/>
      <c r="C82" s="207"/>
      <c r="D82" s="207"/>
      <c r="E82" s="207"/>
      <c r="F82" s="207"/>
      <c r="G82" s="207"/>
      <c r="H82" s="484"/>
      <c r="I82" s="207"/>
      <c r="J82" s="207"/>
      <c r="K82" s="207"/>
      <c r="L82" s="207"/>
      <c r="M82" s="207"/>
      <c r="N82" s="207"/>
      <c r="O82" s="207"/>
      <c r="P82" s="207"/>
      <c r="Q82" s="207"/>
      <c r="R82" s="207"/>
      <c r="S82" s="207"/>
      <c r="T82" s="207"/>
      <c r="U82" s="474">
        <v>74</v>
      </c>
      <c r="V82" s="220"/>
      <c r="W82" s="220"/>
      <c r="X82" s="207"/>
      <c r="AH82" s="207"/>
      <c r="AI82" s="207"/>
      <c r="AJ82" s="207"/>
      <c r="AK82" s="207"/>
      <c r="AL82" s="207"/>
      <c r="AM82" s="207"/>
      <c r="AN82" s="206"/>
    </row>
    <row r="83" spans="1:40" ht="29.25" customHeight="1">
      <c r="A83" s="220">
        <v>75</v>
      </c>
      <c r="B83" s="483"/>
      <c r="C83" s="207"/>
      <c r="D83" s="207"/>
      <c r="E83" s="207"/>
      <c r="F83" s="207"/>
      <c r="G83" s="207"/>
      <c r="H83" s="484"/>
      <c r="I83" s="207"/>
      <c r="J83" s="207"/>
      <c r="K83" s="207"/>
      <c r="L83" s="207"/>
      <c r="M83" s="207"/>
      <c r="N83" s="207"/>
      <c r="O83" s="207"/>
      <c r="P83" s="207"/>
      <c r="Q83" s="207"/>
      <c r="R83" s="207"/>
      <c r="S83" s="207"/>
      <c r="T83" s="207"/>
      <c r="U83" s="474">
        <v>75</v>
      </c>
      <c r="V83" s="220"/>
      <c r="W83" s="220"/>
      <c r="X83" s="207"/>
      <c r="AH83" s="207"/>
      <c r="AI83" s="207"/>
      <c r="AJ83" s="207"/>
      <c r="AK83" s="207"/>
      <c r="AL83" s="207"/>
      <c r="AM83" s="207"/>
      <c r="AN83" s="206"/>
    </row>
    <row r="84" spans="1:40" ht="29.25" customHeight="1">
      <c r="A84" s="220">
        <v>76</v>
      </c>
      <c r="B84" s="483"/>
      <c r="C84" s="207"/>
      <c r="D84" s="207"/>
      <c r="E84" s="207"/>
      <c r="F84" s="207"/>
      <c r="G84" s="207"/>
      <c r="H84" s="484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474">
        <v>76</v>
      </c>
      <c r="V84" s="220"/>
      <c r="W84" s="220"/>
      <c r="X84" s="207"/>
      <c r="AH84" s="207"/>
      <c r="AI84" s="207"/>
      <c r="AJ84" s="207"/>
      <c r="AK84" s="207"/>
      <c r="AL84" s="207"/>
      <c r="AM84" s="207"/>
      <c r="AN84" s="206"/>
    </row>
    <row r="85" spans="1:40" ht="29.25" customHeight="1">
      <c r="A85" s="220">
        <v>77</v>
      </c>
      <c r="B85" s="483"/>
      <c r="C85" s="207"/>
      <c r="D85" s="207"/>
      <c r="E85" s="207"/>
      <c r="F85" s="207"/>
      <c r="G85" s="207"/>
      <c r="H85" s="484"/>
      <c r="I85" s="207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474">
        <v>77</v>
      </c>
      <c r="V85" s="220"/>
      <c r="W85" s="220"/>
      <c r="X85" s="207"/>
      <c r="AH85" s="207"/>
      <c r="AI85" s="207"/>
      <c r="AJ85" s="207"/>
      <c r="AK85" s="207"/>
      <c r="AL85" s="207"/>
      <c r="AM85" s="207"/>
      <c r="AN85" s="206"/>
    </row>
    <row r="86" spans="1:40" ht="29.25" customHeight="1">
      <c r="A86" s="220">
        <v>78</v>
      </c>
      <c r="B86" s="483"/>
      <c r="C86" s="207"/>
      <c r="D86" s="207"/>
      <c r="E86" s="207"/>
      <c r="F86" s="207"/>
      <c r="G86" s="207"/>
      <c r="H86" s="484"/>
      <c r="I86" s="207"/>
      <c r="J86" s="207"/>
      <c r="K86" s="207"/>
      <c r="L86" s="207"/>
      <c r="M86" s="207"/>
      <c r="N86" s="207"/>
      <c r="O86" s="207"/>
      <c r="P86" s="207"/>
      <c r="Q86" s="207"/>
      <c r="R86" s="207"/>
      <c r="S86" s="207"/>
      <c r="T86" s="207"/>
      <c r="U86" s="474">
        <v>78</v>
      </c>
      <c r="V86" s="220"/>
      <c r="W86" s="220"/>
      <c r="X86" s="207"/>
      <c r="AH86" s="207"/>
      <c r="AI86" s="207"/>
      <c r="AJ86" s="207"/>
      <c r="AK86" s="207"/>
      <c r="AL86" s="207"/>
      <c r="AM86" s="207"/>
      <c r="AN86" s="206"/>
    </row>
    <row r="87" spans="1:40" ht="29.25" customHeight="1">
      <c r="A87" s="220">
        <v>79</v>
      </c>
      <c r="B87" s="483"/>
      <c r="C87" s="207"/>
      <c r="D87" s="207"/>
      <c r="E87" s="207"/>
      <c r="F87" s="207"/>
      <c r="G87" s="207"/>
      <c r="H87" s="484"/>
      <c r="I87" s="207"/>
      <c r="J87" s="207"/>
      <c r="K87" s="207"/>
      <c r="L87" s="207"/>
      <c r="M87" s="207"/>
      <c r="N87" s="207"/>
      <c r="O87" s="207"/>
      <c r="P87" s="207"/>
      <c r="Q87" s="207"/>
      <c r="R87" s="207"/>
      <c r="S87" s="207"/>
      <c r="T87" s="207"/>
      <c r="U87" s="474">
        <v>79</v>
      </c>
      <c r="V87" s="220"/>
      <c r="W87" s="220"/>
      <c r="X87" s="207"/>
      <c r="AH87" s="207"/>
      <c r="AI87" s="207"/>
      <c r="AJ87" s="207"/>
      <c r="AK87" s="207"/>
      <c r="AL87" s="207"/>
      <c r="AM87" s="207"/>
      <c r="AN87" s="206"/>
    </row>
    <row r="88" spans="1:40" ht="29.25" customHeight="1">
      <c r="A88" s="220">
        <v>80</v>
      </c>
      <c r="B88" s="483"/>
      <c r="C88" s="207"/>
      <c r="D88" s="207"/>
      <c r="E88" s="207"/>
      <c r="F88" s="207"/>
      <c r="G88" s="207"/>
      <c r="H88" s="484"/>
      <c r="I88" s="207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474">
        <v>80</v>
      </c>
      <c r="V88" s="220"/>
      <c r="W88" s="220"/>
      <c r="X88" s="207"/>
      <c r="AH88" s="207"/>
      <c r="AI88" s="207"/>
      <c r="AJ88" s="207"/>
      <c r="AK88" s="207"/>
      <c r="AL88" s="207"/>
      <c r="AM88" s="207"/>
      <c r="AN88" s="206"/>
    </row>
    <row r="89" spans="1:40" ht="29.25" customHeight="1">
      <c r="A89" s="220">
        <v>81</v>
      </c>
      <c r="B89" s="483"/>
      <c r="C89" s="207"/>
      <c r="D89" s="207"/>
      <c r="E89" s="207"/>
      <c r="F89" s="207"/>
      <c r="G89" s="207"/>
      <c r="H89" s="484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474">
        <v>81</v>
      </c>
      <c r="V89" s="220"/>
      <c r="W89" s="220"/>
      <c r="X89" s="207"/>
      <c r="AH89" s="207"/>
      <c r="AI89" s="207"/>
      <c r="AJ89" s="207"/>
      <c r="AK89" s="207"/>
      <c r="AL89" s="207"/>
      <c r="AM89" s="207"/>
      <c r="AN89" s="206"/>
    </row>
    <row r="90" spans="1:40" ht="29.25" customHeight="1">
      <c r="A90" s="220">
        <v>82</v>
      </c>
      <c r="B90" s="483"/>
      <c r="C90" s="207"/>
      <c r="D90" s="207"/>
      <c r="E90" s="207"/>
      <c r="F90" s="207"/>
      <c r="G90" s="207"/>
      <c r="H90" s="484"/>
      <c r="I90" s="207"/>
      <c r="J90" s="207"/>
      <c r="K90" s="207"/>
      <c r="L90" s="207"/>
      <c r="M90" s="207"/>
      <c r="N90" s="207"/>
      <c r="O90" s="207"/>
      <c r="P90" s="207"/>
      <c r="Q90" s="207"/>
      <c r="R90" s="207"/>
      <c r="S90" s="207"/>
      <c r="T90" s="207"/>
      <c r="U90" s="474">
        <v>82</v>
      </c>
      <c r="V90" s="220"/>
      <c r="W90" s="220"/>
      <c r="X90" s="207"/>
      <c r="AH90" s="207"/>
      <c r="AI90" s="207"/>
      <c r="AJ90" s="207"/>
      <c r="AK90" s="207"/>
      <c r="AL90" s="207"/>
      <c r="AM90" s="207"/>
      <c r="AN90" s="206"/>
    </row>
    <row r="91" spans="1:40" ht="29.25" customHeight="1">
      <c r="A91" s="220">
        <v>83</v>
      </c>
      <c r="B91" s="483"/>
      <c r="C91" s="207"/>
      <c r="D91" s="207"/>
      <c r="E91" s="207"/>
      <c r="F91" s="207"/>
      <c r="G91" s="207"/>
      <c r="H91" s="484"/>
      <c r="I91" s="207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474">
        <v>83</v>
      </c>
      <c r="V91" s="220"/>
      <c r="W91" s="220"/>
      <c r="X91" s="207"/>
      <c r="AH91" s="207"/>
      <c r="AI91" s="207"/>
      <c r="AJ91" s="207"/>
      <c r="AK91" s="207"/>
      <c r="AL91" s="207"/>
      <c r="AM91" s="207"/>
      <c r="AN91" s="206"/>
    </row>
    <row r="92" spans="1:40" ht="29.25" customHeight="1">
      <c r="A92" s="220">
        <v>84</v>
      </c>
      <c r="B92" s="483"/>
      <c r="C92" s="207"/>
      <c r="D92" s="207"/>
      <c r="E92" s="207"/>
      <c r="F92" s="207"/>
      <c r="G92" s="207"/>
      <c r="H92" s="484"/>
      <c r="I92" s="207"/>
      <c r="J92" s="207"/>
      <c r="K92" s="207"/>
      <c r="L92" s="207"/>
      <c r="M92" s="207"/>
      <c r="N92" s="207"/>
      <c r="O92" s="207"/>
      <c r="P92" s="207"/>
      <c r="Q92" s="207"/>
      <c r="R92" s="207"/>
      <c r="S92" s="207"/>
      <c r="T92" s="207"/>
      <c r="U92" s="474">
        <v>84</v>
      </c>
      <c r="V92" s="220"/>
      <c r="W92" s="220"/>
      <c r="X92" s="207"/>
      <c r="AH92" s="207"/>
      <c r="AI92" s="207"/>
      <c r="AJ92" s="207"/>
      <c r="AK92" s="207"/>
      <c r="AL92" s="207"/>
      <c r="AM92" s="207"/>
      <c r="AN92" s="206"/>
    </row>
    <row r="93" spans="1:40" ht="29.25" customHeight="1">
      <c r="A93" s="220">
        <v>85</v>
      </c>
      <c r="B93" s="483"/>
      <c r="C93" s="207"/>
      <c r="D93" s="207"/>
      <c r="E93" s="207"/>
      <c r="F93" s="207"/>
      <c r="G93" s="207"/>
      <c r="H93" s="484"/>
      <c r="I93" s="207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474">
        <v>85</v>
      </c>
      <c r="V93" s="220"/>
      <c r="W93" s="220"/>
      <c r="X93" s="207"/>
      <c r="AH93" s="207"/>
      <c r="AI93" s="207"/>
      <c r="AJ93" s="207"/>
      <c r="AK93" s="207"/>
      <c r="AL93" s="207"/>
      <c r="AM93" s="207"/>
      <c r="AN93" s="206"/>
    </row>
    <row r="94" spans="1:40" ht="29.25" customHeight="1">
      <c r="A94" s="220">
        <v>86</v>
      </c>
      <c r="B94" s="483"/>
      <c r="C94" s="207"/>
      <c r="D94" s="207"/>
      <c r="E94" s="207"/>
      <c r="F94" s="207"/>
      <c r="G94" s="207"/>
      <c r="H94" s="484"/>
      <c r="I94" s="207"/>
      <c r="J94" s="207"/>
      <c r="K94" s="207"/>
      <c r="L94" s="207"/>
      <c r="M94" s="207"/>
      <c r="N94" s="207"/>
      <c r="O94" s="207"/>
      <c r="P94" s="207"/>
      <c r="Q94" s="207"/>
      <c r="R94" s="207"/>
      <c r="S94" s="207"/>
      <c r="T94" s="207"/>
      <c r="U94" s="474">
        <v>86</v>
      </c>
      <c r="V94" s="220"/>
      <c r="W94" s="220"/>
      <c r="X94" s="207"/>
      <c r="AH94" s="207"/>
      <c r="AI94" s="207"/>
      <c r="AJ94" s="207"/>
      <c r="AK94" s="207"/>
      <c r="AL94" s="207"/>
      <c r="AM94" s="207"/>
      <c r="AN94" s="206"/>
    </row>
    <row r="95" spans="1:40" ht="29.25" customHeight="1">
      <c r="A95" s="220">
        <v>87</v>
      </c>
      <c r="B95" s="483"/>
      <c r="C95" s="207"/>
      <c r="D95" s="207"/>
      <c r="E95" s="207"/>
      <c r="F95" s="207"/>
      <c r="G95" s="207"/>
      <c r="H95" s="484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474">
        <v>87</v>
      </c>
      <c r="V95" s="220"/>
      <c r="W95" s="220"/>
      <c r="X95" s="207"/>
      <c r="AH95" s="207"/>
      <c r="AI95" s="207"/>
      <c r="AJ95" s="207"/>
      <c r="AK95" s="207"/>
      <c r="AL95" s="207"/>
      <c r="AM95" s="207"/>
      <c r="AN95" s="206"/>
    </row>
    <row r="96" spans="1:40" ht="29.25" customHeight="1">
      <c r="A96" s="220">
        <v>88</v>
      </c>
      <c r="B96" s="483"/>
      <c r="C96" s="207"/>
      <c r="D96" s="207"/>
      <c r="E96" s="207"/>
      <c r="F96" s="207"/>
      <c r="G96" s="207"/>
      <c r="H96" s="484"/>
      <c r="I96" s="207"/>
      <c r="J96" s="207"/>
      <c r="K96" s="207"/>
      <c r="L96" s="207"/>
      <c r="M96" s="207"/>
      <c r="N96" s="207"/>
      <c r="O96" s="207"/>
      <c r="P96" s="207"/>
      <c r="Q96" s="207"/>
      <c r="R96" s="207"/>
      <c r="S96" s="207"/>
      <c r="T96" s="207"/>
      <c r="U96" s="474">
        <v>88</v>
      </c>
      <c r="V96" s="220"/>
      <c r="W96" s="220"/>
      <c r="X96" s="207"/>
      <c r="AH96" s="207"/>
      <c r="AI96" s="207"/>
      <c r="AJ96" s="207"/>
      <c r="AK96" s="207"/>
      <c r="AL96" s="207"/>
      <c r="AM96" s="207"/>
      <c r="AN96" s="206"/>
    </row>
    <row r="97" spans="1:40" ht="29.25" customHeight="1">
      <c r="A97" s="220">
        <v>89</v>
      </c>
      <c r="B97" s="483"/>
      <c r="C97" s="207"/>
      <c r="D97" s="207"/>
      <c r="E97" s="207"/>
      <c r="F97" s="207"/>
      <c r="G97" s="207"/>
      <c r="H97" s="484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474">
        <v>89</v>
      </c>
      <c r="V97" s="220"/>
      <c r="W97" s="220"/>
      <c r="X97" s="207"/>
      <c r="AH97" s="207"/>
      <c r="AI97" s="207"/>
      <c r="AJ97" s="207"/>
      <c r="AK97" s="207"/>
      <c r="AL97" s="207"/>
      <c r="AM97" s="207"/>
      <c r="AN97" s="206"/>
    </row>
    <row r="98" spans="1:40" ht="29.25" customHeight="1">
      <c r="A98" s="220">
        <v>90</v>
      </c>
      <c r="B98" s="483"/>
      <c r="C98" s="207"/>
      <c r="D98" s="207"/>
      <c r="E98" s="207"/>
      <c r="F98" s="207"/>
      <c r="G98" s="207"/>
      <c r="H98" s="484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474">
        <v>90</v>
      </c>
      <c r="V98" s="220"/>
      <c r="W98" s="220"/>
      <c r="X98" s="207"/>
      <c r="AH98" s="207"/>
      <c r="AI98" s="207"/>
      <c r="AJ98" s="207"/>
      <c r="AK98" s="207"/>
      <c r="AL98" s="207"/>
      <c r="AM98" s="207"/>
      <c r="AN98" s="206"/>
    </row>
    <row r="99" spans="1:40" ht="29.25" customHeight="1">
      <c r="A99" s="220">
        <v>91</v>
      </c>
      <c r="B99" s="483"/>
      <c r="C99" s="207"/>
      <c r="D99" s="207"/>
      <c r="E99" s="207"/>
      <c r="F99" s="207"/>
      <c r="G99" s="207"/>
      <c r="H99" s="484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474">
        <v>91</v>
      </c>
      <c r="V99" s="220"/>
      <c r="W99" s="220"/>
      <c r="X99" s="207"/>
      <c r="AH99" s="207"/>
      <c r="AI99" s="207"/>
      <c r="AJ99" s="207"/>
      <c r="AK99" s="207"/>
      <c r="AL99" s="207"/>
      <c r="AM99" s="207"/>
      <c r="AN99" s="206"/>
    </row>
    <row r="100" spans="1:40" ht="29.25" customHeight="1">
      <c r="A100" s="220">
        <v>92</v>
      </c>
      <c r="B100" s="483"/>
      <c r="C100" s="207"/>
      <c r="D100" s="207"/>
      <c r="E100" s="207"/>
      <c r="F100" s="207"/>
      <c r="G100" s="207"/>
      <c r="H100" s="484"/>
      <c r="I100" s="207"/>
      <c r="J100" s="207"/>
      <c r="K100" s="207"/>
      <c r="L100" s="207"/>
      <c r="M100" s="207"/>
      <c r="N100" s="207"/>
      <c r="O100" s="207"/>
      <c r="P100" s="207"/>
      <c r="Q100" s="207"/>
      <c r="R100" s="207"/>
      <c r="S100" s="207"/>
      <c r="T100" s="207"/>
      <c r="U100" s="474">
        <v>92</v>
      </c>
      <c r="V100" s="220"/>
      <c r="W100" s="220"/>
      <c r="X100" s="207"/>
      <c r="AH100" s="207"/>
      <c r="AI100" s="207"/>
      <c r="AJ100" s="207"/>
      <c r="AK100" s="207"/>
      <c r="AL100" s="207"/>
      <c r="AM100" s="207"/>
      <c r="AN100" s="206"/>
    </row>
    <row r="101" spans="1:40" ht="29.25" customHeight="1">
      <c r="A101" s="220">
        <v>93</v>
      </c>
      <c r="B101" s="483"/>
      <c r="C101" s="207"/>
      <c r="D101" s="207"/>
      <c r="E101" s="207"/>
      <c r="F101" s="207"/>
      <c r="G101" s="207"/>
      <c r="H101" s="484"/>
      <c r="I101" s="207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474">
        <v>93</v>
      </c>
      <c r="V101" s="220"/>
      <c r="W101" s="220"/>
      <c r="X101" s="207"/>
      <c r="AH101" s="207"/>
      <c r="AI101" s="207"/>
      <c r="AJ101" s="207"/>
      <c r="AK101" s="207"/>
      <c r="AL101" s="207"/>
      <c r="AM101" s="207"/>
      <c r="AN101" s="206"/>
    </row>
    <row r="102" spans="1:40" ht="29.25" customHeight="1">
      <c r="A102" s="220">
        <v>94</v>
      </c>
      <c r="B102" s="483"/>
      <c r="C102" s="207"/>
      <c r="D102" s="207"/>
      <c r="E102" s="207"/>
      <c r="F102" s="207"/>
      <c r="G102" s="207"/>
      <c r="H102" s="484"/>
      <c r="I102" s="207"/>
      <c r="J102" s="207"/>
      <c r="K102" s="207"/>
      <c r="L102" s="207"/>
      <c r="M102" s="207"/>
      <c r="N102" s="207"/>
      <c r="O102" s="207"/>
      <c r="P102" s="207"/>
      <c r="Q102" s="207"/>
      <c r="R102" s="207"/>
      <c r="S102" s="207"/>
      <c r="T102" s="207"/>
      <c r="U102" s="474">
        <v>94</v>
      </c>
      <c r="V102" s="220"/>
      <c r="W102" s="220"/>
      <c r="X102" s="207"/>
      <c r="AH102" s="207"/>
      <c r="AI102" s="207"/>
      <c r="AJ102" s="485"/>
      <c r="AK102" s="207"/>
      <c r="AL102" s="207"/>
      <c r="AM102" s="207"/>
      <c r="AN102" s="206"/>
    </row>
    <row r="103" spans="1:40" ht="29.25" customHeight="1">
      <c r="A103" s="220">
        <v>95</v>
      </c>
      <c r="B103" s="483"/>
      <c r="C103" s="207"/>
      <c r="D103" s="207"/>
      <c r="E103" s="207"/>
      <c r="F103" s="207"/>
      <c r="G103" s="207"/>
      <c r="H103" s="484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474">
        <v>95</v>
      </c>
      <c r="V103" s="220"/>
      <c r="W103" s="220"/>
      <c r="X103" s="207"/>
      <c r="AH103" s="207"/>
      <c r="AI103" s="207"/>
      <c r="AJ103" s="485"/>
      <c r="AK103" s="220"/>
      <c r="AL103" s="220"/>
      <c r="AM103" s="220"/>
      <c r="AN103" s="216"/>
    </row>
    <row r="104" spans="1:40" ht="29.25" customHeight="1">
      <c r="A104" s="220">
        <v>96</v>
      </c>
      <c r="B104" s="483"/>
      <c r="C104" s="207"/>
      <c r="D104" s="207"/>
      <c r="E104" s="207"/>
      <c r="F104" s="207"/>
      <c r="G104" s="207"/>
      <c r="H104" s="484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474">
        <v>96</v>
      </c>
      <c r="V104" s="220"/>
      <c r="W104" s="220"/>
      <c r="X104" s="207"/>
      <c r="AH104" s="207"/>
      <c r="AI104" s="207"/>
      <c r="AJ104" s="485"/>
      <c r="AK104" s="220"/>
      <c r="AL104" s="220"/>
      <c r="AM104" s="220"/>
      <c r="AN104" s="216"/>
    </row>
    <row r="105" spans="1:40" ht="29.25" customHeight="1">
      <c r="A105" s="220">
        <v>97</v>
      </c>
      <c r="B105" s="483"/>
      <c r="C105" s="207"/>
      <c r="D105" s="207"/>
      <c r="E105" s="207"/>
      <c r="F105" s="207"/>
      <c r="G105" s="207"/>
      <c r="H105" s="484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474">
        <v>97</v>
      </c>
      <c r="V105" s="220"/>
      <c r="W105" s="220"/>
      <c r="X105" s="207"/>
      <c r="AH105" s="207"/>
      <c r="AI105" s="207"/>
      <c r="AJ105" s="485"/>
      <c r="AK105" s="220"/>
      <c r="AL105" s="220"/>
      <c r="AM105" s="220"/>
      <c r="AN105" s="216"/>
    </row>
    <row r="106" spans="1:40" ht="29.25" customHeight="1">
      <c r="A106" s="220">
        <v>98</v>
      </c>
      <c r="B106" s="483"/>
      <c r="C106" s="207"/>
      <c r="D106" s="207"/>
      <c r="E106" s="207"/>
      <c r="F106" s="207"/>
      <c r="G106" s="207"/>
      <c r="H106" s="484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474">
        <v>98</v>
      </c>
      <c r="V106" s="220"/>
      <c r="W106" s="220"/>
      <c r="X106" s="207"/>
      <c r="AH106" s="207"/>
      <c r="AI106" s="207"/>
      <c r="AJ106" s="485"/>
      <c r="AK106" s="220"/>
      <c r="AL106" s="220"/>
      <c r="AM106" s="220"/>
      <c r="AN106" s="216"/>
    </row>
    <row r="107" spans="1:40" ht="29.25" customHeight="1">
      <c r="A107" s="220">
        <v>99</v>
      </c>
      <c r="B107" s="483"/>
      <c r="C107" s="207"/>
      <c r="D107" s="207"/>
      <c r="E107" s="207"/>
      <c r="F107" s="207"/>
      <c r="G107" s="207"/>
      <c r="H107" s="484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474">
        <v>99</v>
      </c>
      <c r="V107" s="220"/>
      <c r="W107" s="220"/>
      <c r="X107" s="207"/>
      <c r="AH107" s="207"/>
      <c r="AI107" s="207"/>
      <c r="AJ107" s="485"/>
      <c r="AK107" s="207"/>
      <c r="AL107" s="207"/>
      <c r="AM107" s="207"/>
      <c r="AN107" s="206"/>
    </row>
    <row r="108" spans="1:40" ht="29.25" customHeight="1">
      <c r="A108" s="220">
        <v>100</v>
      </c>
      <c r="B108" s="483"/>
      <c r="C108" s="207"/>
      <c r="D108" s="207"/>
      <c r="E108" s="207"/>
      <c r="F108" s="207"/>
      <c r="G108" s="207"/>
      <c r="H108" s="484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474">
        <v>100</v>
      </c>
      <c r="V108" s="220"/>
      <c r="W108" s="220"/>
      <c r="X108" s="207"/>
      <c r="AH108" s="207"/>
      <c r="AI108" s="207"/>
      <c r="AJ108" s="485"/>
      <c r="AK108" s="207"/>
      <c r="AL108" s="207"/>
      <c r="AM108" s="207"/>
      <c r="AN108" s="206"/>
    </row>
    <row r="109" spans="1:40" ht="29.25" customHeight="1">
      <c r="A109" s="207"/>
      <c r="B109" s="207"/>
      <c r="C109" s="207"/>
      <c r="D109" s="207"/>
      <c r="E109" s="207"/>
      <c r="F109" s="207"/>
      <c r="G109" s="207"/>
      <c r="H109" s="484"/>
      <c r="I109" s="207"/>
      <c r="J109" s="207"/>
      <c r="K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AH109" s="207"/>
      <c r="AI109" s="207"/>
      <c r="AJ109" s="485"/>
      <c r="AK109" s="207"/>
      <c r="AL109" s="207"/>
      <c r="AM109" s="207"/>
      <c r="AN109" s="206"/>
    </row>
    <row r="110" spans="1:40" ht="29.25" customHeight="1">
      <c r="A110" s="207" t="s">
        <v>48</v>
      </c>
      <c r="B110" s="207"/>
      <c r="C110" s="207"/>
      <c r="D110" s="207"/>
      <c r="E110" s="207"/>
      <c r="F110" s="207"/>
      <c r="G110" s="207"/>
      <c r="H110" s="484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AH110" s="207"/>
      <c r="AI110" s="207"/>
      <c r="AJ110" s="485"/>
      <c r="AK110" s="207"/>
      <c r="AL110" s="207"/>
      <c r="AM110" s="207"/>
      <c r="AN110" s="206"/>
    </row>
    <row r="111" spans="1:40" ht="15">
      <c r="A111" s="207"/>
      <c r="B111" s="207"/>
      <c r="C111" s="207"/>
      <c r="D111" s="207"/>
      <c r="E111" s="207"/>
      <c r="F111" s="207"/>
      <c r="G111" s="207"/>
      <c r="H111" s="484"/>
      <c r="I111" s="207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AH111" s="210"/>
      <c r="AI111" s="210"/>
      <c r="AK111" s="207"/>
      <c r="AL111" s="207"/>
      <c r="AM111" s="207"/>
      <c r="AN111" s="206"/>
    </row>
    <row r="112" spans="1:40" ht="15">
      <c r="A112" s="207"/>
      <c r="B112" s="207"/>
      <c r="C112" s="207"/>
      <c r="D112" s="207"/>
      <c r="E112" s="207"/>
      <c r="F112" s="207"/>
      <c r="G112" s="207"/>
      <c r="H112" s="484"/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AH112" s="210"/>
      <c r="AI112" s="210"/>
      <c r="AK112" s="207"/>
      <c r="AL112" s="207"/>
      <c r="AM112" s="207"/>
      <c r="AN112" s="206"/>
    </row>
    <row r="113" spans="1:40" ht="15">
      <c r="A113" s="207"/>
      <c r="B113" s="207"/>
      <c r="C113" s="207"/>
      <c r="D113" s="207"/>
      <c r="E113" s="207"/>
      <c r="F113" s="207"/>
      <c r="G113" s="207"/>
      <c r="H113" s="484"/>
      <c r="I113" s="207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AH113" s="210"/>
      <c r="AI113" s="210"/>
      <c r="AK113" s="207"/>
      <c r="AL113" s="207"/>
      <c r="AM113" s="207"/>
      <c r="AN113" s="206"/>
    </row>
    <row r="114" spans="1:40" ht="15">
      <c r="A114" s="207"/>
      <c r="B114" s="207"/>
      <c r="C114" s="207"/>
      <c r="D114" s="207"/>
      <c r="E114" s="207"/>
      <c r="F114" s="207"/>
      <c r="G114" s="207"/>
      <c r="H114" s="484"/>
      <c r="I114" s="207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AH114" s="210"/>
      <c r="AI114" s="210"/>
      <c r="AK114" s="207"/>
      <c r="AL114" s="207"/>
      <c r="AM114" s="207"/>
      <c r="AN114" s="206"/>
    </row>
    <row r="115" spans="1:40" ht="15">
      <c r="A115" s="207"/>
      <c r="B115" s="207"/>
      <c r="C115" s="207"/>
      <c r="D115" s="207"/>
      <c r="E115" s="207"/>
      <c r="F115" s="207"/>
      <c r="G115" s="207"/>
      <c r="H115" s="484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AH115" s="210"/>
      <c r="AI115" s="210"/>
      <c r="AK115" s="207"/>
      <c r="AL115" s="207"/>
      <c r="AM115" s="207"/>
      <c r="AN115" s="206"/>
    </row>
    <row r="116" spans="1:40" ht="15">
      <c r="A116" s="207"/>
      <c r="B116" s="207"/>
      <c r="C116" s="207"/>
      <c r="D116" s="207"/>
      <c r="E116" s="207"/>
      <c r="F116" s="207"/>
      <c r="G116" s="207"/>
      <c r="H116" s="484"/>
      <c r="I116" s="207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AH116" s="210"/>
      <c r="AI116" s="210"/>
      <c r="AK116" s="207"/>
      <c r="AL116" s="207"/>
      <c r="AM116" s="207"/>
      <c r="AN116" s="206"/>
    </row>
    <row r="117" spans="1:40" ht="15">
      <c r="A117" s="207"/>
      <c r="B117" s="207"/>
      <c r="C117" s="207"/>
      <c r="D117" s="207"/>
      <c r="E117" s="207"/>
      <c r="F117" s="207"/>
      <c r="G117" s="207"/>
      <c r="H117" s="484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AH117" s="210"/>
      <c r="AI117" s="210"/>
      <c r="AK117" s="207"/>
      <c r="AL117" s="207"/>
      <c r="AM117" s="207"/>
      <c r="AN117" s="206"/>
    </row>
    <row r="118" spans="1:40" ht="15">
      <c r="A118" s="207"/>
      <c r="B118" s="207"/>
      <c r="C118" s="207"/>
      <c r="D118" s="207"/>
      <c r="E118" s="207"/>
      <c r="F118" s="207"/>
      <c r="G118" s="207"/>
      <c r="H118" s="484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AH118" s="210"/>
      <c r="AI118" s="210"/>
      <c r="AK118" s="207"/>
      <c r="AL118" s="207"/>
      <c r="AM118" s="207"/>
      <c r="AN118" s="206"/>
    </row>
    <row r="119" spans="1:40" ht="15">
      <c r="A119" s="207"/>
      <c r="B119" s="207"/>
      <c r="C119" s="207"/>
      <c r="D119" s="207"/>
      <c r="E119" s="207"/>
      <c r="F119" s="207"/>
      <c r="G119" s="207"/>
      <c r="H119" s="484"/>
      <c r="I119" s="207"/>
      <c r="J119" s="207"/>
      <c r="K119" s="207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  <c r="AH119" s="210"/>
      <c r="AI119" s="210"/>
      <c r="AK119" s="207"/>
      <c r="AL119" s="207"/>
      <c r="AM119" s="207"/>
      <c r="AN119" s="206"/>
    </row>
    <row r="120" spans="1:40" ht="15">
      <c r="A120" s="207"/>
      <c r="B120" s="207"/>
      <c r="C120" s="207"/>
      <c r="D120" s="207"/>
      <c r="E120" s="207"/>
      <c r="F120" s="207"/>
      <c r="G120" s="207"/>
      <c r="H120" s="484"/>
      <c r="I120" s="207"/>
      <c r="J120" s="207"/>
      <c r="K120" s="207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  <c r="AH120" s="210"/>
      <c r="AI120" s="210"/>
      <c r="AK120" s="207"/>
      <c r="AL120" s="207"/>
      <c r="AM120" s="207"/>
      <c r="AN120" s="206"/>
    </row>
    <row r="121" spans="1:40" ht="15">
      <c r="A121" s="207"/>
      <c r="B121" s="207"/>
      <c r="C121" s="207"/>
      <c r="D121" s="207"/>
      <c r="E121" s="207"/>
      <c r="F121" s="207"/>
      <c r="G121" s="207"/>
      <c r="H121" s="484"/>
      <c r="I121" s="207"/>
      <c r="J121" s="207"/>
      <c r="K121" s="207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  <c r="AH121" s="210"/>
      <c r="AI121" s="210"/>
      <c r="AK121" s="207"/>
      <c r="AL121" s="207"/>
      <c r="AM121" s="207"/>
      <c r="AN121" s="206"/>
    </row>
    <row r="122" spans="1:40" ht="15">
      <c r="A122" s="207"/>
      <c r="B122" s="207"/>
      <c r="C122" s="207"/>
      <c r="D122" s="207"/>
      <c r="E122" s="207"/>
      <c r="F122" s="207"/>
      <c r="G122" s="207"/>
      <c r="H122" s="484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AH122" s="210"/>
      <c r="AI122" s="210"/>
      <c r="AK122" s="207"/>
      <c r="AL122" s="207"/>
      <c r="AM122" s="207"/>
      <c r="AN122" s="206"/>
    </row>
    <row r="123" spans="1:40" ht="15">
      <c r="A123" s="207"/>
      <c r="B123" s="207"/>
      <c r="C123" s="207"/>
      <c r="D123" s="207"/>
      <c r="E123" s="207"/>
      <c r="F123" s="207"/>
      <c r="G123" s="207"/>
      <c r="H123" s="484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AH123" s="210"/>
      <c r="AI123" s="210"/>
      <c r="AK123" s="207"/>
      <c r="AL123" s="207"/>
      <c r="AM123" s="207"/>
      <c r="AN123" s="206"/>
    </row>
    <row r="124" spans="1:40" ht="15">
      <c r="A124" s="207"/>
      <c r="B124" s="207"/>
      <c r="C124" s="207"/>
      <c r="D124" s="207"/>
      <c r="E124" s="207"/>
      <c r="F124" s="207"/>
      <c r="G124" s="207"/>
      <c r="H124" s="484"/>
      <c r="I124" s="207"/>
      <c r="J124" s="207"/>
      <c r="K124" s="207"/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  <c r="AH124" s="210"/>
      <c r="AI124" s="210"/>
      <c r="AK124" s="207"/>
      <c r="AL124" s="207"/>
      <c r="AM124" s="207"/>
      <c r="AN124" s="206"/>
    </row>
    <row r="125" spans="1:40" ht="15">
      <c r="A125" s="207"/>
      <c r="B125" s="207"/>
      <c r="C125" s="207"/>
      <c r="D125" s="207"/>
      <c r="E125" s="207"/>
      <c r="F125" s="207"/>
      <c r="G125" s="207"/>
      <c r="H125" s="484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AH125" s="210"/>
      <c r="AI125" s="210"/>
      <c r="AK125" s="207"/>
      <c r="AL125" s="207"/>
      <c r="AM125" s="207"/>
      <c r="AN125" s="206"/>
    </row>
    <row r="126" spans="1:40" ht="15">
      <c r="A126" s="207"/>
      <c r="B126" s="207"/>
      <c r="C126" s="207"/>
      <c r="D126" s="207"/>
      <c r="E126" s="207"/>
      <c r="F126" s="207"/>
      <c r="G126" s="207"/>
      <c r="H126" s="484"/>
      <c r="I126" s="207"/>
      <c r="J126" s="207"/>
      <c r="K126" s="20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  <c r="AH126" s="210"/>
      <c r="AI126" s="210"/>
      <c r="AK126" s="207"/>
      <c r="AL126" s="207"/>
      <c r="AM126" s="207"/>
      <c r="AN126" s="206"/>
    </row>
    <row r="127" spans="1:40" ht="15">
      <c r="A127" s="207"/>
      <c r="B127" s="207"/>
      <c r="C127" s="207"/>
      <c r="D127" s="207"/>
      <c r="E127" s="207"/>
      <c r="F127" s="207"/>
      <c r="G127" s="207"/>
      <c r="H127" s="484"/>
      <c r="I127" s="207"/>
      <c r="J127" s="207"/>
      <c r="K127" s="207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207"/>
      <c r="X127" s="207"/>
      <c r="AH127" s="210"/>
      <c r="AI127" s="210"/>
      <c r="AK127" s="207"/>
      <c r="AL127" s="207"/>
      <c r="AM127" s="207"/>
      <c r="AN127" s="206"/>
    </row>
    <row r="128" spans="1:40" ht="15">
      <c r="A128" s="207"/>
      <c r="B128" s="207"/>
      <c r="C128" s="207"/>
      <c r="D128" s="207"/>
      <c r="E128" s="207"/>
      <c r="F128" s="207"/>
      <c r="G128" s="207"/>
      <c r="H128" s="484"/>
      <c r="I128" s="207"/>
      <c r="J128" s="207"/>
      <c r="K128" s="207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207"/>
      <c r="X128" s="207"/>
      <c r="AH128" s="210"/>
      <c r="AI128" s="210"/>
      <c r="AK128" s="207"/>
      <c r="AL128" s="207"/>
      <c r="AM128" s="207"/>
      <c r="AN128" s="206"/>
    </row>
    <row r="129" spans="1:40" ht="15">
      <c r="A129" s="207"/>
      <c r="B129" s="207"/>
      <c r="C129" s="207"/>
      <c r="D129" s="207"/>
      <c r="E129" s="207"/>
      <c r="F129" s="207"/>
      <c r="G129" s="207"/>
      <c r="H129" s="484"/>
      <c r="I129" s="207"/>
      <c r="J129" s="207"/>
      <c r="K129" s="20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  <c r="AH129" s="210"/>
      <c r="AI129" s="210"/>
      <c r="AK129" s="207"/>
      <c r="AL129" s="207"/>
      <c r="AM129" s="207"/>
      <c r="AN129" s="206"/>
    </row>
    <row r="130" spans="1:40" ht="15">
      <c r="A130" s="207"/>
      <c r="B130" s="207"/>
      <c r="C130" s="207"/>
      <c r="D130" s="207"/>
      <c r="E130" s="207"/>
      <c r="F130" s="207"/>
      <c r="G130" s="207"/>
      <c r="H130" s="484"/>
      <c r="I130" s="207"/>
      <c r="J130" s="207"/>
      <c r="K130" s="207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  <c r="AH130" s="210"/>
      <c r="AI130" s="210"/>
      <c r="AK130" s="207"/>
      <c r="AL130" s="207"/>
      <c r="AM130" s="207"/>
      <c r="AN130" s="206"/>
    </row>
    <row r="131" spans="1:40" ht="15">
      <c r="A131" s="207"/>
      <c r="B131" s="207"/>
      <c r="C131" s="207"/>
      <c r="D131" s="207"/>
      <c r="E131" s="207"/>
      <c r="F131" s="207"/>
      <c r="G131" s="207"/>
      <c r="H131" s="484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AH131" s="210"/>
      <c r="AI131" s="210"/>
      <c r="AK131" s="207"/>
      <c r="AL131" s="207"/>
      <c r="AM131" s="207"/>
      <c r="AN131" s="206"/>
    </row>
    <row r="132" spans="1:40" ht="15">
      <c r="A132" s="207"/>
      <c r="B132" s="207"/>
      <c r="C132" s="207"/>
      <c r="D132" s="207"/>
      <c r="E132" s="207"/>
      <c r="F132" s="207"/>
      <c r="G132" s="207"/>
      <c r="H132" s="484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AH132" s="210"/>
      <c r="AI132" s="210"/>
      <c r="AK132" s="207"/>
      <c r="AL132" s="207"/>
      <c r="AM132" s="207"/>
      <c r="AN132" s="206"/>
    </row>
    <row r="133" spans="1:40" ht="15">
      <c r="A133" s="207"/>
      <c r="B133" s="207"/>
      <c r="C133" s="207"/>
      <c r="D133" s="207"/>
      <c r="E133" s="207"/>
      <c r="F133" s="207"/>
      <c r="G133" s="207"/>
      <c r="H133" s="484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AH133" s="210"/>
      <c r="AI133" s="210"/>
      <c r="AK133" s="207"/>
      <c r="AL133" s="207"/>
      <c r="AM133" s="207"/>
      <c r="AN133" s="206"/>
    </row>
    <row r="134" spans="1:40" ht="15">
      <c r="A134" s="207"/>
      <c r="B134" s="207"/>
      <c r="C134" s="207"/>
      <c r="D134" s="207"/>
      <c r="E134" s="207"/>
      <c r="F134" s="207"/>
      <c r="G134" s="207"/>
      <c r="H134" s="484"/>
      <c r="I134" s="207"/>
      <c r="J134" s="207"/>
      <c r="K134" s="207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207"/>
      <c r="X134" s="207"/>
      <c r="AH134" s="210"/>
      <c r="AI134" s="210"/>
      <c r="AK134" s="207"/>
      <c r="AL134" s="207"/>
      <c r="AM134" s="207"/>
      <c r="AN134" s="206"/>
    </row>
    <row r="135" spans="1:40" ht="15">
      <c r="A135" s="207"/>
      <c r="B135" s="207"/>
      <c r="C135" s="207"/>
      <c r="D135" s="207"/>
      <c r="E135" s="207"/>
      <c r="F135" s="207"/>
      <c r="G135" s="207"/>
      <c r="H135" s="484"/>
      <c r="I135" s="207"/>
      <c r="J135" s="207"/>
      <c r="K135" s="207"/>
      <c r="L135" s="207"/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207"/>
      <c r="X135" s="207"/>
      <c r="AH135" s="210"/>
      <c r="AI135" s="210"/>
      <c r="AK135" s="207"/>
      <c r="AL135" s="207"/>
      <c r="AM135" s="207"/>
      <c r="AN135" s="206"/>
    </row>
    <row r="136" spans="1:40" ht="15">
      <c r="A136" s="207"/>
      <c r="B136" s="207"/>
      <c r="C136" s="207"/>
      <c r="D136" s="207"/>
      <c r="E136" s="207"/>
      <c r="F136" s="207"/>
      <c r="G136" s="207"/>
      <c r="H136" s="484"/>
      <c r="I136" s="207"/>
      <c r="J136" s="207"/>
      <c r="K136" s="207"/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207"/>
      <c r="X136" s="207"/>
      <c r="AH136" s="210"/>
      <c r="AI136" s="210"/>
      <c r="AK136" s="207"/>
      <c r="AL136" s="207"/>
      <c r="AM136" s="207"/>
      <c r="AN136" s="206"/>
    </row>
    <row r="137" spans="1:40" ht="15">
      <c r="A137" s="207"/>
      <c r="B137" s="207"/>
      <c r="C137" s="207"/>
      <c r="D137" s="207"/>
      <c r="E137" s="207"/>
      <c r="F137" s="207"/>
      <c r="G137" s="207"/>
      <c r="H137" s="484"/>
      <c r="I137" s="207"/>
      <c r="J137" s="207"/>
      <c r="K137" s="20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  <c r="AH137" s="210"/>
      <c r="AI137" s="210"/>
      <c r="AK137" s="207"/>
      <c r="AL137" s="207"/>
      <c r="AM137" s="207"/>
      <c r="AN137" s="206"/>
    </row>
    <row r="138" spans="1:40" ht="15">
      <c r="A138" s="207"/>
      <c r="B138" s="207"/>
      <c r="C138" s="207"/>
      <c r="D138" s="207"/>
      <c r="E138" s="207"/>
      <c r="F138" s="207"/>
      <c r="G138" s="207"/>
      <c r="H138" s="484"/>
      <c r="I138" s="207"/>
      <c r="J138" s="207"/>
      <c r="K138" s="207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207"/>
      <c r="X138" s="207"/>
      <c r="AH138" s="210"/>
      <c r="AI138" s="210"/>
      <c r="AK138" s="207"/>
      <c r="AL138" s="207"/>
      <c r="AM138" s="207"/>
      <c r="AN138" s="206"/>
    </row>
    <row r="139" spans="1:40" ht="15">
      <c r="A139" s="207"/>
      <c r="B139" s="207"/>
      <c r="C139" s="207"/>
      <c r="D139" s="207"/>
      <c r="E139" s="207"/>
      <c r="F139" s="207"/>
      <c r="G139" s="207"/>
      <c r="H139" s="484"/>
      <c r="I139" s="207"/>
      <c r="J139" s="207"/>
      <c r="K139" s="207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207"/>
      <c r="X139" s="207"/>
      <c r="AH139" s="210"/>
      <c r="AI139" s="210"/>
      <c r="AK139" s="207"/>
      <c r="AL139" s="207"/>
      <c r="AM139" s="207"/>
      <c r="AN139" s="206"/>
    </row>
    <row r="140" spans="1:40" ht="15">
      <c r="A140" s="207"/>
      <c r="B140" s="207"/>
      <c r="C140" s="207"/>
      <c r="D140" s="207"/>
      <c r="E140" s="207"/>
      <c r="F140" s="207"/>
      <c r="G140" s="207"/>
      <c r="H140" s="484"/>
      <c r="I140" s="207"/>
      <c r="J140" s="207"/>
      <c r="K140" s="207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  <c r="AH140" s="210"/>
      <c r="AI140" s="210"/>
      <c r="AK140" s="207"/>
      <c r="AL140" s="207"/>
      <c r="AM140" s="207"/>
      <c r="AN140" s="206"/>
    </row>
    <row r="141" spans="1:40" ht="15">
      <c r="A141" s="207"/>
      <c r="B141" s="207"/>
      <c r="C141" s="207"/>
      <c r="D141" s="207"/>
      <c r="E141" s="207"/>
      <c r="F141" s="207"/>
      <c r="G141" s="207"/>
      <c r="H141" s="484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AH141" s="210"/>
      <c r="AI141" s="210"/>
      <c r="AK141" s="207"/>
      <c r="AL141" s="207"/>
      <c r="AM141" s="207"/>
      <c r="AN141" s="206"/>
    </row>
    <row r="142" spans="1:40" ht="15">
      <c r="A142" s="207"/>
      <c r="B142" s="207"/>
      <c r="C142" s="207"/>
      <c r="D142" s="207"/>
      <c r="E142" s="207"/>
      <c r="F142" s="207"/>
      <c r="G142" s="207"/>
      <c r="H142" s="484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AH142" s="210"/>
      <c r="AI142" s="210"/>
      <c r="AK142" s="207"/>
      <c r="AL142" s="207"/>
      <c r="AM142" s="207"/>
      <c r="AN142" s="206"/>
    </row>
    <row r="143" spans="1:40" ht="15">
      <c r="A143" s="207"/>
      <c r="B143" s="207"/>
      <c r="C143" s="207"/>
      <c r="D143" s="207"/>
      <c r="E143" s="207"/>
      <c r="F143" s="207"/>
      <c r="G143" s="207"/>
      <c r="H143" s="484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AH143" s="210"/>
      <c r="AI143" s="210"/>
      <c r="AK143" s="207"/>
      <c r="AL143" s="207"/>
      <c r="AM143" s="207"/>
      <c r="AN143" s="206"/>
    </row>
    <row r="144" spans="1:40" ht="15">
      <c r="A144" s="207"/>
      <c r="B144" s="207"/>
      <c r="C144" s="207"/>
      <c r="D144" s="207"/>
      <c r="E144" s="207"/>
      <c r="F144" s="207"/>
      <c r="G144" s="207"/>
      <c r="H144" s="484"/>
      <c r="I144" s="207"/>
      <c r="J144" s="207"/>
      <c r="K144" s="207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207"/>
      <c r="X144" s="207"/>
      <c r="AH144" s="210"/>
      <c r="AI144" s="210"/>
      <c r="AK144" s="207"/>
      <c r="AL144" s="207"/>
      <c r="AM144" s="207"/>
      <c r="AN144" s="206"/>
    </row>
    <row r="145" spans="1:40" ht="15">
      <c r="A145" s="207"/>
      <c r="B145" s="207"/>
      <c r="C145" s="207"/>
      <c r="D145" s="207"/>
      <c r="E145" s="207"/>
      <c r="F145" s="207"/>
      <c r="G145" s="207"/>
      <c r="H145" s="484"/>
      <c r="I145" s="207"/>
      <c r="J145" s="207"/>
      <c r="K145" s="207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207"/>
      <c r="X145" s="207"/>
      <c r="AH145" s="210"/>
      <c r="AI145" s="210"/>
      <c r="AK145" s="207"/>
      <c r="AL145" s="207"/>
      <c r="AM145" s="207"/>
      <c r="AN145" s="206"/>
    </row>
    <row r="146" spans="1:40" ht="15">
      <c r="A146" s="207"/>
      <c r="B146" s="207"/>
      <c r="C146" s="207"/>
      <c r="D146" s="207"/>
      <c r="E146" s="207"/>
      <c r="F146" s="207"/>
      <c r="G146" s="207"/>
      <c r="H146" s="484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AH146" s="210"/>
      <c r="AI146" s="210"/>
      <c r="AK146" s="207"/>
      <c r="AL146" s="207"/>
      <c r="AM146" s="207"/>
      <c r="AN146" s="206"/>
    </row>
    <row r="147" spans="1:40" ht="15">
      <c r="A147" s="207"/>
      <c r="B147" s="207"/>
      <c r="C147" s="207"/>
      <c r="D147" s="207"/>
      <c r="E147" s="207"/>
      <c r="F147" s="207"/>
      <c r="G147" s="207"/>
      <c r="H147" s="484"/>
      <c r="I147" s="207"/>
      <c r="J147" s="207"/>
      <c r="K147" s="207"/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  <c r="AH147" s="210"/>
      <c r="AI147" s="210"/>
      <c r="AK147" s="207"/>
      <c r="AL147" s="207"/>
      <c r="AM147" s="207"/>
      <c r="AN147" s="206"/>
    </row>
    <row r="148" spans="1:40" ht="15">
      <c r="A148" s="207"/>
      <c r="B148" s="207"/>
      <c r="C148" s="207"/>
      <c r="D148" s="207"/>
      <c r="E148" s="207"/>
      <c r="F148" s="207"/>
      <c r="G148" s="207"/>
      <c r="H148" s="484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AH148" s="210"/>
      <c r="AI148" s="210"/>
      <c r="AK148" s="207"/>
      <c r="AL148" s="207"/>
      <c r="AM148" s="207"/>
      <c r="AN148" s="206"/>
    </row>
    <row r="149" spans="1:40" ht="15">
      <c r="A149" s="207"/>
      <c r="B149" s="207"/>
      <c r="C149" s="207"/>
      <c r="D149" s="207"/>
      <c r="E149" s="207"/>
      <c r="F149" s="207"/>
      <c r="G149" s="207"/>
      <c r="H149" s="484"/>
      <c r="I149" s="207"/>
      <c r="J149" s="207"/>
      <c r="K149" s="207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  <c r="AH149" s="210"/>
      <c r="AI149" s="210"/>
      <c r="AK149" s="207"/>
      <c r="AL149" s="207"/>
      <c r="AM149" s="207"/>
      <c r="AN149" s="206"/>
    </row>
    <row r="150" spans="1:40" ht="15">
      <c r="A150" s="207"/>
      <c r="B150" s="207"/>
      <c r="C150" s="207"/>
      <c r="D150" s="207"/>
      <c r="E150" s="207"/>
      <c r="F150" s="207"/>
      <c r="G150" s="207"/>
      <c r="H150" s="484"/>
      <c r="I150" s="207"/>
      <c r="J150" s="207"/>
      <c r="K150" s="207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  <c r="AH150" s="210"/>
      <c r="AI150" s="210"/>
      <c r="AK150" s="207"/>
      <c r="AL150" s="207"/>
      <c r="AM150" s="207"/>
      <c r="AN150" s="206"/>
    </row>
    <row r="151" spans="1:40" ht="15">
      <c r="A151" s="207"/>
      <c r="B151" s="207"/>
      <c r="C151" s="207"/>
      <c r="D151" s="207"/>
      <c r="E151" s="207"/>
      <c r="F151" s="207"/>
      <c r="G151" s="207"/>
      <c r="H151" s="484"/>
      <c r="I151" s="207"/>
      <c r="J151" s="207"/>
      <c r="K151" s="207"/>
      <c r="L151" s="207"/>
      <c r="M151" s="207"/>
      <c r="N151" s="207"/>
      <c r="O151" s="207"/>
      <c r="P151" s="207"/>
      <c r="Q151" s="207"/>
      <c r="R151" s="207"/>
      <c r="S151" s="207"/>
      <c r="T151" s="207"/>
      <c r="U151" s="207"/>
      <c r="V151" s="207"/>
      <c r="W151" s="207"/>
      <c r="X151" s="207"/>
      <c r="AH151" s="210"/>
      <c r="AI151" s="210"/>
      <c r="AK151" s="207"/>
      <c r="AL151" s="207"/>
      <c r="AM151" s="207"/>
      <c r="AN151" s="206"/>
    </row>
    <row r="152" spans="1:40" ht="15">
      <c r="A152" s="207"/>
      <c r="B152" s="207"/>
      <c r="C152" s="207"/>
      <c r="D152" s="207"/>
      <c r="E152" s="207"/>
      <c r="F152" s="207"/>
      <c r="G152" s="207"/>
      <c r="H152" s="484"/>
      <c r="I152" s="207"/>
      <c r="J152" s="207"/>
      <c r="K152" s="207"/>
      <c r="L152" s="207"/>
      <c r="M152" s="207"/>
      <c r="N152" s="207"/>
      <c r="O152" s="207"/>
      <c r="P152" s="207"/>
      <c r="Q152" s="207"/>
      <c r="R152" s="207"/>
      <c r="S152" s="207"/>
      <c r="T152" s="207"/>
      <c r="U152" s="207"/>
      <c r="V152" s="207"/>
      <c r="W152" s="207"/>
      <c r="X152" s="207"/>
      <c r="AH152" s="210"/>
      <c r="AI152" s="210"/>
      <c r="AK152" s="207"/>
      <c r="AL152" s="207"/>
      <c r="AM152" s="207"/>
      <c r="AN152" s="206"/>
    </row>
    <row r="153" spans="1:40" ht="15">
      <c r="A153" s="207"/>
      <c r="B153" s="207"/>
      <c r="C153" s="207"/>
      <c r="D153" s="207"/>
      <c r="E153" s="207"/>
      <c r="F153" s="207"/>
      <c r="G153" s="207"/>
      <c r="H153" s="484"/>
      <c r="I153" s="207"/>
      <c r="J153" s="207"/>
      <c r="K153" s="207"/>
      <c r="L153" s="207"/>
      <c r="M153" s="207"/>
      <c r="N153" s="207"/>
      <c r="O153" s="207"/>
      <c r="P153" s="207"/>
      <c r="Q153" s="207"/>
      <c r="R153" s="207"/>
      <c r="S153" s="207"/>
      <c r="T153" s="207"/>
      <c r="U153" s="207"/>
      <c r="V153" s="207"/>
      <c r="W153" s="207"/>
      <c r="X153" s="207"/>
      <c r="AH153" s="210"/>
      <c r="AI153" s="210"/>
      <c r="AK153" s="207"/>
      <c r="AL153" s="207"/>
      <c r="AM153" s="207"/>
      <c r="AN153" s="206"/>
    </row>
    <row r="154" spans="1:40" ht="15">
      <c r="A154" s="207"/>
      <c r="B154" s="207"/>
      <c r="C154" s="207"/>
      <c r="D154" s="207"/>
      <c r="E154" s="207"/>
      <c r="F154" s="207"/>
      <c r="G154" s="207"/>
      <c r="H154" s="484"/>
      <c r="I154" s="207"/>
      <c r="J154" s="207"/>
      <c r="K154" s="207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207"/>
      <c r="X154" s="207"/>
      <c r="AH154" s="210"/>
      <c r="AI154" s="210"/>
      <c r="AK154" s="207"/>
      <c r="AL154" s="207"/>
      <c r="AM154" s="207"/>
      <c r="AN154" s="206"/>
    </row>
    <row r="155" spans="1:40" ht="15">
      <c r="A155" s="207"/>
      <c r="B155" s="207"/>
      <c r="C155" s="207"/>
      <c r="D155" s="207"/>
      <c r="E155" s="207"/>
      <c r="F155" s="207"/>
      <c r="G155" s="207"/>
      <c r="H155" s="484"/>
      <c r="I155" s="207"/>
      <c r="J155" s="207"/>
      <c r="K155" s="207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207"/>
      <c r="X155" s="207"/>
      <c r="AH155" s="210"/>
      <c r="AI155" s="210"/>
      <c r="AK155" s="207"/>
      <c r="AL155" s="207"/>
      <c r="AM155" s="207"/>
      <c r="AN155" s="206"/>
    </row>
    <row r="156" spans="1:40" ht="15">
      <c r="A156" s="207"/>
      <c r="B156" s="207"/>
      <c r="C156" s="207"/>
      <c r="D156" s="207"/>
      <c r="E156" s="207"/>
      <c r="F156" s="207"/>
      <c r="G156" s="207"/>
      <c r="H156" s="484"/>
      <c r="I156" s="207"/>
      <c r="J156" s="207"/>
      <c r="K156" s="207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207"/>
      <c r="X156" s="207"/>
      <c r="AH156" s="210"/>
      <c r="AI156" s="210"/>
      <c r="AK156" s="207"/>
      <c r="AL156" s="207"/>
      <c r="AM156" s="207"/>
      <c r="AN156" s="206"/>
    </row>
    <row r="157" spans="1:40" ht="15">
      <c r="A157" s="207"/>
      <c r="B157" s="207"/>
      <c r="C157" s="207"/>
      <c r="D157" s="207"/>
      <c r="E157" s="207"/>
      <c r="F157" s="207"/>
      <c r="G157" s="207"/>
      <c r="H157" s="484"/>
      <c r="I157" s="207"/>
      <c r="J157" s="207"/>
      <c r="K157" s="207"/>
      <c r="L157" s="207"/>
      <c r="M157" s="207"/>
      <c r="N157" s="207"/>
      <c r="O157" s="207"/>
      <c r="P157" s="207"/>
      <c r="Q157" s="207"/>
      <c r="R157" s="207"/>
      <c r="S157" s="207"/>
      <c r="T157" s="207"/>
      <c r="U157" s="207"/>
      <c r="V157" s="207"/>
      <c r="W157" s="207"/>
      <c r="X157" s="207"/>
      <c r="AH157" s="210"/>
      <c r="AI157" s="210"/>
      <c r="AK157" s="207"/>
      <c r="AL157" s="207"/>
      <c r="AM157" s="207"/>
      <c r="AN157" s="206"/>
    </row>
    <row r="158" spans="1:40" ht="15">
      <c r="A158" s="207"/>
      <c r="B158" s="207"/>
      <c r="C158" s="207"/>
      <c r="D158" s="207"/>
      <c r="E158" s="207"/>
      <c r="F158" s="207"/>
      <c r="G158" s="207"/>
      <c r="H158" s="484"/>
      <c r="I158" s="207"/>
      <c r="J158" s="207"/>
      <c r="K158" s="207"/>
      <c r="L158" s="207"/>
      <c r="M158" s="207"/>
      <c r="N158" s="207"/>
      <c r="O158" s="207"/>
      <c r="P158" s="207"/>
      <c r="Q158" s="207"/>
      <c r="R158" s="207"/>
      <c r="S158" s="207"/>
      <c r="T158" s="207"/>
      <c r="U158" s="207"/>
      <c r="V158" s="207"/>
      <c r="W158" s="207"/>
      <c r="X158" s="207"/>
      <c r="AH158" s="210"/>
      <c r="AI158" s="210"/>
      <c r="AK158" s="207"/>
      <c r="AL158" s="207"/>
      <c r="AM158" s="207"/>
      <c r="AN158" s="206"/>
    </row>
    <row r="159" spans="1:40" ht="15">
      <c r="A159" s="207"/>
      <c r="B159" s="207"/>
      <c r="C159" s="207"/>
      <c r="D159" s="207"/>
      <c r="E159" s="207"/>
      <c r="F159" s="207"/>
      <c r="G159" s="207"/>
      <c r="H159" s="484"/>
      <c r="I159" s="207"/>
      <c r="J159" s="207"/>
      <c r="K159" s="207"/>
      <c r="L159" s="207"/>
      <c r="M159" s="207"/>
      <c r="N159" s="207"/>
      <c r="O159" s="207"/>
      <c r="P159" s="207"/>
      <c r="Q159" s="207"/>
      <c r="R159" s="207"/>
      <c r="S159" s="207"/>
      <c r="T159" s="207"/>
      <c r="U159" s="207"/>
      <c r="V159" s="207"/>
      <c r="W159" s="207"/>
      <c r="X159" s="207"/>
      <c r="AH159" s="210"/>
      <c r="AI159" s="210"/>
      <c r="AK159" s="207"/>
      <c r="AL159" s="207"/>
      <c r="AM159" s="207"/>
      <c r="AN159" s="206"/>
    </row>
    <row r="160" spans="1:40" ht="15">
      <c r="A160" s="207"/>
      <c r="B160" s="207"/>
      <c r="C160" s="207"/>
      <c r="D160" s="207"/>
      <c r="E160" s="207"/>
      <c r="F160" s="207"/>
      <c r="G160" s="207"/>
      <c r="H160" s="484"/>
      <c r="I160" s="207"/>
      <c r="J160" s="207"/>
      <c r="K160" s="207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207"/>
      <c r="X160" s="207"/>
      <c r="AH160" s="210"/>
      <c r="AI160" s="210"/>
      <c r="AK160" s="207"/>
      <c r="AL160" s="207"/>
      <c r="AM160" s="207"/>
      <c r="AN160" s="206"/>
    </row>
    <row r="161" spans="1:40" ht="15">
      <c r="A161" s="207"/>
      <c r="B161" s="207"/>
      <c r="C161" s="207"/>
      <c r="D161" s="207"/>
      <c r="E161" s="207"/>
      <c r="F161" s="207"/>
      <c r="G161" s="207"/>
      <c r="H161" s="484"/>
      <c r="I161" s="207"/>
      <c r="J161" s="207"/>
      <c r="K161" s="207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  <c r="AH161" s="210"/>
      <c r="AI161" s="210"/>
      <c r="AK161" s="207"/>
      <c r="AL161" s="207"/>
      <c r="AM161" s="207"/>
      <c r="AN161" s="206"/>
    </row>
    <row r="162" spans="1:40" ht="15">
      <c r="A162" s="207"/>
      <c r="B162" s="207"/>
      <c r="C162" s="207"/>
      <c r="D162" s="207"/>
      <c r="E162" s="207"/>
      <c r="F162" s="207"/>
      <c r="G162" s="207"/>
      <c r="H162" s="484"/>
      <c r="I162" s="207"/>
      <c r="J162" s="207"/>
      <c r="K162" s="207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07"/>
      <c r="AH162" s="210"/>
      <c r="AI162" s="210"/>
      <c r="AK162" s="207"/>
      <c r="AL162" s="207"/>
      <c r="AM162" s="207"/>
      <c r="AN162" s="206"/>
    </row>
    <row r="163" spans="1:40" ht="15">
      <c r="A163" s="207"/>
      <c r="B163" s="207"/>
      <c r="C163" s="207"/>
      <c r="D163" s="207"/>
      <c r="E163" s="207"/>
      <c r="F163" s="207"/>
      <c r="G163" s="207"/>
      <c r="H163" s="484"/>
      <c r="I163" s="207"/>
      <c r="J163" s="207"/>
      <c r="K163" s="207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207"/>
      <c r="X163" s="207"/>
      <c r="AH163" s="210"/>
      <c r="AI163" s="210"/>
      <c r="AK163" s="207"/>
      <c r="AL163" s="207"/>
      <c r="AM163" s="207"/>
      <c r="AN163" s="206"/>
    </row>
    <row r="164" spans="1:40" ht="15">
      <c r="A164" s="207"/>
      <c r="B164" s="207"/>
      <c r="C164" s="207"/>
      <c r="D164" s="207"/>
      <c r="E164" s="207"/>
      <c r="F164" s="207"/>
      <c r="G164" s="207"/>
      <c r="H164" s="484"/>
      <c r="I164" s="207"/>
      <c r="J164" s="207"/>
      <c r="K164" s="207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207"/>
      <c r="X164" s="207"/>
      <c r="AH164" s="210"/>
      <c r="AI164" s="210"/>
      <c r="AK164" s="207"/>
      <c r="AL164" s="207"/>
      <c r="AM164" s="207"/>
      <c r="AN164" s="206"/>
    </row>
    <row r="165" spans="1:40" ht="15">
      <c r="U165" s="207"/>
      <c r="AK165" s="207"/>
      <c r="AL165" s="207"/>
      <c r="AM165" s="207"/>
      <c r="AN165" s="206"/>
    </row>
    <row r="166" spans="1:40" ht="15">
      <c r="U166" s="207"/>
      <c r="AK166" s="207"/>
      <c r="AL166" s="207"/>
      <c r="AM166" s="207"/>
      <c r="AN166" s="206"/>
    </row>
    <row r="167" spans="1:40" ht="15">
      <c r="U167" s="207"/>
      <c r="AK167" s="207"/>
      <c r="AL167" s="207"/>
      <c r="AM167" s="207"/>
      <c r="AN167" s="206"/>
    </row>
    <row r="168" spans="1:40" ht="15">
      <c r="U168" s="207"/>
      <c r="AK168" s="207"/>
      <c r="AL168" s="207"/>
      <c r="AM168" s="207"/>
      <c r="AN168" s="206"/>
    </row>
    <row r="169" spans="1:40" ht="15">
      <c r="U169" s="207"/>
      <c r="AK169" s="207"/>
      <c r="AL169" s="207"/>
      <c r="AM169" s="207"/>
      <c r="AN169" s="206"/>
    </row>
    <row r="170" spans="1:40" ht="15">
      <c r="U170" s="207"/>
      <c r="AK170" s="207"/>
      <c r="AL170" s="207"/>
      <c r="AM170" s="207"/>
      <c r="AN170" s="206"/>
    </row>
    <row r="171" spans="1:40" ht="15">
      <c r="U171" s="207"/>
      <c r="AK171" s="207"/>
      <c r="AL171" s="207"/>
      <c r="AM171" s="207"/>
      <c r="AN171" s="206"/>
    </row>
    <row r="172" spans="1:40" ht="15">
      <c r="AK172" s="207"/>
      <c r="AL172" s="207"/>
      <c r="AM172" s="207"/>
      <c r="AN172" s="206"/>
    </row>
    <row r="173" spans="1:40" ht="15">
      <c r="AK173" s="207"/>
      <c r="AL173" s="207"/>
      <c r="AM173" s="207"/>
      <c r="AN173" s="206"/>
    </row>
    <row r="174" spans="1:40" ht="15">
      <c r="AK174" s="207"/>
      <c r="AL174" s="207"/>
      <c r="AM174" s="207"/>
      <c r="AN174" s="206"/>
    </row>
    <row r="175" spans="1:40" ht="15">
      <c r="AK175" s="207"/>
      <c r="AL175" s="207"/>
      <c r="AM175" s="207"/>
      <c r="AN175" s="206"/>
    </row>
    <row r="176" spans="1:40" ht="15">
      <c r="AK176" s="207"/>
      <c r="AL176" s="207"/>
      <c r="AM176" s="207"/>
      <c r="AN176" s="206"/>
    </row>
    <row r="177" spans="37:40" ht="15">
      <c r="AK177" s="207"/>
      <c r="AL177" s="207"/>
      <c r="AM177" s="207"/>
      <c r="AN177" s="206"/>
    </row>
    <row r="178" spans="37:40" ht="15">
      <c r="AK178" s="207"/>
      <c r="AL178" s="207"/>
      <c r="AM178" s="207"/>
      <c r="AN178" s="206"/>
    </row>
    <row r="179" spans="37:40" ht="15">
      <c r="AK179" s="207"/>
      <c r="AL179" s="207"/>
      <c r="AM179" s="207"/>
      <c r="AN179" s="206"/>
    </row>
    <row r="180" spans="37:40" ht="15">
      <c r="AK180" s="207"/>
      <c r="AL180" s="207"/>
      <c r="AM180" s="207"/>
      <c r="AN180" s="206"/>
    </row>
    <row r="181" spans="37:40" ht="15">
      <c r="AK181" s="207"/>
      <c r="AL181" s="207"/>
      <c r="AM181" s="207"/>
      <c r="AN181" s="206"/>
    </row>
    <row r="182" spans="37:40" ht="15">
      <c r="AK182" s="207"/>
      <c r="AL182" s="207"/>
      <c r="AM182" s="207"/>
      <c r="AN182" s="206"/>
    </row>
    <row r="183" spans="37:40" ht="15">
      <c r="AK183" s="207"/>
      <c r="AL183" s="207"/>
      <c r="AM183" s="207"/>
      <c r="AN183" s="206"/>
    </row>
    <row r="184" spans="37:40" ht="15">
      <c r="AK184" s="207"/>
      <c r="AL184" s="207"/>
      <c r="AM184" s="207"/>
      <c r="AN184" s="206"/>
    </row>
    <row r="185" spans="37:40" ht="15">
      <c r="AK185" s="207"/>
      <c r="AL185" s="207"/>
      <c r="AM185" s="207"/>
      <c r="AN185" s="206"/>
    </row>
    <row r="186" spans="37:40" ht="15">
      <c r="AK186" s="207"/>
      <c r="AL186" s="207"/>
      <c r="AM186" s="207"/>
      <c r="AN186" s="206"/>
    </row>
    <row r="187" spans="37:40" ht="15">
      <c r="AK187" s="207"/>
      <c r="AL187" s="207"/>
      <c r="AM187" s="207"/>
      <c r="AN187" s="206"/>
    </row>
    <row r="188" spans="37:40" ht="15">
      <c r="AK188" s="207"/>
      <c r="AL188" s="207"/>
      <c r="AM188" s="207"/>
      <c r="AN188" s="206"/>
    </row>
    <row r="189" spans="37:40" ht="15">
      <c r="AK189" s="207"/>
      <c r="AL189" s="207"/>
      <c r="AM189" s="207"/>
      <c r="AN189" s="206"/>
    </row>
    <row r="190" spans="37:40" ht="15">
      <c r="AK190" s="207"/>
      <c r="AL190" s="207"/>
      <c r="AM190" s="207"/>
      <c r="AN190" s="206"/>
    </row>
    <row r="191" spans="37:40" ht="15">
      <c r="AK191" s="207"/>
      <c r="AL191" s="207"/>
      <c r="AM191" s="207"/>
      <c r="AN191" s="206"/>
    </row>
    <row r="192" spans="37:40" ht="15">
      <c r="AK192" s="207"/>
      <c r="AL192" s="207"/>
      <c r="AM192" s="207"/>
      <c r="AN192" s="206"/>
    </row>
    <row r="193" spans="37:40" ht="15">
      <c r="AK193" s="207"/>
      <c r="AL193" s="207"/>
      <c r="AM193" s="207"/>
      <c r="AN193" s="206"/>
    </row>
    <row r="194" spans="37:40" ht="15">
      <c r="AK194" s="207"/>
      <c r="AL194" s="207"/>
      <c r="AM194" s="207"/>
      <c r="AN194" s="206"/>
    </row>
    <row r="195" spans="37:40" ht="15">
      <c r="AK195" s="207"/>
      <c r="AL195" s="207"/>
      <c r="AM195" s="207"/>
      <c r="AN195" s="206"/>
    </row>
    <row r="196" spans="37:40" ht="15">
      <c r="AK196" s="207"/>
      <c r="AL196" s="207"/>
      <c r="AM196" s="207"/>
      <c r="AN196" s="206"/>
    </row>
    <row r="197" spans="37:40" ht="15">
      <c r="AK197" s="207"/>
      <c r="AL197" s="207"/>
      <c r="AM197" s="207"/>
      <c r="AN197" s="206"/>
    </row>
    <row r="198" spans="37:40" ht="15">
      <c r="AK198" s="207"/>
      <c r="AL198" s="207"/>
      <c r="AM198" s="207"/>
      <c r="AN198" s="206"/>
    </row>
    <row r="199" spans="37:40" ht="15">
      <c r="AK199" s="207"/>
      <c r="AL199" s="207"/>
      <c r="AM199" s="207"/>
      <c r="AN199" s="206"/>
    </row>
    <row r="200" spans="37:40" ht="15">
      <c r="AK200" s="207"/>
      <c r="AL200" s="207"/>
      <c r="AM200" s="207"/>
      <c r="AN200" s="206"/>
    </row>
    <row r="201" spans="37:40" ht="15">
      <c r="AK201" s="207"/>
      <c r="AL201" s="207"/>
      <c r="AM201" s="207"/>
      <c r="AN201" s="206"/>
    </row>
    <row r="202" spans="37:40" ht="15">
      <c r="AK202" s="207"/>
      <c r="AL202" s="207"/>
      <c r="AM202" s="207"/>
      <c r="AN202" s="206"/>
    </row>
    <row r="203" spans="37:40" ht="15">
      <c r="AK203" s="207"/>
      <c r="AL203" s="207"/>
      <c r="AM203" s="207"/>
      <c r="AN203" s="206"/>
    </row>
    <row r="204" spans="37:40" ht="15">
      <c r="AK204" s="207"/>
      <c r="AL204" s="207"/>
      <c r="AM204" s="207"/>
      <c r="AN204" s="206"/>
    </row>
    <row r="205" spans="37:40" ht="15">
      <c r="AK205" s="207"/>
      <c r="AL205" s="207"/>
      <c r="AM205" s="207"/>
      <c r="AN205" s="206"/>
    </row>
    <row r="206" spans="37:40" ht="15">
      <c r="AK206" s="207"/>
      <c r="AL206" s="207"/>
      <c r="AM206" s="207"/>
      <c r="AN206" s="206"/>
    </row>
    <row r="207" spans="37:40" ht="15">
      <c r="AK207" s="207"/>
      <c r="AL207" s="207"/>
      <c r="AM207" s="207"/>
      <c r="AN207" s="206"/>
    </row>
    <row r="208" spans="37:40" ht="15">
      <c r="AK208" s="207"/>
      <c r="AL208" s="207"/>
      <c r="AM208" s="207"/>
      <c r="AN208" s="206"/>
    </row>
    <row r="209" spans="37:40" ht="15">
      <c r="AK209" s="207"/>
      <c r="AL209" s="207"/>
      <c r="AM209" s="207"/>
      <c r="AN209" s="206"/>
    </row>
    <row r="210" spans="37:40" ht="15">
      <c r="AK210" s="207"/>
      <c r="AL210" s="207"/>
      <c r="AM210" s="207"/>
      <c r="AN210" s="206"/>
    </row>
    <row r="211" spans="37:40" ht="15">
      <c r="AK211" s="207"/>
      <c r="AL211" s="207"/>
      <c r="AM211" s="207"/>
      <c r="AN211" s="206"/>
    </row>
    <row r="212" spans="37:40" ht="15">
      <c r="AK212" s="207"/>
      <c r="AL212" s="207"/>
      <c r="AM212" s="207"/>
      <c r="AN212" s="206"/>
    </row>
    <row r="213" spans="37:40" ht="15">
      <c r="AK213" s="207"/>
      <c r="AL213" s="207"/>
      <c r="AM213" s="207"/>
      <c r="AN213" s="206"/>
    </row>
    <row r="214" spans="37:40" ht="15">
      <c r="AK214" s="207"/>
      <c r="AL214" s="207"/>
      <c r="AM214" s="207"/>
      <c r="AN214" s="206"/>
    </row>
    <row r="215" spans="37:40" ht="15">
      <c r="AK215" s="207"/>
      <c r="AL215" s="207"/>
      <c r="AM215" s="207"/>
      <c r="AN215" s="206"/>
    </row>
    <row r="216" spans="37:40" ht="15">
      <c r="AK216" s="207"/>
      <c r="AL216" s="207"/>
      <c r="AM216" s="207"/>
      <c r="AN216" s="206"/>
    </row>
    <row r="217" spans="37:40" ht="15">
      <c r="AK217" s="207"/>
      <c r="AL217" s="207"/>
      <c r="AM217" s="207"/>
      <c r="AN217" s="206"/>
    </row>
    <row r="218" spans="37:40" ht="15">
      <c r="AK218" s="207"/>
      <c r="AL218" s="207"/>
      <c r="AM218" s="207"/>
      <c r="AN218" s="206"/>
    </row>
    <row r="219" spans="37:40" ht="15">
      <c r="AK219" s="207"/>
      <c r="AL219" s="207"/>
      <c r="AM219" s="207"/>
      <c r="AN219" s="206"/>
    </row>
    <row r="220" spans="37:40" ht="15">
      <c r="AK220" s="207"/>
      <c r="AL220" s="207"/>
      <c r="AM220" s="207"/>
      <c r="AN220" s="206"/>
    </row>
    <row r="221" spans="37:40" ht="15">
      <c r="AK221" s="207"/>
      <c r="AL221" s="207"/>
      <c r="AM221" s="207"/>
      <c r="AN221" s="206"/>
    </row>
    <row r="222" spans="37:40" ht="15">
      <c r="AK222" s="207"/>
      <c r="AL222" s="207"/>
      <c r="AM222" s="207"/>
      <c r="AN222" s="206"/>
    </row>
    <row r="223" spans="37:40" ht="15">
      <c r="AK223" s="207"/>
      <c r="AL223" s="207"/>
      <c r="AM223" s="207"/>
      <c r="AN223" s="206"/>
    </row>
    <row r="224" spans="37:40" ht="15">
      <c r="AK224" s="207"/>
      <c r="AL224" s="207"/>
      <c r="AM224" s="207"/>
      <c r="AN224" s="206"/>
    </row>
    <row r="225" spans="37:40" ht="15">
      <c r="AK225" s="207"/>
      <c r="AL225" s="207"/>
      <c r="AM225" s="207"/>
      <c r="AN225" s="206"/>
    </row>
    <row r="226" spans="37:40" ht="15">
      <c r="AK226" s="207"/>
      <c r="AL226" s="207"/>
      <c r="AM226" s="207"/>
      <c r="AN226" s="206"/>
    </row>
    <row r="227" spans="37:40" ht="15">
      <c r="AK227" s="207"/>
      <c r="AL227" s="207"/>
      <c r="AM227" s="207"/>
      <c r="AN227" s="206"/>
    </row>
    <row r="228" spans="37:40" ht="15">
      <c r="AK228" s="207"/>
      <c r="AL228" s="207"/>
      <c r="AM228" s="207"/>
      <c r="AN228" s="206"/>
    </row>
    <row r="229" spans="37:40" ht="15">
      <c r="AK229" s="207"/>
      <c r="AL229" s="207"/>
      <c r="AM229" s="207"/>
      <c r="AN229" s="206"/>
    </row>
    <row r="230" spans="37:40" ht="15">
      <c r="AK230" s="207"/>
      <c r="AL230" s="207"/>
      <c r="AM230" s="207"/>
      <c r="AN230" s="206"/>
    </row>
    <row r="231" spans="37:40" ht="15">
      <c r="AK231" s="207"/>
      <c r="AL231" s="207"/>
      <c r="AM231" s="207"/>
      <c r="AN231" s="206"/>
    </row>
    <row r="232" spans="37:40" ht="15">
      <c r="AK232" s="207"/>
      <c r="AL232" s="207"/>
      <c r="AM232" s="207"/>
      <c r="AN232" s="206"/>
    </row>
    <row r="233" spans="37:40" ht="15">
      <c r="AK233" s="207"/>
      <c r="AL233" s="207"/>
      <c r="AM233" s="207"/>
      <c r="AN233" s="206"/>
    </row>
    <row r="234" spans="37:40" ht="15">
      <c r="AK234" s="207"/>
      <c r="AL234" s="207"/>
      <c r="AM234" s="207"/>
      <c r="AN234" s="206"/>
    </row>
    <row r="235" spans="37:40" ht="15">
      <c r="AK235" s="207"/>
      <c r="AL235" s="207"/>
      <c r="AM235" s="207"/>
      <c r="AN235" s="206"/>
    </row>
    <row r="236" spans="37:40" ht="15">
      <c r="AK236" s="207"/>
      <c r="AL236" s="207"/>
      <c r="AM236" s="207"/>
      <c r="AN236" s="206"/>
    </row>
    <row r="237" spans="37:40" ht="15">
      <c r="AK237" s="207"/>
      <c r="AL237" s="207"/>
      <c r="AM237" s="207"/>
      <c r="AN237" s="206"/>
    </row>
    <row r="238" spans="37:40" ht="15">
      <c r="AK238" s="207"/>
      <c r="AL238" s="207"/>
      <c r="AM238" s="207"/>
      <c r="AN238" s="206"/>
    </row>
    <row r="239" spans="37:40" ht="15">
      <c r="AK239" s="207"/>
      <c r="AL239" s="207"/>
      <c r="AM239" s="207"/>
      <c r="AN239" s="206"/>
    </row>
    <row r="240" spans="37:40" ht="15">
      <c r="AK240" s="207"/>
      <c r="AL240" s="207"/>
      <c r="AM240" s="207"/>
      <c r="AN240" s="206"/>
    </row>
    <row r="241" spans="37:40" ht="15">
      <c r="AK241" s="207"/>
      <c r="AL241" s="207"/>
      <c r="AM241" s="207"/>
      <c r="AN241" s="206"/>
    </row>
    <row r="242" spans="37:40" ht="15">
      <c r="AK242" s="207"/>
      <c r="AL242" s="207"/>
      <c r="AM242" s="207"/>
      <c r="AN242" s="206"/>
    </row>
    <row r="243" spans="37:40" ht="15">
      <c r="AK243" s="207"/>
      <c r="AL243" s="207"/>
      <c r="AM243" s="207"/>
      <c r="AN243" s="206"/>
    </row>
    <row r="244" spans="37:40" ht="15">
      <c r="AK244" s="207"/>
      <c r="AL244" s="207"/>
      <c r="AM244" s="207"/>
      <c r="AN244" s="206"/>
    </row>
    <row r="245" spans="37:40" ht="15">
      <c r="AK245" s="207"/>
      <c r="AL245" s="207"/>
      <c r="AM245" s="207"/>
      <c r="AN245" s="206"/>
    </row>
    <row r="246" spans="37:40" ht="15">
      <c r="AK246" s="207"/>
      <c r="AL246" s="207"/>
      <c r="AM246" s="207"/>
      <c r="AN246" s="206"/>
    </row>
    <row r="247" spans="37:40" ht="15">
      <c r="AK247" s="207"/>
      <c r="AL247" s="207"/>
      <c r="AM247" s="207"/>
      <c r="AN247" s="206"/>
    </row>
    <row r="248" spans="37:40" ht="15">
      <c r="AK248" s="207"/>
      <c r="AL248" s="207"/>
      <c r="AM248" s="207"/>
      <c r="AN248" s="206"/>
    </row>
    <row r="249" spans="37:40" ht="15">
      <c r="AK249" s="207"/>
      <c r="AL249" s="207"/>
      <c r="AM249" s="207"/>
      <c r="AN249" s="206"/>
    </row>
    <row r="250" spans="37:40" ht="15">
      <c r="AK250" s="207"/>
      <c r="AL250" s="207"/>
      <c r="AM250" s="207"/>
      <c r="AN250" s="206"/>
    </row>
    <row r="251" spans="37:40" ht="15">
      <c r="AK251" s="207"/>
      <c r="AL251" s="207"/>
      <c r="AM251" s="207"/>
      <c r="AN251" s="206"/>
    </row>
    <row r="252" spans="37:40" ht="15">
      <c r="AK252" s="207"/>
      <c r="AL252" s="207"/>
      <c r="AM252" s="207"/>
      <c r="AN252" s="206"/>
    </row>
    <row r="253" spans="37:40" ht="15">
      <c r="AK253" s="207"/>
      <c r="AL253" s="207"/>
      <c r="AM253" s="207"/>
      <c r="AN253" s="206"/>
    </row>
    <row r="254" spans="37:40" ht="15">
      <c r="AK254" s="207"/>
      <c r="AL254" s="207"/>
      <c r="AM254" s="207"/>
      <c r="AN254" s="206"/>
    </row>
    <row r="255" spans="37:40" ht="15">
      <c r="AK255" s="207"/>
      <c r="AL255" s="207"/>
      <c r="AM255" s="207"/>
      <c r="AN255" s="206"/>
    </row>
    <row r="256" spans="37:40" ht="15">
      <c r="AK256" s="207"/>
      <c r="AL256" s="207"/>
      <c r="AM256" s="207"/>
      <c r="AN256" s="206"/>
    </row>
    <row r="257" spans="37:40" ht="15">
      <c r="AK257" s="207"/>
      <c r="AL257" s="207"/>
      <c r="AM257" s="207"/>
      <c r="AN257" s="206"/>
    </row>
    <row r="258" spans="37:40" ht="15">
      <c r="AK258" s="207"/>
      <c r="AL258" s="207"/>
      <c r="AM258" s="207"/>
      <c r="AN258" s="206"/>
    </row>
    <row r="259" spans="37:40" ht="15">
      <c r="AK259" s="207"/>
      <c r="AL259" s="207"/>
      <c r="AM259" s="207"/>
      <c r="AN259" s="206"/>
    </row>
    <row r="260" spans="37:40" ht="15">
      <c r="AK260" s="207"/>
      <c r="AL260" s="207"/>
      <c r="AM260" s="207"/>
      <c r="AN260" s="206"/>
    </row>
    <row r="261" spans="37:40" ht="15">
      <c r="AK261" s="207"/>
      <c r="AL261" s="207"/>
      <c r="AM261" s="207"/>
      <c r="AN261" s="206"/>
    </row>
    <row r="262" spans="37:40" ht="15">
      <c r="AK262" s="207"/>
      <c r="AL262" s="207"/>
      <c r="AM262" s="207"/>
      <c r="AN262" s="206"/>
    </row>
    <row r="263" spans="37:40" ht="15">
      <c r="AK263" s="207"/>
      <c r="AL263" s="207"/>
      <c r="AM263" s="207"/>
      <c r="AN263" s="206"/>
    </row>
    <row r="264" spans="37:40" ht="15">
      <c r="AK264" s="207"/>
      <c r="AL264" s="207"/>
      <c r="AM264" s="207"/>
      <c r="AN264" s="206"/>
    </row>
    <row r="265" spans="37:40" ht="15">
      <c r="AK265" s="207"/>
      <c r="AL265" s="207"/>
      <c r="AM265" s="207"/>
      <c r="AN265" s="206"/>
    </row>
    <row r="266" spans="37:40" ht="15">
      <c r="AK266" s="207"/>
      <c r="AL266" s="207"/>
      <c r="AM266" s="207"/>
      <c r="AN266" s="206"/>
    </row>
    <row r="267" spans="37:40" ht="15">
      <c r="AK267" s="207"/>
      <c r="AL267" s="207"/>
      <c r="AM267" s="207"/>
      <c r="AN267" s="206"/>
    </row>
    <row r="268" spans="37:40" ht="15">
      <c r="AK268" s="207"/>
      <c r="AL268" s="207"/>
      <c r="AM268" s="207"/>
      <c r="AN268" s="206"/>
    </row>
    <row r="269" spans="37:40" ht="15">
      <c r="AK269" s="207"/>
      <c r="AL269" s="207"/>
      <c r="AM269" s="207"/>
      <c r="AN269" s="206"/>
    </row>
    <row r="270" spans="37:40" ht="15">
      <c r="AK270" s="207"/>
      <c r="AL270" s="207"/>
      <c r="AM270" s="207"/>
      <c r="AN270" s="206"/>
    </row>
    <row r="271" spans="37:40" ht="15">
      <c r="AK271" s="207"/>
      <c r="AL271" s="207"/>
      <c r="AM271" s="207"/>
      <c r="AN271" s="206"/>
    </row>
    <row r="272" spans="37:40" ht="15">
      <c r="AK272" s="207"/>
      <c r="AL272" s="207"/>
      <c r="AM272" s="207"/>
      <c r="AN272" s="206"/>
    </row>
    <row r="273" spans="37:40" ht="15">
      <c r="AK273" s="207"/>
      <c r="AL273" s="207"/>
      <c r="AM273" s="207"/>
      <c r="AN273" s="206"/>
    </row>
    <row r="274" spans="37:40" ht="15">
      <c r="AK274" s="207"/>
      <c r="AL274" s="207"/>
      <c r="AM274" s="207"/>
      <c r="AN274" s="206"/>
    </row>
    <row r="275" spans="37:40" ht="15">
      <c r="AK275" s="207"/>
      <c r="AL275" s="207"/>
      <c r="AM275" s="207"/>
      <c r="AN275" s="206"/>
    </row>
    <row r="276" spans="37:40" ht="15">
      <c r="AK276" s="207"/>
      <c r="AL276" s="207"/>
      <c r="AM276" s="207"/>
      <c r="AN276" s="206"/>
    </row>
    <row r="277" spans="37:40" ht="15">
      <c r="AK277" s="207"/>
      <c r="AL277" s="207"/>
      <c r="AM277" s="207"/>
      <c r="AN277" s="206"/>
    </row>
    <row r="278" spans="37:40" ht="15">
      <c r="AK278" s="207"/>
      <c r="AL278" s="207"/>
      <c r="AM278" s="207"/>
      <c r="AN278" s="206"/>
    </row>
    <row r="279" spans="37:40" ht="15">
      <c r="AK279" s="207"/>
      <c r="AL279" s="207"/>
      <c r="AM279" s="207"/>
      <c r="AN279" s="206"/>
    </row>
    <row r="280" spans="37:40" ht="15">
      <c r="AK280" s="207"/>
      <c r="AL280" s="207"/>
      <c r="AM280" s="207"/>
      <c r="AN280" s="206"/>
    </row>
    <row r="281" spans="37:40" ht="15">
      <c r="AK281" s="207"/>
      <c r="AL281" s="207"/>
      <c r="AM281" s="207"/>
      <c r="AN281" s="206"/>
    </row>
    <row r="282" spans="37:40" ht="15">
      <c r="AK282" s="207"/>
      <c r="AL282" s="207"/>
      <c r="AM282" s="207"/>
      <c r="AN282" s="206"/>
    </row>
    <row r="283" spans="37:40" ht="15">
      <c r="AK283" s="207"/>
      <c r="AL283" s="207"/>
      <c r="AM283" s="207"/>
      <c r="AN283" s="206"/>
    </row>
    <row r="284" spans="37:40" ht="15">
      <c r="AK284" s="207"/>
      <c r="AL284" s="207"/>
      <c r="AM284" s="207"/>
      <c r="AN284" s="206"/>
    </row>
    <row r="285" spans="37:40" ht="15">
      <c r="AK285" s="207"/>
      <c r="AL285" s="207"/>
      <c r="AM285" s="207"/>
      <c r="AN285" s="206"/>
    </row>
    <row r="286" spans="37:40" ht="15">
      <c r="AK286" s="207"/>
      <c r="AL286" s="207"/>
      <c r="AM286" s="207"/>
      <c r="AN286" s="206"/>
    </row>
    <row r="287" spans="37:40" ht="15">
      <c r="AK287" s="207"/>
      <c r="AL287" s="207"/>
      <c r="AM287" s="207"/>
      <c r="AN287" s="206"/>
    </row>
    <row r="288" spans="37:40" ht="15">
      <c r="AK288" s="207"/>
      <c r="AL288" s="207"/>
      <c r="AM288" s="207"/>
      <c r="AN288" s="206"/>
    </row>
    <row r="289" spans="37:40" ht="15">
      <c r="AK289" s="207"/>
      <c r="AL289" s="207"/>
      <c r="AM289" s="207"/>
      <c r="AN289" s="206"/>
    </row>
    <row r="290" spans="37:40" ht="15">
      <c r="AK290" s="207"/>
      <c r="AL290" s="207"/>
      <c r="AM290" s="207"/>
      <c r="AN290" s="206"/>
    </row>
    <row r="291" spans="37:40" ht="15">
      <c r="AK291" s="207"/>
      <c r="AL291" s="207"/>
      <c r="AM291" s="207"/>
      <c r="AN291" s="206"/>
    </row>
    <row r="292" spans="37:40" ht="15">
      <c r="AK292" s="207"/>
      <c r="AL292" s="207"/>
      <c r="AM292" s="207"/>
      <c r="AN292" s="206"/>
    </row>
    <row r="293" spans="37:40" ht="15">
      <c r="AK293" s="207"/>
      <c r="AL293" s="207"/>
      <c r="AM293" s="207"/>
      <c r="AN293" s="206"/>
    </row>
    <row r="294" spans="37:40" ht="15">
      <c r="AK294" s="207"/>
      <c r="AL294" s="207"/>
      <c r="AM294" s="207"/>
      <c r="AN294" s="206"/>
    </row>
    <row r="295" spans="37:40" ht="15">
      <c r="AK295" s="207"/>
      <c r="AL295" s="207"/>
      <c r="AM295" s="207"/>
      <c r="AN295" s="206"/>
    </row>
    <row r="296" spans="37:40" ht="15">
      <c r="AK296" s="207"/>
      <c r="AL296" s="207"/>
      <c r="AM296" s="207"/>
      <c r="AN296" s="206"/>
    </row>
    <row r="297" spans="37:40" ht="15">
      <c r="AK297" s="207"/>
      <c r="AL297" s="207"/>
      <c r="AM297" s="207"/>
      <c r="AN297" s="206"/>
    </row>
    <row r="298" spans="37:40" ht="15">
      <c r="AK298" s="207"/>
      <c r="AL298" s="207"/>
      <c r="AM298" s="207"/>
      <c r="AN298" s="206"/>
    </row>
    <row r="299" spans="37:40" ht="15">
      <c r="AK299" s="207"/>
      <c r="AL299" s="207"/>
      <c r="AM299" s="207"/>
      <c r="AN299" s="206"/>
    </row>
    <row r="300" spans="37:40" ht="15">
      <c r="AK300" s="207"/>
      <c r="AL300" s="207"/>
      <c r="AM300" s="207"/>
      <c r="AN300" s="206"/>
    </row>
    <row r="301" spans="37:40" ht="15">
      <c r="AK301" s="207"/>
      <c r="AL301" s="207"/>
      <c r="AM301" s="207"/>
      <c r="AN301" s="206"/>
    </row>
    <row r="302" spans="37:40" ht="15">
      <c r="AK302" s="207"/>
      <c r="AL302" s="207"/>
      <c r="AM302" s="207"/>
      <c r="AN302" s="206"/>
    </row>
    <row r="303" spans="37:40" ht="15">
      <c r="AK303" s="207"/>
      <c r="AL303" s="207"/>
      <c r="AM303" s="207"/>
      <c r="AN303" s="206"/>
    </row>
    <row r="304" spans="37:40" ht="15">
      <c r="AK304" s="207"/>
      <c r="AL304" s="207"/>
      <c r="AM304" s="207"/>
      <c r="AN304" s="206"/>
    </row>
    <row r="305" spans="37:40" ht="15">
      <c r="AK305" s="207"/>
      <c r="AL305" s="207"/>
      <c r="AM305" s="207"/>
      <c r="AN305" s="206"/>
    </row>
    <row r="306" spans="37:40" ht="15">
      <c r="AK306" s="207"/>
      <c r="AL306" s="207"/>
      <c r="AM306" s="207"/>
      <c r="AN306" s="206"/>
    </row>
    <row r="307" spans="37:40" ht="15">
      <c r="AK307" s="207"/>
      <c r="AL307" s="207"/>
      <c r="AM307" s="207"/>
      <c r="AN307" s="206"/>
    </row>
    <row r="308" spans="37:40" ht="15">
      <c r="AK308" s="207"/>
      <c r="AL308" s="207"/>
      <c r="AM308" s="207"/>
      <c r="AN308" s="206"/>
    </row>
    <row r="309" spans="37:40" ht="15">
      <c r="AK309" s="207"/>
      <c r="AL309" s="207"/>
      <c r="AM309" s="207"/>
      <c r="AN309" s="206"/>
    </row>
    <row r="310" spans="37:40" ht="15">
      <c r="AK310" s="207"/>
      <c r="AL310" s="207"/>
      <c r="AM310" s="207"/>
      <c r="AN310" s="206"/>
    </row>
    <row r="311" spans="37:40" ht="15">
      <c r="AK311" s="207"/>
      <c r="AL311" s="207"/>
      <c r="AM311" s="207"/>
      <c r="AN311" s="206"/>
    </row>
    <row r="312" spans="37:40" ht="15">
      <c r="AK312" s="207"/>
      <c r="AL312" s="207"/>
      <c r="AM312" s="207"/>
      <c r="AN312" s="206"/>
    </row>
    <row r="313" spans="37:40" ht="15">
      <c r="AK313" s="207"/>
      <c r="AL313" s="207"/>
      <c r="AM313" s="207"/>
      <c r="AN313" s="206"/>
    </row>
    <row r="314" spans="37:40" ht="15">
      <c r="AK314" s="207"/>
      <c r="AL314" s="207"/>
      <c r="AM314" s="207"/>
      <c r="AN314" s="206"/>
    </row>
    <row r="315" spans="37:40" ht="15">
      <c r="AK315" s="207"/>
      <c r="AL315" s="207"/>
      <c r="AM315" s="207"/>
      <c r="AN315" s="206"/>
    </row>
    <row r="316" spans="37:40" ht="15">
      <c r="AK316" s="207"/>
      <c r="AL316" s="207"/>
      <c r="AM316" s="207"/>
      <c r="AN316" s="206"/>
    </row>
    <row r="317" spans="37:40" ht="15">
      <c r="AK317" s="207"/>
      <c r="AL317" s="207"/>
      <c r="AM317" s="207"/>
      <c r="AN317" s="206"/>
    </row>
    <row r="318" spans="37:40" ht="15">
      <c r="AK318" s="207"/>
      <c r="AL318" s="207"/>
      <c r="AM318" s="207"/>
      <c r="AN318" s="206"/>
    </row>
    <row r="319" spans="37:40" ht="15">
      <c r="AK319" s="207"/>
      <c r="AL319" s="207"/>
      <c r="AM319" s="207"/>
      <c r="AN319" s="206"/>
    </row>
    <row r="320" spans="37:40" ht="15">
      <c r="AK320" s="207"/>
      <c r="AL320" s="207"/>
      <c r="AM320" s="207"/>
      <c r="AN320" s="206"/>
    </row>
    <row r="321" spans="37:40" ht="15">
      <c r="AK321" s="207"/>
      <c r="AL321" s="207"/>
      <c r="AM321" s="207"/>
      <c r="AN321" s="206"/>
    </row>
    <row r="322" spans="37:40" ht="15">
      <c r="AK322" s="207"/>
      <c r="AL322" s="207"/>
      <c r="AM322" s="207"/>
      <c r="AN322" s="206"/>
    </row>
    <row r="323" spans="37:40" ht="15">
      <c r="AK323" s="207"/>
      <c r="AL323" s="207"/>
      <c r="AM323" s="207"/>
      <c r="AN323" s="206"/>
    </row>
    <row r="324" spans="37:40" ht="15">
      <c r="AK324" s="207"/>
      <c r="AL324" s="207"/>
      <c r="AM324" s="207"/>
      <c r="AN324" s="206"/>
    </row>
    <row r="325" spans="37:40" ht="15">
      <c r="AK325" s="207"/>
      <c r="AL325" s="207"/>
      <c r="AM325" s="207"/>
      <c r="AN325" s="206"/>
    </row>
    <row r="326" spans="37:40" ht="15">
      <c r="AK326" s="207"/>
      <c r="AL326" s="207"/>
      <c r="AM326" s="207"/>
      <c r="AN326" s="206"/>
    </row>
    <row r="327" spans="37:40" ht="15">
      <c r="AK327" s="207"/>
      <c r="AL327" s="207"/>
      <c r="AM327" s="207"/>
      <c r="AN327" s="206"/>
    </row>
    <row r="328" spans="37:40" ht="15">
      <c r="AK328" s="207"/>
      <c r="AL328" s="207"/>
      <c r="AM328" s="207"/>
      <c r="AN328" s="206"/>
    </row>
    <row r="329" spans="37:40" ht="15">
      <c r="AK329" s="207"/>
      <c r="AL329" s="207"/>
      <c r="AM329" s="207"/>
      <c r="AN329" s="206"/>
    </row>
    <row r="330" spans="37:40" ht="15">
      <c r="AK330" s="207"/>
      <c r="AL330" s="207"/>
      <c r="AM330" s="207"/>
      <c r="AN330" s="206"/>
    </row>
    <row r="331" spans="37:40" ht="15">
      <c r="AK331" s="207"/>
      <c r="AL331" s="207"/>
      <c r="AM331" s="207"/>
      <c r="AN331" s="206"/>
    </row>
    <row r="332" spans="37:40" ht="15">
      <c r="AK332" s="207"/>
      <c r="AL332" s="207"/>
      <c r="AM332" s="207"/>
      <c r="AN332" s="206"/>
    </row>
    <row r="333" spans="37:40" ht="15">
      <c r="AK333" s="207"/>
      <c r="AL333" s="207"/>
      <c r="AM333" s="207"/>
      <c r="AN333" s="206"/>
    </row>
    <row r="334" spans="37:40" ht="15">
      <c r="AK334" s="207"/>
      <c r="AL334" s="207"/>
      <c r="AM334" s="207"/>
      <c r="AN334" s="206"/>
    </row>
    <row r="335" spans="37:40" ht="15">
      <c r="AK335" s="207"/>
      <c r="AL335" s="207"/>
      <c r="AM335" s="207"/>
      <c r="AN335" s="206"/>
    </row>
    <row r="336" spans="37:40" ht="15">
      <c r="AK336" s="207"/>
      <c r="AL336" s="207"/>
      <c r="AM336" s="207"/>
      <c r="AN336" s="206"/>
    </row>
    <row r="337" spans="37:40" ht="15">
      <c r="AK337" s="207"/>
      <c r="AL337" s="207"/>
      <c r="AM337" s="207"/>
      <c r="AN337" s="206"/>
    </row>
    <row r="338" spans="37:40" ht="15">
      <c r="AK338" s="207"/>
      <c r="AL338" s="207"/>
      <c r="AM338" s="207"/>
      <c r="AN338" s="206"/>
    </row>
    <row r="339" spans="37:40" ht="15">
      <c r="AK339" s="207"/>
      <c r="AL339" s="207"/>
      <c r="AM339" s="207"/>
      <c r="AN339" s="206"/>
    </row>
    <row r="340" spans="37:40" ht="15">
      <c r="AK340" s="207"/>
      <c r="AL340" s="207"/>
      <c r="AM340" s="207"/>
      <c r="AN340" s="206"/>
    </row>
    <row r="341" spans="37:40" ht="15">
      <c r="AK341" s="207"/>
      <c r="AL341" s="207"/>
      <c r="AM341" s="207"/>
      <c r="AN341" s="206"/>
    </row>
    <row r="342" spans="37:40" ht="15">
      <c r="AK342" s="207"/>
      <c r="AL342" s="207"/>
      <c r="AM342" s="207"/>
      <c r="AN342" s="206"/>
    </row>
    <row r="343" spans="37:40" ht="15">
      <c r="AK343" s="207"/>
      <c r="AL343" s="207"/>
      <c r="AM343" s="207"/>
      <c r="AN343" s="206"/>
    </row>
    <row r="344" spans="37:40" ht="15">
      <c r="AK344" s="207"/>
      <c r="AL344" s="207"/>
      <c r="AM344" s="207"/>
      <c r="AN344" s="206"/>
    </row>
    <row r="345" spans="37:40" ht="15">
      <c r="AK345" s="207"/>
      <c r="AL345" s="207"/>
      <c r="AM345" s="207"/>
      <c r="AN345" s="206"/>
    </row>
    <row r="346" spans="37:40" ht="15">
      <c r="AK346" s="207"/>
      <c r="AL346" s="207"/>
      <c r="AM346" s="207"/>
      <c r="AN346" s="206"/>
    </row>
    <row r="347" spans="37:40" ht="15">
      <c r="AK347" s="207"/>
      <c r="AL347" s="207"/>
      <c r="AM347" s="207"/>
      <c r="AN347" s="206"/>
    </row>
    <row r="348" spans="37:40" ht="15">
      <c r="AK348" s="207"/>
      <c r="AL348" s="207"/>
      <c r="AM348" s="207"/>
      <c r="AN348" s="206"/>
    </row>
    <row r="349" spans="37:40" ht="15">
      <c r="AK349" s="207"/>
      <c r="AL349" s="207"/>
      <c r="AM349" s="207"/>
      <c r="AN349" s="206"/>
    </row>
    <row r="350" spans="37:40" ht="15">
      <c r="AK350" s="207"/>
      <c r="AL350" s="207"/>
      <c r="AM350" s="207"/>
      <c r="AN350" s="206"/>
    </row>
    <row r="351" spans="37:40" ht="15">
      <c r="AK351" s="207"/>
      <c r="AL351" s="207"/>
      <c r="AM351" s="207"/>
      <c r="AN351" s="206"/>
    </row>
    <row r="352" spans="37:40" ht="15">
      <c r="AK352" s="207"/>
      <c r="AL352" s="207"/>
      <c r="AM352" s="207"/>
      <c r="AN352" s="206"/>
    </row>
    <row r="353" spans="37:40" ht="15">
      <c r="AK353" s="207"/>
      <c r="AL353" s="207"/>
      <c r="AM353" s="207"/>
      <c r="AN353" s="206"/>
    </row>
    <row r="354" spans="37:40" ht="15">
      <c r="AK354" s="207"/>
      <c r="AL354" s="207"/>
      <c r="AM354" s="207"/>
      <c r="AN354" s="206"/>
    </row>
    <row r="355" spans="37:40" ht="15">
      <c r="AK355" s="207"/>
      <c r="AL355" s="207"/>
      <c r="AM355" s="207"/>
      <c r="AN355" s="206"/>
    </row>
    <row r="356" spans="37:40" ht="15">
      <c r="AK356" s="207"/>
      <c r="AL356" s="207"/>
      <c r="AM356" s="207"/>
      <c r="AN356" s="206"/>
    </row>
    <row r="357" spans="37:40" ht="15">
      <c r="AK357" s="207"/>
      <c r="AL357" s="207"/>
      <c r="AM357" s="207"/>
      <c r="AN357" s="206"/>
    </row>
    <row r="358" spans="37:40" ht="15">
      <c r="AK358" s="207"/>
      <c r="AL358" s="207"/>
      <c r="AM358" s="207"/>
      <c r="AN358" s="206"/>
    </row>
    <row r="359" spans="37:40" ht="15">
      <c r="AK359" s="207"/>
      <c r="AL359" s="207"/>
      <c r="AM359" s="207"/>
      <c r="AN359" s="206"/>
    </row>
    <row r="360" spans="37:40" ht="15">
      <c r="AK360" s="207"/>
      <c r="AL360" s="207"/>
      <c r="AM360" s="207"/>
      <c r="AN360" s="206"/>
    </row>
    <row r="361" spans="37:40" ht="15">
      <c r="AK361" s="207"/>
      <c r="AL361" s="207"/>
      <c r="AM361" s="207"/>
      <c r="AN361" s="206"/>
    </row>
    <row r="362" spans="37:40" ht="15">
      <c r="AK362" s="207"/>
      <c r="AL362" s="207"/>
      <c r="AM362" s="207"/>
      <c r="AN362" s="206"/>
    </row>
    <row r="363" spans="37:40" ht="15">
      <c r="AK363" s="207"/>
      <c r="AL363" s="207"/>
      <c r="AM363" s="207"/>
      <c r="AN363" s="206"/>
    </row>
    <row r="364" spans="37:40" ht="15">
      <c r="AK364" s="207"/>
      <c r="AL364" s="207"/>
      <c r="AM364" s="207"/>
      <c r="AN364" s="206"/>
    </row>
    <row r="365" spans="37:40" ht="15">
      <c r="AK365" s="207"/>
      <c r="AL365" s="207"/>
      <c r="AM365" s="207"/>
      <c r="AN365" s="206"/>
    </row>
    <row r="366" spans="37:40" ht="15">
      <c r="AK366" s="207"/>
      <c r="AL366" s="207"/>
      <c r="AM366" s="207"/>
      <c r="AN366" s="206"/>
    </row>
    <row r="367" spans="37:40" ht="15">
      <c r="AK367" s="207"/>
      <c r="AL367" s="207"/>
      <c r="AM367" s="207"/>
      <c r="AN367" s="206"/>
    </row>
    <row r="368" spans="37:40" ht="15">
      <c r="AK368" s="207"/>
      <c r="AL368" s="207"/>
      <c r="AM368" s="207"/>
      <c r="AN368" s="206"/>
    </row>
    <row r="369" spans="37:40" ht="15">
      <c r="AK369" s="207"/>
      <c r="AL369" s="207"/>
      <c r="AM369" s="207"/>
      <c r="AN369" s="206"/>
    </row>
    <row r="370" spans="37:40" ht="15">
      <c r="AK370" s="207"/>
      <c r="AL370" s="207"/>
      <c r="AM370" s="207"/>
      <c r="AN370" s="206"/>
    </row>
    <row r="371" spans="37:40" ht="15">
      <c r="AK371" s="207"/>
      <c r="AL371" s="207"/>
      <c r="AM371" s="207"/>
      <c r="AN371" s="206"/>
    </row>
    <row r="372" spans="37:40" ht="15">
      <c r="AK372" s="207"/>
      <c r="AL372" s="207"/>
      <c r="AM372" s="207"/>
      <c r="AN372" s="206"/>
    </row>
    <row r="373" spans="37:40" ht="15">
      <c r="AK373" s="207"/>
      <c r="AL373" s="207"/>
      <c r="AM373" s="207"/>
      <c r="AN373" s="206"/>
    </row>
    <row r="374" spans="37:40" ht="15">
      <c r="AK374" s="207"/>
      <c r="AL374" s="207"/>
      <c r="AM374" s="207"/>
      <c r="AN374" s="206"/>
    </row>
    <row r="375" spans="37:40" ht="15">
      <c r="AK375" s="207"/>
      <c r="AL375" s="207"/>
      <c r="AM375" s="207"/>
      <c r="AN375" s="206"/>
    </row>
    <row r="376" spans="37:40" ht="15">
      <c r="AK376" s="207"/>
      <c r="AL376" s="207"/>
      <c r="AM376" s="207"/>
      <c r="AN376" s="206"/>
    </row>
    <row r="377" spans="37:40" ht="15">
      <c r="AK377" s="207"/>
      <c r="AL377" s="207"/>
      <c r="AM377" s="207"/>
      <c r="AN377" s="206"/>
    </row>
    <row r="378" spans="37:40" ht="15">
      <c r="AK378" s="207"/>
      <c r="AL378" s="207"/>
      <c r="AM378" s="207"/>
      <c r="AN378" s="206"/>
    </row>
    <row r="379" spans="37:40" ht="15">
      <c r="AK379" s="207"/>
      <c r="AL379" s="207"/>
      <c r="AM379" s="207"/>
      <c r="AN379" s="206"/>
    </row>
    <row r="380" spans="37:40" ht="15">
      <c r="AK380" s="207"/>
      <c r="AL380" s="207"/>
      <c r="AM380" s="207"/>
      <c r="AN380" s="206"/>
    </row>
    <row r="381" spans="37:40" ht="15">
      <c r="AK381" s="207"/>
      <c r="AL381" s="207"/>
      <c r="AM381" s="207"/>
      <c r="AN381" s="206"/>
    </row>
    <row r="382" spans="37:40" ht="15">
      <c r="AK382" s="207"/>
      <c r="AL382" s="207"/>
      <c r="AM382" s="207"/>
      <c r="AN382" s="206"/>
    </row>
    <row r="383" spans="37:40" ht="15">
      <c r="AK383" s="207"/>
      <c r="AL383" s="207"/>
      <c r="AM383" s="207"/>
      <c r="AN383" s="206"/>
    </row>
    <row r="384" spans="37:40" ht="15">
      <c r="AK384" s="207"/>
      <c r="AL384" s="207"/>
      <c r="AM384" s="207"/>
      <c r="AN384" s="206"/>
    </row>
    <row r="385" spans="37:40" ht="15">
      <c r="AK385" s="207"/>
      <c r="AL385" s="207"/>
      <c r="AM385" s="207"/>
      <c r="AN385" s="206"/>
    </row>
    <row r="386" spans="37:40" ht="15">
      <c r="AK386" s="207"/>
      <c r="AL386" s="207"/>
      <c r="AM386" s="207"/>
      <c r="AN386" s="206"/>
    </row>
    <row r="387" spans="37:40" ht="15">
      <c r="AK387" s="207"/>
      <c r="AL387" s="207"/>
      <c r="AM387" s="207"/>
      <c r="AN387" s="206"/>
    </row>
    <row r="388" spans="37:40" ht="15">
      <c r="AK388" s="207"/>
      <c r="AL388" s="207"/>
      <c r="AM388" s="207"/>
      <c r="AN388" s="206"/>
    </row>
    <row r="389" spans="37:40" ht="15">
      <c r="AK389" s="207"/>
      <c r="AL389" s="207"/>
      <c r="AM389" s="207"/>
      <c r="AN389" s="206"/>
    </row>
    <row r="390" spans="37:40" ht="15">
      <c r="AK390" s="207"/>
      <c r="AL390" s="207"/>
      <c r="AM390" s="207"/>
      <c r="AN390" s="206"/>
    </row>
    <row r="391" spans="37:40" ht="15">
      <c r="AK391" s="207"/>
      <c r="AL391" s="207"/>
      <c r="AM391" s="207"/>
      <c r="AN391" s="206"/>
    </row>
    <row r="392" spans="37:40" ht="15">
      <c r="AK392" s="207"/>
      <c r="AL392" s="207"/>
      <c r="AM392" s="207"/>
      <c r="AN392" s="206"/>
    </row>
    <row r="393" spans="37:40" ht="15">
      <c r="AK393" s="207"/>
      <c r="AL393" s="207"/>
      <c r="AM393" s="207"/>
      <c r="AN393" s="206"/>
    </row>
    <row r="394" spans="37:40" ht="15">
      <c r="AK394" s="207"/>
      <c r="AL394" s="207"/>
      <c r="AM394" s="207"/>
      <c r="AN394" s="206"/>
    </row>
    <row r="395" spans="37:40" ht="15">
      <c r="AK395" s="207"/>
      <c r="AL395" s="207"/>
      <c r="AM395" s="207"/>
      <c r="AN395" s="206"/>
    </row>
    <row r="396" spans="37:40" ht="15">
      <c r="AK396" s="207"/>
      <c r="AL396" s="207"/>
      <c r="AM396" s="207"/>
      <c r="AN396" s="206"/>
    </row>
    <row r="397" spans="37:40" ht="15">
      <c r="AK397" s="207"/>
      <c r="AL397" s="207"/>
      <c r="AM397" s="207"/>
      <c r="AN397" s="206"/>
    </row>
    <row r="398" spans="37:40" ht="15">
      <c r="AK398" s="207"/>
      <c r="AL398" s="207"/>
      <c r="AM398" s="207"/>
      <c r="AN398" s="206"/>
    </row>
    <row r="399" spans="37:40" ht="15">
      <c r="AK399" s="207"/>
      <c r="AL399" s="207"/>
      <c r="AM399" s="207"/>
      <c r="AN399" s="206"/>
    </row>
    <row r="400" spans="37:40" ht="15">
      <c r="AK400" s="207"/>
      <c r="AL400" s="207"/>
      <c r="AM400" s="207"/>
      <c r="AN400" s="206"/>
    </row>
    <row r="401" spans="37:40" ht="15">
      <c r="AK401" s="207"/>
      <c r="AL401" s="207"/>
      <c r="AM401" s="207"/>
      <c r="AN401" s="206"/>
    </row>
    <row r="402" spans="37:40" ht="15">
      <c r="AK402" s="207"/>
      <c r="AL402" s="207"/>
      <c r="AM402" s="207"/>
      <c r="AN402" s="206"/>
    </row>
    <row r="403" spans="37:40" ht="15">
      <c r="AK403" s="207"/>
      <c r="AL403" s="207"/>
      <c r="AM403" s="207"/>
      <c r="AN403" s="206"/>
    </row>
    <row r="404" spans="37:40" ht="15">
      <c r="AK404" s="207"/>
      <c r="AL404" s="207"/>
      <c r="AM404" s="207"/>
      <c r="AN404" s="206"/>
    </row>
    <row r="405" spans="37:40" ht="15">
      <c r="AK405" s="207"/>
      <c r="AL405" s="207"/>
      <c r="AM405" s="207"/>
      <c r="AN405" s="206"/>
    </row>
    <row r="406" spans="37:40" ht="15">
      <c r="AK406" s="207"/>
      <c r="AL406" s="207"/>
      <c r="AM406" s="207"/>
      <c r="AN406" s="206"/>
    </row>
    <row r="407" spans="37:40" ht="15">
      <c r="AK407" s="207"/>
      <c r="AL407" s="207"/>
      <c r="AM407" s="207"/>
      <c r="AN407" s="206"/>
    </row>
    <row r="408" spans="37:40" ht="15">
      <c r="AK408" s="207"/>
      <c r="AL408" s="207"/>
      <c r="AM408" s="207"/>
      <c r="AN408" s="206"/>
    </row>
    <row r="409" spans="37:40" ht="15">
      <c r="AK409" s="207"/>
      <c r="AL409" s="207"/>
      <c r="AM409" s="207"/>
      <c r="AN409" s="206"/>
    </row>
    <row r="410" spans="37:40" ht="15">
      <c r="AK410" s="207"/>
      <c r="AL410" s="207"/>
      <c r="AM410" s="207"/>
      <c r="AN410" s="206"/>
    </row>
    <row r="411" spans="37:40" ht="15">
      <c r="AK411" s="207"/>
      <c r="AL411" s="207"/>
      <c r="AM411" s="207"/>
      <c r="AN411" s="206"/>
    </row>
    <row r="412" spans="37:40" ht="15">
      <c r="AK412" s="207"/>
      <c r="AL412" s="207"/>
      <c r="AM412" s="207"/>
      <c r="AN412" s="206"/>
    </row>
    <row r="413" spans="37:40" ht="15">
      <c r="AK413" s="207"/>
      <c r="AL413" s="207"/>
      <c r="AM413" s="207"/>
      <c r="AN413" s="206"/>
    </row>
    <row r="414" spans="37:40" ht="15">
      <c r="AK414" s="207"/>
      <c r="AL414" s="207"/>
      <c r="AM414" s="207"/>
      <c r="AN414" s="206"/>
    </row>
    <row r="415" spans="37:40" ht="15">
      <c r="AK415" s="207"/>
      <c r="AL415" s="207"/>
      <c r="AM415" s="207"/>
      <c r="AN415" s="206"/>
    </row>
    <row r="416" spans="37:40" ht="15">
      <c r="AK416" s="207"/>
      <c r="AL416" s="207"/>
      <c r="AM416" s="207"/>
      <c r="AN416" s="206"/>
    </row>
    <row r="417" spans="37:40" ht="15">
      <c r="AK417" s="207"/>
      <c r="AL417" s="207"/>
      <c r="AM417" s="207"/>
      <c r="AN417" s="206"/>
    </row>
    <row r="418" spans="37:40" ht="15">
      <c r="AK418" s="207"/>
      <c r="AL418" s="207"/>
      <c r="AM418" s="207"/>
      <c r="AN418" s="206"/>
    </row>
    <row r="419" spans="37:40" ht="15">
      <c r="AK419" s="207"/>
      <c r="AL419" s="207"/>
      <c r="AM419" s="207"/>
      <c r="AN419" s="206"/>
    </row>
    <row r="420" spans="37:40" ht="15">
      <c r="AK420" s="207"/>
      <c r="AL420" s="207"/>
      <c r="AM420" s="207"/>
      <c r="AN420" s="206"/>
    </row>
    <row r="421" spans="37:40" ht="15">
      <c r="AK421" s="207"/>
      <c r="AL421" s="207"/>
      <c r="AM421" s="207"/>
      <c r="AN421" s="206"/>
    </row>
    <row r="422" spans="37:40" ht="15">
      <c r="AK422" s="207"/>
      <c r="AL422" s="207"/>
      <c r="AM422" s="207"/>
      <c r="AN422" s="206"/>
    </row>
    <row r="423" spans="37:40" ht="15">
      <c r="AK423" s="207"/>
      <c r="AL423" s="207"/>
      <c r="AM423" s="207"/>
      <c r="AN423" s="206"/>
    </row>
    <row r="424" spans="37:40" ht="15">
      <c r="AK424" s="207"/>
      <c r="AL424" s="207"/>
      <c r="AM424" s="207"/>
      <c r="AN424" s="206"/>
    </row>
    <row r="425" spans="37:40" ht="15">
      <c r="AK425" s="207"/>
      <c r="AL425" s="207"/>
      <c r="AM425" s="207"/>
      <c r="AN425" s="206"/>
    </row>
    <row r="426" spans="37:40" ht="15">
      <c r="AK426" s="207"/>
      <c r="AL426" s="207"/>
      <c r="AM426" s="207"/>
      <c r="AN426" s="206"/>
    </row>
    <row r="427" spans="37:40" ht="15">
      <c r="AK427" s="207"/>
      <c r="AL427" s="207"/>
      <c r="AM427" s="207"/>
      <c r="AN427" s="206"/>
    </row>
    <row r="428" spans="37:40" ht="15">
      <c r="AK428" s="207"/>
      <c r="AL428" s="207"/>
      <c r="AM428" s="207"/>
      <c r="AN428" s="206"/>
    </row>
    <row r="429" spans="37:40" ht="15">
      <c r="AK429" s="207"/>
      <c r="AL429" s="207"/>
      <c r="AM429" s="207"/>
      <c r="AN429" s="206"/>
    </row>
    <row r="430" spans="37:40" ht="15">
      <c r="AK430" s="207"/>
      <c r="AL430" s="207"/>
      <c r="AM430" s="207"/>
      <c r="AN430" s="206"/>
    </row>
    <row r="431" spans="37:40" ht="15">
      <c r="AK431" s="207"/>
      <c r="AL431" s="207"/>
      <c r="AM431" s="207"/>
      <c r="AN431" s="206"/>
    </row>
    <row r="432" spans="37:40" ht="15">
      <c r="AK432" s="207"/>
      <c r="AL432" s="207"/>
      <c r="AM432" s="207"/>
      <c r="AN432" s="206"/>
    </row>
    <row r="433" spans="37:40" ht="15">
      <c r="AK433" s="207"/>
      <c r="AL433" s="207"/>
      <c r="AM433" s="207"/>
      <c r="AN433" s="206"/>
    </row>
    <row r="434" spans="37:40" ht="15">
      <c r="AK434" s="207"/>
      <c r="AL434" s="207"/>
      <c r="AM434" s="207"/>
      <c r="AN434" s="206"/>
    </row>
    <row r="435" spans="37:40" ht="15">
      <c r="AK435" s="207"/>
      <c r="AL435" s="207"/>
      <c r="AM435" s="207"/>
      <c r="AN435" s="206"/>
    </row>
    <row r="436" spans="37:40" ht="15">
      <c r="AK436" s="207"/>
      <c r="AL436" s="207"/>
      <c r="AM436" s="207"/>
      <c r="AN436" s="206"/>
    </row>
    <row r="437" spans="37:40" ht="15">
      <c r="AK437" s="207"/>
      <c r="AL437" s="207"/>
      <c r="AM437" s="207"/>
      <c r="AN437" s="206"/>
    </row>
    <row r="438" spans="37:40" ht="15">
      <c r="AK438" s="207"/>
      <c r="AL438" s="207"/>
      <c r="AM438" s="207"/>
      <c r="AN438" s="206"/>
    </row>
    <row r="439" spans="37:40" ht="15">
      <c r="AK439" s="207"/>
      <c r="AL439" s="207"/>
      <c r="AM439" s="207"/>
      <c r="AN439" s="206"/>
    </row>
    <row r="440" spans="37:40" ht="15">
      <c r="AK440" s="207"/>
      <c r="AL440" s="207"/>
      <c r="AM440" s="207"/>
      <c r="AN440" s="206"/>
    </row>
    <row r="441" spans="37:40" ht="15">
      <c r="AK441" s="207"/>
      <c r="AL441" s="207"/>
      <c r="AM441" s="207"/>
      <c r="AN441" s="206"/>
    </row>
    <row r="442" spans="37:40" ht="15">
      <c r="AK442" s="207"/>
      <c r="AL442" s="207"/>
      <c r="AM442" s="207"/>
      <c r="AN442" s="206"/>
    </row>
    <row r="443" spans="37:40" ht="15">
      <c r="AK443" s="207"/>
      <c r="AL443" s="207"/>
      <c r="AM443" s="207"/>
      <c r="AN443" s="206"/>
    </row>
    <row r="444" spans="37:40" ht="15">
      <c r="AK444" s="207"/>
      <c r="AL444" s="207"/>
      <c r="AM444" s="207"/>
      <c r="AN444" s="206"/>
    </row>
    <row r="445" spans="37:40" ht="15">
      <c r="AK445" s="207"/>
      <c r="AL445" s="207"/>
      <c r="AM445" s="207"/>
      <c r="AN445" s="206"/>
    </row>
    <row r="446" spans="37:40" ht="15">
      <c r="AK446" s="207"/>
      <c r="AL446" s="207"/>
      <c r="AM446" s="207"/>
      <c r="AN446" s="206"/>
    </row>
    <row r="447" spans="37:40" ht="15">
      <c r="AK447" s="207"/>
      <c r="AL447" s="207"/>
      <c r="AM447" s="207"/>
      <c r="AN447" s="206"/>
    </row>
    <row r="448" spans="37:40" ht="15">
      <c r="AK448" s="207"/>
      <c r="AL448" s="207"/>
      <c r="AM448" s="207"/>
      <c r="AN448" s="206"/>
    </row>
    <row r="449" spans="37:40" ht="15">
      <c r="AK449" s="207"/>
      <c r="AL449" s="207"/>
      <c r="AM449" s="207"/>
      <c r="AN449" s="206"/>
    </row>
    <row r="450" spans="37:40" ht="15">
      <c r="AK450" s="207"/>
      <c r="AL450" s="207"/>
      <c r="AM450" s="207"/>
      <c r="AN450" s="206"/>
    </row>
    <row r="451" spans="37:40" ht="15">
      <c r="AK451" s="207"/>
      <c r="AL451" s="207"/>
      <c r="AM451" s="207"/>
      <c r="AN451" s="206"/>
    </row>
    <row r="452" spans="37:40" ht="15">
      <c r="AK452" s="207"/>
      <c r="AL452" s="207"/>
      <c r="AM452" s="207"/>
      <c r="AN452" s="206"/>
    </row>
    <row r="453" spans="37:40" ht="15">
      <c r="AK453" s="207"/>
      <c r="AL453" s="207"/>
      <c r="AM453" s="207"/>
      <c r="AN453" s="206"/>
    </row>
    <row r="454" spans="37:40" ht="15">
      <c r="AK454" s="207"/>
      <c r="AL454" s="207"/>
      <c r="AM454" s="207"/>
      <c r="AN454" s="206"/>
    </row>
    <row r="455" spans="37:40" ht="15">
      <c r="AK455" s="207"/>
      <c r="AL455" s="207"/>
      <c r="AM455" s="207"/>
      <c r="AN455" s="206"/>
    </row>
    <row r="456" spans="37:40" ht="15">
      <c r="AK456" s="207"/>
      <c r="AL456" s="207"/>
      <c r="AM456" s="207"/>
      <c r="AN456" s="206"/>
    </row>
    <row r="457" spans="37:40" ht="15">
      <c r="AK457" s="207"/>
      <c r="AL457" s="207"/>
      <c r="AM457" s="207"/>
      <c r="AN457" s="206"/>
    </row>
    <row r="458" spans="37:40" ht="15">
      <c r="AK458" s="207"/>
      <c r="AL458" s="207"/>
      <c r="AM458" s="207"/>
      <c r="AN458" s="206"/>
    </row>
    <row r="459" spans="37:40" ht="15">
      <c r="AK459" s="207"/>
      <c r="AL459" s="207"/>
      <c r="AM459" s="207"/>
      <c r="AN459" s="206"/>
    </row>
    <row r="460" spans="37:40" ht="15">
      <c r="AK460" s="207"/>
      <c r="AL460" s="207"/>
      <c r="AM460" s="207"/>
      <c r="AN460" s="206"/>
    </row>
    <row r="461" spans="37:40" ht="15">
      <c r="AK461" s="207"/>
      <c r="AL461" s="207"/>
      <c r="AM461" s="207"/>
      <c r="AN461" s="206"/>
    </row>
    <row r="462" spans="37:40" ht="15">
      <c r="AK462" s="207"/>
      <c r="AL462" s="207"/>
      <c r="AM462" s="207"/>
      <c r="AN462" s="206"/>
    </row>
    <row r="463" spans="37:40" ht="15">
      <c r="AK463" s="207"/>
      <c r="AL463" s="207"/>
      <c r="AM463" s="207"/>
      <c r="AN463" s="206"/>
    </row>
    <row r="464" spans="37:40" ht="15">
      <c r="AK464" s="207"/>
      <c r="AL464" s="207"/>
      <c r="AM464" s="207"/>
      <c r="AN464" s="206"/>
    </row>
    <row r="465" spans="37:40" ht="15">
      <c r="AK465" s="207"/>
      <c r="AL465" s="207"/>
      <c r="AM465" s="207"/>
      <c r="AN465" s="206"/>
    </row>
    <row r="466" spans="37:40" ht="15">
      <c r="AK466" s="207"/>
      <c r="AL466" s="207"/>
      <c r="AM466" s="207"/>
      <c r="AN466" s="206"/>
    </row>
    <row r="467" spans="37:40" ht="15">
      <c r="AK467" s="207"/>
      <c r="AL467" s="207"/>
      <c r="AM467" s="207"/>
      <c r="AN467" s="206"/>
    </row>
    <row r="468" spans="37:40" ht="15">
      <c r="AK468" s="207"/>
      <c r="AL468" s="207"/>
      <c r="AM468" s="207"/>
      <c r="AN468" s="206"/>
    </row>
    <row r="469" spans="37:40" ht="15">
      <c r="AK469" s="207"/>
      <c r="AL469" s="207"/>
      <c r="AM469" s="207"/>
      <c r="AN469" s="206"/>
    </row>
    <row r="470" spans="37:40" ht="15">
      <c r="AK470" s="207"/>
      <c r="AL470" s="207"/>
      <c r="AM470" s="207"/>
      <c r="AN470" s="206"/>
    </row>
    <row r="471" spans="37:40" ht="15">
      <c r="AK471" s="207"/>
      <c r="AL471" s="207"/>
      <c r="AM471" s="207"/>
      <c r="AN471" s="206"/>
    </row>
    <row r="472" spans="37:40" ht="15">
      <c r="AK472" s="207"/>
      <c r="AL472" s="207"/>
      <c r="AM472" s="207"/>
      <c r="AN472" s="206"/>
    </row>
    <row r="473" spans="37:40" ht="15">
      <c r="AK473" s="207"/>
      <c r="AL473" s="207"/>
      <c r="AM473" s="207"/>
      <c r="AN473" s="206"/>
    </row>
    <row r="474" spans="37:40" ht="15">
      <c r="AK474" s="207"/>
      <c r="AL474" s="207"/>
      <c r="AM474" s="207"/>
      <c r="AN474" s="206"/>
    </row>
    <row r="475" spans="37:40" ht="15">
      <c r="AK475" s="207"/>
      <c r="AL475" s="207"/>
      <c r="AM475" s="207"/>
      <c r="AN475" s="206"/>
    </row>
    <row r="476" spans="37:40" ht="15">
      <c r="AK476" s="207"/>
      <c r="AL476" s="207"/>
      <c r="AM476" s="207"/>
      <c r="AN476" s="206"/>
    </row>
    <row r="477" spans="37:40" ht="15">
      <c r="AK477" s="207"/>
      <c r="AL477" s="207"/>
      <c r="AM477" s="207"/>
      <c r="AN477" s="206"/>
    </row>
    <row r="478" spans="37:40" ht="15">
      <c r="AK478" s="207"/>
      <c r="AL478" s="207"/>
      <c r="AM478" s="207"/>
      <c r="AN478" s="206"/>
    </row>
    <row r="479" spans="37:40" ht="15">
      <c r="AK479" s="207"/>
      <c r="AL479" s="207"/>
      <c r="AM479" s="207"/>
      <c r="AN479" s="206"/>
    </row>
    <row r="480" spans="37:40" ht="15">
      <c r="AK480" s="207"/>
      <c r="AL480" s="207"/>
      <c r="AM480" s="207"/>
      <c r="AN480" s="206"/>
    </row>
    <row r="481" spans="37:40" ht="15">
      <c r="AK481" s="207"/>
      <c r="AL481" s="207"/>
      <c r="AM481" s="207"/>
      <c r="AN481" s="206"/>
    </row>
    <row r="482" spans="37:40" ht="15">
      <c r="AK482" s="207"/>
      <c r="AL482" s="207"/>
      <c r="AM482" s="207"/>
      <c r="AN482" s="206"/>
    </row>
    <row r="483" spans="37:40" ht="15">
      <c r="AK483" s="207"/>
      <c r="AL483" s="207"/>
      <c r="AM483" s="207"/>
      <c r="AN483" s="206"/>
    </row>
    <row r="484" spans="37:40" ht="15">
      <c r="AK484" s="207"/>
      <c r="AL484" s="207"/>
      <c r="AM484" s="207"/>
      <c r="AN484" s="206"/>
    </row>
    <row r="485" spans="37:40" ht="15">
      <c r="AK485" s="207"/>
      <c r="AL485" s="207"/>
      <c r="AM485" s="207"/>
      <c r="AN485" s="206"/>
    </row>
    <row r="486" spans="37:40" ht="15">
      <c r="AK486" s="207"/>
      <c r="AL486" s="207"/>
      <c r="AM486" s="207"/>
      <c r="AN486" s="206"/>
    </row>
    <row r="487" spans="37:40" ht="15">
      <c r="AK487" s="207"/>
      <c r="AL487" s="207"/>
      <c r="AM487" s="207"/>
      <c r="AN487" s="206"/>
    </row>
    <row r="488" spans="37:40" ht="15">
      <c r="AK488" s="207"/>
      <c r="AL488" s="207"/>
      <c r="AM488" s="207"/>
      <c r="AN488" s="206"/>
    </row>
    <row r="489" spans="37:40" ht="15">
      <c r="AK489" s="207"/>
      <c r="AL489" s="207"/>
      <c r="AM489" s="207"/>
      <c r="AN489" s="206"/>
    </row>
  </sheetData>
  <mergeCells count="13">
    <mergeCell ref="S7:T7"/>
    <mergeCell ref="V7:W7"/>
    <mergeCell ref="AH7:AI7"/>
    <mergeCell ref="C7:D7"/>
    <mergeCell ref="E7:G7"/>
    <mergeCell ref="I7:K7"/>
    <mergeCell ref="O7:P7"/>
    <mergeCell ref="Q7:R7"/>
    <mergeCell ref="B3:D3"/>
    <mergeCell ref="A4:H4"/>
    <mergeCell ref="Y6:AG6"/>
    <mergeCell ref="AH6:AI6"/>
    <mergeCell ref="AK6:AN6"/>
  </mergeCells>
  <printOptions gridLines="1"/>
  <pageMargins left="0.5" right="1" top="0.3" bottom="0.25" header="0.5" footer="0.21"/>
  <pageSetup paperSize="9" scale="60" orientation="landscape" horizontalDpi="4294967293"/>
  <headerFooter alignWithMargins="0"/>
  <rowBreaks count="3" manualBreakCount="3">
    <brk id="35" max="24" man="1"/>
    <brk id="57" max="24" man="1"/>
    <brk id="76" max="29" man="1"/>
  </rowBreaks>
  <colBreaks count="1" manualBreakCount="1">
    <brk id="20" max="107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499984740745262"/>
  </sheetPr>
  <dimension ref="A1:AP489"/>
  <sheetViews>
    <sheetView zoomScale="50" zoomScaleNormal="50" zoomScalePageLayoutView="50" workbookViewId="0">
      <pane ySplit="8" topLeftCell="A16" activePane="bottomLeft" state="frozen"/>
      <selection activeCell="R51" sqref="R51"/>
      <selection pane="bottomLeft" activeCell="R51" sqref="R51"/>
    </sheetView>
  </sheetViews>
  <sheetFormatPr baseColWidth="10" defaultColWidth="8.83203125" defaultRowHeight="14" x14ac:dyDescent="0"/>
  <cols>
    <col min="1" max="1" width="11.6640625" style="198" customWidth="1"/>
    <col min="2" max="2" width="18.5" style="198" customWidth="1"/>
    <col min="3" max="3" width="12.5" style="198" customWidth="1"/>
    <col min="4" max="4" width="12" style="198" customWidth="1"/>
    <col min="5" max="5" width="16.33203125" style="198" customWidth="1"/>
    <col min="6" max="6" width="11" style="198" customWidth="1"/>
    <col min="7" max="7" width="9.1640625" style="198" customWidth="1"/>
    <col min="8" max="8" width="13.6640625" style="486" customWidth="1"/>
    <col min="9" max="10" width="9.1640625" style="198" customWidth="1"/>
    <col min="11" max="11" width="10.33203125" style="198" customWidth="1"/>
    <col min="12" max="12" width="15.5" style="198" customWidth="1"/>
    <col min="13" max="13" width="12.5" style="198" customWidth="1"/>
    <col min="14" max="14" width="12.83203125" style="198" customWidth="1"/>
    <col min="15" max="19" width="8.83203125" style="198"/>
    <col min="20" max="20" width="10.1640625" style="198" customWidth="1"/>
    <col min="21" max="21" width="8.83203125" style="198"/>
    <col min="22" max="22" width="12" style="198" customWidth="1"/>
    <col min="23" max="23" width="14.6640625" style="198" customWidth="1"/>
    <col min="24" max="24" width="37.83203125" style="198" customWidth="1"/>
    <col min="25" max="33" width="8.83203125" style="452"/>
    <col min="34" max="34" width="13.5" style="198" customWidth="1"/>
    <col min="35" max="35" width="11" style="198" customWidth="1"/>
    <col min="36" max="36" width="17.83203125" style="198" customWidth="1"/>
    <col min="37" max="37" width="38" style="198" customWidth="1"/>
    <col min="38" max="41" width="13.1640625" style="198" hidden="1" customWidth="1"/>
    <col min="42" max="42" width="58.1640625" style="198" customWidth="1"/>
    <col min="43" max="16384" width="8.83203125" style="198"/>
  </cols>
  <sheetData>
    <row r="1" spans="1:42" ht="19" thickBot="1">
      <c r="A1" s="457" t="s">
        <v>1085</v>
      </c>
      <c r="B1" s="458"/>
      <c r="C1" s="182"/>
      <c r="D1" s="182"/>
      <c r="E1" s="182"/>
      <c r="F1" s="182"/>
      <c r="G1" s="459"/>
      <c r="H1" s="176"/>
      <c r="I1" s="177"/>
      <c r="J1" s="178"/>
      <c r="K1" s="178"/>
      <c r="L1" s="178"/>
      <c r="M1" s="177"/>
      <c r="N1" s="177"/>
      <c r="O1" s="177"/>
      <c r="P1" s="178"/>
      <c r="Q1" s="178"/>
      <c r="R1" s="178"/>
      <c r="S1" s="178"/>
      <c r="T1" s="178"/>
      <c r="U1" s="179"/>
      <c r="V1" s="178"/>
      <c r="W1" s="178"/>
      <c r="X1" s="178"/>
      <c r="AH1" s="178"/>
      <c r="AI1" s="178"/>
      <c r="AJ1" s="178"/>
      <c r="AK1" s="178"/>
      <c r="AL1" s="178"/>
      <c r="AM1" s="178"/>
      <c r="AN1" s="178"/>
      <c r="AO1" s="178"/>
      <c r="AP1" s="181"/>
    </row>
    <row r="2" spans="1:42" ht="19" thickBot="1">
      <c r="A2" s="182" t="s">
        <v>0</v>
      </c>
      <c r="B2" s="460"/>
      <c r="C2" s="182"/>
      <c r="D2" s="182"/>
      <c r="E2" s="182"/>
      <c r="F2" s="182"/>
      <c r="G2" s="182"/>
      <c r="H2" s="176"/>
      <c r="I2" s="177"/>
      <c r="J2" s="178"/>
      <c r="K2" s="178"/>
      <c r="L2" s="178"/>
      <c r="M2" s="177"/>
      <c r="N2" s="177"/>
      <c r="O2" s="177"/>
      <c r="P2" s="178"/>
      <c r="Q2" s="178"/>
      <c r="R2" s="178"/>
      <c r="S2" s="178"/>
      <c r="T2" s="178"/>
      <c r="U2" s="179"/>
      <c r="V2" s="178"/>
      <c r="W2" s="178"/>
      <c r="X2" s="178"/>
      <c r="AH2" s="178"/>
      <c r="AI2" s="178"/>
      <c r="AJ2" s="178"/>
      <c r="AK2" s="178"/>
      <c r="AL2" s="178"/>
      <c r="AM2" s="178"/>
      <c r="AN2" s="178"/>
      <c r="AO2" s="178"/>
      <c r="AP2" s="178"/>
    </row>
    <row r="3" spans="1:42" ht="16" thickBot="1">
      <c r="A3" s="461" t="s">
        <v>1</v>
      </c>
      <c r="B3" s="1093" t="s">
        <v>2</v>
      </c>
      <c r="C3" s="1093"/>
      <c r="D3" s="1093"/>
      <c r="E3" s="461"/>
      <c r="F3" s="461"/>
      <c r="G3" s="461"/>
      <c r="H3" s="462"/>
      <c r="I3" s="463"/>
      <c r="J3" s="463"/>
      <c r="K3" s="463"/>
      <c r="L3" s="463"/>
      <c r="M3" s="463"/>
      <c r="N3" s="463"/>
      <c r="O3" s="463"/>
      <c r="P3" s="463"/>
      <c r="Q3" s="463"/>
      <c r="R3" s="463"/>
      <c r="S3" s="463"/>
      <c r="T3" s="463"/>
      <c r="U3" s="179"/>
      <c r="V3" s="463"/>
      <c r="W3" s="463"/>
      <c r="X3" s="463"/>
      <c r="AH3" s="463"/>
      <c r="AI3" s="463"/>
      <c r="AJ3" s="463"/>
      <c r="AK3" s="463"/>
      <c r="AL3" s="463"/>
      <c r="AM3" s="463"/>
      <c r="AN3" s="463"/>
      <c r="AO3" s="463"/>
      <c r="AP3" s="463"/>
    </row>
    <row r="4" spans="1:42" ht="16" thickBot="1">
      <c r="A4" s="461" t="s">
        <v>3</v>
      </c>
      <c r="B4" s="1126" t="s">
        <v>3176</v>
      </c>
      <c r="C4" s="1126"/>
      <c r="D4" s="1126"/>
      <c r="E4" s="461" t="s">
        <v>5</v>
      </c>
      <c r="F4" s="1122" t="s">
        <v>3346</v>
      </c>
      <c r="G4" s="1122"/>
      <c r="H4" s="1127"/>
      <c r="I4" s="463"/>
      <c r="J4" s="463"/>
      <c r="K4" s="463"/>
      <c r="L4" s="463"/>
      <c r="M4" s="463"/>
      <c r="N4" s="463"/>
      <c r="O4" s="463"/>
      <c r="P4" s="463"/>
      <c r="Q4" s="463"/>
      <c r="R4" s="463"/>
      <c r="S4" s="463"/>
      <c r="T4" s="463"/>
      <c r="U4" s="179"/>
      <c r="V4" s="463"/>
      <c r="W4" s="463"/>
      <c r="X4" s="463"/>
      <c r="Y4" s="463"/>
      <c r="Z4" s="463"/>
      <c r="AA4" s="463"/>
      <c r="AB4" s="463"/>
      <c r="AC4" s="463"/>
      <c r="AD4" s="463"/>
      <c r="AE4" s="463"/>
      <c r="AF4" s="463"/>
      <c r="AG4" s="463"/>
      <c r="AH4" s="463"/>
      <c r="AI4" s="463"/>
      <c r="AJ4" s="463"/>
      <c r="AK4" s="463"/>
      <c r="AL4" s="463"/>
      <c r="AM4" s="463"/>
      <c r="AN4" s="463"/>
      <c r="AO4" s="463"/>
      <c r="AP4" s="463"/>
    </row>
    <row r="5" spans="1:42" ht="16" thickBot="1">
      <c r="A5" s="464" t="s">
        <v>6</v>
      </c>
      <c r="B5" s="487"/>
      <c r="C5" s="464"/>
      <c r="D5" s="464"/>
      <c r="E5" s="464" t="s">
        <v>5</v>
      </c>
      <c r="F5" s="464"/>
      <c r="G5" s="464"/>
      <c r="H5" s="488"/>
      <c r="I5" s="463"/>
      <c r="J5" s="463"/>
      <c r="K5" s="463"/>
      <c r="L5" s="463"/>
      <c r="M5" s="463"/>
      <c r="N5" s="463"/>
      <c r="O5" s="463"/>
      <c r="P5" s="463"/>
      <c r="Q5" s="463"/>
      <c r="R5" s="463"/>
      <c r="S5" s="463"/>
      <c r="T5" s="463"/>
      <c r="U5" s="179"/>
      <c r="V5" s="463"/>
      <c r="W5" s="463"/>
      <c r="X5" s="463"/>
      <c r="Y5" s="463"/>
      <c r="Z5" s="463"/>
      <c r="AA5" s="463"/>
      <c r="AB5" s="463"/>
      <c r="AC5" s="463"/>
      <c r="AD5" s="463"/>
      <c r="AE5" s="463"/>
      <c r="AF5" s="463"/>
      <c r="AG5" s="463"/>
      <c r="AH5" s="463"/>
      <c r="AI5" s="463"/>
      <c r="AJ5" s="463"/>
      <c r="AK5" s="463"/>
      <c r="AL5" s="463"/>
      <c r="AM5" s="463"/>
      <c r="AN5" s="463"/>
      <c r="AO5" s="463"/>
      <c r="AP5" s="463"/>
    </row>
    <row r="6" spans="1:42" ht="16" thickBot="1">
      <c r="A6" s="192"/>
      <c r="B6" s="193"/>
      <c r="C6" s="192"/>
      <c r="D6" s="192"/>
      <c r="E6" s="192"/>
      <c r="F6" s="192"/>
      <c r="G6" s="192"/>
      <c r="H6" s="194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5"/>
      <c r="U6" s="465" t="s">
        <v>11</v>
      </c>
      <c r="V6" s="192"/>
      <c r="W6" s="192"/>
      <c r="X6" s="192"/>
      <c r="Y6" s="1094" t="s">
        <v>2956</v>
      </c>
      <c r="Z6" s="1095"/>
      <c r="AA6" s="1095"/>
      <c r="AB6" s="1095"/>
      <c r="AC6" s="1095"/>
      <c r="AD6" s="1095"/>
      <c r="AE6" s="1095"/>
      <c r="AF6" s="1095"/>
      <c r="AG6" s="1096"/>
      <c r="AH6" s="1124"/>
      <c r="AI6" s="1125"/>
      <c r="AJ6" s="577"/>
      <c r="AK6" s="192"/>
      <c r="AL6" s="1097" t="s">
        <v>9</v>
      </c>
      <c r="AM6" s="1098"/>
      <c r="AN6" s="1098"/>
      <c r="AO6" s="1098"/>
    </row>
    <row r="7" spans="1:42" ht="16" thickBot="1">
      <c r="A7" s="199" t="s">
        <v>11</v>
      </c>
      <c r="B7" s="200" t="s">
        <v>12</v>
      </c>
      <c r="C7" s="1028" t="s">
        <v>13</v>
      </c>
      <c r="D7" s="1028"/>
      <c r="E7" s="1028" t="s">
        <v>14</v>
      </c>
      <c r="F7" s="1028"/>
      <c r="G7" s="1028"/>
      <c r="H7" s="201" t="s">
        <v>16</v>
      </c>
      <c r="I7" s="1028" t="s">
        <v>20</v>
      </c>
      <c r="J7" s="1028"/>
      <c r="K7" s="1028"/>
      <c r="L7" s="202" t="s">
        <v>15</v>
      </c>
      <c r="M7" s="202" t="s">
        <v>71</v>
      </c>
      <c r="N7" s="202" t="s">
        <v>72</v>
      </c>
      <c r="O7" s="1028" t="s">
        <v>17</v>
      </c>
      <c r="P7" s="1028"/>
      <c r="Q7" s="1028" t="s">
        <v>18</v>
      </c>
      <c r="R7" s="1028"/>
      <c r="S7" s="1028" t="s">
        <v>19</v>
      </c>
      <c r="T7" s="1028"/>
      <c r="U7" s="203"/>
      <c r="V7" s="1099" t="s">
        <v>3104</v>
      </c>
      <c r="W7" s="1034"/>
      <c r="X7" s="471"/>
      <c r="Y7" s="466" t="s">
        <v>83</v>
      </c>
      <c r="Z7" s="467" t="s">
        <v>82</v>
      </c>
      <c r="AA7" s="467" t="s">
        <v>84</v>
      </c>
      <c r="AB7" s="467" t="s">
        <v>85</v>
      </c>
      <c r="AC7" s="467" t="s">
        <v>86</v>
      </c>
      <c r="AD7" s="468" t="s">
        <v>87</v>
      </c>
      <c r="AE7" s="467" t="s">
        <v>88</v>
      </c>
      <c r="AF7" s="469" t="s">
        <v>89</v>
      </c>
      <c r="AG7" s="470" t="s">
        <v>90</v>
      </c>
      <c r="AH7" s="1099" t="s">
        <v>1318</v>
      </c>
      <c r="AI7" s="1100"/>
      <c r="AJ7" s="471" t="s">
        <v>3347</v>
      </c>
      <c r="AK7" s="202" t="s">
        <v>25</v>
      </c>
      <c r="AL7" s="214" t="s">
        <v>21</v>
      </c>
      <c r="AM7" s="214" t="s">
        <v>74</v>
      </c>
      <c r="AN7" s="214" t="s">
        <v>22</v>
      </c>
      <c r="AO7" s="215" t="s">
        <v>23</v>
      </c>
    </row>
    <row r="8" spans="1:42" ht="15">
      <c r="A8" s="211"/>
      <c r="B8" s="211"/>
      <c r="C8" s="212" t="s">
        <v>26</v>
      </c>
      <c r="D8" s="212" t="s">
        <v>27</v>
      </c>
      <c r="E8" s="212" t="s">
        <v>75</v>
      </c>
      <c r="F8" s="212" t="s">
        <v>76</v>
      </c>
      <c r="G8" s="212" t="s">
        <v>29</v>
      </c>
      <c r="H8" s="213" t="s">
        <v>31</v>
      </c>
      <c r="I8" s="212" t="s">
        <v>34</v>
      </c>
      <c r="J8" s="212" t="s">
        <v>77</v>
      </c>
      <c r="K8" s="212" t="s">
        <v>35</v>
      </c>
      <c r="L8" s="212" t="s">
        <v>30</v>
      </c>
      <c r="M8" s="212" t="s">
        <v>30</v>
      </c>
      <c r="N8" s="212" t="s">
        <v>30</v>
      </c>
      <c r="O8" s="212" t="s">
        <v>32</v>
      </c>
      <c r="P8" s="212" t="s">
        <v>33</v>
      </c>
      <c r="Q8" s="212" t="s">
        <v>32</v>
      </c>
      <c r="R8" s="212" t="s">
        <v>33</v>
      </c>
      <c r="S8" s="212" t="s">
        <v>32</v>
      </c>
      <c r="T8" s="212" t="s">
        <v>33</v>
      </c>
      <c r="U8" s="203"/>
      <c r="V8" s="214" t="s">
        <v>38</v>
      </c>
      <c r="W8" s="214" t="s">
        <v>39</v>
      </c>
      <c r="X8" s="219" t="s">
        <v>1089</v>
      </c>
      <c r="Y8" s="463"/>
      <c r="Z8" s="463"/>
      <c r="AA8" s="463"/>
      <c r="AB8" s="463"/>
      <c r="AC8" s="463"/>
      <c r="AD8" s="463"/>
      <c r="AE8" s="463"/>
      <c r="AF8" s="463"/>
      <c r="AG8" s="463"/>
      <c r="AH8" s="219" t="s">
        <v>1090</v>
      </c>
      <c r="AI8" s="219" t="s">
        <v>70</v>
      </c>
      <c r="AJ8" s="219"/>
      <c r="AK8" s="212"/>
      <c r="AL8" s="207" t="s">
        <v>497</v>
      </c>
      <c r="AM8" s="207" t="s">
        <v>498</v>
      </c>
      <c r="AN8" s="207"/>
      <c r="AO8" s="206"/>
    </row>
    <row r="9" spans="1:42" ht="29.25" customHeight="1">
      <c r="A9" s="220">
        <v>1</v>
      </c>
      <c r="B9" s="472" t="s">
        <v>3348</v>
      </c>
      <c r="C9" s="220">
        <v>1</v>
      </c>
      <c r="D9" s="220"/>
      <c r="E9" s="220"/>
      <c r="F9" s="220"/>
      <c r="G9" s="220">
        <v>1</v>
      </c>
      <c r="H9" s="473">
        <v>709</v>
      </c>
      <c r="I9" s="220"/>
      <c r="J9" s="220"/>
      <c r="K9" s="220">
        <v>1</v>
      </c>
      <c r="L9" s="220">
        <v>171</v>
      </c>
      <c r="M9" s="220">
        <v>72</v>
      </c>
      <c r="N9" s="220">
        <v>222</v>
      </c>
      <c r="O9" s="220"/>
      <c r="P9" s="220">
        <v>1</v>
      </c>
      <c r="Q9" s="220"/>
      <c r="R9" s="220">
        <v>1</v>
      </c>
      <c r="S9" s="220"/>
      <c r="T9" s="220">
        <v>1</v>
      </c>
      <c r="U9" s="474">
        <v>1</v>
      </c>
      <c r="V9" s="220">
        <v>300</v>
      </c>
      <c r="W9" s="220">
        <v>900</v>
      </c>
      <c r="X9" s="220" t="s">
        <v>3349</v>
      </c>
      <c r="Y9" s="479">
        <v>122</v>
      </c>
      <c r="Z9" s="475">
        <v>82</v>
      </c>
      <c r="AA9" s="475">
        <v>47</v>
      </c>
      <c r="AB9" s="475">
        <v>60</v>
      </c>
      <c r="AC9" s="475">
        <v>76.5</v>
      </c>
      <c r="AD9" s="476">
        <v>123</v>
      </c>
      <c r="AE9" s="480">
        <v>254</v>
      </c>
      <c r="AF9" s="477">
        <v>87.5</v>
      </c>
      <c r="AG9" s="478">
        <v>2139</v>
      </c>
      <c r="AH9" s="220">
        <v>20</v>
      </c>
      <c r="AI9" s="220">
        <v>20</v>
      </c>
      <c r="AJ9" s="220">
        <v>1</v>
      </c>
      <c r="AK9" s="220"/>
      <c r="AL9" s="220"/>
      <c r="AM9" s="220"/>
      <c r="AN9" s="220"/>
      <c r="AO9" s="216"/>
    </row>
    <row r="10" spans="1:42" ht="29.25" customHeight="1">
      <c r="A10" s="222">
        <v>2</v>
      </c>
      <c r="B10" s="221" t="s">
        <v>3348</v>
      </c>
      <c r="C10" s="222">
        <v>1</v>
      </c>
      <c r="D10" s="222"/>
      <c r="E10" s="222"/>
      <c r="F10" s="222"/>
      <c r="G10" s="222">
        <v>1</v>
      </c>
      <c r="H10" s="223">
        <v>951</v>
      </c>
      <c r="I10" s="222"/>
      <c r="J10" s="222"/>
      <c r="K10" s="222">
        <v>1</v>
      </c>
      <c r="L10" s="222">
        <v>175</v>
      </c>
      <c r="M10" s="222">
        <v>76</v>
      </c>
      <c r="N10" s="222">
        <v>230</v>
      </c>
      <c r="O10" s="222"/>
      <c r="P10" s="222">
        <v>1</v>
      </c>
      <c r="Q10" s="222"/>
      <c r="R10" s="222">
        <v>1</v>
      </c>
      <c r="S10" s="222"/>
      <c r="T10" s="222">
        <v>1</v>
      </c>
      <c r="U10" s="474">
        <v>2</v>
      </c>
      <c r="V10" s="222">
        <v>300</v>
      </c>
      <c r="W10" s="222">
        <v>900</v>
      </c>
      <c r="X10" s="578" t="s">
        <v>3196</v>
      </c>
      <c r="Y10" s="479">
        <v>41</v>
      </c>
      <c r="Z10" s="475">
        <v>81.5</v>
      </c>
      <c r="AA10" s="475">
        <v>72</v>
      </c>
      <c r="AB10" s="475">
        <v>56</v>
      </c>
      <c r="AC10" s="475">
        <v>87.5</v>
      </c>
      <c r="AD10" s="476">
        <v>48</v>
      </c>
      <c r="AE10" s="480">
        <v>87</v>
      </c>
      <c r="AF10" s="477">
        <v>52.5</v>
      </c>
      <c r="AG10" s="478">
        <v>2216</v>
      </c>
      <c r="AH10" s="222"/>
      <c r="AI10" s="222"/>
      <c r="AJ10" s="222">
        <v>1</v>
      </c>
      <c r="AK10" s="222" t="s">
        <v>3350</v>
      </c>
      <c r="AL10" s="220"/>
      <c r="AM10" s="220"/>
      <c r="AN10" s="220"/>
      <c r="AO10" s="216"/>
    </row>
    <row r="11" spans="1:42" ht="29.25" customHeight="1">
      <c r="A11" s="220">
        <v>3</v>
      </c>
      <c r="B11" s="472" t="s">
        <v>3348</v>
      </c>
      <c r="C11" s="220">
        <v>1</v>
      </c>
      <c r="D11" s="220"/>
      <c r="E11" s="220"/>
      <c r="F11" s="220"/>
      <c r="G11" s="220">
        <v>1</v>
      </c>
      <c r="H11" s="473">
        <v>767</v>
      </c>
      <c r="I11" s="220"/>
      <c r="J11" s="220"/>
      <c r="K11" s="220">
        <v>1</v>
      </c>
      <c r="L11" s="220">
        <v>170</v>
      </c>
      <c r="M11" s="220">
        <v>71</v>
      </c>
      <c r="N11" s="220">
        <v>218</v>
      </c>
      <c r="O11" s="220"/>
      <c r="P11" s="220">
        <v>1</v>
      </c>
      <c r="Q11" s="220"/>
      <c r="R11" s="220">
        <v>1</v>
      </c>
      <c r="S11" s="220"/>
      <c r="T11" s="220">
        <v>1</v>
      </c>
      <c r="U11" s="474">
        <v>3</v>
      </c>
      <c r="V11" s="220">
        <v>300</v>
      </c>
      <c r="W11" s="220">
        <v>900</v>
      </c>
      <c r="X11" s="220" t="s">
        <v>3351</v>
      </c>
      <c r="Y11" s="479">
        <v>814</v>
      </c>
      <c r="Z11" s="475">
        <v>49</v>
      </c>
      <c r="AA11" s="475">
        <v>62</v>
      </c>
      <c r="AB11" s="475">
        <v>69.5</v>
      </c>
      <c r="AC11" s="475">
        <v>56.5</v>
      </c>
      <c r="AD11" s="476">
        <v>56.5</v>
      </c>
      <c r="AE11" s="81">
        <v>2235.5</v>
      </c>
      <c r="AF11" s="477">
        <v>215</v>
      </c>
      <c r="AG11" s="478">
        <v>714</v>
      </c>
      <c r="AH11" s="220"/>
      <c r="AI11" s="220"/>
      <c r="AJ11" s="220">
        <v>1</v>
      </c>
      <c r="AK11" s="220"/>
      <c r="AL11" s="220"/>
      <c r="AM11" s="220"/>
      <c r="AN11" s="220"/>
      <c r="AO11" s="216"/>
    </row>
    <row r="12" spans="1:42" ht="29.25" customHeight="1">
      <c r="A12" s="220">
        <v>4</v>
      </c>
      <c r="B12" s="472" t="s">
        <v>3348</v>
      </c>
      <c r="C12" s="220">
        <v>1</v>
      </c>
      <c r="D12" s="220"/>
      <c r="E12" s="220"/>
      <c r="F12" s="220"/>
      <c r="G12" s="220">
        <v>1</v>
      </c>
      <c r="H12" s="473">
        <v>691</v>
      </c>
      <c r="I12" s="220"/>
      <c r="J12" s="220"/>
      <c r="K12" s="220">
        <v>1</v>
      </c>
      <c r="L12" s="220">
        <v>169</v>
      </c>
      <c r="M12" s="220">
        <v>71</v>
      </c>
      <c r="N12" s="220">
        <v>216</v>
      </c>
      <c r="O12" s="220"/>
      <c r="P12" s="220">
        <v>1</v>
      </c>
      <c r="Q12" s="220"/>
      <c r="R12" s="220">
        <v>1</v>
      </c>
      <c r="S12" s="220"/>
      <c r="T12" s="220">
        <v>1</v>
      </c>
      <c r="U12" s="474">
        <v>4</v>
      </c>
      <c r="V12" s="220">
        <v>300</v>
      </c>
      <c r="W12" s="220">
        <v>800</v>
      </c>
      <c r="X12" s="220" t="s">
        <v>3352</v>
      </c>
      <c r="Y12" s="479">
        <v>115</v>
      </c>
      <c r="Z12" s="66">
        <v>1451</v>
      </c>
      <c r="AA12" s="475">
        <v>284.5</v>
      </c>
      <c r="AB12" s="475">
        <v>100</v>
      </c>
      <c r="AC12" s="475">
        <v>100.5</v>
      </c>
      <c r="AD12" s="476">
        <v>52</v>
      </c>
      <c r="AE12" s="480">
        <v>174</v>
      </c>
      <c r="AF12" s="477">
        <v>57</v>
      </c>
      <c r="AG12" s="478">
        <v>2540</v>
      </c>
      <c r="AH12" s="220"/>
      <c r="AI12" s="220"/>
      <c r="AJ12" s="220">
        <v>1</v>
      </c>
      <c r="AK12" s="220"/>
      <c r="AL12" s="220"/>
      <c r="AM12" s="220"/>
      <c r="AN12" s="220"/>
      <c r="AO12" s="216"/>
    </row>
    <row r="13" spans="1:42" ht="29.25" customHeight="1">
      <c r="A13" s="220">
        <v>5</v>
      </c>
      <c r="B13" s="472" t="s">
        <v>3348</v>
      </c>
      <c r="C13" s="220">
        <v>1</v>
      </c>
      <c r="D13" s="220"/>
      <c r="E13" s="220"/>
      <c r="F13" s="220"/>
      <c r="G13" s="220">
        <v>1</v>
      </c>
      <c r="H13" s="473">
        <v>756</v>
      </c>
      <c r="I13" s="220"/>
      <c r="J13" s="220"/>
      <c r="K13" s="220">
        <v>1</v>
      </c>
      <c r="L13" s="220">
        <v>170</v>
      </c>
      <c r="M13" s="220">
        <v>71</v>
      </c>
      <c r="N13" s="220">
        <v>218</v>
      </c>
      <c r="O13" s="220"/>
      <c r="P13" s="220">
        <v>1</v>
      </c>
      <c r="Q13" s="220"/>
      <c r="R13" s="220">
        <v>1</v>
      </c>
      <c r="S13" s="220"/>
      <c r="T13" s="220">
        <v>1</v>
      </c>
      <c r="U13" s="474">
        <v>5</v>
      </c>
      <c r="V13" s="220">
        <v>300</v>
      </c>
      <c r="W13" s="220">
        <v>800</v>
      </c>
      <c r="X13" s="220" t="s">
        <v>3353</v>
      </c>
      <c r="Y13" s="479">
        <v>839</v>
      </c>
      <c r="Z13" s="66">
        <v>3501</v>
      </c>
      <c r="AA13" s="475">
        <v>688</v>
      </c>
      <c r="AB13" s="475">
        <v>61.5</v>
      </c>
      <c r="AC13" s="475">
        <v>57</v>
      </c>
      <c r="AD13" s="476">
        <v>68</v>
      </c>
      <c r="AE13" s="480">
        <v>97</v>
      </c>
      <c r="AF13" s="477">
        <v>64</v>
      </c>
      <c r="AG13" s="478">
        <v>1059.5</v>
      </c>
      <c r="AH13" s="220"/>
      <c r="AI13" s="220"/>
      <c r="AJ13" s="220">
        <v>1</v>
      </c>
      <c r="AK13" s="220"/>
      <c r="AL13" s="220"/>
      <c r="AM13" s="220"/>
      <c r="AN13" s="220"/>
      <c r="AO13" s="216"/>
    </row>
    <row r="14" spans="1:42" ht="29.25" customHeight="1">
      <c r="A14" s="220">
        <v>6</v>
      </c>
      <c r="B14" s="472" t="s">
        <v>3348</v>
      </c>
      <c r="C14" s="220">
        <v>1</v>
      </c>
      <c r="D14" s="220"/>
      <c r="E14" s="220"/>
      <c r="F14" s="220"/>
      <c r="G14" s="220">
        <v>1</v>
      </c>
      <c r="H14" s="473">
        <v>801</v>
      </c>
      <c r="I14" s="220"/>
      <c r="J14" s="220"/>
      <c r="K14" s="220">
        <v>1</v>
      </c>
      <c r="L14" s="220">
        <v>172</v>
      </c>
      <c r="M14" s="220">
        <v>73</v>
      </c>
      <c r="N14" s="220">
        <v>220</v>
      </c>
      <c r="O14" s="220"/>
      <c r="P14" s="220">
        <v>1</v>
      </c>
      <c r="Q14" s="220"/>
      <c r="R14" s="220">
        <v>1</v>
      </c>
      <c r="S14" s="220"/>
      <c r="T14" s="220">
        <v>1</v>
      </c>
      <c r="U14" s="474">
        <v>6</v>
      </c>
      <c r="V14" s="220">
        <v>300</v>
      </c>
      <c r="W14" s="220">
        <v>800</v>
      </c>
      <c r="X14" s="220" t="s">
        <v>3354</v>
      </c>
      <c r="Y14" s="70">
        <v>1363</v>
      </c>
      <c r="Z14" s="66">
        <v>7922</v>
      </c>
      <c r="AA14" s="66">
        <v>1572</v>
      </c>
      <c r="AB14" s="475">
        <v>126.5</v>
      </c>
      <c r="AC14" s="475">
        <v>104</v>
      </c>
      <c r="AD14" s="476">
        <v>127</v>
      </c>
      <c r="AE14" s="480">
        <v>182</v>
      </c>
      <c r="AF14" s="477">
        <v>469</v>
      </c>
      <c r="AG14" s="478">
        <v>1446.5</v>
      </c>
      <c r="AH14" s="220"/>
      <c r="AI14" s="220"/>
      <c r="AJ14" s="220">
        <v>1</v>
      </c>
      <c r="AK14" s="220"/>
      <c r="AL14" s="220"/>
      <c r="AM14" s="220"/>
      <c r="AN14" s="220"/>
      <c r="AO14" s="216"/>
    </row>
    <row r="15" spans="1:42" ht="29.25" customHeight="1">
      <c r="A15" s="220">
        <v>7</v>
      </c>
      <c r="B15" s="472" t="s">
        <v>3348</v>
      </c>
      <c r="C15" s="220">
        <v>1</v>
      </c>
      <c r="D15" s="220"/>
      <c r="E15" s="220"/>
      <c r="F15" s="220"/>
      <c r="G15" s="220">
        <v>1</v>
      </c>
      <c r="H15" s="473">
        <v>673</v>
      </c>
      <c r="I15" s="220"/>
      <c r="J15" s="220"/>
      <c r="K15" s="220">
        <v>1</v>
      </c>
      <c r="L15" s="220">
        <v>173</v>
      </c>
      <c r="M15" s="220">
        <v>72</v>
      </c>
      <c r="N15" s="220">
        <v>221</v>
      </c>
      <c r="O15" s="220"/>
      <c r="P15" s="220">
        <v>1</v>
      </c>
      <c r="Q15" s="220"/>
      <c r="R15" s="220">
        <v>1</v>
      </c>
      <c r="S15" s="220"/>
      <c r="T15" s="220">
        <v>1</v>
      </c>
      <c r="U15" s="474">
        <v>7</v>
      </c>
      <c r="V15" s="220">
        <v>300</v>
      </c>
      <c r="W15" s="220">
        <v>900</v>
      </c>
      <c r="X15" s="220" t="s">
        <v>3355</v>
      </c>
      <c r="Y15" s="70">
        <v>2903</v>
      </c>
      <c r="Z15" s="475">
        <v>716</v>
      </c>
      <c r="AA15" s="475">
        <v>331</v>
      </c>
      <c r="AB15" s="475">
        <v>137.5</v>
      </c>
      <c r="AC15" s="475">
        <v>231.5</v>
      </c>
      <c r="AD15" s="476">
        <v>336</v>
      </c>
      <c r="AE15" s="81">
        <v>3485</v>
      </c>
      <c r="AF15" s="72">
        <v>1212.5</v>
      </c>
      <c r="AG15" s="478">
        <v>2112</v>
      </c>
      <c r="AH15" s="220"/>
      <c r="AI15" s="220"/>
      <c r="AJ15" s="220">
        <v>1</v>
      </c>
      <c r="AK15" s="220"/>
      <c r="AL15" s="220"/>
      <c r="AM15" s="220"/>
      <c r="AN15" s="220"/>
      <c r="AO15" s="216"/>
    </row>
    <row r="16" spans="1:42" ht="29.25" customHeight="1">
      <c r="A16" s="220">
        <v>8</v>
      </c>
      <c r="B16" s="472" t="s">
        <v>3348</v>
      </c>
      <c r="C16" s="220">
        <v>1</v>
      </c>
      <c r="D16" s="220"/>
      <c r="E16" s="220"/>
      <c r="F16" s="220"/>
      <c r="G16" s="220">
        <v>1</v>
      </c>
      <c r="H16" s="473">
        <v>784</v>
      </c>
      <c r="I16" s="220"/>
      <c r="J16" s="220"/>
      <c r="K16" s="220">
        <v>1</v>
      </c>
      <c r="L16" s="220">
        <v>172</v>
      </c>
      <c r="M16" s="220">
        <v>73</v>
      </c>
      <c r="N16" s="220">
        <v>222</v>
      </c>
      <c r="O16" s="220"/>
      <c r="P16" s="220">
        <v>1</v>
      </c>
      <c r="Q16" s="220"/>
      <c r="R16" s="220">
        <v>1</v>
      </c>
      <c r="S16" s="220"/>
      <c r="T16" s="220">
        <v>1</v>
      </c>
      <c r="U16" s="474">
        <v>8</v>
      </c>
      <c r="V16" s="220">
        <v>300</v>
      </c>
      <c r="W16" s="220">
        <v>900</v>
      </c>
      <c r="X16" s="220" t="s">
        <v>3356</v>
      </c>
      <c r="Y16" s="479">
        <v>558</v>
      </c>
      <c r="Z16" s="66">
        <v>1283</v>
      </c>
      <c r="AA16" s="475">
        <v>617</v>
      </c>
      <c r="AB16" s="475">
        <v>66.5</v>
      </c>
      <c r="AC16" s="475">
        <v>75.5</v>
      </c>
      <c r="AD16" s="476">
        <v>54.5</v>
      </c>
      <c r="AE16" s="480">
        <v>318</v>
      </c>
      <c r="AF16" s="477">
        <v>76</v>
      </c>
      <c r="AG16" s="130">
        <v>6344</v>
      </c>
      <c r="AH16" s="220"/>
      <c r="AI16" s="220"/>
      <c r="AJ16" s="220">
        <v>1</v>
      </c>
      <c r="AK16" s="220"/>
      <c r="AL16" s="220"/>
      <c r="AM16" s="220"/>
      <c r="AN16" s="220"/>
      <c r="AO16" s="216"/>
    </row>
    <row r="17" spans="1:41" ht="29.25" customHeight="1">
      <c r="A17" s="220">
        <v>9</v>
      </c>
      <c r="B17" s="472" t="s">
        <v>3348</v>
      </c>
      <c r="C17" s="220"/>
      <c r="D17" s="220">
        <v>1</v>
      </c>
      <c r="E17" s="220"/>
      <c r="F17" s="220"/>
      <c r="G17" s="220">
        <v>1</v>
      </c>
      <c r="H17" s="473">
        <v>790</v>
      </c>
      <c r="I17" s="220"/>
      <c r="J17" s="220"/>
      <c r="K17" s="220">
        <v>1</v>
      </c>
      <c r="L17" s="220">
        <v>169</v>
      </c>
      <c r="M17" s="220">
        <v>71</v>
      </c>
      <c r="N17" s="220">
        <v>219</v>
      </c>
      <c r="O17" s="220"/>
      <c r="P17" s="220">
        <v>1</v>
      </c>
      <c r="Q17" s="220"/>
      <c r="R17" s="220">
        <v>1</v>
      </c>
      <c r="S17" s="220"/>
      <c r="T17" s="220">
        <v>1</v>
      </c>
      <c r="U17" s="474">
        <v>9</v>
      </c>
      <c r="V17" s="220">
        <v>300</v>
      </c>
      <c r="W17" s="220">
        <v>900</v>
      </c>
      <c r="X17" s="220" t="s">
        <v>3357</v>
      </c>
      <c r="Y17" s="479">
        <v>760</v>
      </c>
      <c r="Z17" s="475">
        <v>87</v>
      </c>
      <c r="AA17" s="475">
        <v>85</v>
      </c>
      <c r="AB17" s="475">
        <v>98</v>
      </c>
      <c r="AC17" s="475">
        <v>118.5</v>
      </c>
      <c r="AD17" s="476">
        <v>424.5</v>
      </c>
      <c r="AE17" s="81">
        <v>1899.5</v>
      </c>
      <c r="AF17" s="477">
        <v>492</v>
      </c>
      <c r="AG17" s="478">
        <v>1302</v>
      </c>
      <c r="AH17" s="220"/>
      <c r="AI17" s="220"/>
      <c r="AJ17" s="220">
        <v>1</v>
      </c>
      <c r="AK17" s="220"/>
      <c r="AL17" s="220"/>
      <c r="AM17" s="220"/>
      <c r="AN17" s="220"/>
      <c r="AO17" s="216"/>
    </row>
    <row r="18" spans="1:41" ht="29.25" customHeight="1">
      <c r="A18" s="220">
        <v>10</v>
      </c>
      <c r="B18" s="472" t="s">
        <v>3348</v>
      </c>
      <c r="C18" s="220">
        <v>1</v>
      </c>
      <c r="D18" s="220"/>
      <c r="E18" s="220"/>
      <c r="F18" s="220"/>
      <c r="G18" s="220">
        <v>1</v>
      </c>
      <c r="H18" s="473">
        <v>838</v>
      </c>
      <c r="I18" s="220"/>
      <c r="J18" s="220"/>
      <c r="K18" s="220">
        <v>1</v>
      </c>
      <c r="L18" s="220">
        <v>177</v>
      </c>
      <c r="M18" s="220">
        <v>72</v>
      </c>
      <c r="N18" s="220">
        <v>227</v>
      </c>
      <c r="O18" s="220"/>
      <c r="P18" s="220">
        <v>1</v>
      </c>
      <c r="Q18" s="220"/>
      <c r="R18" s="220">
        <v>1</v>
      </c>
      <c r="S18" s="220"/>
      <c r="T18" s="220">
        <v>1</v>
      </c>
      <c r="U18" s="474">
        <v>10</v>
      </c>
      <c r="V18" s="220">
        <v>300</v>
      </c>
      <c r="W18" s="220">
        <v>1000</v>
      </c>
      <c r="X18" s="220" t="s">
        <v>3358</v>
      </c>
      <c r="Y18" s="479">
        <v>37</v>
      </c>
      <c r="Z18" s="475">
        <v>60.5</v>
      </c>
      <c r="AA18" s="475">
        <v>53</v>
      </c>
      <c r="AB18" s="475">
        <v>55</v>
      </c>
      <c r="AC18" s="475">
        <v>50</v>
      </c>
      <c r="AD18" s="476">
        <v>57</v>
      </c>
      <c r="AE18" s="480">
        <v>268.5</v>
      </c>
      <c r="AF18" s="477">
        <v>67</v>
      </c>
      <c r="AG18" s="478">
        <v>479</v>
      </c>
      <c r="AH18" s="220"/>
      <c r="AI18" s="220"/>
      <c r="AJ18" s="220">
        <v>1</v>
      </c>
      <c r="AK18" s="220"/>
      <c r="AL18" s="220"/>
      <c r="AM18" s="220"/>
      <c r="AN18" s="220"/>
      <c r="AO18" s="216"/>
    </row>
    <row r="19" spans="1:41" ht="29.25" customHeight="1">
      <c r="A19" s="222">
        <v>11</v>
      </c>
      <c r="B19" s="221" t="s">
        <v>3348</v>
      </c>
      <c r="C19" s="222">
        <v>1</v>
      </c>
      <c r="D19" s="222"/>
      <c r="E19" s="222"/>
      <c r="F19" s="222"/>
      <c r="G19" s="222">
        <v>1</v>
      </c>
      <c r="H19" s="223">
        <v>878</v>
      </c>
      <c r="I19" s="222"/>
      <c r="J19" s="222"/>
      <c r="K19" s="222">
        <v>1</v>
      </c>
      <c r="L19" s="222">
        <v>176</v>
      </c>
      <c r="M19" s="222">
        <v>74</v>
      </c>
      <c r="N19" s="222">
        <v>227</v>
      </c>
      <c r="O19" s="222"/>
      <c r="P19" s="222">
        <v>1</v>
      </c>
      <c r="Q19" s="222"/>
      <c r="R19" s="222">
        <v>1</v>
      </c>
      <c r="S19" s="222"/>
      <c r="T19" s="222">
        <v>1</v>
      </c>
      <c r="U19" s="474">
        <v>11</v>
      </c>
      <c r="V19" s="222">
        <v>300</v>
      </c>
      <c r="W19" s="222">
        <v>800</v>
      </c>
      <c r="X19" s="222" t="s">
        <v>3359</v>
      </c>
      <c r="Y19" s="479">
        <v>44.5</v>
      </c>
      <c r="Z19" s="475">
        <v>77</v>
      </c>
      <c r="AA19" s="475">
        <v>49</v>
      </c>
      <c r="AB19" s="475">
        <v>74</v>
      </c>
      <c r="AC19" s="475">
        <v>60.5</v>
      </c>
      <c r="AD19" s="476">
        <v>40</v>
      </c>
      <c r="AE19" s="480">
        <v>84</v>
      </c>
      <c r="AF19" s="477">
        <v>109.5</v>
      </c>
      <c r="AG19" s="478">
        <v>1017</v>
      </c>
      <c r="AH19" s="222"/>
      <c r="AI19" s="222"/>
      <c r="AJ19" s="222">
        <v>1</v>
      </c>
      <c r="AK19" s="222" t="s">
        <v>3360</v>
      </c>
      <c r="AL19" s="220"/>
      <c r="AM19" s="220"/>
      <c r="AN19" s="220"/>
      <c r="AO19" s="216"/>
    </row>
    <row r="20" spans="1:41" ht="29.25" customHeight="1">
      <c r="A20" s="220">
        <v>12</v>
      </c>
      <c r="B20" s="472" t="s">
        <v>3348</v>
      </c>
      <c r="C20" s="220"/>
      <c r="D20" s="220">
        <v>1</v>
      </c>
      <c r="E20" s="220"/>
      <c r="F20" s="220"/>
      <c r="G20" s="220">
        <v>1</v>
      </c>
      <c r="H20" s="473">
        <v>707</v>
      </c>
      <c r="I20" s="220"/>
      <c r="J20" s="220"/>
      <c r="K20" s="220">
        <v>1</v>
      </c>
      <c r="L20" s="220">
        <v>170</v>
      </c>
      <c r="M20" s="220">
        <v>71</v>
      </c>
      <c r="N20" s="220">
        <v>221</v>
      </c>
      <c r="O20" s="220"/>
      <c r="P20" s="220">
        <v>1</v>
      </c>
      <c r="Q20" s="220"/>
      <c r="R20" s="220">
        <v>1</v>
      </c>
      <c r="S20" s="220"/>
      <c r="T20" s="220">
        <v>1</v>
      </c>
      <c r="U20" s="474">
        <v>12</v>
      </c>
      <c r="V20" s="220">
        <v>300</v>
      </c>
      <c r="W20" s="220">
        <v>900</v>
      </c>
      <c r="X20" s="220" t="s">
        <v>3361</v>
      </c>
      <c r="Y20" s="70">
        <v>1201</v>
      </c>
      <c r="Z20" s="66">
        <v>1346</v>
      </c>
      <c r="AA20" s="475">
        <v>857</v>
      </c>
      <c r="AB20" s="475">
        <v>42</v>
      </c>
      <c r="AC20" s="475">
        <v>56.5</v>
      </c>
      <c r="AD20" s="476">
        <v>272</v>
      </c>
      <c r="AE20" s="480">
        <v>102.5</v>
      </c>
      <c r="AF20" s="477">
        <v>90</v>
      </c>
      <c r="AG20" s="478">
        <v>1581</v>
      </c>
      <c r="AH20" s="220"/>
      <c r="AI20" s="220"/>
      <c r="AJ20" s="220">
        <v>1</v>
      </c>
      <c r="AK20" s="220"/>
      <c r="AL20" s="220"/>
      <c r="AM20" s="220"/>
      <c r="AN20" s="220"/>
      <c r="AO20" s="216"/>
    </row>
    <row r="21" spans="1:41" ht="29.25" customHeight="1">
      <c r="A21" s="220">
        <v>13</v>
      </c>
      <c r="B21" s="472" t="s">
        <v>3348</v>
      </c>
      <c r="C21" s="220"/>
      <c r="D21" s="220">
        <v>1</v>
      </c>
      <c r="E21" s="220"/>
      <c r="F21" s="220"/>
      <c r="G21" s="220">
        <v>1</v>
      </c>
      <c r="H21" s="473">
        <v>740</v>
      </c>
      <c r="I21" s="220"/>
      <c r="J21" s="220"/>
      <c r="K21" s="220">
        <v>1</v>
      </c>
      <c r="L21" s="220">
        <v>168</v>
      </c>
      <c r="M21" s="220">
        <v>72</v>
      </c>
      <c r="N21" s="220">
        <v>218</v>
      </c>
      <c r="O21" s="220"/>
      <c r="P21" s="220">
        <v>1</v>
      </c>
      <c r="Q21" s="220"/>
      <c r="R21" s="220">
        <v>1</v>
      </c>
      <c r="S21" s="220"/>
      <c r="T21" s="220">
        <v>1</v>
      </c>
      <c r="U21" s="474">
        <v>13</v>
      </c>
      <c r="V21" s="220">
        <v>300</v>
      </c>
      <c r="W21" s="220">
        <v>800</v>
      </c>
      <c r="X21" s="220" t="s">
        <v>3362</v>
      </c>
      <c r="Y21" s="479">
        <v>151.5</v>
      </c>
      <c r="Z21" s="475">
        <v>98</v>
      </c>
      <c r="AA21" s="475">
        <v>54</v>
      </c>
      <c r="AB21" s="475">
        <v>49.5</v>
      </c>
      <c r="AC21" s="475">
        <v>97</v>
      </c>
      <c r="AD21" s="476">
        <v>354</v>
      </c>
      <c r="AE21" s="480">
        <v>948.5</v>
      </c>
      <c r="AF21" s="477">
        <v>87</v>
      </c>
      <c r="AG21" s="478">
        <v>2276.5</v>
      </c>
      <c r="AH21" s="220"/>
      <c r="AI21" s="220"/>
      <c r="AJ21" s="220">
        <v>1</v>
      </c>
      <c r="AK21" s="220"/>
      <c r="AL21" s="220"/>
      <c r="AM21" s="220"/>
      <c r="AN21" s="220"/>
      <c r="AO21" s="216"/>
    </row>
    <row r="22" spans="1:41" ht="29.25" customHeight="1">
      <c r="A22" s="220">
        <v>14</v>
      </c>
      <c r="B22" s="472" t="s">
        <v>3348</v>
      </c>
      <c r="C22" s="220">
        <v>1</v>
      </c>
      <c r="D22" s="220"/>
      <c r="E22" s="220"/>
      <c r="F22" s="220"/>
      <c r="G22" s="220">
        <v>1</v>
      </c>
      <c r="H22" s="473">
        <v>714</v>
      </c>
      <c r="I22" s="220"/>
      <c r="J22" s="220"/>
      <c r="K22" s="220">
        <v>1</v>
      </c>
      <c r="L22" s="220">
        <v>172</v>
      </c>
      <c r="M22" s="220">
        <v>74</v>
      </c>
      <c r="N22" s="220">
        <v>222</v>
      </c>
      <c r="O22" s="220"/>
      <c r="P22" s="220">
        <v>1</v>
      </c>
      <c r="Q22" s="220"/>
      <c r="R22" s="220">
        <v>1</v>
      </c>
      <c r="S22" s="220"/>
      <c r="T22" s="220">
        <v>1</v>
      </c>
      <c r="U22" s="474">
        <v>14</v>
      </c>
      <c r="V22" s="220">
        <v>300</v>
      </c>
      <c r="W22" s="220">
        <v>800</v>
      </c>
      <c r="X22" s="220" t="s">
        <v>3363</v>
      </c>
      <c r="Y22" s="481">
        <v>10305</v>
      </c>
      <c r="Z22" s="105">
        <v>12778</v>
      </c>
      <c r="AA22" s="66">
        <v>1896</v>
      </c>
      <c r="AB22" s="475">
        <v>226</v>
      </c>
      <c r="AC22" s="475">
        <v>175</v>
      </c>
      <c r="AD22" s="476">
        <v>58</v>
      </c>
      <c r="AE22" s="480">
        <v>459</v>
      </c>
      <c r="AF22" s="477">
        <v>62</v>
      </c>
      <c r="AG22" s="478">
        <v>1951.5</v>
      </c>
      <c r="AH22" s="220"/>
      <c r="AI22" s="220"/>
      <c r="AJ22" s="220">
        <v>1</v>
      </c>
      <c r="AK22" s="220"/>
      <c r="AL22" s="220"/>
      <c r="AM22" s="220"/>
      <c r="AN22" s="220"/>
      <c r="AO22" s="216"/>
    </row>
    <row r="23" spans="1:41" ht="29.25" customHeight="1">
      <c r="A23" s="220">
        <v>17</v>
      </c>
      <c r="B23" s="472" t="s">
        <v>3348</v>
      </c>
      <c r="C23" s="220"/>
      <c r="D23" s="220">
        <v>1</v>
      </c>
      <c r="E23" s="220"/>
      <c r="F23" s="220"/>
      <c r="G23" s="220">
        <v>1</v>
      </c>
      <c r="H23" s="473">
        <v>714</v>
      </c>
      <c r="I23" s="220"/>
      <c r="J23" s="220"/>
      <c r="K23" s="220">
        <v>1</v>
      </c>
      <c r="L23" s="220">
        <v>171</v>
      </c>
      <c r="M23" s="220">
        <v>71</v>
      </c>
      <c r="N23" s="220">
        <v>220</v>
      </c>
      <c r="O23" s="220"/>
      <c r="P23" s="220">
        <v>1</v>
      </c>
      <c r="Q23" s="220"/>
      <c r="R23" s="220">
        <v>1</v>
      </c>
      <c r="S23" s="220"/>
      <c r="T23" s="220">
        <v>1</v>
      </c>
      <c r="U23" s="474">
        <v>17</v>
      </c>
      <c r="V23" s="220">
        <v>300</v>
      </c>
      <c r="W23" s="220">
        <v>900</v>
      </c>
      <c r="X23" s="220" t="s">
        <v>3364</v>
      </c>
      <c r="Y23" s="70">
        <v>5280</v>
      </c>
      <c r="Z23" s="66">
        <v>7636</v>
      </c>
      <c r="AA23" s="66">
        <v>1125</v>
      </c>
      <c r="AB23" s="475">
        <v>75</v>
      </c>
      <c r="AC23" s="475">
        <v>66.5</v>
      </c>
      <c r="AD23" s="476">
        <v>66</v>
      </c>
      <c r="AE23" s="480">
        <v>98</v>
      </c>
      <c r="AF23" s="477">
        <v>74</v>
      </c>
      <c r="AG23" s="478">
        <v>1201</v>
      </c>
      <c r="AH23" s="220"/>
      <c r="AI23" s="220"/>
      <c r="AJ23" s="220">
        <v>1</v>
      </c>
      <c r="AK23" s="220"/>
      <c r="AL23" s="220"/>
      <c r="AM23" s="220"/>
      <c r="AN23" s="220"/>
      <c r="AO23" s="216"/>
    </row>
    <row r="24" spans="1:41" ht="29.25" customHeight="1">
      <c r="A24" s="220">
        <v>19</v>
      </c>
      <c r="B24" s="472" t="s">
        <v>3348</v>
      </c>
      <c r="C24" s="220">
        <v>1</v>
      </c>
      <c r="D24" s="220"/>
      <c r="E24" s="220"/>
      <c r="F24" s="220"/>
      <c r="G24" s="220">
        <v>1</v>
      </c>
      <c r="H24" s="473">
        <v>625</v>
      </c>
      <c r="I24" s="220"/>
      <c r="J24" s="220"/>
      <c r="K24" s="220">
        <v>1</v>
      </c>
      <c r="L24" s="220">
        <v>171</v>
      </c>
      <c r="M24" s="220">
        <v>72</v>
      </c>
      <c r="N24" s="220">
        <v>222</v>
      </c>
      <c r="O24" s="220"/>
      <c r="P24" s="220">
        <v>1</v>
      </c>
      <c r="Q24" s="220"/>
      <c r="R24" s="220">
        <v>1</v>
      </c>
      <c r="S24" s="220"/>
      <c r="T24" s="220">
        <v>1</v>
      </c>
      <c r="U24" s="474">
        <v>19</v>
      </c>
      <c r="V24" s="220">
        <v>300</v>
      </c>
      <c r="W24" s="220">
        <v>1000</v>
      </c>
      <c r="X24" s="220" t="s">
        <v>3365</v>
      </c>
      <c r="Y24" s="70">
        <v>4121</v>
      </c>
      <c r="Z24" s="66">
        <v>7522</v>
      </c>
      <c r="AA24" s="475">
        <v>975</v>
      </c>
      <c r="AB24" s="475">
        <v>86</v>
      </c>
      <c r="AC24" s="475">
        <v>97.5</v>
      </c>
      <c r="AD24" s="476">
        <v>62</v>
      </c>
      <c r="AE24" s="480">
        <v>111.5</v>
      </c>
      <c r="AF24" s="477">
        <v>54</v>
      </c>
      <c r="AG24" s="478">
        <v>2650.5</v>
      </c>
      <c r="AH24" s="220"/>
      <c r="AI24" s="220"/>
      <c r="AJ24" s="220">
        <v>1</v>
      </c>
      <c r="AK24" s="220"/>
      <c r="AL24" s="220"/>
      <c r="AM24" s="220"/>
      <c r="AN24" s="220"/>
      <c r="AO24" s="216"/>
    </row>
    <row r="25" spans="1:41" ht="29.25" customHeight="1">
      <c r="A25" s="220">
        <v>20</v>
      </c>
      <c r="B25" s="472" t="s">
        <v>3348</v>
      </c>
      <c r="C25" s="220">
        <v>1</v>
      </c>
      <c r="D25" s="220"/>
      <c r="E25" s="220"/>
      <c r="F25" s="220"/>
      <c r="G25" s="220">
        <v>1</v>
      </c>
      <c r="H25" s="473">
        <v>801</v>
      </c>
      <c r="I25" s="220"/>
      <c r="J25" s="220"/>
      <c r="K25" s="220">
        <v>1</v>
      </c>
      <c r="L25" s="220">
        <v>172</v>
      </c>
      <c r="M25" s="220">
        <v>74</v>
      </c>
      <c r="N25" s="220">
        <v>224</v>
      </c>
      <c r="O25" s="220"/>
      <c r="P25" s="220">
        <v>1</v>
      </c>
      <c r="Q25" s="220"/>
      <c r="R25" s="220">
        <v>1</v>
      </c>
      <c r="S25" s="220"/>
      <c r="T25" s="220">
        <v>1</v>
      </c>
      <c r="U25" s="474">
        <v>20</v>
      </c>
      <c r="V25" s="220">
        <v>300</v>
      </c>
      <c r="W25" s="220">
        <v>900</v>
      </c>
      <c r="X25" s="220" t="s">
        <v>3366</v>
      </c>
      <c r="Y25" s="479">
        <v>88</v>
      </c>
      <c r="Z25" s="475">
        <v>73.5</v>
      </c>
      <c r="AA25" s="475">
        <v>50</v>
      </c>
      <c r="AB25" s="475">
        <v>70.5</v>
      </c>
      <c r="AC25" s="475">
        <v>78</v>
      </c>
      <c r="AD25" s="476">
        <v>61.5</v>
      </c>
      <c r="AE25" s="480">
        <v>176</v>
      </c>
      <c r="AF25" s="477">
        <v>72.5</v>
      </c>
      <c r="AG25" s="478">
        <v>1328.5</v>
      </c>
      <c r="AH25" s="220"/>
      <c r="AI25" s="220"/>
      <c r="AJ25" s="220">
        <v>1</v>
      </c>
      <c r="AK25" s="220"/>
      <c r="AL25" s="220"/>
      <c r="AM25" s="220"/>
      <c r="AN25" s="220"/>
      <c r="AO25" s="216"/>
    </row>
    <row r="26" spans="1:41" ht="29.25" customHeight="1">
      <c r="A26" s="220">
        <v>21</v>
      </c>
      <c r="B26" s="472" t="s">
        <v>3348</v>
      </c>
      <c r="C26" s="220"/>
      <c r="D26" s="220">
        <v>1</v>
      </c>
      <c r="E26" s="220"/>
      <c r="F26" s="220"/>
      <c r="G26" s="220">
        <v>1</v>
      </c>
      <c r="H26" s="473">
        <v>697</v>
      </c>
      <c r="I26" s="220"/>
      <c r="J26" s="220"/>
      <c r="K26" s="220">
        <v>1</v>
      </c>
      <c r="L26" s="220">
        <v>171</v>
      </c>
      <c r="M26" s="220">
        <v>74</v>
      </c>
      <c r="N26" s="220">
        <v>227</v>
      </c>
      <c r="O26" s="220"/>
      <c r="P26" s="220">
        <v>1</v>
      </c>
      <c r="Q26" s="220"/>
      <c r="R26" s="220">
        <v>1</v>
      </c>
      <c r="S26" s="220"/>
      <c r="T26" s="220">
        <v>1</v>
      </c>
      <c r="U26" s="474">
        <v>21</v>
      </c>
      <c r="V26" s="220">
        <v>300</v>
      </c>
      <c r="W26" s="220">
        <v>900</v>
      </c>
      <c r="X26" s="220" t="s">
        <v>3367</v>
      </c>
      <c r="Y26" s="70">
        <v>2828.5</v>
      </c>
      <c r="Z26" s="475">
        <v>176</v>
      </c>
      <c r="AA26" s="475">
        <v>97.5</v>
      </c>
      <c r="AB26" s="475">
        <v>114.5</v>
      </c>
      <c r="AC26" s="475">
        <v>122.5</v>
      </c>
      <c r="AD26" s="476">
        <v>304</v>
      </c>
      <c r="AE26" s="81">
        <v>2881.5</v>
      </c>
      <c r="AF26" s="477">
        <v>860</v>
      </c>
      <c r="AG26" s="130">
        <v>5280.5</v>
      </c>
      <c r="AH26" s="220"/>
      <c r="AI26" s="220"/>
      <c r="AJ26" s="220">
        <v>1</v>
      </c>
      <c r="AK26" s="220"/>
      <c r="AL26" s="220"/>
      <c r="AM26" s="220"/>
      <c r="AN26" s="220"/>
      <c r="AO26" s="216"/>
    </row>
    <row r="27" spans="1:41" ht="29.25" customHeight="1">
      <c r="A27" s="220">
        <v>23</v>
      </c>
      <c r="B27" s="472" t="s">
        <v>3348</v>
      </c>
      <c r="C27" s="220">
        <v>1</v>
      </c>
      <c r="D27" s="220"/>
      <c r="E27" s="220"/>
      <c r="F27" s="220"/>
      <c r="G27" s="220">
        <v>1</v>
      </c>
      <c r="H27" s="473">
        <v>693</v>
      </c>
      <c r="I27" s="220"/>
      <c r="J27" s="220"/>
      <c r="K27" s="220">
        <v>1</v>
      </c>
      <c r="L27" s="220">
        <v>170</v>
      </c>
      <c r="M27" s="220">
        <v>73</v>
      </c>
      <c r="N27" s="220">
        <v>223</v>
      </c>
      <c r="O27" s="220"/>
      <c r="P27" s="220">
        <v>1</v>
      </c>
      <c r="Q27" s="220"/>
      <c r="R27" s="220">
        <v>1</v>
      </c>
      <c r="S27" s="220"/>
      <c r="T27" s="220">
        <v>1</v>
      </c>
      <c r="U27" s="474">
        <v>23</v>
      </c>
      <c r="V27" s="220">
        <v>300</v>
      </c>
      <c r="W27" s="220">
        <v>800</v>
      </c>
      <c r="X27" s="220" t="s">
        <v>3368</v>
      </c>
      <c r="Y27" s="70">
        <v>7671</v>
      </c>
      <c r="Z27" s="66">
        <v>8198</v>
      </c>
      <c r="AA27" s="475">
        <v>684</v>
      </c>
      <c r="AB27" s="475">
        <v>74</v>
      </c>
      <c r="AC27" s="475">
        <v>85</v>
      </c>
      <c r="AD27" s="476">
        <v>66</v>
      </c>
      <c r="AE27" s="480">
        <v>280</v>
      </c>
      <c r="AF27" s="477">
        <v>67.5</v>
      </c>
      <c r="AG27" s="478">
        <v>1579</v>
      </c>
      <c r="AH27" s="220"/>
      <c r="AI27" s="220"/>
      <c r="AJ27" s="220">
        <v>1</v>
      </c>
      <c r="AK27" s="220"/>
      <c r="AL27" s="220"/>
      <c r="AM27" s="220"/>
      <c r="AN27" s="220"/>
      <c r="AO27" s="216"/>
    </row>
    <row r="28" spans="1:41" ht="29.25" customHeight="1">
      <c r="A28" s="220">
        <v>31</v>
      </c>
      <c r="B28" s="472" t="s">
        <v>3369</v>
      </c>
      <c r="C28" s="220"/>
      <c r="D28" s="220">
        <v>1</v>
      </c>
      <c r="E28" s="220"/>
      <c r="F28" s="220"/>
      <c r="G28" s="220">
        <v>1</v>
      </c>
      <c r="H28" s="473">
        <v>605</v>
      </c>
      <c r="I28" s="220"/>
      <c r="J28" s="220"/>
      <c r="K28" s="220">
        <v>1</v>
      </c>
      <c r="L28" s="220">
        <v>160</v>
      </c>
      <c r="M28" s="220">
        <v>71</v>
      </c>
      <c r="N28" s="220">
        <v>204</v>
      </c>
      <c r="O28" s="220"/>
      <c r="P28" s="220">
        <v>1</v>
      </c>
      <c r="Q28" s="220"/>
      <c r="R28" s="220">
        <v>1</v>
      </c>
      <c r="S28" s="220"/>
      <c r="T28" s="220">
        <v>1</v>
      </c>
      <c r="U28" s="474">
        <v>31</v>
      </c>
      <c r="V28" s="220">
        <v>250</v>
      </c>
      <c r="W28" s="220">
        <v>400</v>
      </c>
      <c r="X28" s="220" t="s">
        <v>3370</v>
      </c>
      <c r="Y28" s="479">
        <v>113</v>
      </c>
      <c r="Z28" s="475">
        <v>200</v>
      </c>
      <c r="AA28" s="475">
        <v>101.5</v>
      </c>
      <c r="AB28" s="475">
        <v>125</v>
      </c>
      <c r="AC28" s="475">
        <v>106</v>
      </c>
      <c r="AD28" s="476">
        <v>99</v>
      </c>
      <c r="AE28" s="480">
        <v>507</v>
      </c>
      <c r="AF28" s="477">
        <v>120</v>
      </c>
      <c r="AG28" s="478">
        <v>2256.5</v>
      </c>
      <c r="AH28" s="220"/>
      <c r="AI28" s="220"/>
      <c r="AJ28" s="220">
        <v>1</v>
      </c>
      <c r="AK28" s="220" t="s">
        <v>3371</v>
      </c>
      <c r="AL28" s="220"/>
      <c r="AM28" s="220"/>
      <c r="AN28" s="220"/>
      <c r="AO28" s="216"/>
    </row>
    <row r="29" spans="1:41" ht="29.25" customHeight="1">
      <c r="A29" s="220">
        <v>35</v>
      </c>
      <c r="B29" s="472" t="s">
        <v>3369</v>
      </c>
      <c r="C29" s="220"/>
      <c r="D29" s="220">
        <v>1</v>
      </c>
      <c r="E29" s="220"/>
      <c r="F29" s="220"/>
      <c r="G29" s="220">
        <v>1</v>
      </c>
      <c r="H29" s="473">
        <v>620</v>
      </c>
      <c r="I29" s="220"/>
      <c r="J29" s="220"/>
      <c r="K29" s="220">
        <v>1</v>
      </c>
      <c r="L29" s="220">
        <v>162</v>
      </c>
      <c r="M29" s="220">
        <v>70</v>
      </c>
      <c r="N29" s="220">
        <v>209</v>
      </c>
      <c r="O29" s="220"/>
      <c r="P29" s="220">
        <v>1</v>
      </c>
      <c r="Q29" s="220"/>
      <c r="R29" s="220">
        <v>1</v>
      </c>
      <c r="S29" s="220"/>
      <c r="T29" s="220">
        <v>1</v>
      </c>
      <c r="U29" s="474">
        <v>35</v>
      </c>
      <c r="V29" s="220">
        <v>200</v>
      </c>
      <c r="W29" s="220">
        <v>600</v>
      </c>
      <c r="X29" s="220" t="s">
        <v>3372</v>
      </c>
      <c r="Y29" s="70">
        <v>1086</v>
      </c>
      <c r="Z29" s="475">
        <v>293</v>
      </c>
      <c r="AA29" s="475">
        <v>163.5</v>
      </c>
      <c r="AB29" s="475">
        <v>138.5</v>
      </c>
      <c r="AC29" s="475">
        <v>166</v>
      </c>
      <c r="AD29" s="71">
        <v>1474</v>
      </c>
      <c r="AE29" s="480">
        <v>686.5</v>
      </c>
      <c r="AF29" s="477">
        <v>491</v>
      </c>
      <c r="AG29" s="478">
        <v>2617</v>
      </c>
      <c r="AH29" s="220"/>
      <c r="AI29" s="220"/>
      <c r="AJ29" s="220">
        <v>1</v>
      </c>
      <c r="AK29" s="220"/>
      <c r="AL29" s="220"/>
      <c r="AM29" s="220"/>
      <c r="AN29" s="220"/>
      <c r="AO29" s="216"/>
    </row>
    <row r="30" spans="1:41" ht="29.25" customHeight="1">
      <c r="A30" s="220">
        <v>37</v>
      </c>
      <c r="B30" s="472" t="s">
        <v>3369</v>
      </c>
      <c r="C30" s="220">
        <v>1</v>
      </c>
      <c r="D30" s="220"/>
      <c r="E30" s="220"/>
      <c r="F30" s="220"/>
      <c r="G30" s="220">
        <v>1</v>
      </c>
      <c r="H30" s="473">
        <v>702</v>
      </c>
      <c r="I30" s="220"/>
      <c r="J30" s="220"/>
      <c r="K30" s="220">
        <v>1</v>
      </c>
      <c r="L30" s="220">
        <v>166</v>
      </c>
      <c r="M30" s="220">
        <v>71</v>
      </c>
      <c r="N30" s="220">
        <v>214</v>
      </c>
      <c r="O30" s="220"/>
      <c r="P30" s="220">
        <v>1</v>
      </c>
      <c r="Q30" s="220"/>
      <c r="R30" s="220">
        <v>1</v>
      </c>
      <c r="S30" s="220"/>
      <c r="T30" s="220">
        <v>1</v>
      </c>
      <c r="U30" s="474">
        <v>37</v>
      </c>
      <c r="V30" s="220">
        <v>200</v>
      </c>
      <c r="W30" s="220">
        <v>500</v>
      </c>
      <c r="X30" s="220" t="s">
        <v>3373</v>
      </c>
      <c r="Y30" s="479">
        <v>104</v>
      </c>
      <c r="Z30" s="475">
        <v>103</v>
      </c>
      <c r="AA30" s="475">
        <v>104</v>
      </c>
      <c r="AB30" s="475">
        <v>139.5</v>
      </c>
      <c r="AC30" s="475">
        <v>133</v>
      </c>
      <c r="AD30" s="476">
        <v>163</v>
      </c>
      <c r="AE30" s="480">
        <v>973</v>
      </c>
      <c r="AF30" s="477">
        <v>106</v>
      </c>
      <c r="AG30" s="478">
        <v>2671</v>
      </c>
      <c r="AH30" s="220"/>
      <c r="AI30" s="220"/>
      <c r="AJ30" s="220">
        <v>1</v>
      </c>
      <c r="AK30" s="220" t="s">
        <v>3374</v>
      </c>
      <c r="AL30" s="220"/>
      <c r="AM30" s="220"/>
      <c r="AN30" s="220"/>
      <c r="AO30" s="216"/>
    </row>
    <row r="31" spans="1:41" ht="29.25" customHeight="1">
      <c r="A31" s="220">
        <v>15</v>
      </c>
      <c r="B31" s="472" t="s">
        <v>3348</v>
      </c>
      <c r="C31" s="220">
        <v>1</v>
      </c>
      <c r="D31" s="220"/>
      <c r="E31" s="220"/>
      <c r="F31" s="220">
        <v>1</v>
      </c>
      <c r="G31" s="220"/>
      <c r="H31" s="473">
        <v>403</v>
      </c>
      <c r="I31" s="220"/>
      <c r="J31" s="220">
        <v>1</v>
      </c>
      <c r="K31" s="220"/>
      <c r="L31" s="220">
        <v>150</v>
      </c>
      <c r="M31" s="220">
        <v>64</v>
      </c>
      <c r="N31" s="220">
        <v>196</v>
      </c>
      <c r="O31" s="220"/>
      <c r="P31" s="220">
        <v>1</v>
      </c>
      <c r="Q31" s="220"/>
      <c r="R31" s="220">
        <v>1</v>
      </c>
      <c r="S31" s="220"/>
      <c r="T31" s="220">
        <v>1</v>
      </c>
      <c r="U31" s="474">
        <v>15</v>
      </c>
      <c r="V31" s="220">
        <v>300</v>
      </c>
      <c r="W31" s="220">
        <v>1000</v>
      </c>
      <c r="X31" s="220" t="s">
        <v>3375</v>
      </c>
      <c r="Y31" s="479">
        <v>93.5</v>
      </c>
      <c r="Z31" s="475">
        <v>434</v>
      </c>
      <c r="AA31" s="475">
        <v>180</v>
      </c>
      <c r="AB31" s="475">
        <v>67</v>
      </c>
      <c r="AC31" s="475">
        <v>110.5</v>
      </c>
      <c r="AD31" s="476">
        <v>55.5</v>
      </c>
      <c r="AE31" s="480">
        <v>96</v>
      </c>
      <c r="AF31" s="477">
        <v>66</v>
      </c>
      <c r="AG31" s="478">
        <v>662</v>
      </c>
      <c r="AH31" s="220"/>
      <c r="AI31" s="220"/>
      <c r="AJ31" s="220">
        <v>1</v>
      </c>
      <c r="AK31" s="220"/>
      <c r="AL31" s="220"/>
      <c r="AM31" s="220"/>
      <c r="AN31" s="220"/>
      <c r="AO31" s="216"/>
    </row>
    <row r="32" spans="1:41" ht="29.25" customHeight="1">
      <c r="A32" s="220">
        <v>16</v>
      </c>
      <c r="B32" s="472" t="s">
        <v>3348</v>
      </c>
      <c r="C32" s="220">
        <v>1</v>
      </c>
      <c r="D32" s="220"/>
      <c r="E32" s="220"/>
      <c r="F32" s="220">
        <v>1</v>
      </c>
      <c r="G32" s="220"/>
      <c r="H32" s="473">
        <v>523</v>
      </c>
      <c r="I32" s="220"/>
      <c r="J32" s="220"/>
      <c r="K32" s="220">
        <v>1</v>
      </c>
      <c r="L32" s="220">
        <v>153</v>
      </c>
      <c r="M32" s="220">
        <v>70</v>
      </c>
      <c r="N32" s="220">
        <v>215</v>
      </c>
      <c r="O32" s="220"/>
      <c r="P32" s="220">
        <v>1</v>
      </c>
      <c r="Q32" s="220"/>
      <c r="R32" s="220">
        <v>1</v>
      </c>
      <c r="S32" s="220"/>
      <c r="T32" s="220">
        <v>1</v>
      </c>
      <c r="U32" s="474">
        <v>16</v>
      </c>
      <c r="V32" s="220">
        <v>300</v>
      </c>
      <c r="W32" s="220">
        <v>1000</v>
      </c>
      <c r="X32" s="220" t="s">
        <v>3376</v>
      </c>
      <c r="Y32" s="479">
        <v>69.5</v>
      </c>
      <c r="Z32" s="475">
        <v>172.5</v>
      </c>
      <c r="AA32" s="475">
        <v>62</v>
      </c>
      <c r="AB32" s="475">
        <v>54</v>
      </c>
      <c r="AC32" s="475">
        <v>86</v>
      </c>
      <c r="AD32" s="476">
        <v>59.5</v>
      </c>
      <c r="AE32" s="480">
        <v>91</v>
      </c>
      <c r="AF32" s="477">
        <v>52</v>
      </c>
      <c r="AG32" s="478">
        <v>330</v>
      </c>
      <c r="AH32" s="220"/>
      <c r="AI32" s="220"/>
      <c r="AJ32" s="220">
        <v>1</v>
      </c>
      <c r="AK32" s="220"/>
      <c r="AL32" s="220"/>
      <c r="AM32" s="220"/>
      <c r="AN32" s="220"/>
      <c r="AO32" s="216"/>
    </row>
    <row r="33" spans="1:41" ht="29.25" customHeight="1">
      <c r="A33" s="220">
        <v>18</v>
      </c>
      <c r="B33" s="472" t="s">
        <v>3348</v>
      </c>
      <c r="C33" s="220"/>
      <c r="D33" s="220">
        <v>1</v>
      </c>
      <c r="E33" s="220"/>
      <c r="F33" s="220">
        <v>1</v>
      </c>
      <c r="G33" s="220"/>
      <c r="H33" s="473">
        <v>402</v>
      </c>
      <c r="I33" s="220"/>
      <c r="J33" s="220">
        <v>1</v>
      </c>
      <c r="K33" s="220"/>
      <c r="L33" s="220">
        <v>152</v>
      </c>
      <c r="M33" s="220">
        <v>68</v>
      </c>
      <c r="N33" s="220">
        <v>198</v>
      </c>
      <c r="O33" s="220"/>
      <c r="P33" s="220">
        <v>1</v>
      </c>
      <c r="Q33" s="220"/>
      <c r="R33" s="220">
        <v>1</v>
      </c>
      <c r="S33" s="220"/>
      <c r="T33" s="220">
        <v>1</v>
      </c>
      <c r="U33" s="474">
        <v>18</v>
      </c>
      <c r="V33" s="220">
        <v>300</v>
      </c>
      <c r="W33" s="220">
        <v>900</v>
      </c>
      <c r="X33" s="220" t="s">
        <v>3377</v>
      </c>
      <c r="Y33" s="479">
        <v>440.5</v>
      </c>
      <c r="Z33" s="475">
        <v>49</v>
      </c>
      <c r="AA33" s="475">
        <v>65</v>
      </c>
      <c r="AB33" s="475">
        <v>51.5</v>
      </c>
      <c r="AC33" s="475">
        <v>66.5</v>
      </c>
      <c r="AD33" s="476">
        <v>56</v>
      </c>
      <c r="AE33" s="480">
        <v>815</v>
      </c>
      <c r="AF33" s="477">
        <v>117</v>
      </c>
      <c r="AG33" s="478">
        <v>252</v>
      </c>
      <c r="AH33" s="220"/>
      <c r="AI33" s="220"/>
      <c r="AJ33" s="220">
        <v>1</v>
      </c>
      <c r="AK33" s="220"/>
      <c r="AL33" s="220"/>
      <c r="AM33" s="220"/>
      <c r="AN33" s="220"/>
      <c r="AO33" s="216"/>
    </row>
    <row r="34" spans="1:41" ht="29.25" customHeight="1">
      <c r="A34" s="220">
        <v>22</v>
      </c>
      <c r="B34" s="472" t="s">
        <v>3348</v>
      </c>
      <c r="C34" s="220"/>
      <c r="D34" s="220">
        <v>1</v>
      </c>
      <c r="E34" s="220"/>
      <c r="F34" s="220">
        <v>1</v>
      </c>
      <c r="G34" s="220"/>
      <c r="H34" s="473">
        <v>500</v>
      </c>
      <c r="I34" s="220"/>
      <c r="J34" s="220"/>
      <c r="K34" s="220">
        <v>1</v>
      </c>
      <c r="L34" s="220">
        <v>155</v>
      </c>
      <c r="M34" s="220">
        <v>63</v>
      </c>
      <c r="N34" s="220">
        <v>197</v>
      </c>
      <c r="O34" s="220"/>
      <c r="P34" s="220">
        <v>1</v>
      </c>
      <c r="Q34" s="220"/>
      <c r="R34" s="220">
        <v>1</v>
      </c>
      <c r="S34" s="220"/>
      <c r="T34" s="220">
        <v>1</v>
      </c>
      <c r="U34" s="474">
        <v>22</v>
      </c>
      <c r="V34" s="220">
        <v>300</v>
      </c>
      <c r="W34" s="220">
        <v>800</v>
      </c>
      <c r="X34" s="220" t="s">
        <v>3378</v>
      </c>
      <c r="Y34" s="479">
        <v>201</v>
      </c>
      <c r="Z34" s="66">
        <v>1184.5</v>
      </c>
      <c r="AA34" s="475">
        <v>127.5</v>
      </c>
      <c r="AB34" s="475">
        <v>73.5</v>
      </c>
      <c r="AC34" s="475">
        <v>75.5</v>
      </c>
      <c r="AD34" s="476">
        <v>79.5</v>
      </c>
      <c r="AE34" s="480">
        <v>73.5</v>
      </c>
      <c r="AF34" s="477">
        <v>55</v>
      </c>
      <c r="AG34" s="478">
        <v>280</v>
      </c>
      <c r="AH34" s="220"/>
      <c r="AI34" s="220"/>
      <c r="AJ34" s="220">
        <v>1</v>
      </c>
      <c r="AK34" s="220"/>
      <c r="AL34" s="220"/>
      <c r="AM34" s="220"/>
      <c r="AN34" s="220"/>
      <c r="AO34" s="216"/>
    </row>
    <row r="35" spans="1:41" ht="29.25" customHeight="1">
      <c r="A35" s="220">
        <v>24</v>
      </c>
      <c r="B35" s="472" t="s">
        <v>3348</v>
      </c>
      <c r="C35" s="220">
        <v>1</v>
      </c>
      <c r="D35" s="220"/>
      <c r="E35" s="220"/>
      <c r="F35" s="220">
        <v>1</v>
      </c>
      <c r="G35" s="220"/>
      <c r="H35" s="473">
        <v>482</v>
      </c>
      <c r="I35" s="220"/>
      <c r="J35" s="220"/>
      <c r="K35" s="220">
        <v>1</v>
      </c>
      <c r="L35" s="220">
        <v>150</v>
      </c>
      <c r="M35" s="220">
        <v>69</v>
      </c>
      <c r="N35" s="220">
        <v>195</v>
      </c>
      <c r="O35" s="220"/>
      <c r="P35" s="220">
        <v>1</v>
      </c>
      <c r="Q35" s="220"/>
      <c r="R35" s="220">
        <v>1</v>
      </c>
      <c r="S35" s="220"/>
      <c r="T35" s="220">
        <v>1</v>
      </c>
      <c r="U35" s="474">
        <v>24</v>
      </c>
      <c r="V35" s="220">
        <v>300</v>
      </c>
      <c r="W35" s="220">
        <v>900</v>
      </c>
      <c r="X35" s="220" t="s">
        <v>3379</v>
      </c>
      <c r="Y35" s="479">
        <v>49</v>
      </c>
      <c r="Z35" s="475">
        <v>53</v>
      </c>
      <c r="AA35" s="475">
        <v>60</v>
      </c>
      <c r="AB35" s="475">
        <v>82</v>
      </c>
      <c r="AC35" s="475">
        <v>47.5</v>
      </c>
      <c r="AD35" s="476">
        <v>39</v>
      </c>
      <c r="AE35" s="480">
        <v>94</v>
      </c>
      <c r="AF35" s="477">
        <v>69</v>
      </c>
      <c r="AG35" s="478">
        <v>384</v>
      </c>
      <c r="AH35" s="220"/>
      <c r="AI35" s="220"/>
      <c r="AJ35" s="220">
        <v>1</v>
      </c>
      <c r="AK35" s="220"/>
      <c r="AL35" s="220"/>
      <c r="AM35" s="220"/>
      <c r="AN35" s="220"/>
      <c r="AO35" s="216"/>
    </row>
    <row r="36" spans="1:41" ht="29.25" customHeight="1" thickBot="1">
      <c r="A36" s="220">
        <v>25</v>
      </c>
      <c r="B36" s="472" t="s">
        <v>3348</v>
      </c>
      <c r="C36" s="220">
        <v>1</v>
      </c>
      <c r="D36" s="220"/>
      <c r="E36" s="220"/>
      <c r="F36" s="220">
        <v>1</v>
      </c>
      <c r="G36" s="220"/>
      <c r="H36" s="473">
        <v>400</v>
      </c>
      <c r="I36" s="220"/>
      <c r="J36" s="220">
        <v>1</v>
      </c>
      <c r="K36" s="220"/>
      <c r="L36" s="220">
        <v>152</v>
      </c>
      <c r="M36" s="220">
        <v>70</v>
      </c>
      <c r="N36" s="220">
        <v>197</v>
      </c>
      <c r="O36" s="220"/>
      <c r="P36" s="220">
        <v>1</v>
      </c>
      <c r="Q36" s="220"/>
      <c r="R36" s="220">
        <v>1</v>
      </c>
      <c r="S36" s="220"/>
      <c r="T36" s="220">
        <v>1</v>
      </c>
      <c r="U36" s="474">
        <v>25</v>
      </c>
      <c r="V36" s="220">
        <v>300</v>
      </c>
      <c r="W36" s="220">
        <v>900</v>
      </c>
      <c r="X36" s="220" t="s">
        <v>3380</v>
      </c>
      <c r="Y36" s="508">
        <v>65</v>
      </c>
      <c r="Z36" s="509">
        <v>116</v>
      </c>
      <c r="AA36" s="509">
        <v>62</v>
      </c>
      <c r="AB36" s="509">
        <v>54.5</v>
      </c>
      <c r="AC36" s="509">
        <v>67</v>
      </c>
      <c r="AD36" s="510">
        <v>49</v>
      </c>
      <c r="AE36" s="511">
        <v>243.5</v>
      </c>
      <c r="AF36" s="512">
        <v>65.5</v>
      </c>
      <c r="AG36" s="513">
        <v>309</v>
      </c>
      <c r="AH36" s="220"/>
      <c r="AI36" s="220"/>
      <c r="AJ36" s="220">
        <v>1</v>
      </c>
      <c r="AK36" s="220"/>
      <c r="AL36" s="220"/>
      <c r="AM36" s="220"/>
      <c r="AN36" s="220"/>
      <c r="AO36" s="216"/>
    </row>
    <row r="37" spans="1:41" ht="29.25" customHeight="1">
      <c r="A37" s="222">
        <v>26</v>
      </c>
      <c r="B37" s="221" t="s">
        <v>3369</v>
      </c>
      <c r="C37" s="222">
        <v>1</v>
      </c>
      <c r="D37" s="222"/>
      <c r="E37" s="222"/>
      <c r="F37" s="222">
        <v>1</v>
      </c>
      <c r="G37" s="222"/>
      <c r="H37" s="223">
        <v>399</v>
      </c>
      <c r="I37" s="222"/>
      <c r="J37" s="222">
        <v>1</v>
      </c>
      <c r="K37" s="222"/>
      <c r="L37" s="222">
        <v>151</v>
      </c>
      <c r="M37" s="222">
        <v>68</v>
      </c>
      <c r="N37" s="222">
        <v>196</v>
      </c>
      <c r="O37" s="222"/>
      <c r="P37" s="222">
        <v>1</v>
      </c>
      <c r="Q37" s="222"/>
      <c r="R37" s="222">
        <v>1</v>
      </c>
      <c r="S37" s="222"/>
      <c r="T37" s="222">
        <v>1</v>
      </c>
      <c r="U37" s="474">
        <v>26</v>
      </c>
      <c r="V37" s="222">
        <v>150</v>
      </c>
      <c r="W37" s="222">
        <v>300</v>
      </c>
      <c r="X37" s="578" t="s">
        <v>3047</v>
      </c>
      <c r="Y37" s="514">
        <v>80</v>
      </c>
      <c r="Z37" s="515">
        <v>62</v>
      </c>
      <c r="AA37" s="515">
        <v>61</v>
      </c>
      <c r="AB37" s="515">
        <v>39</v>
      </c>
      <c r="AC37" s="515">
        <v>74.5</v>
      </c>
      <c r="AD37" s="516">
        <v>44</v>
      </c>
      <c r="AE37" s="574">
        <v>926</v>
      </c>
      <c r="AF37" s="517">
        <v>48.5</v>
      </c>
      <c r="AG37" s="575">
        <v>309</v>
      </c>
      <c r="AH37" s="222"/>
      <c r="AI37" s="222"/>
      <c r="AJ37" s="222">
        <v>1</v>
      </c>
      <c r="AK37" s="222" t="s">
        <v>3381</v>
      </c>
      <c r="AL37" s="220"/>
      <c r="AM37" s="220"/>
      <c r="AN37" s="220"/>
      <c r="AO37" s="216"/>
    </row>
    <row r="38" spans="1:41" ht="29.25" customHeight="1">
      <c r="A38" s="220">
        <v>27</v>
      </c>
      <c r="B38" s="472" t="s">
        <v>3369</v>
      </c>
      <c r="C38" s="220">
        <v>1</v>
      </c>
      <c r="D38" s="220"/>
      <c r="E38" s="220"/>
      <c r="F38" s="220">
        <v>1</v>
      </c>
      <c r="G38" s="220"/>
      <c r="H38" s="473">
        <v>424</v>
      </c>
      <c r="I38" s="220"/>
      <c r="J38" s="220"/>
      <c r="K38" s="220">
        <v>1</v>
      </c>
      <c r="L38" s="220">
        <v>152</v>
      </c>
      <c r="M38" s="220">
        <v>69</v>
      </c>
      <c r="N38" s="220">
        <v>198</v>
      </c>
      <c r="O38" s="220"/>
      <c r="P38" s="220">
        <v>1</v>
      </c>
      <c r="Q38" s="220"/>
      <c r="R38" s="220">
        <v>1</v>
      </c>
      <c r="S38" s="220"/>
      <c r="T38" s="220">
        <v>1</v>
      </c>
      <c r="U38" s="474">
        <v>27</v>
      </c>
      <c r="V38" s="220">
        <v>300</v>
      </c>
      <c r="W38" s="220">
        <v>900</v>
      </c>
      <c r="X38" s="220" t="s">
        <v>3382</v>
      </c>
      <c r="Y38" s="479">
        <v>49</v>
      </c>
      <c r="Z38" s="475">
        <v>46</v>
      </c>
      <c r="AA38" s="475">
        <v>53.5</v>
      </c>
      <c r="AB38" s="475">
        <v>42.5</v>
      </c>
      <c r="AC38" s="475">
        <v>51</v>
      </c>
      <c r="AD38" s="476">
        <v>42.5</v>
      </c>
      <c r="AE38" s="480">
        <v>209</v>
      </c>
      <c r="AF38" s="477">
        <v>51</v>
      </c>
      <c r="AG38" s="478">
        <v>499</v>
      </c>
      <c r="AH38" s="220"/>
      <c r="AI38" s="220"/>
      <c r="AJ38" s="220">
        <v>1</v>
      </c>
      <c r="AK38" s="220"/>
      <c r="AL38" s="220"/>
      <c r="AM38" s="220"/>
      <c r="AN38" s="220"/>
      <c r="AO38" s="216"/>
    </row>
    <row r="39" spans="1:41" ht="29.25" customHeight="1">
      <c r="A39" s="220">
        <v>28</v>
      </c>
      <c r="B39" s="472" t="s">
        <v>3369</v>
      </c>
      <c r="C39" s="220"/>
      <c r="D39" s="220">
        <v>1</v>
      </c>
      <c r="E39" s="220"/>
      <c r="F39" s="220">
        <v>1</v>
      </c>
      <c r="G39" s="220"/>
      <c r="H39" s="473">
        <v>460</v>
      </c>
      <c r="I39" s="220"/>
      <c r="J39" s="220"/>
      <c r="K39" s="220">
        <v>1</v>
      </c>
      <c r="L39" s="220">
        <v>160</v>
      </c>
      <c r="M39" s="220">
        <v>69</v>
      </c>
      <c r="N39" s="220">
        <v>195</v>
      </c>
      <c r="O39" s="220"/>
      <c r="P39" s="220">
        <v>1</v>
      </c>
      <c r="Q39" s="220"/>
      <c r="R39" s="220">
        <v>1</v>
      </c>
      <c r="S39" s="220"/>
      <c r="T39" s="220">
        <v>1</v>
      </c>
      <c r="U39" s="474">
        <v>28</v>
      </c>
      <c r="V39" s="220">
        <v>200</v>
      </c>
      <c r="W39" s="220">
        <v>200</v>
      </c>
      <c r="X39" s="220" t="s">
        <v>3383</v>
      </c>
      <c r="Y39" s="479">
        <v>165</v>
      </c>
      <c r="Z39" s="475">
        <v>390</v>
      </c>
      <c r="AA39" s="475">
        <v>164</v>
      </c>
      <c r="AB39" s="475">
        <v>56.5</v>
      </c>
      <c r="AC39" s="475">
        <v>69.5</v>
      </c>
      <c r="AD39" s="476">
        <v>81</v>
      </c>
      <c r="AE39" s="81">
        <v>3479</v>
      </c>
      <c r="AF39" s="477">
        <v>65</v>
      </c>
      <c r="AG39" s="478">
        <v>815</v>
      </c>
      <c r="AH39" s="220"/>
      <c r="AI39" s="220"/>
      <c r="AJ39" s="220">
        <v>1</v>
      </c>
      <c r="AK39" s="220" t="s">
        <v>3384</v>
      </c>
      <c r="AL39" s="220"/>
      <c r="AM39" s="220"/>
      <c r="AN39" s="220"/>
      <c r="AO39" s="216"/>
    </row>
    <row r="40" spans="1:41" ht="29.25" customHeight="1">
      <c r="A40" s="220">
        <v>29</v>
      </c>
      <c r="B40" s="472" t="s">
        <v>3369</v>
      </c>
      <c r="C40" s="220"/>
      <c r="D40" s="220">
        <v>1</v>
      </c>
      <c r="E40" s="220"/>
      <c r="F40" s="220">
        <v>1</v>
      </c>
      <c r="G40" s="220"/>
      <c r="H40" s="473">
        <v>426</v>
      </c>
      <c r="I40" s="220"/>
      <c r="J40" s="220"/>
      <c r="K40" s="220">
        <v>1</v>
      </c>
      <c r="L40" s="220">
        <v>151</v>
      </c>
      <c r="M40" s="220">
        <v>68</v>
      </c>
      <c r="N40" s="220">
        <v>194</v>
      </c>
      <c r="O40" s="220"/>
      <c r="P40" s="220">
        <v>1</v>
      </c>
      <c r="Q40" s="220"/>
      <c r="R40" s="220">
        <v>1</v>
      </c>
      <c r="S40" s="220"/>
      <c r="T40" s="220">
        <v>1</v>
      </c>
      <c r="U40" s="474">
        <v>29</v>
      </c>
      <c r="V40" s="220">
        <v>200</v>
      </c>
      <c r="W40" s="220">
        <v>400</v>
      </c>
      <c r="X40" s="220" t="s">
        <v>3385</v>
      </c>
      <c r="Y40" s="479">
        <v>374</v>
      </c>
      <c r="Z40" s="475">
        <v>169</v>
      </c>
      <c r="AA40" s="475">
        <v>110</v>
      </c>
      <c r="AB40" s="475">
        <v>137</v>
      </c>
      <c r="AC40" s="475">
        <v>98.5</v>
      </c>
      <c r="AD40" s="476">
        <v>131</v>
      </c>
      <c r="AE40" s="81">
        <v>4883</v>
      </c>
      <c r="AF40" s="477">
        <v>197.5</v>
      </c>
      <c r="AG40" s="478">
        <v>639.5</v>
      </c>
      <c r="AH40" s="220"/>
      <c r="AI40" s="220"/>
      <c r="AJ40" s="220">
        <v>1</v>
      </c>
      <c r="AK40" s="220"/>
      <c r="AL40" s="220"/>
      <c r="AM40" s="220"/>
      <c r="AN40" s="220"/>
      <c r="AO40" s="216"/>
    </row>
    <row r="41" spans="1:41" ht="29.25" customHeight="1">
      <c r="A41" s="220">
        <v>30</v>
      </c>
      <c r="B41" s="472" t="s">
        <v>3369</v>
      </c>
      <c r="C41" s="220"/>
      <c r="D41" s="220">
        <v>1</v>
      </c>
      <c r="E41" s="220"/>
      <c r="F41" s="220">
        <v>1</v>
      </c>
      <c r="G41" s="220"/>
      <c r="H41" s="473">
        <v>475</v>
      </c>
      <c r="I41" s="220"/>
      <c r="J41" s="220"/>
      <c r="K41" s="220">
        <v>1</v>
      </c>
      <c r="L41" s="220">
        <v>156</v>
      </c>
      <c r="M41" s="220">
        <v>68</v>
      </c>
      <c r="N41" s="220">
        <v>198</v>
      </c>
      <c r="O41" s="220"/>
      <c r="P41" s="220">
        <v>1</v>
      </c>
      <c r="Q41" s="220"/>
      <c r="R41" s="220">
        <v>1</v>
      </c>
      <c r="S41" s="220"/>
      <c r="T41" s="220">
        <v>1</v>
      </c>
      <c r="U41" s="474">
        <v>30</v>
      </c>
      <c r="V41" s="220">
        <v>250</v>
      </c>
      <c r="W41" s="220">
        <v>600</v>
      </c>
      <c r="X41" s="220" t="s">
        <v>3386</v>
      </c>
      <c r="Y41" s="479">
        <v>89</v>
      </c>
      <c r="Z41" s="475">
        <v>163</v>
      </c>
      <c r="AA41" s="475">
        <v>60.5</v>
      </c>
      <c r="AB41" s="475">
        <v>95</v>
      </c>
      <c r="AC41" s="475">
        <v>106</v>
      </c>
      <c r="AD41" s="476">
        <v>106</v>
      </c>
      <c r="AE41" s="480">
        <v>589</v>
      </c>
      <c r="AF41" s="477">
        <v>85.5</v>
      </c>
      <c r="AG41" s="478">
        <v>537</v>
      </c>
      <c r="AH41" s="220"/>
      <c r="AI41" s="220"/>
      <c r="AJ41" s="220">
        <v>1</v>
      </c>
      <c r="AK41" s="220"/>
      <c r="AL41" s="220"/>
      <c r="AM41" s="220"/>
      <c r="AN41" s="220"/>
      <c r="AO41" s="216"/>
    </row>
    <row r="42" spans="1:41" ht="29.25" customHeight="1">
      <c r="A42" s="220">
        <v>32</v>
      </c>
      <c r="B42" s="472" t="s">
        <v>3369</v>
      </c>
      <c r="C42" s="220"/>
      <c r="D42" s="220">
        <v>1</v>
      </c>
      <c r="E42" s="220"/>
      <c r="F42" s="220">
        <v>1</v>
      </c>
      <c r="G42" s="220"/>
      <c r="H42" s="473">
        <v>460</v>
      </c>
      <c r="I42" s="220"/>
      <c r="J42" s="220"/>
      <c r="K42" s="220">
        <v>1</v>
      </c>
      <c r="L42" s="220">
        <v>161</v>
      </c>
      <c r="M42" s="220">
        <v>70</v>
      </c>
      <c r="N42" s="220">
        <v>200</v>
      </c>
      <c r="O42" s="220"/>
      <c r="P42" s="220">
        <v>1</v>
      </c>
      <c r="Q42" s="220"/>
      <c r="R42" s="220">
        <v>1</v>
      </c>
      <c r="S42" s="220"/>
      <c r="T42" s="220">
        <v>1</v>
      </c>
      <c r="U42" s="474">
        <v>32</v>
      </c>
      <c r="V42" s="220">
        <v>200</v>
      </c>
      <c r="W42" s="220">
        <v>400</v>
      </c>
      <c r="X42" s="220" t="s">
        <v>3387</v>
      </c>
      <c r="Y42" s="70">
        <v>1389</v>
      </c>
      <c r="Z42" s="475">
        <v>164.5</v>
      </c>
      <c r="AA42" s="475">
        <v>122.5</v>
      </c>
      <c r="AB42" s="475">
        <v>161</v>
      </c>
      <c r="AC42" s="475">
        <v>156.5</v>
      </c>
      <c r="AD42" s="476">
        <v>145.5</v>
      </c>
      <c r="AE42" s="106">
        <v>10845</v>
      </c>
      <c r="AF42" s="72">
        <v>1015</v>
      </c>
      <c r="AG42" s="130">
        <v>5490</v>
      </c>
      <c r="AH42" s="220"/>
      <c r="AI42" s="220"/>
      <c r="AJ42" s="220">
        <v>1</v>
      </c>
      <c r="AK42" s="220" t="s">
        <v>3371</v>
      </c>
      <c r="AL42" s="220"/>
      <c r="AM42" s="220"/>
      <c r="AN42" s="220"/>
      <c r="AO42" s="216"/>
    </row>
    <row r="43" spans="1:41" ht="29.25" customHeight="1">
      <c r="A43" s="220">
        <v>33</v>
      </c>
      <c r="B43" s="472" t="s">
        <v>3369</v>
      </c>
      <c r="C43" s="220">
        <v>1</v>
      </c>
      <c r="D43" s="220"/>
      <c r="E43" s="220"/>
      <c r="F43" s="220">
        <v>1</v>
      </c>
      <c r="G43" s="220"/>
      <c r="H43" s="473">
        <v>530</v>
      </c>
      <c r="I43" s="220"/>
      <c r="J43" s="220"/>
      <c r="K43" s="220">
        <v>1</v>
      </c>
      <c r="L43" s="220">
        <v>161</v>
      </c>
      <c r="M43" s="220">
        <v>71</v>
      </c>
      <c r="N43" s="220">
        <v>206</v>
      </c>
      <c r="O43" s="220"/>
      <c r="P43" s="220">
        <v>1</v>
      </c>
      <c r="Q43" s="220"/>
      <c r="R43" s="220">
        <v>1</v>
      </c>
      <c r="S43" s="220"/>
      <c r="T43" s="220">
        <v>1</v>
      </c>
      <c r="U43" s="474">
        <v>33</v>
      </c>
      <c r="V43" s="220">
        <v>300</v>
      </c>
      <c r="W43" s="220">
        <v>700</v>
      </c>
      <c r="X43" s="220" t="s">
        <v>3388</v>
      </c>
      <c r="Y43" s="479">
        <v>854</v>
      </c>
      <c r="Z43" s="475">
        <v>186</v>
      </c>
      <c r="AA43" s="475">
        <v>503.5</v>
      </c>
      <c r="AB43" s="475">
        <v>200</v>
      </c>
      <c r="AC43" s="475">
        <v>331</v>
      </c>
      <c r="AD43" s="476">
        <v>264</v>
      </c>
      <c r="AE43" s="81">
        <v>1307</v>
      </c>
      <c r="AF43" s="477">
        <v>629</v>
      </c>
      <c r="AG43" s="130">
        <v>4282</v>
      </c>
      <c r="AH43" s="220"/>
      <c r="AI43" s="220"/>
      <c r="AJ43" s="220">
        <v>1</v>
      </c>
      <c r="AK43" s="220"/>
      <c r="AL43" s="220"/>
      <c r="AM43" s="220"/>
      <c r="AN43" s="220"/>
      <c r="AO43" s="216"/>
    </row>
    <row r="44" spans="1:41" ht="29.25" customHeight="1">
      <c r="A44" s="220">
        <v>34</v>
      </c>
      <c r="B44" s="472" t="s">
        <v>3369</v>
      </c>
      <c r="C44" s="220"/>
      <c r="D44" s="220">
        <v>1</v>
      </c>
      <c r="E44" s="220"/>
      <c r="F44" s="220">
        <v>1</v>
      </c>
      <c r="G44" s="220"/>
      <c r="H44" s="473">
        <v>641</v>
      </c>
      <c r="I44" s="220"/>
      <c r="J44" s="220"/>
      <c r="K44" s="220">
        <v>1</v>
      </c>
      <c r="L44" s="220">
        <v>165</v>
      </c>
      <c r="M44" s="220">
        <v>71</v>
      </c>
      <c r="N44" s="220">
        <v>210</v>
      </c>
      <c r="O44" s="220"/>
      <c r="P44" s="220">
        <v>1</v>
      </c>
      <c r="Q44" s="220"/>
      <c r="R44" s="220">
        <v>1</v>
      </c>
      <c r="S44" s="220"/>
      <c r="T44" s="220">
        <v>1</v>
      </c>
      <c r="U44" s="474">
        <v>34</v>
      </c>
      <c r="V44" s="220">
        <v>300</v>
      </c>
      <c r="W44" s="220">
        <v>800</v>
      </c>
      <c r="X44" s="220" t="s">
        <v>3389</v>
      </c>
      <c r="Y44" s="479">
        <v>940.5</v>
      </c>
      <c r="Z44" s="475">
        <v>284</v>
      </c>
      <c r="AA44" s="475">
        <v>201.5</v>
      </c>
      <c r="AB44" s="475">
        <v>127.5</v>
      </c>
      <c r="AC44" s="475">
        <v>151.5</v>
      </c>
      <c r="AD44" s="71">
        <v>1629</v>
      </c>
      <c r="AE44" s="81">
        <v>2741</v>
      </c>
      <c r="AF44" s="72">
        <v>1121</v>
      </c>
      <c r="AG44" s="478">
        <v>2831</v>
      </c>
      <c r="AH44" s="220"/>
      <c r="AI44" s="220"/>
      <c r="AJ44" s="220">
        <v>1</v>
      </c>
      <c r="AK44" s="220"/>
      <c r="AL44" s="220"/>
      <c r="AM44" s="220"/>
      <c r="AN44" s="220"/>
      <c r="AO44" s="216"/>
    </row>
    <row r="45" spans="1:41" ht="29.25" customHeight="1">
      <c r="A45" s="220">
        <v>36</v>
      </c>
      <c r="B45" s="472" t="s">
        <v>3369</v>
      </c>
      <c r="C45" s="220"/>
      <c r="D45" s="220">
        <v>1</v>
      </c>
      <c r="E45" s="220"/>
      <c r="F45" s="220">
        <v>1</v>
      </c>
      <c r="G45" s="220"/>
      <c r="H45" s="473">
        <v>650</v>
      </c>
      <c r="I45" s="220"/>
      <c r="J45" s="220"/>
      <c r="K45" s="220">
        <v>1</v>
      </c>
      <c r="L45" s="220">
        <v>161</v>
      </c>
      <c r="M45" s="220">
        <v>69</v>
      </c>
      <c r="N45" s="220">
        <v>210</v>
      </c>
      <c r="O45" s="220"/>
      <c r="P45" s="220">
        <v>1</v>
      </c>
      <c r="Q45" s="220"/>
      <c r="R45" s="220">
        <v>1</v>
      </c>
      <c r="S45" s="220"/>
      <c r="T45" s="220">
        <v>1</v>
      </c>
      <c r="U45" s="474">
        <v>36</v>
      </c>
      <c r="V45" s="220">
        <v>200</v>
      </c>
      <c r="W45" s="220">
        <v>300</v>
      </c>
      <c r="X45" s="220" t="s">
        <v>3390</v>
      </c>
      <c r="Y45" s="479">
        <v>233</v>
      </c>
      <c r="Z45" s="66">
        <v>1004</v>
      </c>
      <c r="AA45" s="475">
        <v>160</v>
      </c>
      <c r="AB45" s="475">
        <v>125</v>
      </c>
      <c r="AC45" s="475">
        <v>133.5</v>
      </c>
      <c r="AD45" s="476">
        <v>120</v>
      </c>
      <c r="AE45" s="480">
        <v>625</v>
      </c>
      <c r="AF45" s="477">
        <v>118</v>
      </c>
      <c r="AG45" s="130">
        <v>4132</v>
      </c>
      <c r="AH45" s="220"/>
      <c r="AI45" s="220"/>
      <c r="AJ45" s="220">
        <v>1</v>
      </c>
      <c r="AK45" s="220"/>
      <c r="AL45" s="220"/>
      <c r="AM45" s="220"/>
      <c r="AN45" s="220"/>
      <c r="AO45" s="216"/>
    </row>
    <row r="46" spans="1:41" ht="29.25" customHeight="1">
      <c r="A46" s="220">
        <v>38</v>
      </c>
      <c r="B46" s="472"/>
      <c r="C46" s="220"/>
      <c r="D46" s="220"/>
      <c r="E46" s="220"/>
      <c r="F46" s="220"/>
      <c r="G46" s="220"/>
      <c r="H46" s="473"/>
      <c r="I46" s="220"/>
      <c r="J46" s="220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474">
        <v>38</v>
      </c>
      <c r="V46" s="220"/>
      <c r="W46" s="220"/>
      <c r="X46" s="220"/>
      <c r="AH46" s="220"/>
      <c r="AI46" s="220"/>
      <c r="AJ46" s="220"/>
      <c r="AK46" s="220"/>
      <c r="AL46" s="220"/>
      <c r="AM46" s="220"/>
      <c r="AN46" s="220"/>
      <c r="AO46" s="216"/>
    </row>
    <row r="47" spans="1:41" ht="29.25" customHeight="1">
      <c r="A47" s="220">
        <v>39</v>
      </c>
      <c r="B47" s="472"/>
      <c r="C47" s="220">
        <f>SUM(C9:C46)</f>
        <v>22</v>
      </c>
      <c r="D47" s="220">
        <f t="shared" ref="D47:T47" si="0">SUM(D9:D46)</f>
        <v>15</v>
      </c>
      <c r="E47" s="220">
        <f t="shared" si="0"/>
        <v>0</v>
      </c>
      <c r="F47" s="220">
        <f t="shared" si="0"/>
        <v>15</v>
      </c>
      <c r="G47" s="220">
        <f t="shared" si="0"/>
        <v>22</v>
      </c>
      <c r="H47" s="220">
        <f t="shared" si="0"/>
        <v>23431</v>
      </c>
      <c r="I47" s="220">
        <f t="shared" si="0"/>
        <v>0</v>
      </c>
      <c r="J47" s="220">
        <f t="shared" si="0"/>
        <v>4</v>
      </c>
      <c r="K47" s="220">
        <f t="shared" si="0"/>
        <v>33</v>
      </c>
      <c r="L47" s="220">
        <f t="shared" si="0"/>
        <v>6077</v>
      </c>
      <c r="M47" s="220">
        <f t="shared" si="0"/>
        <v>2616</v>
      </c>
      <c r="N47" s="220">
        <f t="shared" si="0"/>
        <v>7849</v>
      </c>
      <c r="O47" s="220">
        <f t="shared" si="0"/>
        <v>0</v>
      </c>
      <c r="P47" s="220">
        <f t="shared" si="0"/>
        <v>37</v>
      </c>
      <c r="Q47" s="220">
        <f t="shared" si="0"/>
        <v>0</v>
      </c>
      <c r="R47" s="220">
        <f t="shared" si="0"/>
        <v>37</v>
      </c>
      <c r="S47" s="220">
        <f t="shared" si="0"/>
        <v>0</v>
      </c>
      <c r="T47" s="220">
        <f t="shared" si="0"/>
        <v>37</v>
      </c>
      <c r="U47" s="474">
        <v>39</v>
      </c>
      <c r="V47" s="220"/>
      <c r="W47" s="220"/>
      <c r="X47" s="220"/>
      <c r="AH47" s="220"/>
      <c r="AI47" s="220"/>
      <c r="AJ47" s="220"/>
      <c r="AK47" s="220"/>
      <c r="AL47" s="220"/>
      <c r="AM47" s="220"/>
      <c r="AN47" s="220"/>
      <c r="AO47" s="216"/>
    </row>
    <row r="48" spans="1:41" ht="29.25" customHeight="1">
      <c r="A48" s="220">
        <v>40</v>
      </c>
      <c r="B48" s="472"/>
      <c r="C48" s="220"/>
      <c r="D48" s="220"/>
      <c r="E48" s="220"/>
      <c r="F48" s="220"/>
      <c r="G48" s="220"/>
      <c r="H48" s="473"/>
      <c r="I48" s="220"/>
      <c r="J48" s="220"/>
      <c r="K48" s="220"/>
      <c r="L48" s="220"/>
      <c r="M48" s="220"/>
      <c r="N48" s="220"/>
      <c r="O48" s="220"/>
      <c r="P48" s="220"/>
      <c r="Q48" s="220"/>
      <c r="R48" s="220"/>
      <c r="S48" s="220"/>
      <c r="T48" s="220"/>
      <c r="U48" s="474">
        <v>40</v>
      </c>
      <c r="V48" s="220"/>
      <c r="W48" s="220"/>
      <c r="X48" s="220"/>
      <c r="AH48" s="220"/>
      <c r="AI48" s="220"/>
      <c r="AJ48" s="220"/>
      <c r="AK48" s="220"/>
      <c r="AL48" s="220"/>
      <c r="AM48" s="220"/>
      <c r="AN48" s="220"/>
      <c r="AO48" s="216"/>
    </row>
    <row r="49" spans="1:41" ht="29.25" customHeight="1">
      <c r="A49" s="220">
        <v>41</v>
      </c>
      <c r="B49" s="472" t="s">
        <v>3306</v>
      </c>
      <c r="C49" s="220">
        <f>COUNT(Z12:Z14,Z16,Z20,Z22,Z23,Z24,Z27)</f>
        <v>9</v>
      </c>
      <c r="D49" s="220"/>
      <c r="E49" s="220"/>
      <c r="F49" s="220"/>
      <c r="G49" s="220"/>
      <c r="H49" s="473"/>
      <c r="I49" s="220"/>
      <c r="J49" s="220"/>
      <c r="K49" s="220"/>
      <c r="L49" s="220"/>
      <c r="M49" s="220"/>
      <c r="N49" s="220"/>
      <c r="O49" s="220"/>
      <c r="P49" s="220"/>
      <c r="Q49" s="220"/>
      <c r="R49" s="220"/>
      <c r="S49" s="220"/>
      <c r="T49" s="220"/>
      <c r="U49" s="474">
        <v>41</v>
      </c>
      <c r="V49" s="220"/>
      <c r="W49" s="220"/>
      <c r="X49" s="220"/>
      <c r="AH49" s="220"/>
      <c r="AI49" s="220"/>
      <c r="AJ49" s="220"/>
      <c r="AK49" s="220"/>
      <c r="AL49" s="220"/>
      <c r="AM49" s="220"/>
      <c r="AN49" s="220"/>
      <c r="AO49" s="216"/>
    </row>
    <row r="50" spans="1:41" ht="29.25" customHeight="1">
      <c r="A50" s="220">
        <v>42</v>
      </c>
      <c r="B50" s="472" t="s">
        <v>2622</v>
      </c>
      <c r="C50" s="220">
        <f>COUNT(Z45,Z34)</f>
        <v>2</v>
      </c>
      <c r="D50" s="220"/>
      <c r="E50" s="220"/>
      <c r="F50" s="220"/>
      <c r="G50" s="220"/>
      <c r="H50" s="473"/>
      <c r="I50" s="220"/>
      <c r="J50" s="220"/>
      <c r="K50" s="220"/>
      <c r="L50" s="220"/>
      <c r="M50" s="220"/>
      <c r="N50" s="220"/>
      <c r="O50" s="220"/>
      <c r="P50" s="220"/>
      <c r="Q50" s="220"/>
      <c r="R50" s="220"/>
      <c r="S50" s="220"/>
      <c r="T50" s="220"/>
      <c r="U50" s="474">
        <v>42</v>
      </c>
      <c r="V50" s="220"/>
      <c r="W50" s="220"/>
      <c r="X50" s="220"/>
      <c r="AH50" s="220"/>
      <c r="AI50" s="220"/>
      <c r="AJ50" s="220"/>
      <c r="AK50" s="220"/>
      <c r="AL50" s="220"/>
      <c r="AM50" s="220"/>
      <c r="AN50" s="220"/>
      <c r="AO50" s="216"/>
    </row>
    <row r="51" spans="1:41" ht="29.25" customHeight="1">
      <c r="A51" s="220">
        <v>43</v>
      </c>
      <c r="B51" s="472" t="s">
        <v>2951</v>
      </c>
      <c r="C51" s="220">
        <v>0</v>
      </c>
      <c r="D51" s="220"/>
      <c r="E51" s="220"/>
      <c r="F51" s="220"/>
      <c r="G51" s="220"/>
      <c r="H51" s="473"/>
      <c r="I51" s="220"/>
      <c r="J51" s="220"/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474">
        <v>43</v>
      </c>
      <c r="V51" s="220"/>
      <c r="W51" s="220"/>
      <c r="X51" s="220"/>
      <c r="AH51" s="220"/>
      <c r="AI51" s="220"/>
      <c r="AJ51" s="220"/>
      <c r="AK51" s="220"/>
      <c r="AL51" s="220"/>
      <c r="AM51" s="220"/>
      <c r="AN51" s="220"/>
      <c r="AO51" s="216"/>
    </row>
    <row r="52" spans="1:41" ht="29.25" customHeight="1">
      <c r="A52" s="220">
        <v>44</v>
      </c>
      <c r="B52" s="472"/>
      <c r="C52" s="220"/>
      <c r="D52" s="220"/>
      <c r="E52" s="220"/>
      <c r="F52" s="220"/>
      <c r="G52" s="220"/>
      <c r="H52" s="473"/>
      <c r="I52" s="220"/>
      <c r="J52" s="220"/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474">
        <v>44</v>
      </c>
      <c r="V52" s="220"/>
      <c r="W52" s="220"/>
      <c r="X52" s="220"/>
      <c r="AH52" s="220"/>
      <c r="AI52" s="220"/>
      <c r="AJ52" s="220"/>
      <c r="AK52" s="220"/>
      <c r="AL52" s="220"/>
      <c r="AM52" s="220"/>
      <c r="AN52" s="220"/>
      <c r="AO52" s="216"/>
    </row>
    <row r="53" spans="1:41" ht="29.25" customHeight="1">
      <c r="A53" s="220">
        <v>45</v>
      </c>
      <c r="B53" s="472"/>
      <c r="C53" s="220"/>
      <c r="D53" s="220"/>
      <c r="E53" s="220"/>
      <c r="F53" s="220"/>
      <c r="G53" s="220"/>
      <c r="H53" s="473"/>
      <c r="I53" s="220"/>
      <c r="J53" s="220"/>
      <c r="K53" s="220"/>
      <c r="L53" s="220"/>
      <c r="M53" s="220"/>
      <c r="N53" s="220"/>
      <c r="O53" s="220"/>
      <c r="P53" s="220"/>
      <c r="Q53" s="220"/>
      <c r="R53" s="220"/>
      <c r="S53" s="220"/>
      <c r="T53" s="220"/>
      <c r="U53" s="474">
        <v>45</v>
      </c>
      <c r="V53" s="220"/>
      <c r="W53" s="220"/>
      <c r="X53" s="220"/>
      <c r="AH53" s="220"/>
      <c r="AI53" s="220"/>
      <c r="AJ53" s="220"/>
      <c r="AK53" s="220"/>
      <c r="AL53" s="220"/>
      <c r="AM53" s="220"/>
      <c r="AN53" s="220"/>
      <c r="AO53" s="216"/>
    </row>
    <row r="54" spans="1:41" ht="29.25" customHeight="1">
      <c r="A54" s="220">
        <v>46</v>
      </c>
      <c r="B54" s="472"/>
      <c r="C54" s="220"/>
      <c r="D54" s="220"/>
      <c r="E54" s="220"/>
      <c r="F54" s="220"/>
      <c r="G54" s="220"/>
      <c r="H54" s="473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0"/>
      <c r="T54" s="220"/>
      <c r="U54" s="474">
        <v>46</v>
      </c>
      <c r="V54" s="220"/>
      <c r="W54" s="220"/>
      <c r="X54" s="220"/>
      <c r="AH54" s="220"/>
      <c r="AI54" s="220"/>
      <c r="AJ54" s="220"/>
      <c r="AK54" s="220"/>
      <c r="AL54" s="220"/>
      <c r="AM54" s="220"/>
      <c r="AN54" s="220"/>
      <c r="AO54" s="216"/>
    </row>
    <row r="55" spans="1:41" ht="29.25" customHeight="1">
      <c r="A55" s="220">
        <v>47</v>
      </c>
      <c r="B55" s="472"/>
      <c r="C55" s="220"/>
      <c r="D55" s="220"/>
      <c r="E55" s="220"/>
      <c r="F55" s="220"/>
      <c r="G55" s="220"/>
      <c r="H55" s="473"/>
      <c r="I55" s="220"/>
      <c r="J55" s="220"/>
      <c r="K55" s="220"/>
      <c r="L55" s="220"/>
      <c r="M55" s="220"/>
      <c r="N55" s="220"/>
      <c r="O55" s="220"/>
      <c r="P55" s="220"/>
      <c r="Q55" s="220"/>
      <c r="R55" s="220"/>
      <c r="S55" s="220"/>
      <c r="T55" s="220"/>
      <c r="U55" s="474">
        <v>47</v>
      </c>
      <c r="V55" s="220"/>
      <c r="W55" s="220"/>
      <c r="X55" s="220"/>
      <c r="AH55" s="220"/>
      <c r="AI55" s="220"/>
      <c r="AJ55" s="220"/>
      <c r="AK55" s="220"/>
      <c r="AL55" s="220"/>
      <c r="AM55" s="220"/>
      <c r="AN55" s="220"/>
      <c r="AO55" s="216"/>
    </row>
    <row r="56" spans="1:41" ht="29.25" customHeight="1">
      <c r="A56" s="220">
        <v>48</v>
      </c>
      <c r="B56" s="472"/>
      <c r="C56" s="220"/>
      <c r="D56" s="220"/>
      <c r="E56" s="220"/>
      <c r="F56" s="220"/>
      <c r="G56" s="220"/>
      <c r="H56" s="473"/>
      <c r="I56" s="220"/>
      <c r="J56" s="220"/>
      <c r="K56" s="220"/>
      <c r="L56" s="220"/>
      <c r="M56" s="220"/>
      <c r="N56" s="220"/>
      <c r="O56" s="220"/>
      <c r="P56" s="220"/>
      <c r="Q56" s="220"/>
      <c r="R56" s="220"/>
      <c r="S56" s="220"/>
      <c r="T56" s="220"/>
      <c r="U56" s="474">
        <v>48</v>
      </c>
      <c r="V56" s="220"/>
      <c r="W56" s="220"/>
      <c r="X56" s="220"/>
      <c r="AH56" s="220"/>
      <c r="AI56" s="220"/>
      <c r="AJ56" s="220"/>
      <c r="AK56" s="220"/>
      <c r="AL56" s="207"/>
      <c r="AM56" s="207"/>
      <c r="AN56" s="207"/>
      <c r="AO56" s="206"/>
    </row>
    <row r="57" spans="1:41" ht="29.25" customHeight="1">
      <c r="A57" s="220">
        <v>49</v>
      </c>
      <c r="B57" s="472"/>
      <c r="C57" s="220"/>
      <c r="D57" s="220"/>
      <c r="E57" s="220"/>
      <c r="F57" s="220"/>
      <c r="G57" s="220"/>
      <c r="H57" s="473"/>
      <c r="I57" s="220"/>
      <c r="J57" s="220"/>
      <c r="K57" s="220"/>
      <c r="L57" s="220"/>
      <c r="M57" s="220"/>
      <c r="N57" s="220"/>
      <c r="O57" s="220"/>
      <c r="P57" s="220"/>
      <c r="Q57" s="220"/>
      <c r="R57" s="220"/>
      <c r="S57" s="220"/>
      <c r="T57" s="220"/>
      <c r="U57" s="474">
        <v>49</v>
      </c>
      <c r="V57" s="220"/>
      <c r="W57" s="220"/>
      <c r="X57" s="220"/>
      <c r="AH57" s="220"/>
      <c r="AI57" s="220"/>
      <c r="AJ57" s="220"/>
      <c r="AK57" s="220"/>
      <c r="AL57" s="207"/>
      <c r="AM57" s="207"/>
      <c r="AN57" s="207"/>
      <c r="AO57" s="206"/>
    </row>
    <row r="58" spans="1:41" ht="29.25" customHeight="1">
      <c r="A58" s="220">
        <v>50</v>
      </c>
      <c r="B58" s="472"/>
      <c r="C58" s="220"/>
      <c r="D58" s="220"/>
      <c r="E58" s="220"/>
      <c r="F58" s="220"/>
      <c r="G58" s="220"/>
      <c r="H58" s="473"/>
      <c r="I58" s="220"/>
      <c r="J58" s="220"/>
      <c r="K58" s="220"/>
      <c r="L58" s="220"/>
      <c r="M58" s="220"/>
      <c r="N58" s="220"/>
      <c r="O58" s="220"/>
      <c r="P58" s="220"/>
      <c r="Q58" s="220"/>
      <c r="R58" s="220"/>
      <c r="S58" s="220"/>
      <c r="T58" s="220"/>
      <c r="U58" s="474">
        <v>50</v>
      </c>
      <c r="V58" s="220"/>
      <c r="W58" s="220"/>
      <c r="X58" s="220"/>
      <c r="AH58" s="220"/>
      <c r="AI58" s="220"/>
      <c r="AJ58" s="220"/>
      <c r="AK58" s="220"/>
      <c r="AL58" s="207"/>
      <c r="AM58" s="207"/>
      <c r="AN58" s="207"/>
      <c r="AO58" s="206"/>
    </row>
    <row r="59" spans="1:41" ht="29.25" customHeight="1">
      <c r="A59" s="220">
        <v>51</v>
      </c>
      <c r="B59" s="472"/>
      <c r="C59" s="220"/>
      <c r="D59" s="220"/>
      <c r="E59" s="220"/>
      <c r="F59" s="220"/>
      <c r="G59" s="220"/>
      <c r="H59" s="473"/>
      <c r="I59" s="220"/>
      <c r="J59" s="220"/>
      <c r="K59" s="220"/>
      <c r="L59" s="220"/>
      <c r="M59" s="220"/>
      <c r="N59" s="220"/>
      <c r="O59" s="220"/>
      <c r="P59" s="220"/>
      <c r="Q59" s="220"/>
      <c r="R59" s="220"/>
      <c r="S59" s="220"/>
      <c r="T59" s="220"/>
      <c r="U59" s="474">
        <v>51</v>
      </c>
      <c r="V59" s="220"/>
      <c r="W59" s="220"/>
      <c r="X59" s="220"/>
      <c r="AH59" s="220"/>
      <c r="AI59" s="220"/>
      <c r="AJ59" s="220"/>
      <c r="AK59" s="220"/>
      <c r="AL59" s="207"/>
      <c r="AM59" s="207"/>
      <c r="AN59" s="207"/>
      <c r="AO59" s="206"/>
    </row>
    <row r="60" spans="1:41" ht="29.25" customHeight="1">
      <c r="A60" s="220">
        <v>52</v>
      </c>
      <c r="B60" s="483"/>
      <c r="C60" s="207"/>
      <c r="D60" s="207"/>
      <c r="E60" s="207"/>
      <c r="F60" s="207"/>
      <c r="G60" s="207"/>
      <c r="H60" s="484"/>
      <c r="I60" s="207"/>
      <c r="J60" s="220"/>
      <c r="K60" s="207"/>
      <c r="L60" s="207"/>
      <c r="M60" s="207"/>
      <c r="N60" s="207"/>
      <c r="O60" s="207"/>
      <c r="P60" s="207"/>
      <c r="Q60" s="207"/>
      <c r="R60" s="207"/>
      <c r="S60" s="207"/>
      <c r="T60" s="207"/>
      <c r="U60" s="474">
        <v>52</v>
      </c>
      <c r="V60" s="220"/>
      <c r="W60" s="220"/>
      <c r="X60" s="207"/>
      <c r="AH60" s="207"/>
      <c r="AI60" s="207"/>
      <c r="AJ60" s="207"/>
      <c r="AK60" s="207"/>
      <c r="AL60" s="207"/>
      <c r="AM60" s="207"/>
      <c r="AN60" s="207"/>
      <c r="AO60" s="206"/>
    </row>
    <row r="61" spans="1:41" ht="29.25" customHeight="1">
      <c r="A61" s="220">
        <v>53</v>
      </c>
      <c r="B61" s="483"/>
      <c r="C61" s="207"/>
      <c r="D61" s="207"/>
      <c r="E61" s="207"/>
      <c r="F61" s="207"/>
      <c r="G61" s="207"/>
      <c r="H61" s="484"/>
      <c r="I61" s="207"/>
      <c r="J61" s="220"/>
      <c r="K61" s="207"/>
      <c r="L61" s="207"/>
      <c r="M61" s="207"/>
      <c r="N61" s="207"/>
      <c r="O61" s="207"/>
      <c r="P61" s="207"/>
      <c r="Q61" s="207"/>
      <c r="R61" s="207"/>
      <c r="S61" s="207"/>
      <c r="T61" s="207"/>
      <c r="U61" s="474">
        <v>53</v>
      </c>
      <c r="V61" s="220"/>
      <c r="W61" s="220"/>
      <c r="X61" s="207"/>
      <c r="AH61" s="207"/>
      <c r="AI61" s="207"/>
      <c r="AJ61" s="207"/>
      <c r="AK61" s="207"/>
      <c r="AL61" s="207"/>
      <c r="AM61" s="207"/>
      <c r="AN61" s="207"/>
      <c r="AO61" s="206"/>
    </row>
    <row r="62" spans="1:41" ht="29.25" customHeight="1">
      <c r="A62" s="220">
        <v>54</v>
      </c>
      <c r="B62" s="483"/>
      <c r="C62" s="207"/>
      <c r="D62" s="207"/>
      <c r="E62" s="207"/>
      <c r="F62" s="207"/>
      <c r="G62" s="207"/>
      <c r="H62" s="484"/>
      <c r="I62" s="207"/>
      <c r="J62" s="220"/>
      <c r="K62" s="207"/>
      <c r="L62" s="207"/>
      <c r="M62" s="207"/>
      <c r="N62" s="207"/>
      <c r="O62" s="207"/>
      <c r="P62" s="207"/>
      <c r="Q62" s="207"/>
      <c r="R62" s="207"/>
      <c r="S62" s="207"/>
      <c r="T62" s="207"/>
      <c r="U62" s="474">
        <v>54</v>
      </c>
      <c r="V62" s="220"/>
      <c r="W62" s="220"/>
      <c r="X62" s="207"/>
      <c r="AH62" s="207"/>
      <c r="AI62" s="207"/>
      <c r="AJ62" s="207"/>
      <c r="AK62" s="207"/>
      <c r="AL62" s="207"/>
      <c r="AM62" s="207"/>
      <c r="AN62" s="207"/>
      <c r="AO62" s="206"/>
    </row>
    <row r="63" spans="1:41" ht="29.25" customHeight="1">
      <c r="A63" s="220">
        <v>55</v>
      </c>
      <c r="B63" s="483"/>
      <c r="C63" s="207"/>
      <c r="D63" s="207"/>
      <c r="E63" s="207"/>
      <c r="F63" s="207"/>
      <c r="G63" s="207"/>
      <c r="H63" s="484"/>
      <c r="I63" s="207"/>
      <c r="J63" s="220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474">
        <v>55</v>
      </c>
      <c r="V63" s="220"/>
      <c r="W63" s="220"/>
      <c r="X63" s="207"/>
      <c r="AH63" s="207"/>
      <c r="AI63" s="207"/>
      <c r="AJ63" s="207"/>
      <c r="AK63" s="207"/>
      <c r="AL63" s="207"/>
      <c r="AM63" s="207"/>
      <c r="AN63" s="207"/>
      <c r="AO63" s="206"/>
    </row>
    <row r="64" spans="1:41" ht="29.25" customHeight="1">
      <c r="A64" s="220">
        <v>56</v>
      </c>
      <c r="B64" s="483"/>
      <c r="C64" s="207"/>
      <c r="D64" s="207"/>
      <c r="E64" s="207"/>
      <c r="F64" s="207"/>
      <c r="G64" s="207"/>
      <c r="H64" s="484"/>
      <c r="I64" s="207"/>
      <c r="J64" s="220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474">
        <v>56</v>
      </c>
      <c r="V64" s="220"/>
      <c r="W64" s="220"/>
      <c r="X64" s="207"/>
      <c r="AH64" s="207"/>
      <c r="AI64" s="207"/>
      <c r="AJ64" s="207"/>
      <c r="AK64" s="207"/>
      <c r="AL64" s="207"/>
      <c r="AM64" s="207"/>
      <c r="AN64" s="207"/>
      <c r="AO64" s="206"/>
    </row>
    <row r="65" spans="1:41" ht="29.25" customHeight="1">
      <c r="A65" s="220">
        <v>57</v>
      </c>
      <c r="B65" s="483"/>
      <c r="C65" s="207"/>
      <c r="D65" s="207"/>
      <c r="E65" s="207"/>
      <c r="F65" s="207"/>
      <c r="G65" s="207"/>
      <c r="H65" s="484"/>
      <c r="I65" s="207"/>
      <c r="J65" s="207"/>
      <c r="K65" s="207"/>
      <c r="L65" s="207"/>
      <c r="M65" s="207"/>
      <c r="N65" s="207"/>
      <c r="O65" s="207"/>
      <c r="P65" s="207"/>
      <c r="Q65" s="207"/>
      <c r="R65" s="207"/>
      <c r="S65" s="207"/>
      <c r="T65" s="207"/>
      <c r="U65" s="474">
        <v>57</v>
      </c>
      <c r="V65" s="220"/>
      <c r="W65" s="220"/>
      <c r="X65" s="207"/>
      <c r="AH65" s="207"/>
      <c r="AI65" s="207"/>
      <c r="AJ65" s="207"/>
      <c r="AK65" s="207"/>
      <c r="AL65" s="207"/>
      <c r="AM65" s="207"/>
      <c r="AN65" s="207"/>
      <c r="AO65" s="206"/>
    </row>
    <row r="66" spans="1:41" ht="29.25" customHeight="1">
      <c r="A66" s="220">
        <v>58</v>
      </c>
      <c r="B66" s="483"/>
      <c r="C66" s="207"/>
      <c r="D66" s="207"/>
      <c r="E66" s="207"/>
      <c r="F66" s="207"/>
      <c r="G66" s="207"/>
      <c r="H66" s="484"/>
      <c r="I66" s="207"/>
      <c r="J66" s="207"/>
      <c r="K66" s="207"/>
      <c r="L66" s="207"/>
      <c r="M66" s="207"/>
      <c r="N66" s="207"/>
      <c r="O66" s="207"/>
      <c r="P66" s="207"/>
      <c r="Q66" s="207"/>
      <c r="R66" s="207"/>
      <c r="S66" s="207"/>
      <c r="T66" s="207"/>
      <c r="U66" s="474">
        <v>58</v>
      </c>
      <c r="V66" s="220"/>
      <c r="W66" s="220"/>
      <c r="X66" s="207"/>
      <c r="AH66" s="207"/>
      <c r="AI66" s="207"/>
      <c r="AJ66" s="207"/>
      <c r="AK66" s="207"/>
      <c r="AL66" s="207"/>
      <c r="AM66" s="207"/>
      <c r="AN66" s="207"/>
      <c r="AO66" s="206"/>
    </row>
    <row r="67" spans="1:41" ht="29.25" customHeight="1">
      <c r="A67" s="220">
        <v>59</v>
      </c>
      <c r="B67" s="483"/>
      <c r="C67" s="207"/>
      <c r="D67" s="207"/>
      <c r="E67" s="207"/>
      <c r="F67" s="207"/>
      <c r="G67" s="207"/>
      <c r="H67" s="484"/>
      <c r="I67" s="207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474">
        <v>59</v>
      </c>
      <c r="V67" s="220"/>
      <c r="W67" s="220"/>
      <c r="X67" s="207"/>
      <c r="AH67" s="207"/>
      <c r="AI67" s="207"/>
      <c r="AJ67" s="207"/>
      <c r="AK67" s="207"/>
      <c r="AL67" s="207"/>
      <c r="AM67" s="207"/>
      <c r="AN67" s="207"/>
      <c r="AO67" s="206"/>
    </row>
    <row r="68" spans="1:41" ht="29.25" customHeight="1">
      <c r="A68" s="220">
        <v>60</v>
      </c>
      <c r="B68" s="483"/>
      <c r="C68" s="207"/>
      <c r="D68" s="207"/>
      <c r="E68" s="207"/>
      <c r="F68" s="207"/>
      <c r="G68" s="207"/>
      <c r="H68" s="484"/>
      <c r="I68" s="207"/>
      <c r="J68" s="207"/>
      <c r="K68" s="207"/>
      <c r="L68" s="207"/>
      <c r="M68" s="207"/>
      <c r="N68" s="207"/>
      <c r="O68" s="207"/>
      <c r="P68" s="207"/>
      <c r="Q68" s="207"/>
      <c r="R68" s="207"/>
      <c r="S68" s="207"/>
      <c r="T68" s="207"/>
      <c r="U68" s="474">
        <v>60</v>
      </c>
      <c r="V68" s="220"/>
      <c r="W68" s="220"/>
      <c r="X68" s="207"/>
      <c r="AH68" s="207"/>
      <c r="AI68" s="207"/>
      <c r="AJ68" s="207"/>
      <c r="AK68" s="207"/>
      <c r="AL68" s="207"/>
      <c r="AM68" s="207"/>
      <c r="AN68" s="207"/>
      <c r="AO68" s="206"/>
    </row>
    <row r="69" spans="1:41" ht="29.25" customHeight="1">
      <c r="A69" s="220">
        <v>61</v>
      </c>
      <c r="B69" s="483"/>
      <c r="C69" s="207"/>
      <c r="D69" s="207"/>
      <c r="E69" s="207"/>
      <c r="F69" s="207"/>
      <c r="G69" s="207"/>
      <c r="H69" s="484"/>
      <c r="I69" s="207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474">
        <v>61</v>
      </c>
      <c r="V69" s="220"/>
      <c r="W69" s="220"/>
      <c r="X69" s="207"/>
      <c r="AH69" s="207"/>
      <c r="AI69" s="207"/>
      <c r="AJ69" s="207"/>
      <c r="AK69" s="207"/>
      <c r="AL69" s="207"/>
      <c r="AM69" s="207"/>
      <c r="AN69" s="207"/>
      <c r="AO69" s="206"/>
    </row>
    <row r="70" spans="1:41" ht="29.25" customHeight="1">
      <c r="A70" s="220">
        <v>62</v>
      </c>
      <c r="B70" s="483"/>
      <c r="C70" s="207"/>
      <c r="D70" s="207"/>
      <c r="E70" s="207"/>
      <c r="F70" s="207"/>
      <c r="G70" s="207"/>
      <c r="H70" s="484"/>
      <c r="I70" s="207"/>
      <c r="J70" s="207"/>
      <c r="K70" s="207"/>
      <c r="L70" s="207"/>
      <c r="M70" s="207"/>
      <c r="N70" s="207"/>
      <c r="O70" s="207"/>
      <c r="P70" s="207"/>
      <c r="Q70" s="207"/>
      <c r="R70" s="207"/>
      <c r="S70" s="207"/>
      <c r="T70" s="207"/>
      <c r="U70" s="474">
        <v>62</v>
      </c>
      <c r="V70" s="220"/>
      <c r="W70" s="220"/>
      <c r="X70" s="207"/>
      <c r="AH70" s="207"/>
      <c r="AI70" s="207"/>
      <c r="AJ70" s="207"/>
      <c r="AK70" s="207"/>
      <c r="AL70" s="207"/>
      <c r="AM70" s="207"/>
      <c r="AN70" s="207"/>
      <c r="AO70" s="206"/>
    </row>
    <row r="71" spans="1:41" ht="29.25" customHeight="1">
      <c r="A71" s="220">
        <v>63</v>
      </c>
      <c r="B71" s="483"/>
      <c r="C71" s="207"/>
      <c r="D71" s="207"/>
      <c r="E71" s="207"/>
      <c r="F71" s="207"/>
      <c r="G71" s="207"/>
      <c r="H71" s="484"/>
      <c r="I71" s="207"/>
      <c r="J71" s="207"/>
      <c r="K71" s="207"/>
      <c r="L71" s="207"/>
      <c r="M71" s="207"/>
      <c r="N71" s="207"/>
      <c r="O71" s="207"/>
      <c r="P71" s="207"/>
      <c r="Q71" s="207"/>
      <c r="R71" s="207"/>
      <c r="S71" s="207"/>
      <c r="T71" s="207"/>
      <c r="U71" s="474">
        <v>63</v>
      </c>
      <c r="V71" s="220"/>
      <c r="W71" s="220"/>
      <c r="X71" s="207"/>
      <c r="AH71" s="207"/>
      <c r="AI71" s="207"/>
      <c r="AJ71" s="207"/>
      <c r="AK71" s="207"/>
      <c r="AL71" s="207"/>
      <c r="AM71" s="207"/>
      <c r="AN71" s="207"/>
      <c r="AO71" s="206"/>
    </row>
    <row r="72" spans="1:41" ht="29.25" customHeight="1">
      <c r="A72" s="220">
        <v>64</v>
      </c>
      <c r="B72" s="483"/>
      <c r="C72" s="207"/>
      <c r="D72" s="207"/>
      <c r="E72" s="207"/>
      <c r="F72" s="207"/>
      <c r="G72" s="207"/>
      <c r="H72" s="484"/>
      <c r="I72" s="207"/>
      <c r="J72" s="207"/>
      <c r="K72" s="207"/>
      <c r="L72" s="207"/>
      <c r="M72" s="207"/>
      <c r="N72" s="207"/>
      <c r="O72" s="207"/>
      <c r="P72" s="207"/>
      <c r="Q72" s="207"/>
      <c r="R72" s="207"/>
      <c r="S72" s="207"/>
      <c r="T72" s="207"/>
      <c r="U72" s="474">
        <v>64</v>
      </c>
      <c r="V72" s="220"/>
      <c r="W72" s="220"/>
      <c r="X72" s="207"/>
      <c r="AH72" s="207"/>
      <c r="AI72" s="207"/>
      <c r="AJ72" s="207"/>
      <c r="AK72" s="207"/>
      <c r="AL72" s="207"/>
      <c r="AM72" s="207"/>
      <c r="AN72" s="207"/>
      <c r="AO72" s="206"/>
    </row>
    <row r="73" spans="1:41" ht="29.25" customHeight="1">
      <c r="A73" s="220">
        <v>65</v>
      </c>
      <c r="B73" s="483"/>
      <c r="C73" s="207"/>
      <c r="D73" s="207"/>
      <c r="E73" s="207"/>
      <c r="F73" s="207"/>
      <c r="G73" s="207"/>
      <c r="H73" s="484"/>
      <c r="I73" s="207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474">
        <v>65</v>
      </c>
      <c r="V73" s="220"/>
      <c r="W73" s="220"/>
      <c r="X73" s="207"/>
      <c r="AH73" s="207"/>
      <c r="AI73" s="207"/>
      <c r="AJ73" s="207"/>
      <c r="AK73" s="207"/>
      <c r="AL73" s="207"/>
      <c r="AM73" s="207"/>
      <c r="AN73" s="207"/>
      <c r="AO73" s="206"/>
    </row>
    <row r="74" spans="1:41" ht="29.25" customHeight="1">
      <c r="A74" s="220">
        <v>66</v>
      </c>
      <c r="B74" s="483"/>
      <c r="C74" s="207"/>
      <c r="D74" s="207"/>
      <c r="E74" s="207"/>
      <c r="F74" s="207"/>
      <c r="G74" s="207"/>
      <c r="H74" s="484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474">
        <v>66</v>
      </c>
      <c r="V74" s="220"/>
      <c r="W74" s="220"/>
      <c r="X74" s="207"/>
      <c r="AH74" s="207"/>
      <c r="AI74" s="207"/>
      <c r="AJ74" s="207"/>
      <c r="AK74" s="207"/>
      <c r="AL74" s="207"/>
      <c r="AM74" s="207"/>
      <c r="AN74" s="207"/>
      <c r="AO74" s="206"/>
    </row>
    <row r="75" spans="1:41" ht="29.25" customHeight="1">
      <c r="A75" s="220">
        <v>67</v>
      </c>
      <c r="B75" s="483"/>
      <c r="C75" s="207"/>
      <c r="D75" s="207"/>
      <c r="E75" s="207"/>
      <c r="F75" s="207"/>
      <c r="G75" s="207"/>
      <c r="H75" s="484"/>
      <c r="I75" s="207"/>
      <c r="J75" s="207"/>
      <c r="K75" s="207"/>
      <c r="L75" s="207"/>
      <c r="M75" s="207"/>
      <c r="N75" s="207"/>
      <c r="O75" s="207"/>
      <c r="P75" s="207"/>
      <c r="Q75" s="207"/>
      <c r="R75" s="207"/>
      <c r="S75" s="207"/>
      <c r="T75" s="207"/>
      <c r="U75" s="474">
        <v>67</v>
      </c>
      <c r="V75" s="220"/>
      <c r="W75" s="220"/>
      <c r="X75" s="207"/>
      <c r="AH75" s="207"/>
      <c r="AI75" s="207"/>
      <c r="AJ75" s="207"/>
      <c r="AK75" s="207"/>
      <c r="AL75" s="207"/>
      <c r="AM75" s="207"/>
      <c r="AN75" s="207"/>
      <c r="AO75" s="206"/>
    </row>
    <row r="76" spans="1:41" ht="29.25" customHeight="1">
      <c r="A76" s="220">
        <v>68</v>
      </c>
      <c r="B76" s="483"/>
      <c r="C76" s="207"/>
      <c r="D76" s="207"/>
      <c r="E76" s="207"/>
      <c r="F76" s="207"/>
      <c r="G76" s="207"/>
      <c r="H76" s="484"/>
      <c r="I76" s="207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474">
        <v>68</v>
      </c>
      <c r="V76" s="220"/>
      <c r="W76" s="220"/>
      <c r="X76" s="207"/>
      <c r="AH76" s="207"/>
      <c r="AI76" s="207"/>
      <c r="AJ76" s="207"/>
      <c r="AK76" s="207"/>
      <c r="AL76" s="207"/>
      <c r="AM76" s="207"/>
      <c r="AN76" s="207"/>
      <c r="AO76" s="206"/>
    </row>
    <row r="77" spans="1:41" ht="29.25" customHeight="1">
      <c r="A77" s="220">
        <v>69</v>
      </c>
      <c r="B77" s="483"/>
      <c r="C77" s="207"/>
      <c r="D77" s="207"/>
      <c r="E77" s="207"/>
      <c r="F77" s="207"/>
      <c r="G77" s="207"/>
      <c r="H77" s="484"/>
      <c r="I77" s="207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474">
        <v>69</v>
      </c>
      <c r="V77" s="220"/>
      <c r="W77" s="220"/>
      <c r="X77" s="207"/>
      <c r="AH77" s="207"/>
      <c r="AI77" s="207"/>
      <c r="AJ77" s="207"/>
      <c r="AK77" s="207"/>
      <c r="AL77" s="207"/>
      <c r="AM77" s="207"/>
      <c r="AN77" s="207"/>
      <c r="AO77" s="206"/>
    </row>
    <row r="78" spans="1:41" ht="29.25" customHeight="1">
      <c r="A78" s="220">
        <v>70</v>
      </c>
      <c r="B78" s="483"/>
      <c r="C78" s="207"/>
      <c r="D78" s="207"/>
      <c r="E78" s="207"/>
      <c r="F78" s="207"/>
      <c r="G78" s="207"/>
      <c r="H78" s="484"/>
      <c r="I78" s="207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207"/>
      <c r="U78" s="474">
        <v>70</v>
      </c>
      <c r="V78" s="220"/>
      <c r="W78" s="220"/>
      <c r="X78" s="207"/>
      <c r="AH78" s="207"/>
      <c r="AI78" s="207"/>
      <c r="AJ78" s="207"/>
      <c r="AK78" s="207"/>
      <c r="AL78" s="207"/>
      <c r="AM78" s="207"/>
      <c r="AN78" s="207"/>
      <c r="AO78" s="206"/>
    </row>
    <row r="79" spans="1:41" ht="29.25" customHeight="1">
      <c r="A79" s="220">
        <v>71</v>
      </c>
      <c r="B79" s="483"/>
      <c r="C79" s="207"/>
      <c r="D79" s="207"/>
      <c r="E79" s="207"/>
      <c r="F79" s="207"/>
      <c r="G79" s="207"/>
      <c r="H79" s="484"/>
      <c r="I79" s="207"/>
      <c r="J79" s="207"/>
      <c r="K79" s="207"/>
      <c r="L79" s="207"/>
      <c r="M79" s="207"/>
      <c r="N79" s="207"/>
      <c r="O79" s="207"/>
      <c r="P79" s="207"/>
      <c r="Q79" s="207"/>
      <c r="R79" s="207"/>
      <c r="S79" s="207"/>
      <c r="T79" s="207"/>
      <c r="U79" s="474">
        <v>71</v>
      </c>
      <c r="V79" s="220"/>
      <c r="W79" s="220"/>
      <c r="X79" s="207"/>
      <c r="AH79" s="207"/>
      <c r="AI79" s="207"/>
      <c r="AJ79" s="207"/>
      <c r="AK79" s="207"/>
      <c r="AL79" s="207"/>
      <c r="AM79" s="207"/>
      <c r="AN79" s="207"/>
      <c r="AO79" s="206"/>
    </row>
    <row r="80" spans="1:41" ht="29.25" customHeight="1">
      <c r="A80" s="220">
        <v>72</v>
      </c>
      <c r="B80" s="483"/>
      <c r="C80" s="207"/>
      <c r="D80" s="207"/>
      <c r="E80" s="207"/>
      <c r="F80" s="207"/>
      <c r="G80" s="207"/>
      <c r="H80" s="484"/>
      <c r="I80" s="207"/>
      <c r="J80" s="207"/>
      <c r="K80" s="207"/>
      <c r="L80" s="207"/>
      <c r="M80" s="207"/>
      <c r="N80" s="207"/>
      <c r="O80" s="207"/>
      <c r="P80" s="207"/>
      <c r="Q80" s="207"/>
      <c r="R80" s="207"/>
      <c r="S80" s="207"/>
      <c r="T80" s="207"/>
      <c r="U80" s="474">
        <v>72</v>
      </c>
      <c r="V80" s="220"/>
      <c r="W80" s="220"/>
      <c r="X80" s="207"/>
      <c r="AH80" s="207"/>
      <c r="AI80" s="207"/>
      <c r="AJ80" s="207"/>
      <c r="AK80" s="207"/>
      <c r="AL80" s="207"/>
      <c r="AM80" s="207"/>
      <c r="AN80" s="207"/>
      <c r="AO80" s="206"/>
    </row>
    <row r="81" spans="1:41" ht="29.25" customHeight="1">
      <c r="A81" s="220">
        <v>73</v>
      </c>
      <c r="B81" s="483"/>
      <c r="C81" s="207"/>
      <c r="D81" s="207"/>
      <c r="E81" s="207"/>
      <c r="F81" s="207"/>
      <c r="G81" s="207"/>
      <c r="H81" s="484"/>
      <c r="I81" s="207"/>
      <c r="J81" s="207"/>
      <c r="K81" s="207"/>
      <c r="L81" s="207"/>
      <c r="M81" s="207"/>
      <c r="N81" s="207"/>
      <c r="O81" s="207"/>
      <c r="P81" s="207"/>
      <c r="Q81" s="207"/>
      <c r="R81" s="207"/>
      <c r="S81" s="207"/>
      <c r="T81" s="207"/>
      <c r="U81" s="474">
        <v>73</v>
      </c>
      <c r="V81" s="220"/>
      <c r="W81" s="220"/>
      <c r="X81" s="207"/>
      <c r="AH81" s="207"/>
      <c r="AI81" s="207"/>
      <c r="AJ81" s="207"/>
      <c r="AK81" s="207"/>
      <c r="AL81" s="207"/>
      <c r="AM81" s="207"/>
      <c r="AN81" s="207"/>
      <c r="AO81" s="206"/>
    </row>
    <row r="82" spans="1:41" ht="29.25" customHeight="1">
      <c r="A82" s="220">
        <v>74</v>
      </c>
      <c r="B82" s="483"/>
      <c r="C82" s="207"/>
      <c r="D82" s="207"/>
      <c r="E82" s="207"/>
      <c r="F82" s="207"/>
      <c r="G82" s="207"/>
      <c r="H82" s="484"/>
      <c r="I82" s="207"/>
      <c r="J82" s="207"/>
      <c r="K82" s="207"/>
      <c r="L82" s="207"/>
      <c r="M82" s="207"/>
      <c r="N82" s="207"/>
      <c r="O82" s="207"/>
      <c r="P82" s="207"/>
      <c r="Q82" s="207"/>
      <c r="R82" s="207"/>
      <c r="S82" s="207"/>
      <c r="T82" s="207"/>
      <c r="U82" s="474">
        <v>74</v>
      </c>
      <c r="V82" s="220"/>
      <c r="W82" s="220"/>
      <c r="X82" s="207"/>
      <c r="AH82" s="207"/>
      <c r="AI82" s="207"/>
      <c r="AJ82" s="207"/>
      <c r="AK82" s="207"/>
      <c r="AL82" s="207"/>
      <c r="AM82" s="207"/>
      <c r="AN82" s="207"/>
      <c r="AO82" s="206"/>
    </row>
    <row r="83" spans="1:41" ht="29.25" customHeight="1">
      <c r="A83" s="220">
        <v>75</v>
      </c>
      <c r="B83" s="483"/>
      <c r="C83" s="207"/>
      <c r="D83" s="207"/>
      <c r="E83" s="207"/>
      <c r="F83" s="207"/>
      <c r="G83" s="207"/>
      <c r="H83" s="484"/>
      <c r="I83" s="207"/>
      <c r="J83" s="207"/>
      <c r="K83" s="207"/>
      <c r="L83" s="207"/>
      <c r="M83" s="207"/>
      <c r="N83" s="207"/>
      <c r="O83" s="207"/>
      <c r="P83" s="207"/>
      <c r="Q83" s="207"/>
      <c r="R83" s="207"/>
      <c r="S83" s="207"/>
      <c r="T83" s="207"/>
      <c r="U83" s="474">
        <v>75</v>
      </c>
      <c r="V83" s="220"/>
      <c r="W83" s="220"/>
      <c r="X83" s="207"/>
      <c r="AH83" s="207"/>
      <c r="AI83" s="207"/>
      <c r="AJ83" s="207"/>
      <c r="AK83" s="207"/>
      <c r="AL83" s="207"/>
      <c r="AM83" s="207"/>
      <c r="AN83" s="207"/>
      <c r="AO83" s="206"/>
    </row>
    <row r="84" spans="1:41" ht="29.25" customHeight="1">
      <c r="A84" s="220">
        <v>76</v>
      </c>
      <c r="B84" s="483"/>
      <c r="C84" s="207"/>
      <c r="D84" s="207"/>
      <c r="E84" s="207"/>
      <c r="F84" s="207"/>
      <c r="G84" s="207"/>
      <c r="H84" s="484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474">
        <v>76</v>
      </c>
      <c r="V84" s="220"/>
      <c r="W84" s="220"/>
      <c r="X84" s="207"/>
      <c r="AH84" s="207"/>
      <c r="AI84" s="207"/>
      <c r="AJ84" s="207"/>
      <c r="AK84" s="207"/>
      <c r="AL84" s="207"/>
      <c r="AM84" s="207"/>
      <c r="AN84" s="207"/>
      <c r="AO84" s="206"/>
    </row>
    <row r="85" spans="1:41" ht="29.25" customHeight="1">
      <c r="A85" s="220">
        <v>77</v>
      </c>
      <c r="B85" s="483"/>
      <c r="C85" s="207"/>
      <c r="D85" s="207"/>
      <c r="E85" s="207"/>
      <c r="F85" s="207"/>
      <c r="G85" s="207"/>
      <c r="H85" s="484"/>
      <c r="I85" s="207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474">
        <v>77</v>
      </c>
      <c r="V85" s="220"/>
      <c r="W85" s="220"/>
      <c r="X85" s="207"/>
      <c r="AH85" s="207"/>
      <c r="AI85" s="207"/>
      <c r="AJ85" s="207"/>
      <c r="AK85" s="207"/>
      <c r="AL85" s="207"/>
      <c r="AM85" s="207"/>
      <c r="AN85" s="207"/>
      <c r="AO85" s="206"/>
    </row>
    <row r="86" spans="1:41" ht="29.25" customHeight="1">
      <c r="A86" s="220">
        <v>78</v>
      </c>
      <c r="B86" s="483"/>
      <c r="C86" s="207"/>
      <c r="D86" s="207"/>
      <c r="E86" s="207"/>
      <c r="F86" s="207"/>
      <c r="G86" s="207"/>
      <c r="H86" s="484"/>
      <c r="I86" s="207"/>
      <c r="J86" s="207"/>
      <c r="K86" s="207"/>
      <c r="L86" s="207"/>
      <c r="M86" s="207"/>
      <c r="N86" s="207"/>
      <c r="O86" s="207"/>
      <c r="P86" s="207"/>
      <c r="Q86" s="207"/>
      <c r="R86" s="207"/>
      <c r="S86" s="207"/>
      <c r="T86" s="207"/>
      <c r="U86" s="474">
        <v>78</v>
      </c>
      <c r="V86" s="220"/>
      <c r="W86" s="220"/>
      <c r="X86" s="207"/>
      <c r="AH86" s="207"/>
      <c r="AI86" s="207"/>
      <c r="AJ86" s="207"/>
      <c r="AK86" s="207"/>
      <c r="AL86" s="207"/>
      <c r="AM86" s="207"/>
      <c r="AN86" s="207"/>
      <c r="AO86" s="206"/>
    </row>
    <row r="87" spans="1:41" ht="29.25" customHeight="1">
      <c r="A87" s="220">
        <v>79</v>
      </c>
      <c r="B87" s="483"/>
      <c r="C87" s="207"/>
      <c r="D87" s="207"/>
      <c r="E87" s="207"/>
      <c r="F87" s="207"/>
      <c r="G87" s="207"/>
      <c r="H87" s="484"/>
      <c r="I87" s="207"/>
      <c r="J87" s="207"/>
      <c r="K87" s="207"/>
      <c r="L87" s="207"/>
      <c r="M87" s="207"/>
      <c r="N87" s="207"/>
      <c r="O87" s="207"/>
      <c r="P87" s="207"/>
      <c r="Q87" s="207"/>
      <c r="R87" s="207"/>
      <c r="S87" s="207"/>
      <c r="T87" s="207"/>
      <c r="U87" s="474">
        <v>79</v>
      </c>
      <c r="V87" s="220"/>
      <c r="W87" s="220"/>
      <c r="X87" s="207"/>
      <c r="AH87" s="207"/>
      <c r="AI87" s="207"/>
      <c r="AJ87" s="207"/>
      <c r="AK87" s="207"/>
      <c r="AL87" s="207"/>
      <c r="AM87" s="207"/>
      <c r="AN87" s="207"/>
      <c r="AO87" s="206"/>
    </row>
    <row r="88" spans="1:41" ht="29.25" customHeight="1">
      <c r="A88" s="220">
        <v>80</v>
      </c>
      <c r="B88" s="483"/>
      <c r="C88" s="207"/>
      <c r="D88" s="207"/>
      <c r="E88" s="207"/>
      <c r="F88" s="207"/>
      <c r="G88" s="207"/>
      <c r="H88" s="484"/>
      <c r="I88" s="207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474">
        <v>80</v>
      </c>
      <c r="V88" s="220"/>
      <c r="W88" s="220"/>
      <c r="X88" s="207"/>
      <c r="AH88" s="207"/>
      <c r="AI88" s="207"/>
      <c r="AJ88" s="207"/>
      <c r="AK88" s="207"/>
      <c r="AL88" s="207"/>
      <c r="AM88" s="207"/>
      <c r="AN88" s="207"/>
      <c r="AO88" s="206"/>
    </row>
    <row r="89" spans="1:41" ht="29.25" customHeight="1">
      <c r="A89" s="220">
        <v>81</v>
      </c>
      <c r="B89" s="483"/>
      <c r="C89" s="207"/>
      <c r="D89" s="207"/>
      <c r="E89" s="207"/>
      <c r="F89" s="207"/>
      <c r="G89" s="207"/>
      <c r="H89" s="484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474">
        <v>81</v>
      </c>
      <c r="V89" s="220"/>
      <c r="W89" s="220"/>
      <c r="X89" s="207"/>
      <c r="AH89" s="207"/>
      <c r="AI89" s="207"/>
      <c r="AJ89" s="207"/>
      <c r="AK89" s="207"/>
      <c r="AL89" s="207"/>
      <c r="AM89" s="207"/>
      <c r="AN89" s="207"/>
      <c r="AO89" s="206"/>
    </row>
    <row r="90" spans="1:41" ht="29.25" customHeight="1">
      <c r="A90" s="220">
        <v>82</v>
      </c>
      <c r="B90" s="483"/>
      <c r="C90" s="207"/>
      <c r="D90" s="207"/>
      <c r="E90" s="207"/>
      <c r="F90" s="207"/>
      <c r="G90" s="207"/>
      <c r="H90" s="484"/>
      <c r="I90" s="207"/>
      <c r="J90" s="207"/>
      <c r="K90" s="207"/>
      <c r="L90" s="207"/>
      <c r="M90" s="207"/>
      <c r="N90" s="207"/>
      <c r="O90" s="207"/>
      <c r="P90" s="207"/>
      <c r="Q90" s="207"/>
      <c r="R90" s="207"/>
      <c r="S90" s="207"/>
      <c r="T90" s="207"/>
      <c r="U90" s="474">
        <v>82</v>
      </c>
      <c r="V90" s="220"/>
      <c r="W90" s="220"/>
      <c r="X90" s="207"/>
      <c r="AH90" s="207"/>
      <c r="AI90" s="207"/>
      <c r="AJ90" s="207"/>
      <c r="AK90" s="207"/>
      <c r="AL90" s="207"/>
      <c r="AM90" s="207"/>
      <c r="AN90" s="207"/>
      <c r="AO90" s="206"/>
    </row>
    <row r="91" spans="1:41" ht="29.25" customHeight="1">
      <c r="A91" s="220">
        <v>83</v>
      </c>
      <c r="B91" s="483"/>
      <c r="C91" s="207"/>
      <c r="D91" s="207"/>
      <c r="E91" s="207"/>
      <c r="F91" s="207"/>
      <c r="G91" s="207"/>
      <c r="H91" s="484"/>
      <c r="I91" s="207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474">
        <v>83</v>
      </c>
      <c r="V91" s="220"/>
      <c r="W91" s="220"/>
      <c r="X91" s="207"/>
      <c r="AH91" s="207"/>
      <c r="AI91" s="207"/>
      <c r="AJ91" s="207"/>
      <c r="AK91" s="207"/>
      <c r="AL91" s="207"/>
      <c r="AM91" s="207"/>
      <c r="AN91" s="207"/>
      <c r="AO91" s="206"/>
    </row>
    <row r="92" spans="1:41" ht="29.25" customHeight="1">
      <c r="A92" s="220">
        <v>84</v>
      </c>
      <c r="B92" s="483"/>
      <c r="C92" s="207"/>
      <c r="D92" s="207"/>
      <c r="E92" s="207"/>
      <c r="F92" s="207"/>
      <c r="G92" s="207"/>
      <c r="H92" s="484"/>
      <c r="I92" s="207"/>
      <c r="J92" s="207"/>
      <c r="K92" s="207"/>
      <c r="L92" s="207"/>
      <c r="M92" s="207"/>
      <c r="N92" s="207"/>
      <c r="O92" s="207"/>
      <c r="P92" s="207"/>
      <c r="Q92" s="207"/>
      <c r="R92" s="207"/>
      <c r="S92" s="207"/>
      <c r="T92" s="207"/>
      <c r="U92" s="474">
        <v>84</v>
      </c>
      <c r="V92" s="220"/>
      <c r="W92" s="220"/>
      <c r="X92" s="207"/>
      <c r="AH92" s="207"/>
      <c r="AI92" s="207"/>
      <c r="AJ92" s="207"/>
      <c r="AK92" s="207"/>
      <c r="AL92" s="207"/>
      <c r="AM92" s="207"/>
      <c r="AN92" s="207"/>
      <c r="AO92" s="206"/>
    </row>
    <row r="93" spans="1:41" ht="29.25" customHeight="1">
      <c r="A93" s="220">
        <v>85</v>
      </c>
      <c r="B93" s="483"/>
      <c r="C93" s="207"/>
      <c r="D93" s="207"/>
      <c r="E93" s="207"/>
      <c r="F93" s="207"/>
      <c r="G93" s="207"/>
      <c r="H93" s="484"/>
      <c r="I93" s="207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474">
        <v>85</v>
      </c>
      <c r="V93" s="220"/>
      <c r="W93" s="220"/>
      <c r="X93" s="207"/>
      <c r="AH93" s="207"/>
      <c r="AI93" s="207"/>
      <c r="AJ93" s="207"/>
      <c r="AK93" s="207"/>
      <c r="AL93" s="207"/>
      <c r="AM93" s="207"/>
      <c r="AN93" s="207"/>
      <c r="AO93" s="206"/>
    </row>
    <row r="94" spans="1:41" ht="29.25" customHeight="1">
      <c r="A94" s="220">
        <v>86</v>
      </c>
      <c r="B94" s="483"/>
      <c r="C94" s="207"/>
      <c r="D94" s="207"/>
      <c r="E94" s="207"/>
      <c r="F94" s="207"/>
      <c r="G94" s="207"/>
      <c r="H94" s="484"/>
      <c r="I94" s="207"/>
      <c r="J94" s="207"/>
      <c r="K94" s="207"/>
      <c r="L94" s="207"/>
      <c r="M94" s="207"/>
      <c r="N94" s="207"/>
      <c r="O94" s="207"/>
      <c r="P94" s="207"/>
      <c r="Q94" s="207"/>
      <c r="R94" s="207"/>
      <c r="S94" s="207"/>
      <c r="T94" s="207"/>
      <c r="U94" s="474">
        <v>86</v>
      </c>
      <c r="V94" s="220"/>
      <c r="W94" s="220"/>
      <c r="X94" s="207"/>
      <c r="AH94" s="207"/>
      <c r="AI94" s="207"/>
      <c r="AJ94" s="207"/>
      <c r="AK94" s="207"/>
      <c r="AL94" s="207"/>
      <c r="AM94" s="207"/>
      <c r="AN94" s="207"/>
      <c r="AO94" s="206"/>
    </row>
    <row r="95" spans="1:41" ht="29.25" customHeight="1">
      <c r="A95" s="220">
        <v>87</v>
      </c>
      <c r="B95" s="483"/>
      <c r="C95" s="207"/>
      <c r="D95" s="207"/>
      <c r="E95" s="207"/>
      <c r="F95" s="207"/>
      <c r="G95" s="207"/>
      <c r="H95" s="484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474">
        <v>87</v>
      </c>
      <c r="V95" s="220"/>
      <c r="W95" s="220"/>
      <c r="X95" s="207"/>
      <c r="AH95" s="207"/>
      <c r="AI95" s="207"/>
      <c r="AJ95" s="207"/>
      <c r="AK95" s="207"/>
      <c r="AL95" s="207"/>
      <c r="AM95" s="207"/>
      <c r="AN95" s="207"/>
      <c r="AO95" s="206"/>
    </row>
    <row r="96" spans="1:41" ht="29.25" customHeight="1">
      <c r="A96" s="220">
        <v>88</v>
      </c>
      <c r="B96" s="483"/>
      <c r="C96" s="207"/>
      <c r="D96" s="207"/>
      <c r="E96" s="207"/>
      <c r="F96" s="207"/>
      <c r="G96" s="207"/>
      <c r="H96" s="484"/>
      <c r="I96" s="207"/>
      <c r="J96" s="207"/>
      <c r="K96" s="207"/>
      <c r="L96" s="207"/>
      <c r="M96" s="207"/>
      <c r="N96" s="207"/>
      <c r="O96" s="207"/>
      <c r="P96" s="207"/>
      <c r="Q96" s="207"/>
      <c r="R96" s="207"/>
      <c r="S96" s="207"/>
      <c r="T96" s="207"/>
      <c r="U96" s="474">
        <v>88</v>
      </c>
      <c r="V96" s="220"/>
      <c r="W96" s="220"/>
      <c r="X96" s="207"/>
      <c r="AH96" s="207"/>
      <c r="AI96" s="207"/>
      <c r="AJ96" s="207"/>
      <c r="AK96" s="207"/>
      <c r="AL96" s="207"/>
      <c r="AM96" s="207"/>
      <c r="AN96" s="207"/>
      <c r="AO96" s="206"/>
    </row>
    <row r="97" spans="1:41" ht="29.25" customHeight="1">
      <c r="A97" s="220">
        <v>89</v>
      </c>
      <c r="B97" s="483"/>
      <c r="C97" s="207"/>
      <c r="D97" s="207"/>
      <c r="E97" s="207"/>
      <c r="F97" s="207"/>
      <c r="G97" s="207"/>
      <c r="H97" s="484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474">
        <v>89</v>
      </c>
      <c r="V97" s="220"/>
      <c r="W97" s="220"/>
      <c r="X97" s="207"/>
      <c r="AH97" s="207"/>
      <c r="AI97" s="207"/>
      <c r="AJ97" s="207"/>
      <c r="AK97" s="207"/>
      <c r="AL97" s="207"/>
      <c r="AM97" s="207"/>
      <c r="AN97" s="207"/>
      <c r="AO97" s="206"/>
    </row>
    <row r="98" spans="1:41" ht="29.25" customHeight="1">
      <c r="A98" s="220">
        <v>90</v>
      </c>
      <c r="B98" s="483"/>
      <c r="C98" s="207"/>
      <c r="D98" s="207"/>
      <c r="E98" s="207"/>
      <c r="F98" s="207"/>
      <c r="G98" s="207"/>
      <c r="H98" s="484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474">
        <v>90</v>
      </c>
      <c r="V98" s="220"/>
      <c r="W98" s="220"/>
      <c r="X98" s="207"/>
      <c r="AH98" s="207"/>
      <c r="AI98" s="207"/>
      <c r="AJ98" s="207"/>
      <c r="AK98" s="207"/>
      <c r="AL98" s="207"/>
      <c r="AM98" s="207"/>
      <c r="AN98" s="207"/>
      <c r="AO98" s="206"/>
    </row>
    <row r="99" spans="1:41" ht="29.25" customHeight="1">
      <c r="A99" s="220">
        <v>91</v>
      </c>
      <c r="B99" s="483"/>
      <c r="C99" s="207"/>
      <c r="D99" s="207"/>
      <c r="E99" s="207"/>
      <c r="F99" s="207"/>
      <c r="G99" s="207"/>
      <c r="H99" s="484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474">
        <v>91</v>
      </c>
      <c r="V99" s="220"/>
      <c r="W99" s="220"/>
      <c r="X99" s="207"/>
      <c r="AH99" s="207"/>
      <c r="AI99" s="207"/>
      <c r="AJ99" s="207"/>
      <c r="AK99" s="207"/>
      <c r="AL99" s="207"/>
      <c r="AM99" s="207"/>
      <c r="AN99" s="207"/>
      <c r="AO99" s="206"/>
    </row>
    <row r="100" spans="1:41" ht="29.25" customHeight="1">
      <c r="A100" s="220">
        <v>92</v>
      </c>
      <c r="B100" s="483"/>
      <c r="C100" s="207"/>
      <c r="D100" s="207"/>
      <c r="E100" s="207"/>
      <c r="F100" s="207"/>
      <c r="G100" s="207"/>
      <c r="H100" s="484"/>
      <c r="I100" s="207"/>
      <c r="J100" s="207"/>
      <c r="K100" s="207"/>
      <c r="L100" s="207"/>
      <c r="M100" s="207"/>
      <c r="N100" s="207"/>
      <c r="O100" s="207"/>
      <c r="P100" s="207"/>
      <c r="Q100" s="207"/>
      <c r="R100" s="207"/>
      <c r="S100" s="207"/>
      <c r="T100" s="207"/>
      <c r="U100" s="474">
        <v>92</v>
      </c>
      <c r="V100" s="220"/>
      <c r="W100" s="220"/>
      <c r="X100" s="207"/>
      <c r="AH100" s="207"/>
      <c r="AI100" s="207"/>
      <c r="AJ100" s="207"/>
      <c r="AK100" s="207"/>
      <c r="AL100" s="207"/>
      <c r="AM100" s="207"/>
      <c r="AN100" s="207"/>
      <c r="AO100" s="206"/>
    </row>
    <row r="101" spans="1:41" ht="29.25" customHeight="1">
      <c r="A101" s="220">
        <v>93</v>
      </c>
      <c r="B101" s="483"/>
      <c r="C101" s="207"/>
      <c r="D101" s="207"/>
      <c r="E101" s="207"/>
      <c r="F101" s="207"/>
      <c r="G101" s="207"/>
      <c r="H101" s="484"/>
      <c r="I101" s="207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474">
        <v>93</v>
      </c>
      <c r="V101" s="220"/>
      <c r="W101" s="220"/>
      <c r="X101" s="207"/>
      <c r="AH101" s="207"/>
      <c r="AI101" s="207"/>
      <c r="AJ101" s="207"/>
      <c r="AK101" s="207"/>
      <c r="AL101" s="207"/>
      <c r="AM101" s="207"/>
      <c r="AN101" s="207"/>
      <c r="AO101" s="206"/>
    </row>
    <row r="102" spans="1:41" ht="29.25" customHeight="1">
      <c r="A102" s="220">
        <v>94</v>
      </c>
      <c r="B102" s="483"/>
      <c r="C102" s="207"/>
      <c r="D102" s="207"/>
      <c r="E102" s="207"/>
      <c r="F102" s="207"/>
      <c r="G102" s="207"/>
      <c r="H102" s="484"/>
      <c r="I102" s="207"/>
      <c r="J102" s="207"/>
      <c r="K102" s="207"/>
      <c r="L102" s="207"/>
      <c r="M102" s="207"/>
      <c r="N102" s="207"/>
      <c r="O102" s="207"/>
      <c r="P102" s="207"/>
      <c r="Q102" s="207"/>
      <c r="R102" s="207"/>
      <c r="S102" s="207"/>
      <c r="T102" s="207"/>
      <c r="U102" s="474">
        <v>94</v>
      </c>
      <c r="V102" s="220"/>
      <c r="W102" s="220"/>
      <c r="X102" s="207"/>
      <c r="AH102" s="207"/>
      <c r="AI102" s="207"/>
      <c r="AJ102" s="207"/>
      <c r="AK102" s="485"/>
      <c r="AL102" s="207"/>
      <c r="AM102" s="207"/>
      <c r="AN102" s="207"/>
      <c r="AO102" s="206"/>
    </row>
    <row r="103" spans="1:41" ht="29.25" customHeight="1">
      <c r="A103" s="220">
        <v>95</v>
      </c>
      <c r="B103" s="483"/>
      <c r="C103" s="207"/>
      <c r="D103" s="207"/>
      <c r="E103" s="207"/>
      <c r="F103" s="207"/>
      <c r="G103" s="207"/>
      <c r="H103" s="484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474">
        <v>95</v>
      </c>
      <c r="V103" s="220"/>
      <c r="W103" s="220"/>
      <c r="X103" s="207"/>
      <c r="AH103" s="207"/>
      <c r="AI103" s="207"/>
      <c r="AJ103" s="207"/>
      <c r="AK103" s="485"/>
      <c r="AL103" s="220"/>
      <c r="AM103" s="220"/>
      <c r="AN103" s="220"/>
      <c r="AO103" s="216"/>
    </row>
    <row r="104" spans="1:41" ht="29.25" customHeight="1">
      <c r="A104" s="220">
        <v>96</v>
      </c>
      <c r="B104" s="483"/>
      <c r="C104" s="207"/>
      <c r="D104" s="207"/>
      <c r="E104" s="207"/>
      <c r="F104" s="207"/>
      <c r="G104" s="207"/>
      <c r="H104" s="484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474">
        <v>96</v>
      </c>
      <c r="V104" s="220"/>
      <c r="W104" s="220"/>
      <c r="X104" s="207"/>
      <c r="AH104" s="207"/>
      <c r="AI104" s="207"/>
      <c r="AJ104" s="207"/>
      <c r="AK104" s="485"/>
      <c r="AL104" s="220"/>
      <c r="AM104" s="220"/>
      <c r="AN104" s="220"/>
      <c r="AO104" s="216"/>
    </row>
    <row r="105" spans="1:41" ht="29.25" customHeight="1">
      <c r="A105" s="220">
        <v>97</v>
      </c>
      <c r="B105" s="483"/>
      <c r="C105" s="207"/>
      <c r="D105" s="207"/>
      <c r="E105" s="207"/>
      <c r="F105" s="207"/>
      <c r="G105" s="207"/>
      <c r="H105" s="484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474">
        <v>97</v>
      </c>
      <c r="V105" s="220"/>
      <c r="W105" s="220"/>
      <c r="X105" s="207"/>
      <c r="AH105" s="207"/>
      <c r="AI105" s="207"/>
      <c r="AJ105" s="207"/>
      <c r="AK105" s="485"/>
      <c r="AL105" s="220"/>
      <c r="AM105" s="220"/>
      <c r="AN105" s="220"/>
      <c r="AO105" s="216"/>
    </row>
    <row r="106" spans="1:41" ht="29.25" customHeight="1">
      <c r="A106" s="220">
        <v>98</v>
      </c>
      <c r="B106" s="483"/>
      <c r="C106" s="207"/>
      <c r="D106" s="207"/>
      <c r="E106" s="207"/>
      <c r="F106" s="207"/>
      <c r="G106" s="207"/>
      <c r="H106" s="484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474">
        <v>98</v>
      </c>
      <c r="V106" s="220"/>
      <c r="W106" s="220"/>
      <c r="X106" s="207"/>
      <c r="AH106" s="207"/>
      <c r="AI106" s="207"/>
      <c r="AJ106" s="207"/>
      <c r="AK106" s="485"/>
      <c r="AL106" s="220"/>
      <c r="AM106" s="220"/>
      <c r="AN106" s="220"/>
      <c r="AO106" s="216"/>
    </row>
    <row r="107" spans="1:41" ht="29.25" customHeight="1">
      <c r="A107" s="220">
        <v>99</v>
      </c>
      <c r="B107" s="483"/>
      <c r="C107" s="207"/>
      <c r="D107" s="207"/>
      <c r="E107" s="207"/>
      <c r="F107" s="207"/>
      <c r="G107" s="207"/>
      <c r="H107" s="484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474">
        <v>99</v>
      </c>
      <c r="V107" s="220"/>
      <c r="W107" s="220"/>
      <c r="X107" s="207"/>
      <c r="AH107" s="207"/>
      <c r="AI107" s="207"/>
      <c r="AJ107" s="207"/>
      <c r="AK107" s="485"/>
      <c r="AL107" s="207"/>
      <c r="AM107" s="207"/>
      <c r="AN107" s="207"/>
      <c r="AO107" s="206"/>
    </row>
    <row r="108" spans="1:41" ht="29.25" customHeight="1">
      <c r="A108" s="220">
        <v>100</v>
      </c>
      <c r="B108" s="483"/>
      <c r="C108" s="207"/>
      <c r="D108" s="207"/>
      <c r="E108" s="207"/>
      <c r="F108" s="207"/>
      <c r="G108" s="207"/>
      <c r="H108" s="484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474">
        <v>100</v>
      </c>
      <c r="V108" s="220"/>
      <c r="W108" s="220"/>
      <c r="X108" s="207"/>
      <c r="AH108" s="207"/>
      <c r="AI108" s="207"/>
      <c r="AJ108" s="207"/>
      <c r="AK108" s="485"/>
      <c r="AL108" s="207"/>
      <c r="AM108" s="207"/>
      <c r="AN108" s="207"/>
      <c r="AO108" s="206"/>
    </row>
    <row r="109" spans="1:41" ht="29.25" customHeight="1">
      <c r="A109" s="207"/>
      <c r="B109" s="207"/>
      <c r="C109" s="207"/>
      <c r="D109" s="207"/>
      <c r="E109" s="207"/>
      <c r="F109" s="207"/>
      <c r="G109" s="207"/>
      <c r="H109" s="484"/>
      <c r="I109" s="207"/>
      <c r="J109" s="207"/>
      <c r="K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AH109" s="207"/>
      <c r="AI109" s="207"/>
      <c r="AJ109" s="207"/>
      <c r="AK109" s="485"/>
      <c r="AL109" s="207"/>
      <c r="AM109" s="207"/>
      <c r="AN109" s="207"/>
      <c r="AO109" s="206"/>
    </row>
    <row r="110" spans="1:41" ht="29.25" customHeight="1">
      <c r="A110" s="207" t="s">
        <v>48</v>
      </c>
      <c r="B110" s="207"/>
      <c r="C110" s="207"/>
      <c r="D110" s="207"/>
      <c r="E110" s="207"/>
      <c r="F110" s="207"/>
      <c r="G110" s="207"/>
      <c r="H110" s="484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AH110" s="207"/>
      <c r="AI110" s="207"/>
      <c r="AJ110" s="207"/>
      <c r="AK110" s="485"/>
      <c r="AL110" s="207"/>
      <c r="AM110" s="207"/>
      <c r="AN110" s="207"/>
      <c r="AO110" s="206"/>
    </row>
    <row r="111" spans="1:41" ht="15">
      <c r="A111" s="207"/>
      <c r="B111" s="207"/>
      <c r="C111" s="207"/>
      <c r="D111" s="207"/>
      <c r="E111" s="207"/>
      <c r="F111" s="207"/>
      <c r="G111" s="207"/>
      <c r="H111" s="484"/>
      <c r="I111" s="207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AH111" s="210"/>
      <c r="AI111" s="210"/>
      <c r="AJ111" s="210"/>
      <c r="AL111" s="207"/>
      <c r="AM111" s="207"/>
      <c r="AN111" s="207"/>
      <c r="AO111" s="206"/>
    </row>
    <row r="112" spans="1:41" ht="15">
      <c r="A112" s="207"/>
      <c r="B112" s="207"/>
      <c r="C112" s="207"/>
      <c r="D112" s="207"/>
      <c r="E112" s="207"/>
      <c r="F112" s="207"/>
      <c r="G112" s="207"/>
      <c r="H112" s="484"/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AH112" s="210"/>
      <c r="AI112" s="210"/>
      <c r="AJ112" s="210"/>
      <c r="AL112" s="207"/>
      <c r="AM112" s="207"/>
      <c r="AN112" s="207"/>
      <c r="AO112" s="206"/>
    </row>
    <row r="113" spans="1:41" ht="15">
      <c r="A113" s="207"/>
      <c r="B113" s="207"/>
      <c r="C113" s="207"/>
      <c r="D113" s="207"/>
      <c r="E113" s="207"/>
      <c r="F113" s="207"/>
      <c r="G113" s="207"/>
      <c r="H113" s="484"/>
      <c r="I113" s="207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AH113" s="210"/>
      <c r="AI113" s="210"/>
      <c r="AJ113" s="210"/>
      <c r="AL113" s="207"/>
      <c r="AM113" s="207"/>
      <c r="AN113" s="207"/>
      <c r="AO113" s="206"/>
    </row>
    <row r="114" spans="1:41" ht="15">
      <c r="A114" s="207"/>
      <c r="B114" s="207"/>
      <c r="C114" s="207"/>
      <c r="D114" s="207"/>
      <c r="E114" s="207"/>
      <c r="F114" s="207"/>
      <c r="G114" s="207"/>
      <c r="H114" s="484"/>
      <c r="I114" s="207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AH114" s="210"/>
      <c r="AI114" s="210"/>
      <c r="AJ114" s="210"/>
      <c r="AL114" s="207"/>
      <c r="AM114" s="207"/>
      <c r="AN114" s="207"/>
      <c r="AO114" s="206"/>
    </row>
    <row r="115" spans="1:41" ht="15">
      <c r="A115" s="207"/>
      <c r="B115" s="207"/>
      <c r="C115" s="207"/>
      <c r="D115" s="207"/>
      <c r="E115" s="207"/>
      <c r="F115" s="207"/>
      <c r="G115" s="207"/>
      <c r="H115" s="484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AH115" s="210"/>
      <c r="AI115" s="210"/>
      <c r="AJ115" s="210"/>
      <c r="AL115" s="207"/>
      <c r="AM115" s="207"/>
      <c r="AN115" s="207"/>
      <c r="AO115" s="206"/>
    </row>
    <row r="116" spans="1:41" ht="15">
      <c r="A116" s="207"/>
      <c r="B116" s="207"/>
      <c r="C116" s="207"/>
      <c r="D116" s="207"/>
      <c r="E116" s="207"/>
      <c r="F116" s="207"/>
      <c r="G116" s="207"/>
      <c r="H116" s="484"/>
      <c r="I116" s="207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AH116" s="210"/>
      <c r="AI116" s="210"/>
      <c r="AJ116" s="210"/>
      <c r="AL116" s="207"/>
      <c r="AM116" s="207"/>
      <c r="AN116" s="207"/>
      <c r="AO116" s="206"/>
    </row>
    <row r="117" spans="1:41" ht="15">
      <c r="A117" s="207"/>
      <c r="B117" s="207"/>
      <c r="C117" s="207"/>
      <c r="D117" s="207"/>
      <c r="E117" s="207"/>
      <c r="F117" s="207"/>
      <c r="G117" s="207"/>
      <c r="H117" s="484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AH117" s="210"/>
      <c r="AI117" s="210"/>
      <c r="AJ117" s="210"/>
      <c r="AL117" s="207"/>
      <c r="AM117" s="207"/>
      <c r="AN117" s="207"/>
      <c r="AO117" s="206"/>
    </row>
    <row r="118" spans="1:41" ht="15">
      <c r="A118" s="207"/>
      <c r="B118" s="207"/>
      <c r="C118" s="207"/>
      <c r="D118" s="207"/>
      <c r="E118" s="207"/>
      <c r="F118" s="207"/>
      <c r="G118" s="207"/>
      <c r="H118" s="484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AH118" s="210"/>
      <c r="AI118" s="210"/>
      <c r="AJ118" s="210"/>
      <c r="AL118" s="207"/>
      <c r="AM118" s="207"/>
      <c r="AN118" s="207"/>
      <c r="AO118" s="206"/>
    </row>
    <row r="119" spans="1:41" ht="15">
      <c r="A119" s="207"/>
      <c r="B119" s="207"/>
      <c r="C119" s="207"/>
      <c r="D119" s="207"/>
      <c r="E119" s="207"/>
      <c r="F119" s="207"/>
      <c r="G119" s="207"/>
      <c r="H119" s="484"/>
      <c r="I119" s="207"/>
      <c r="J119" s="207"/>
      <c r="K119" s="207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  <c r="AH119" s="210"/>
      <c r="AI119" s="210"/>
      <c r="AJ119" s="210"/>
      <c r="AL119" s="207"/>
      <c r="AM119" s="207"/>
      <c r="AN119" s="207"/>
      <c r="AO119" s="206"/>
    </row>
    <row r="120" spans="1:41" ht="15">
      <c r="A120" s="207"/>
      <c r="B120" s="207"/>
      <c r="C120" s="207"/>
      <c r="D120" s="207"/>
      <c r="E120" s="207"/>
      <c r="F120" s="207"/>
      <c r="G120" s="207"/>
      <c r="H120" s="484"/>
      <c r="I120" s="207"/>
      <c r="J120" s="207"/>
      <c r="K120" s="207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  <c r="AH120" s="210"/>
      <c r="AI120" s="210"/>
      <c r="AJ120" s="210"/>
      <c r="AL120" s="207"/>
      <c r="AM120" s="207"/>
      <c r="AN120" s="207"/>
      <c r="AO120" s="206"/>
    </row>
    <row r="121" spans="1:41" ht="15">
      <c r="A121" s="207"/>
      <c r="B121" s="207"/>
      <c r="C121" s="207"/>
      <c r="D121" s="207"/>
      <c r="E121" s="207"/>
      <c r="F121" s="207"/>
      <c r="G121" s="207"/>
      <c r="H121" s="484"/>
      <c r="I121" s="207"/>
      <c r="J121" s="207"/>
      <c r="K121" s="207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  <c r="AH121" s="210"/>
      <c r="AI121" s="210"/>
      <c r="AJ121" s="210"/>
      <c r="AL121" s="207"/>
      <c r="AM121" s="207"/>
      <c r="AN121" s="207"/>
      <c r="AO121" s="206"/>
    </row>
    <row r="122" spans="1:41" ht="15">
      <c r="A122" s="207"/>
      <c r="B122" s="207"/>
      <c r="C122" s="207"/>
      <c r="D122" s="207"/>
      <c r="E122" s="207"/>
      <c r="F122" s="207"/>
      <c r="G122" s="207"/>
      <c r="H122" s="484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AH122" s="210"/>
      <c r="AI122" s="210"/>
      <c r="AJ122" s="210"/>
      <c r="AL122" s="207"/>
      <c r="AM122" s="207"/>
      <c r="AN122" s="207"/>
      <c r="AO122" s="206"/>
    </row>
    <row r="123" spans="1:41" ht="15">
      <c r="A123" s="207"/>
      <c r="B123" s="207"/>
      <c r="C123" s="207"/>
      <c r="D123" s="207"/>
      <c r="E123" s="207"/>
      <c r="F123" s="207"/>
      <c r="G123" s="207"/>
      <c r="H123" s="484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AH123" s="210"/>
      <c r="AI123" s="210"/>
      <c r="AJ123" s="210"/>
      <c r="AL123" s="207"/>
      <c r="AM123" s="207"/>
      <c r="AN123" s="207"/>
      <c r="AO123" s="206"/>
    </row>
    <row r="124" spans="1:41" ht="15">
      <c r="A124" s="207"/>
      <c r="B124" s="207"/>
      <c r="C124" s="207"/>
      <c r="D124" s="207"/>
      <c r="E124" s="207"/>
      <c r="F124" s="207"/>
      <c r="G124" s="207"/>
      <c r="H124" s="484"/>
      <c r="I124" s="207"/>
      <c r="J124" s="207"/>
      <c r="K124" s="207"/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  <c r="AH124" s="210"/>
      <c r="AI124" s="210"/>
      <c r="AJ124" s="210"/>
      <c r="AL124" s="207"/>
      <c r="AM124" s="207"/>
      <c r="AN124" s="207"/>
      <c r="AO124" s="206"/>
    </row>
    <row r="125" spans="1:41" ht="15">
      <c r="A125" s="207"/>
      <c r="B125" s="207"/>
      <c r="C125" s="207"/>
      <c r="D125" s="207"/>
      <c r="E125" s="207"/>
      <c r="F125" s="207"/>
      <c r="G125" s="207"/>
      <c r="H125" s="484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AH125" s="210"/>
      <c r="AI125" s="210"/>
      <c r="AJ125" s="210"/>
      <c r="AL125" s="207"/>
      <c r="AM125" s="207"/>
      <c r="AN125" s="207"/>
      <c r="AO125" s="206"/>
    </row>
    <row r="126" spans="1:41" ht="15">
      <c r="A126" s="207"/>
      <c r="B126" s="207"/>
      <c r="C126" s="207"/>
      <c r="D126" s="207"/>
      <c r="E126" s="207"/>
      <c r="F126" s="207"/>
      <c r="G126" s="207"/>
      <c r="H126" s="484"/>
      <c r="I126" s="207"/>
      <c r="J126" s="207"/>
      <c r="K126" s="20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  <c r="AH126" s="210"/>
      <c r="AI126" s="210"/>
      <c r="AJ126" s="210"/>
      <c r="AL126" s="207"/>
      <c r="AM126" s="207"/>
      <c r="AN126" s="207"/>
      <c r="AO126" s="206"/>
    </row>
    <row r="127" spans="1:41" ht="15">
      <c r="A127" s="207"/>
      <c r="B127" s="207"/>
      <c r="C127" s="207"/>
      <c r="D127" s="207"/>
      <c r="E127" s="207"/>
      <c r="F127" s="207"/>
      <c r="G127" s="207"/>
      <c r="H127" s="484"/>
      <c r="I127" s="207"/>
      <c r="J127" s="207"/>
      <c r="K127" s="207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207"/>
      <c r="X127" s="207"/>
      <c r="AH127" s="210"/>
      <c r="AI127" s="210"/>
      <c r="AJ127" s="210"/>
      <c r="AL127" s="207"/>
      <c r="AM127" s="207"/>
      <c r="AN127" s="207"/>
      <c r="AO127" s="206"/>
    </row>
    <row r="128" spans="1:41" ht="15">
      <c r="A128" s="207"/>
      <c r="B128" s="207"/>
      <c r="C128" s="207"/>
      <c r="D128" s="207"/>
      <c r="E128" s="207"/>
      <c r="F128" s="207"/>
      <c r="G128" s="207"/>
      <c r="H128" s="484"/>
      <c r="I128" s="207"/>
      <c r="J128" s="207"/>
      <c r="K128" s="207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207"/>
      <c r="X128" s="207"/>
      <c r="AH128" s="210"/>
      <c r="AI128" s="210"/>
      <c r="AJ128" s="210"/>
      <c r="AL128" s="207"/>
      <c r="AM128" s="207"/>
      <c r="AN128" s="207"/>
      <c r="AO128" s="206"/>
    </row>
    <row r="129" spans="1:41" ht="15">
      <c r="A129" s="207"/>
      <c r="B129" s="207"/>
      <c r="C129" s="207"/>
      <c r="D129" s="207"/>
      <c r="E129" s="207"/>
      <c r="F129" s="207"/>
      <c r="G129" s="207"/>
      <c r="H129" s="484"/>
      <c r="I129" s="207"/>
      <c r="J129" s="207"/>
      <c r="K129" s="20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  <c r="AH129" s="210"/>
      <c r="AI129" s="210"/>
      <c r="AJ129" s="210"/>
      <c r="AL129" s="207"/>
      <c r="AM129" s="207"/>
      <c r="AN129" s="207"/>
      <c r="AO129" s="206"/>
    </row>
    <row r="130" spans="1:41" ht="15">
      <c r="A130" s="207"/>
      <c r="B130" s="207"/>
      <c r="C130" s="207"/>
      <c r="D130" s="207"/>
      <c r="E130" s="207"/>
      <c r="F130" s="207"/>
      <c r="G130" s="207"/>
      <c r="H130" s="484"/>
      <c r="I130" s="207"/>
      <c r="J130" s="207"/>
      <c r="K130" s="207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  <c r="AH130" s="210"/>
      <c r="AI130" s="210"/>
      <c r="AJ130" s="210"/>
      <c r="AL130" s="207"/>
      <c r="AM130" s="207"/>
      <c r="AN130" s="207"/>
      <c r="AO130" s="206"/>
    </row>
    <row r="131" spans="1:41" ht="15">
      <c r="A131" s="207"/>
      <c r="B131" s="207"/>
      <c r="C131" s="207"/>
      <c r="D131" s="207"/>
      <c r="E131" s="207"/>
      <c r="F131" s="207"/>
      <c r="G131" s="207"/>
      <c r="H131" s="484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AH131" s="210"/>
      <c r="AI131" s="210"/>
      <c r="AJ131" s="210"/>
      <c r="AL131" s="207"/>
      <c r="AM131" s="207"/>
      <c r="AN131" s="207"/>
      <c r="AO131" s="206"/>
    </row>
    <row r="132" spans="1:41" ht="15">
      <c r="A132" s="207"/>
      <c r="B132" s="207"/>
      <c r="C132" s="207"/>
      <c r="D132" s="207"/>
      <c r="E132" s="207"/>
      <c r="F132" s="207"/>
      <c r="G132" s="207"/>
      <c r="H132" s="484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AH132" s="210"/>
      <c r="AI132" s="210"/>
      <c r="AJ132" s="210"/>
      <c r="AL132" s="207"/>
      <c r="AM132" s="207"/>
      <c r="AN132" s="207"/>
      <c r="AO132" s="206"/>
    </row>
    <row r="133" spans="1:41" ht="15">
      <c r="A133" s="207"/>
      <c r="B133" s="207"/>
      <c r="C133" s="207"/>
      <c r="D133" s="207"/>
      <c r="E133" s="207"/>
      <c r="F133" s="207"/>
      <c r="G133" s="207"/>
      <c r="H133" s="484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AH133" s="210"/>
      <c r="AI133" s="210"/>
      <c r="AJ133" s="210"/>
      <c r="AL133" s="207"/>
      <c r="AM133" s="207"/>
      <c r="AN133" s="207"/>
      <c r="AO133" s="206"/>
    </row>
    <row r="134" spans="1:41" ht="15">
      <c r="A134" s="207"/>
      <c r="B134" s="207"/>
      <c r="C134" s="207"/>
      <c r="D134" s="207"/>
      <c r="E134" s="207"/>
      <c r="F134" s="207"/>
      <c r="G134" s="207"/>
      <c r="H134" s="484"/>
      <c r="I134" s="207"/>
      <c r="J134" s="207"/>
      <c r="K134" s="207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207"/>
      <c r="X134" s="207"/>
      <c r="AH134" s="210"/>
      <c r="AI134" s="210"/>
      <c r="AJ134" s="210"/>
      <c r="AL134" s="207"/>
      <c r="AM134" s="207"/>
      <c r="AN134" s="207"/>
      <c r="AO134" s="206"/>
    </row>
    <row r="135" spans="1:41" ht="15">
      <c r="A135" s="207"/>
      <c r="B135" s="207"/>
      <c r="C135" s="207"/>
      <c r="D135" s="207"/>
      <c r="E135" s="207"/>
      <c r="F135" s="207"/>
      <c r="G135" s="207"/>
      <c r="H135" s="484"/>
      <c r="I135" s="207"/>
      <c r="J135" s="207"/>
      <c r="K135" s="207"/>
      <c r="L135" s="207"/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207"/>
      <c r="X135" s="207"/>
      <c r="AH135" s="210"/>
      <c r="AI135" s="210"/>
      <c r="AJ135" s="210"/>
      <c r="AL135" s="207"/>
      <c r="AM135" s="207"/>
      <c r="AN135" s="207"/>
      <c r="AO135" s="206"/>
    </row>
    <row r="136" spans="1:41" ht="15">
      <c r="A136" s="207"/>
      <c r="B136" s="207"/>
      <c r="C136" s="207"/>
      <c r="D136" s="207"/>
      <c r="E136" s="207"/>
      <c r="F136" s="207"/>
      <c r="G136" s="207"/>
      <c r="H136" s="484"/>
      <c r="I136" s="207"/>
      <c r="J136" s="207"/>
      <c r="K136" s="207"/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207"/>
      <c r="X136" s="207"/>
      <c r="AH136" s="210"/>
      <c r="AI136" s="210"/>
      <c r="AJ136" s="210"/>
      <c r="AL136" s="207"/>
      <c r="AM136" s="207"/>
      <c r="AN136" s="207"/>
      <c r="AO136" s="206"/>
    </row>
    <row r="137" spans="1:41" ht="15">
      <c r="A137" s="207"/>
      <c r="B137" s="207"/>
      <c r="C137" s="207"/>
      <c r="D137" s="207"/>
      <c r="E137" s="207"/>
      <c r="F137" s="207"/>
      <c r="G137" s="207"/>
      <c r="H137" s="484"/>
      <c r="I137" s="207"/>
      <c r="J137" s="207"/>
      <c r="K137" s="20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  <c r="AH137" s="210"/>
      <c r="AI137" s="210"/>
      <c r="AJ137" s="210"/>
      <c r="AL137" s="207"/>
      <c r="AM137" s="207"/>
      <c r="AN137" s="207"/>
      <c r="AO137" s="206"/>
    </row>
    <row r="138" spans="1:41" ht="15">
      <c r="A138" s="207"/>
      <c r="B138" s="207"/>
      <c r="C138" s="207"/>
      <c r="D138" s="207"/>
      <c r="E138" s="207"/>
      <c r="F138" s="207"/>
      <c r="G138" s="207"/>
      <c r="H138" s="484"/>
      <c r="I138" s="207"/>
      <c r="J138" s="207"/>
      <c r="K138" s="207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207"/>
      <c r="X138" s="207"/>
      <c r="AH138" s="210"/>
      <c r="AI138" s="210"/>
      <c r="AJ138" s="210"/>
      <c r="AL138" s="207"/>
      <c r="AM138" s="207"/>
      <c r="AN138" s="207"/>
      <c r="AO138" s="206"/>
    </row>
    <row r="139" spans="1:41" ht="15">
      <c r="A139" s="207"/>
      <c r="B139" s="207"/>
      <c r="C139" s="207"/>
      <c r="D139" s="207"/>
      <c r="E139" s="207"/>
      <c r="F139" s="207"/>
      <c r="G139" s="207"/>
      <c r="H139" s="484"/>
      <c r="I139" s="207"/>
      <c r="J139" s="207"/>
      <c r="K139" s="207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207"/>
      <c r="X139" s="207"/>
      <c r="AH139" s="210"/>
      <c r="AI139" s="210"/>
      <c r="AJ139" s="210"/>
      <c r="AL139" s="207"/>
      <c r="AM139" s="207"/>
      <c r="AN139" s="207"/>
      <c r="AO139" s="206"/>
    </row>
    <row r="140" spans="1:41" ht="15">
      <c r="A140" s="207"/>
      <c r="B140" s="207"/>
      <c r="C140" s="207"/>
      <c r="D140" s="207"/>
      <c r="E140" s="207"/>
      <c r="F140" s="207"/>
      <c r="G140" s="207"/>
      <c r="H140" s="484"/>
      <c r="I140" s="207"/>
      <c r="J140" s="207"/>
      <c r="K140" s="207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  <c r="AH140" s="210"/>
      <c r="AI140" s="210"/>
      <c r="AJ140" s="210"/>
      <c r="AL140" s="207"/>
      <c r="AM140" s="207"/>
      <c r="AN140" s="207"/>
      <c r="AO140" s="206"/>
    </row>
    <row r="141" spans="1:41" ht="15">
      <c r="A141" s="207"/>
      <c r="B141" s="207"/>
      <c r="C141" s="207"/>
      <c r="D141" s="207"/>
      <c r="E141" s="207"/>
      <c r="F141" s="207"/>
      <c r="G141" s="207"/>
      <c r="H141" s="484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AH141" s="210"/>
      <c r="AI141" s="210"/>
      <c r="AJ141" s="210"/>
      <c r="AL141" s="207"/>
      <c r="AM141" s="207"/>
      <c r="AN141" s="207"/>
      <c r="AO141" s="206"/>
    </row>
    <row r="142" spans="1:41" ht="15">
      <c r="A142" s="207"/>
      <c r="B142" s="207"/>
      <c r="C142" s="207"/>
      <c r="D142" s="207"/>
      <c r="E142" s="207"/>
      <c r="F142" s="207"/>
      <c r="G142" s="207"/>
      <c r="H142" s="484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AH142" s="210"/>
      <c r="AI142" s="210"/>
      <c r="AJ142" s="210"/>
      <c r="AL142" s="207"/>
      <c r="AM142" s="207"/>
      <c r="AN142" s="207"/>
      <c r="AO142" s="206"/>
    </row>
    <row r="143" spans="1:41" ht="15">
      <c r="A143" s="207"/>
      <c r="B143" s="207"/>
      <c r="C143" s="207"/>
      <c r="D143" s="207"/>
      <c r="E143" s="207"/>
      <c r="F143" s="207"/>
      <c r="G143" s="207"/>
      <c r="H143" s="484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AH143" s="210"/>
      <c r="AI143" s="210"/>
      <c r="AJ143" s="210"/>
      <c r="AL143" s="207"/>
      <c r="AM143" s="207"/>
      <c r="AN143" s="207"/>
      <c r="AO143" s="206"/>
    </row>
    <row r="144" spans="1:41" ht="15">
      <c r="A144" s="207"/>
      <c r="B144" s="207"/>
      <c r="C144" s="207"/>
      <c r="D144" s="207"/>
      <c r="E144" s="207"/>
      <c r="F144" s="207"/>
      <c r="G144" s="207"/>
      <c r="H144" s="484"/>
      <c r="I144" s="207"/>
      <c r="J144" s="207"/>
      <c r="K144" s="207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207"/>
      <c r="X144" s="207"/>
      <c r="AH144" s="210"/>
      <c r="AI144" s="210"/>
      <c r="AJ144" s="210"/>
      <c r="AL144" s="207"/>
      <c r="AM144" s="207"/>
      <c r="AN144" s="207"/>
      <c r="AO144" s="206"/>
    </row>
    <row r="145" spans="1:41" ht="15">
      <c r="A145" s="207"/>
      <c r="B145" s="207"/>
      <c r="C145" s="207"/>
      <c r="D145" s="207"/>
      <c r="E145" s="207"/>
      <c r="F145" s="207"/>
      <c r="G145" s="207"/>
      <c r="H145" s="484"/>
      <c r="I145" s="207"/>
      <c r="J145" s="207"/>
      <c r="K145" s="207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207"/>
      <c r="X145" s="207"/>
      <c r="AH145" s="210"/>
      <c r="AI145" s="210"/>
      <c r="AJ145" s="210"/>
      <c r="AL145" s="207"/>
      <c r="AM145" s="207"/>
      <c r="AN145" s="207"/>
      <c r="AO145" s="206"/>
    </row>
    <row r="146" spans="1:41" ht="15">
      <c r="A146" s="207"/>
      <c r="B146" s="207"/>
      <c r="C146" s="207"/>
      <c r="D146" s="207"/>
      <c r="E146" s="207"/>
      <c r="F146" s="207"/>
      <c r="G146" s="207"/>
      <c r="H146" s="484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AH146" s="210"/>
      <c r="AI146" s="210"/>
      <c r="AJ146" s="210"/>
      <c r="AL146" s="207"/>
      <c r="AM146" s="207"/>
      <c r="AN146" s="207"/>
      <c r="AO146" s="206"/>
    </row>
    <row r="147" spans="1:41" ht="15">
      <c r="A147" s="207"/>
      <c r="B147" s="207"/>
      <c r="C147" s="207"/>
      <c r="D147" s="207"/>
      <c r="E147" s="207"/>
      <c r="F147" s="207"/>
      <c r="G147" s="207"/>
      <c r="H147" s="484"/>
      <c r="I147" s="207"/>
      <c r="J147" s="207"/>
      <c r="K147" s="207"/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  <c r="AH147" s="210"/>
      <c r="AI147" s="210"/>
      <c r="AJ147" s="210"/>
      <c r="AL147" s="207"/>
      <c r="AM147" s="207"/>
      <c r="AN147" s="207"/>
      <c r="AO147" s="206"/>
    </row>
    <row r="148" spans="1:41" ht="15">
      <c r="A148" s="207"/>
      <c r="B148" s="207"/>
      <c r="C148" s="207"/>
      <c r="D148" s="207"/>
      <c r="E148" s="207"/>
      <c r="F148" s="207"/>
      <c r="G148" s="207"/>
      <c r="H148" s="484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AH148" s="210"/>
      <c r="AI148" s="210"/>
      <c r="AJ148" s="210"/>
      <c r="AL148" s="207"/>
      <c r="AM148" s="207"/>
      <c r="AN148" s="207"/>
      <c r="AO148" s="206"/>
    </row>
    <row r="149" spans="1:41" ht="15">
      <c r="A149" s="207"/>
      <c r="B149" s="207"/>
      <c r="C149" s="207"/>
      <c r="D149" s="207"/>
      <c r="E149" s="207"/>
      <c r="F149" s="207"/>
      <c r="G149" s="207"/>
      <c r="H149" s="484"/>
      <c r="I149" s="207"/>
      <c r="J149" s="207"/>
      <c r="K149" s="207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  <c r="AH149" s="210"/>
      <c r="AI149" s="210"/>
      <c r="AJ149" s="210"/>
      <c r="AL149" s="207"/>
      <c r="AM149" s="207"/>
      <c r="AN149" s="207"/>
      <c r="AO149" s="206"/>
    </row>
    <row r="150" spans="1:41" ht="15">
      <c r="A150" s="207"/>
      <c r="B150" s="207"/>
      <c r="C150" s="207"/>
      <c r="D150" s="207"/>
      <c r="E150" s="207"/>
      <c r="F150" s="207"/>
      <c r="G150" s="207"/>
      <c r="H150" s="484"/>
      <c r="I150" s="207"/>
      <c r="J150" s="207"/>
      <c r="K150" s="207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  <c r="AH150" s="210"/>
      <c r="AI150" s="210"/>
      <c r="AJ150" s="210"/>
      <c r="AL150" s="207"/>
      <c r="AM150" s="207"/>
      <c r="AN150" s="207"/>
      <c r="AO150" s="206"/>
    </row>
    <row r="151" spans="1:41" ht="15">
      <c r="A151" s="207"/>
      <c r="B151" s="207"/>
      <c r="C151" s="207"/>
      <c r="D151" s="207"/>
      <c r="E151" s="207"/>
      <c r="F151" s="207"/>
      <c r="G151" s="207"/>
      <c r="H151" s="484"/>
      <c r="I151" s="207"/>
      <c r="J151" s="207"/>
      <c r="K151" s="207"/>
      <c r="L151" s="207"/>
      <c r="M151" s="207"/>
      <c r="N151" s="207"/>
      <c r="O151" s="207"/>
      <c r="P151" s="207"/>
      <c r="Q151" s="207"/>
      <c r="R151" s="207"/>
      <c r="S151" s="207"/>
      <c r="T151" s="207"/>
      <c r="U151" s="207"/>
      <c r="V151" s="207"/>
      <c r="W151" s="207"/>
      <c r="X151" s="207"/>
      <c r="AH151" s="210"/>
      <c r="AI151" s="210"/>
      <c r="AJ151" s="210"/>
      <c r="AL151" s="207"/>
      <c r="AM151" s="207"/>
      <c r="AN151" s="207"/>
      <c r="AO151" s="206"/>
    </row>
    <row r="152" spans="1:41" ht="15">
      <c r="A152" s="207"/>
      <c r="B152" s="207"/>
      <c r="C152" s="207"/>
      <c r="D152" s="207"/>
      <c r="E152" s="207"/>
      <c r="F152" s="207"/>
      <c r="G152" s="207"/>
      <c r="H152" s="484"/>
      <c r="I152" s="207"/>
      <c r="J152" s="207"/>
      <c r="K152" s="207"/>
      <c r="L152" s="207"/>
      <c r="M152" s="207"/>
      <c r="N152" s="207"/>
      <c r="O152" s="207"/>
      <c r="P152" s="207"/>
      <c r="Q152" s="207"/>
      <c r="R152" s="207"/>
      <c r="S152" s="207"/>
      <c r="T152" s="207"/>
      <c r="U152" s="207"/>
      <c r="V152" s="207"/>
      <c r="W152" s="207"/>
      <c r="X152" s="207"/>
      <c r="AH152" s="210"/>
      <c r="AI152" s="210"/>
      <c r="AJ152" s="210"/>
      <c r="AL152" s="207"/>
      <c r="AM152" s="207"/>
      <c r="AN152" s="207"/>
      <c r="AO152" s="206"/>
    </row>
    <row r="153" spans="1:41" ht="15">
      <c r="A153" s="207"/>
      <c r="B153" s="207"/>
      <c r="C153" s="207"/>
      <c r="D153" s="207"/>
      <c r="E153" s="207"/>
      <c r="F153" s="207"/>
      <c r="G153" s="207"/>
      <c r="H153" s="484"/>
      <c r="I153" s="207"/>
      <c r="J153" s="207"/>
      <c r="K153" s="207"/>
      <c r="L153" s="207"/>
      <c r="M153" s="207"/>
      <c r="N153" s="207"/>
      <c r="O153" s="207"/>
      <c r="P153" s="207"/>
      <c r="Q153" s="207"/>
      <c r="R153" s="207"/>
      <c r="S153" s="207"/>
      <c r="T153" s="207"/>
      <c r="U153" s="207"/>
      <c r="V153" s="207"/>
      <c r="W153" s="207"/>
      <c r="X153" s="207"/>
      <c r="AH153" s="210"/>
      <c r="AI153" s="210"/>
      <c r="AJ153" s="210"/>
      <c r="AL153" s="207"/>
      <c r="AM153" s="207"/>
      <c r="AN153" s="207"/>
      <c r="AO153" s="206"/>
    </row>
    <row r="154" spans="1:41" ht="15">
      <c r="A154" s="207"/>
      <c r="B154" s="207"/>
      <c r="C154" s="207"/>
      <c r="D154" s="207"/>
      <c r="E154" s="207"/>
      <c r="F154" s="207"/>
      <c r="G154" s="207"/>
      <c r="H154" s="484"/>
      <c r="I154" s="207"/>
      <c r="J154" s="207"/>
      <c r="K154" s="207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207"/>
      <c r="X154" s="207"/>
      <c r="AH154" s="210"/>
      <c r="AI154" s="210"/>
      <c r="AJ154" s="210"/>
      <c r="AL154" s="207"/>
      <c r="AM154" s="207"/>
      <c r="AN154" s="207"/>
      <c r="AO154" s="206"/>
    </row>
    <row r="155" spans="1:41" ht="15">
      <c r="A155" s="207"/>
      <c r="B155" s="207"/>
      <c r="C155" s="207"/>
      <c r="D155" s="207"/>
      <c r="E155" s="207"/>
      <c r="F155" s="207"/>
      <c r="G155" s="207"/>
      <c r="H155" s="484"/>
      <c r="I155" s="207"/>
      <c r="J155" s="207"/>
      <c r="K155" s="207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207"/>
      <c r="X155" s="207"/>
      <c r="AH155" s="210"/>
      <c r="AI155" s="210"/>
      <c r="AJ155" s="210"/>
      <c r="AL155" s="207"/>
      <c r="AM155" s="207"/>
      <c r="AN155" s="207"/>
      <c r="AO155" s="206"/>
    </row>
    <row r="156" spans="1:41" ht="15">
      <c r="A156" s="207"/>
      <c r="B156" s="207"/>
      <c r="C156" s="207"/>
      <c r="D156" s="207"/>
      <c r="E156" s="207"/>
      <c r="F156" s="207"/>
      <c r="G156" s="207"/>
      <c r="H156" s="484"/>
      <c r="I156" s="207"/>
      <c r="J156" s="207"/>
      <c r="K156" s="207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207"/>
      <c r="X156" s="207"/>
      <c r="AH156" s="210"/>
      <c r="AI156" s="210"/>
      <c r="AJ156" s="210"/>
      <c r="AL156" s="207"/>
      <c r="AM156" s="207"/>
      <c r="AN156" s="207"/>
      <c r="AO156" s="206"/>
    </row>
    <row r="157" spans="1:41" ht="15">
      <c r="A157" s="207"/>
      <c r="B157" s="207"/>
      <c r="C157" s="207"/>
      <c r="D157" s="207"/>
      <c r="E157" s="207"/>
      <c r="F157" s="207"/>
      <c r="G157" s="207"/>
      <c r="H157" s="484"/>
      <c r="I157" s="207"/>
      <c r="J157" s="207"/>
      <c r="K157" s="207"/>
      <c r="L157" s="207"/>
      <c r="M157" s="207"/>
      <c r="N157" s="207"/>
      <c r="O157" s="207"/>
      <c r="P157" s="207"/>
      <c r="Q157" s="207"/>
      <c r="R157" s="207"/>
      <c r="S157" s="207"/>
      <c r="T157" s="207"/>
      <c r="U157" s="207"/>
      <c r="V157" s="207"/>
      <c r="W157" s="207"/>
      <c r="X157" s="207"/>
      <c r="AH157" s="210"/>
      <c r="AI157" s="210"/>
      <c r="AJ157" s="210"/>
      <c r="AL157" s="207"/>
      <c r="AM157" s="207"/>
      <c r="AN157" s="207"/>
      <c r="AO157" s="206"/>
    </row>
    <row r="158" spans="1:41" ht="15">
      <c r="A158" s="207"/>
      <c r="B158" s="207"/>
      <c r="C158" s="207"/>
      <c r="D158" s="207"/>
      <c r="E158" s="207"/>
      <c r="F158" s="207"/>
      <c r="G158" s="207"/>
      <c r="H158" s="484"/>
      <c r="I158" s="207"/>
      <c r="J158" s="207"/>
      <c r="K158" s="207"/>
      <c r="L158" s="207"/>
      <c r="M158" s="207"/>
      <c r="N158" s="207"/>
      <c r="O158" s="207"/>
      <c r="P158" s="207"/>
      <c r="Q158" s="207"/>
      <c r="R158" s="207"/>
      <c r="S158" s="207"/>
      <c r="T158" s="207"/>
      <c r="U158" s="207"/>
      <c r="V158" s="207"/>
      <c r="W158" s="207"/>
      <c r="X158" s="207"/>
      <c r="AH158" s="210"/>
      <c r="AI158" s="210"/>
      <c r="AJ158" s="210"/>
      <c r="AL158" s="207"/>
      <c r="AM158" s="207"/>
      <c r="AN158" s="207"/>
      <c r="AO158" s="206"/>
    </row>
    <row r="159" spans="1:41" ht="15">
      <c r="A159" s="207"/>
      <c r="B159" s="207"/>
      <c r="C159" s="207"/>
      <c r="D159" s="207"/>
      <c r="E159" s="207"/>
      <c r="F159" s="207"/>
      <c r="G159" s="207"/>
      <c r="H159" s="484"/>
      <c r="I159" s="207"/>
      <c r="J159" s="207"/>
      <c r="K159" s="207"/>
      <c r="L159" s="207"/>
      <c r="M159" s="207"/>
      <c r="N159" s="207"/>
      <c r="O159" s="207"/>
      <c r="P159" s="207"/>
      <c r="Q159" s="207"/>
      <c r="R159" s="207"/>
      <c r="S159" s="207"/>
      <c r="T159" s="207"/>
      <c r="U159" s="207"/>
      <c r="V159" s="207"/>
      <c r="W159" s="207"/>
      <c r="X159" s="207"/>
      <c r="AH159" s="210"/>
      <c r="AI159" s="210"/>
      <c r="AJ159" s="210"/>
      <c r="AL159" s="207"/>
      <c r="AM159" s="207"/>
      <c r="AN159" s="207"/>
      <c r="AO159" s="206"/>
    </row>
    <row r="160" spans="1:41" ht="15">
      <c r="A160" s="207"/>
      <c r="B160" s="207"/>
      <c r="C160" s="207"/>
      <c r="D160" s="207"/>
      <c r="E160" s="207"/>
      <c r="F160" s="207"/>
      <c r="G160" s="207"/>
      <c r="H160" s="484"/>
      <c r="I160" s="207"/>
      <c r="J160" s="207"/>
      <c r="K160" s="207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207"/>
      <c r="X160" s="207"/>
      <c r="AH160" s="210"/>
      <c r="AI160" s="210"/>
      <c r="AJ160" s="210"/>
      <c r="AL160" s="207"/>
      <c r="AM160" s="207"/>
      <c r="AN160" s="207"/>
      <c r="AO160" s="206"/>
    </row>
    <row r="161" spans="1:41" ht="15">
      <c r="A161" s="207"/>
      <c r="B161" s="207"/>
      <c r="C161" s="207"/>
      <c r="D161" s="207"/>
      <c r="E161" s="207"/>
      <c r="F161" s="207"/>
      <c r="G161" s="207"/>
      <c r="H161" s="484"/>
      <c r="I161" s="207"/>
      <c r="J161" s="207"/>
      <c r="K161" s="207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  <c r="AH161" s="210"/>
      <c r="AI161" s="210"/>
      <c r="AJ161" s="210"/>
      <c r="AL161" s="207"/>
      <c r="AM161" s="207"/>
      <c r="AN161" s="207"/>
      <c r="AO161" s="206"/>
    </row>
    <row r="162" spans="1:41" ht="15">
      <c r="A162" s="207"/>
      <c r="B162" s="207"/>
      <c r="C162" s="207"/>
      <c r="D162" s="207"/>
      <c r="E162" s="207"/>
      <c r="F162" s="207"/>
      <c r="G162" s="207"/>
      <c r="H162" s="484"/>
      <c r="I162" s="207"/>
      <c r="J162" s="207"/>
      <c r="K162" s="207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07"/>
      <c r="AH162" s="210"/>
      <c r="AI162" s="210"/>
      <c r="AJ162" s="210"/>
      <c r="AL162" s="207"/>
      <c r="AM162" s="207"/>
      <c r="AN162" s="207"/>
      <c r="AO162" s="206"/>
    </row>
    <row r="163" spans="1:41" ht="15">
      <c r="A163" s="207"/>
      <c r="B163" s="207"/>
      <c r="C163" s="207"/>
      <c r="D163" s="207"/>
      <c r="E163" s="207"/>
      <c r="F163" s="207"/>
      <c r="G163" s="207"/>
      <c r="H163" s="484"/>
      <c r="I163" s="207"/>
      <c r="J163" s="207"/>
      <c r="K163" s="207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207"/>
      <c r="X163" s="207"/>
      <c r="AH163" s="210"/>
      <c r="AI163" s="210"/>
      <c r="AJ163" s="210"/>
      <c r="AL163" s="207"/>
      <c r="AM163" s="207"/>
      <c r="AN163" s="207"/>
      <c r="AO163" s="206"/>
    </row>
    <row r="164" spans="1:41" ht="15">
      <c r="A164" s="207"/>
      <c r="B164" s="207"/>
      <c r="C164" s="207"/>
      <c r="D164" s="207"/>
      <c r="E164" s="207"/>
      <c r="F164" s="207"/>
      <c r="G164" s="207"/>
      <c r="H164" s="484"/>
      <c r="I164" s="207"/>
      <c r="J164" s="207"/>
      <c r="K164" s="207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207"/>
      <c r="X164" s="207"/>
      <c r="AH164" s="210"/>
      <c r="AI164" s="210"/>
      <c r="AJ164" s="210"/>
      <c r="AL164" s="207"/>
      <c r="AM164" s="207"/>
      <c r="AN164" s="207"/>
      <c r="AO164" s="206"/>
    </row>
    <row r="165" spans="1:41" ht="15">
      <c r="U165" s="207"/>
      <c r="AL165" s="207"/>
      <c r="AM165" s="207"/>
      <c r="AN165" s="207"/>
      <c r="AO165" s="206"/>
    </row>
    <row r="166" spans="1:41" ht="15">
      <c r="U166" s="207"/>
      <c r="AL166" s="207"/>
      <c r="AM166" s="207"/>
      <c r="AN166" s="207"/>
      <c r="AO166" s="206"/>
    </row>
    <row r="167" spans="1:41" ht="15">
      <c r="U167" s="207"/>
      <c r="AL167" s="207"/>
      <c r="AM167" s="207"/>
      <c r="AN167" s="207"/>
      <c r="AO167" s="206"/>
    </row>
    <row r="168" spans="1:41" ht="15">
      <c r="U168" s="207"/>
      <c r="AL168" s="207"/>
      <c r="AM168" s="207"/>
      <c r="AN168" s="207"/>
      <c r="AO168" s="206"/>
    </row>
    <row r="169" spans="1:41" ht="15">
      <c r="U169" s="207"/>
      <c r="AL169" s="207"/>
      <c r="AM169" s="207"/>
      <c r="AN169" s="207"/>
      <c r="AO169" s="206"/>
    </row>
    <row r="170" spans="1:41" ht="15">
      <c r="U170" s="207"/>
      <c r="AL170" s="207"/>
      <c r="AM170" s="207"/>
      <c r="AN170" s="207"/>
      <c r="AO170" s="206"/>
    </row>
    <row r="171" spans="1:41" ht="15">
      <c r="U171" s="207"/>
      <c r="AL171" s="207"/>
      <c r="AM171" s="207"/>
      <c r="AN171" s="207"/>
      <c r="AO171" s="206"/>
    </row>
    <row r="172" spans="1:41" ht="15">
      <c r="AL172" s="207"/>
      <c r="AM172" s="207"/>
      <c r="AN172" s="207"/>
      <c r="AO172" s="206"/>
    </row>
    <row r="173" spans="1:41" ht="15">
      <c r="AL173" s="207"/>
      <c r="AM173" s="207"/>
      <c r="AN173" s="207"/>
      <c r="AO173" s="206"/>
    </row>
    <row r="174" spans="1:41" ht="15">
      <c r="AL174" s="207"/>
      <c r="AM174" s="207"/>
      <c r="AN174" s="207"/>
      <c r="AO174" s="206"/>
    </row>
    <row r="175" spans="1:41" ht="15">
      <c r="AL175" s="207"/>
      <c r="AM175" s="207"/>
      <c r="AN175" s="207"/>
      <c r="AO175" s="206"/>
    </row>
    <row r="176" spans="1:41" ht="15">
      <c r="AL176" s="207"/>
      <c r="AM176" s="207"/>
      <c r="AN176" s="207"/>
      <c r="AO176" s="206"/>
    </row>
    <row r="177" spans="38:41" ht="15">
      <c r="AL177" s="207"/>
      <c r="AM177" s="207"/>
      <c r="AN177" s="207"/>
      <c r="AO177" s="206"/>
    </row>
    <row r="178" spans="38:41" ht="15">
      <c r="AL178" s="207"/>
      <c r="AM178" s="207"/>
      <c r="AN178" s="207"/>
      <c r="AO178" s="206"/>
    </row>
    <row r="179" spans="38:41" ht="15">
      <c r="AL179" s="207"/>
      <c r="AM179" s="207"/>
      <c r="AN179" s="207"/>
      <c r="AO179" s="206"/>
    </row>
    <row r="180" spans="38:41" ht="15">
      <c r="AL180" s="207"/>
      <c r="AM180" s="207"/>
      <c r="AN180" s="207"/>
      <c r="AO180" s="206"/>
    </row>
    <row r="181" spans="38:41" ht="15">
      <c r="AL181" s="207"/>
      <c r="AM181" s="207"/>
      <c r="AN181" s="207"/>
      <c r="AO181" s="206"/>
    </row>
    <row r="182" spans="38:41" ht="15">
      <c r="AL182" s="207"/>
      <c r="AM182" s="207"/>
      <c r="AN182" s="207"/>
      <c r="AO182" s="206"/>
    </row>
    <row r="183" spans="38:41" ht="15">
      <c r="AL183" s="207"/>
      <c r="AM183" s="207"/>
      <c r="AN183" s="207"/>
      <c r="AO183" s="206"/>
    </row>
    <row r="184" spans="38:41" ht="15">
      <c r="AL184" s="207"/>
      <c r="AM184" s="207"/>
      <c r="AN184" s="207"/>
      <c r="AO184" s="206"/>
    </row>
    <row r="185" spans="38:41" ht="15">
      <c r="AL185" s="207"/>
      <c r="AM185" s="207"/>
      <c r="AN185" s="207"/>
      <c r="AO185" s="206"/>
    </row>
    <row r="186" spans="38:41" ht="15">
      <c r="AL186" s="207"/>
      <c r="AM186" s="207"/>
      <c r="AN186" s="207"/>
      <c r="AO186" s="206"/>
    </row>
    <row r="187" spans="38:41" ht="15">
      <c r="AL187" s="207"/>
      <c r="AM187" s="207"/>
      <c r="AN187" s="207"/>
      <c r="AO187" s="206"/>
    </row>
    <row r="188" spans="38:41" ht="15">
      <c r="AL188" s="207"/>
      <c r="AM188" s="207"/>
      <c r="AN188" s="207"/>
      <c r="AO188" s="206"/>
    </row>
    <row r="189" spans="38:41" ht="15">
      <c r="AL189" s="207"/>
      <c r="AM189" s="207"/>
      <c r="AN189" s="207"/>
      <c r="AO189" s="206"/>
    </row>
    <row r="190" spans="38:41" ht="15">
      <c r="AL190" s="207"/>
      <c r="AM190" s="207"/>
      <c r="AN190" s="207"/>
      <c r="AO190" s="206"/>
    </row>
    <row r="191" spans="38:41" ht="15">
      <c r="AL191" s="207"/>
      <c r="AM191" s="207"/>
      <c r="AN191" s="207"/>
      <c r="AO191" s="206"/>
    </row>
    <row r="192" spans="38:41" ht="15">
      <c r="AL192" s="207"/>
      <c r="AM192" s="207"/>
      <c r="AN192" s="207"/>
      <c r="AO192" s="206"/>
    </row>
    <row r="193" spans="38:41" ht="15">
      <c r="AL193" s="207"/>
      <c r="AM193" s="207"/>
      <c r="AN193" s="207"/>
      <c r="AO193" s="206"/>
    </row>
    <row r="194" spans="38:41" ht="15">
      <c r="AL194" s="207"/>
      <c r="AM194" s="207"/>
      <c r="AN194" s="207"/>
      <c r="AO194" s="206"/>
    </row>
    <row r="195" spans="38:41" ht="15">
      <c r="AL195" s="207"/>
      <c r="AM195" s="207"/>
      <c r="AN195" s="207"/>
      <c r="AO195" s="206"/>
    </row>
    <row r="196" spans="38:41" ht="15">
      <c r="AL196" s="207"/>
      <c r="AM196" s="207"/>
      <c r="AN196" s="207"/>
      <c r="AO196" s="206"/>
    </row>
    <row r="197" spans="38:41" ht="15">
      <c r="AL197" s="207"/>
      <c r="AM197" s="207"/>
      <c r="AN197" s="207"/>
      <c r="AO197" s="206"/>
    </row>
    <row r="198" spans="38:41" ht="15">
      <c r="AL198" s="207"/>
      <c r="AM198" s="207"/>
      <c r="AN198" s="207"/>
      <c r="AO198" s="206"/>
    </row>
    <row r="199" spans="38:41" ht="15">
      <c r="AL199" s="207"/>
      <c r="AM199" s="207"/>
      <c r="AN199" s="207"/>
      <c r="AO199" s="206"/>
    </row>
    <row r="200" spans="38:41" ht="15">
      <c r="AL200" s="207"/>
      <c r="AM200" s="207"/>
      <c r="AN200" s="207"/>
      <c r="AO200" s="206"/>
    </row>
    <row r="201" spans="38:41" ht="15">
      <c r="AL201" s="207"/>
      <c r="AM201" s="207"/>
      <c r="AN201" s="207"/>
      <c r="AO201" s="206"/>
    </row>
    <row r="202" spans="38:41" ht="15">
      <c r="AL202" s="207"/>
      <c r="AM202" s="207"/>
      <c r="AN202" s="207"/>
      <c r="AO202" s="206"/>
    </row>
    <row r="203" spans="38:41" ht="15">
      <c r="AL203" s="207"/>
      <c r="AM203" s="207"/>
      <c r="AN203" s="207"/>
      <c r="AO203" s="206"/>
    </row>
    <row r="204" spans="38:41" ht="15">
      <c r="AL204" s="207"/>
      <c r="AM204" s="207"/>
      <c r="AN204" s="207"/>
      <c r="AO204" s="206"/>
    </row>
    <row r="205" spans="38:41" ht="15">
      <c r="AL205" s="207"/>
      <c r="AM205" s="207"/>
      <c r="AN205" s="207"/>
      <c r="AO205" s="206"/>
    </row>
    <row r="206" spans="38:41" ht="15">
      <c r="AL206" s="207"/>
      <c r="AM206" s="207"/>
      <c r="AN206" s="207"/>
      <c r="AO206" s="206"/>
    </row>
    <row r="207" spans="38:41" ht="15">
      <c r="AL207" s="207"/>
      <c r="AM207" s="207"/>
      <c r="AN207" s="207"/>
      <c r="AO207" s="206"/>
    </row>
    <row r="208" spans="38:41" ht="15">
      <c r="AL208" s="207"/>
      <c r="AM208" s="207"/>
      <c r="AN208" s="207"/>
      <c r="AO208" s="206"/>
    </row>
    <row r="209" spans="38:41" ht="15">
      <c r="AL209" s="207"/>
      <c r="AM209" s="207"/>
      <c r="AN209" s="207"/>
      <c r="AO209" s="206"/>
    </row>
    <row r="210" spans="38:41" ht="15">
      <c r="AL210" s="207"/>
      <c r="AM210" s="207"/>
      <c r="AN210" s="207"/>
      <c r="AO210" s="206"/>
    </row>
    <row r="211" spans="38:41" ht="15">
      <c r="AL211" s="207"/>
      <c r="AM211" s="207"/>
      <c r="AN211" s="207"/>
      <c r="AO211" s="206"/>
    </row>
    <row r="212" spans="38:41" ht="15">
      <c r="AL212" s="207"/>
      <c r="AM212" s="207"/>
      <c r="AN212" s="207"/>
      <c r="AO212" s="206"/>
    </row>
    <row r="213" spans="38:41" ht="15">
      <c r="AL213" s="207"/>
      <c r="AM213" s="207"/>
      <c r="AN213" s="207"/>
      <c r="AO213" s="206"/>
    </row>
    <row r="214" spans="38:41" ht="15">
      <c r="AL214" s="207"/>
      <c r="AM214" s="207"/>
      <c r="AN214" s="207"/>
      <c r="AO214" s="206"/>
    </row>
    <row r="215" spans="38:41" ht="15">
      <c r="AL215" s="207"/>
      <c r="AM215" s="207"/>
      <c r="AN215" s="207"/>
      <c r="AO215" s="206"/>
    </row>
    <row r="216" spans="38:41" ht="15">
      <c r="AL216" s="207"/>
      <c r="AM216" s="207"/>
      <c r="AN216" s="207"/>
      <c r="AO216" s="206"/>
    </row>
    <row r="217" spans="38:41" ht="15">
      <c r="AL217" s="207"/>
      <c r="AM217" s="207"/>
      <c r="AN217" s="207"/>
      <c r="AO217" s="206"/>
    </row>
    <row r="218" spans="38:41" ht="15">
      <c r="AL218" s="207"/>
      <c r="AM218" s="207"/>
      <c r="AN218" s="207"/>
      <c r="AO218" s="206"/>
    </row>
    <row r="219" spans="38:41" ht="15">
      <c r="AL219" s="207"/>
      <c r="AM219" s="207"/>
      <c r="AN219" s="207"/>
      <c r="AO219" s="206"/>
    </row>
    <row r="220" spans="38:41" ht="15">
      <c r="AL220" s="207"/>
      <c r="AM220" s="207"/>
      <c r="AN220" s="207"/>
      <c r="AO220" s="206"/>
    </row>
    <row r="221" spans="38:41" ht="15">
      <c r="AL221" s="207"/>
      <c r="AM221" s="207"/>
      <c r="AN221" s="207"/>
      <c r="AO221" s="206"/>
    </row>
    <row r="222" spans="38:41" ht="15">
      <c r="AL222" s="207"/>
      <c r="AM222" s="207"/>
      <c r="AN222" s="207"/>
      <c r="AO222" s="206"/>
    </row>
    <row r="223" spans="38:41" ht="15">
      <c r="AL223" s="207"/>
      <c r="AM223" s="207"/>
      <c r="AN223" s="207"/>
      <c r="AO223" s="206"/>
    </row>
    <row r="224" spans="38:41" ht="15">
      <c r="AL224" s="207"/>
      <c r="AM224" s="207"/>
      <c r="AN224" s="207"/>
      <c r="AO224" s="206"/>
    </row>
    <row r="225" spans="38:41" ht="15">
      <c r="AL225" s="207"/>
      <c r="AM225" s="207"/>
      <c r="AN225" s="207"/>
      <c r="AO225" s="206"/>
    </row>
    <row r="226" spans="38:41" ht="15">
      <c r="AL226" s="207"/>
      <c r="AM226" s="207"/>
      <c r="AN226" s="207"/>
      <c r="AO226" s="206"/>
    </row>
    <row r="227" spans="38:41" ht="15">
      <c r="AL227" s="207"/>
      <c r="AM227" s="207"/>
      <c r="AN227" s="207"/>
      <c r="AO227" s="206"/>
    </row>
    <row r="228" spans="38:41" ht="15">
      <c r="AL228" s="207"/>
      <c r="AM228" s="207"/>
      <c r="AN228" s="207"/>
      <c r="AO228" s="206"/>
    </row>
    <row r="229" spans="38:41" ht="15">
      <c r="AL229" s="207"/>
      <c r="AM229" s="207"/>
      <c r="AN229" s="207"/>
      <c r="AO229" s="206"/>
    </row>
    <row r="230" spans="38:41" ht="15">
      <c r="AL230" s="207"/>
      <c r="AM230" s="207"/>
      <c r="AN230" s="207"/>
      <c r="AO230" s="206"/>
    </row>
    <row r="231" spans="38:41" ht="15">
      <c r="AL231" s="207"/>
      <c r="AM231" s="207"/>
      <c r="AN231" s="207"/>
      <c r="AO231" s="206"/>
    </row>
    <row r="232" spans="38:41" ht="15">
      <c r="AL232" s="207"/>
      <c r="AM232" s="207"/>
      <c r="AN232" s="207"/>
      <c r="AO232" s="206"/>
    </row>
    <row r="233" spans="38:41" ht="15">
      <c r="AL233" s="207"/>
      <c r="AM233" s="207"/>
      <c r="AN233" s="207"/>
      <c r="AO233" s="206"/>
    </row>
    <row r="234" spans="38:41" ht="15">
      <c r="AL234" s="207"/>
      <c r="AM234" s="207"/>
      <c r="AN234" s="207"/>
      <c r="AO234" s="206"/>
    </row>
    <row r="235" spans="38:41" ht="15">
      <c r="AL235" s="207"/>
      <c r="AM235" s="207"/>
      <c r="AN235" s="207"/>
      <c r="AO235" s="206"/>
    </row>
    <row r="236" spans="38:41" ht="15">
      <c r="AL236" s="207"/>
      <c r="AM236" s="207"/>
      <c r="AN236" s="207"/>
      <c r="AO236" s="206"/>
    </row>
    <row r="237" spans="38:41" ht="15">
      <c r="AL237" s="207"/>
      <c r="AM237" s="207"/>
      <c r="AN237" s="207"/>
      <c r="AO237" s="206"/>
    </row>
    <row r="238" spans="38:41" ht="15">
      <c r="AL238" s="207"/>
      <c r="AM238" s="207"/>
      <c r="AN238" s="207"/>
      <c r="AO238" s="206"/>
    </row>
    <row r="239" spans="38:41" ht="15">
      <c r="AL239" s="207"/>
      <c r="AM239" s="207"/>
      <c r="AN239" s="207"/>
      <c r="AO239" s="206"/>
    </row>
    <row r="240" spans="38:41" ht="15">
      <c r="AL240" s="207"/>
      <c r="AM240" s="207"/>
      <c r="AN240" s="207"/>
      <c r="AO240" s="206"/>
    </row>
    <row r="241" spans="38:41" ht="15">
      <c r="AL241" s="207"/>
      <c r="AM241" s="207"/>
      <c r="AN241" s="207"/>
      <c r="AO241" s="206"/>
    </row>
    <row r="242" spans="38:41" ht="15">
      <c r="AL242" s="207"/>
      <c r="AM242" s="207"/>
      <c r="AN242" s="207"/>
      <c r="AO242" s="206"/>
    </row>
    <row r="243" spans="38:41" ht="15">
      <c r="AL243" s="207"/>
      <c r="AM243" s="207"/>
      <c r="AN243" s="207"/>
      <c r="AO243" s="206"/>
    </row>
    <row r="244" spans="38:41" ht="15">
      <c r="AL244" s="207"/>
      <c r="AM244" s="207"/>
      <c r="AN244" s="207"/>
      <c r="AO244" s="206"/>
    </row>
    <row r="245" spans="38:41" ht="15">
      <c r="AL245" s="207"/>
      <c r="AM245" s="207"/>
      <c r="AN245" s="207"/>
      <c r="AO245" s="206"/>
    </row>
    <row r="246" spans="38:41" ht="15">
      <c r="AL246" s="207"/>
      <c r="AM246" s="207"/>
      <c r="AN246" s="207"/>
      <c r="AO246" s="206"/>
    </row>
    <row r="247" spans="38:41" ht="15">
      <c r="AL247" s="207"/>
      <c r="AM247" s="207"/>
      <c r="AN247" s="207"/>
      <c r="AO247" s="206"/>
    </row>
    <row r="248" spans="38:41" ht="15">
      <c r="AL248" s="207"/>
      <c r="AM248" s="207"/>
      <c r="AN248" s="207"/>
      <c r="AO248" s="206"/>
    </row>
    <row r="249" spans="38:41" ht="15">
      <c r="AL249" s="207"/>
      <c r="AM249" s="207"/>
      <c r="AN249" s="207"/>
      <c r="AO249" s="206"/>
    </row>
    <row r="250" spans="38:41" ht="15">
      <c r="AL250" s="207"/>
      <c r="AM250" s="207"/>
      <c r="AN250" s="207"/>
      <c r="AO250" s="206"/>
    </row>
    <row r="251" spans="38:41" ht="15">
      <c r="AL251" s="207"/>
      <c r="AM251" s="207"/>
      <c r="AN251" s="207"/>
      <c r="AO251" s="206"/>
    </row>
    <row r="252" spans="38:41" ht="15">
      <c r="AL252" s="207"/>
      <c r="AM252" s="207"/>
      <c r="AN252" s="207"/>
      <c r="AO252" s="206"/>
    </row>
    <row r="253" spans="38:41" ht="15">
      <c r="AL253" s="207"/>
      <c r="AM253" s="207"/>
      <c r="AN253" s="207"/>
      <c r="AO253" s="206"/>
    </row>
    <row r="254" spans="38:41" ht="15">
      <c r="AL254" s="207"/>
      <c r="AM254" s="207"/>
      <c r="AN254" s="207"/>
      <c r="AO254" s="206"/>
    </row>
    <row r="255" spans="38:41" ht="15">
      <c r="AL255" s="207"/>
      <c r="AM255" s="207"/>
      <c r="AN255" s="207"/>
      <c r="AO255" s="206"/>
    </row>
    <row r="256" spans="38:41" ht="15">
      <c r="AL256" s="207"/>
      <c r="AM256" s="207"/>
      <c r="AN256" s="207"/>
      <c r="AO256" s="206"/>
    </row>
    <row r="257" spans="38:41" ht="15">
      <c r="AL257" s="207"/>
      <c r="AM257" s="207"/>
      <c r="AN257" s="207"/>
      <c r="AO257" s="206"/>
    </row>
    <row r="258" spans="38:41" ht="15">
      <c r="AL258" s="207"/>
      <c r="AM258" s="207"/>
      <c r="AN258" s="207"/>
      <c r="AO258" s="206"/>
    </row>
    <row r="259" spans="38:41" ht="15">
      <c r="AL259" s="207"/>
      <c r="AM259" s="207"/>
      <c r="AN259" s="207"/>
      <c r="AO259" s="206"/>
    </row>
    <row r="260" spans="38:41" ht="15">
      <c r="AL260" s="207"/>
      <c r="AM260" s="207"/>
      <c r="AN260" s="207"/>
      <c r="AO260" s="206"/>
    </row>
    <row r="261" spans="38:41" ht="15">
      <c r="AL261" s="207"/>
      <c r="AM261" s="207"/>
      <c r="AN261" s="207"/>
      <c r="AO261" s="206"/>
    </row>
    <row r="262" spans="38:41" ht="15">
      <c r="AL262" s="207"/>
      <c r="AM262" s="207"/>
      <c r="AN262" s="207"/>
      <c r="AO262" s="206"/>
    </row>
    <row r="263" spans="38:41" ht="15">
      <c r="AL263" s="207"/>
      <c r="AM263" s="207"/>
      <c r="AN263" s="207"/>
      <c r="AO263" s="206"/>
    </row>
    <row r="264" spans="38:41" ht="15">
      <c r="AL264" s="207"/>
      <c r="AM264" s="207"/>
      <c r="AN264" s="207"/>
      <c r="AO264" s="206"/>
    </row>
    <row r="265" spans="38:41" ht="15">
      <c r="AL265" s="207"/>
      <c r="AM265" s="207"/>
      <c r="AN265" s="207"/>
      <c r="AO265" s="206"/>
    </row>
    <row r="266" spans="38:41" ht="15">
      <c r="AL266" s="207"/>
      <c r="AM266" s="207"/>
      <c r="AN266" s="207"/>
      <c r="AO266" s="206"/>
    </row>
    <row r="267" spans="38:41" ht="15">
      <c r="AL267" s="207"/>
      <c r="AM267" s="207"/>
      <c r="AN267" s="207"/>
      <c r="AO267" s="206"/>
    </row>
    <row r="268" spans="38:41" ht="15">
      <c r="AL268" s="207"/>
      <c r="AM268" s="207"/>
      <c r="AN268" s="207"/>
      <c r="AO268" s="206"/>
    </row>
    <row r="269" spans="38:41" ht="15">
      <c r="AL269" s="207"/>
      <c r="AM269" s="207"/>
      <c r="AN269" s="207"/>
      <c r="AO269" s="206"/>
    </row>
    <row r="270" spans="38:41" ht="15">
      <c r="AL270" s="207"/>
      <c r="AM270" s="207"/>
      <c r="AN270" s="207"/>
      <c r="AO270" s="206"/>
    </row>
    <row r="271" spans="38:41" ht="15">
      <c r="AL271" s="207"/>
      <c r="AM271" s="207"/>
      <c r="AN271" s="207"/>
      <c r="AO271" s="206"/>
    </row>
    <row r="272" spans="38:41" ht="15">
      <c r="AL272" s="207"/>
      <c r="AM272" s="207"/>
      <c r="AN272" s="207"/>
      <c r="AO272" s="206"/>
    </row>
    <row r="273" spans="38:41" ht="15">
      <c r="AL273" s="207"/>
      <c r="AM273" s="207"/>
      <c r="AN273" s="207"/>
      <c r="AO273" s="206"/>
    </row>
    <row r="274" spans="38:41" ht="15">
      <c r="AL274" s="207"/>
      <c r="AM274" s="207"/>
      <c r="AN274" s="207"/>
      <c r="AO274" s="206"/>
    </row>
    <row r="275" spans="38:41" ht="15">
      <c r="AL275" s="207"/>
      <c r="AM275" s="207"/>
      <c r="AN275" s="207"/>
      <c r="AO275" s="206"/>
    </row>
    <row r="276" spans="38:41" ht="15">
      <c r="AL276" s="207"/>
      <c r="AM276" s="207"/>
      <c r="AN276" s="207"/>
      <c r="AO276" s="206"/>
    </row>
    <row r="277" spans="38:41" ht="15">
      <c r="AL277" s="207"/>
      <c r="AM277" s="207"/>
      <c r="AN277" s="207"/>
      <c r="AO277" s="206"/>
    </row>
    <row r="278" spans="38:41" ht="15">
      <c r="AL278" s="207"/>
      <c r="AM278" s="207"/>
      <c r="AN278" s="207"/>
      <c r="AO278" s="206"/>
    </row>
    <row r="279" spans="38:41" ht="15">
      <c r="AL279" s="207"/>
      <c r="AM279" s="207"/>
      <c r="AN279" s="207"/>
      <c r="AO279" s="206"/>
    </row>
    <row r="280" spans="38:41" ht="15">
      <c r="AL280" s="207"/>
      <c r="AM280" s="207"/>
      <c r="AN280" s="207"/>
      <c r="AO280" s="206"/>
    </row>
    <row r="281" spans="38:41" ht="15">
      <c r="AL281" s="207"/>
      <c r="AM281" s="207"/>
      <c r="AN281" s="207"/>
      <c r="AO281" s="206"/>
    </row>
    <row r="282" spans="38:41" ht="15">
      <c r="AL282" s="207"/>
      <c r="AM282" s="207"/>
      <c r="AN282" s="207"/>
      <c r="AO282" s="206"/>
    </row>
    <row r="283" spans="38:41" ht="15">
      <c r="AL283" s="207"/>
      <c r="AM283" s="207"/>
      <c r="AN283" s="207"/>
      <c r="AO283" s="206"/>
    </row>
    <row r="284" spans="38:41" ht="15">
      <c r="AL284" s="207"/>
      <c r="AM284" s="207"/>
      <c r="AN284" s="207"/>
      <c r="AO284" s="206"/>
    </row>
    <row r="285" spans="38:41" ht="15">
      <c r="AL285" s="207"/>
      <c r="AM285" s="207"/>
      <c r="AN285" s="207"/>
      <c r="AO285" s="206"/>
    </row>
    <row r="286" spans="38:41" ht="15">
      <c r="AL286" s="207"/>
      <c r="AM286" s="207"/>
      <c r="AN286" s="207"/>
      <c r="AO286" s="206"/>
    </row>
    <row r="287" spans="38:41" ht="15">
      <c r="AL287" s="207"/>
      <c r="AM287" s="207"/>
      <c r="AN287" s="207"/>
      <c r="AO287" s="206"/>
    </row>
    <row r="288" spans="38:41" ht="15">
      <c r="AL288" s="207"/>
      <c r="AM288" s="207"/>
      <c r="AN288" s="207"/>
      <c r="AO288" s="206"/>
    </row>
    <row r="289" spans="38:41" ht="15">
      <c r="AL289" s="207"/>
      <c r="AM289" s="207"/>
      <c r="AN289" s="207"/>
      <c r="AO289" s="206"/>
    </row>
    <row r="290" spans="38:41" ht="15">
      <c r="AL290" s="207"/>
      <c r="AM290" s="207"/>
      <c r="AN290" s="207"/>
      <c r="AO290" s="206"/>
    </row>
    <row r="291" spans="38:41" ht="15">
      <c r="AL291" s="207"/>
      <c r="AM291" s="207"/>
      <c r="AN291" s="207"/>
      <c r="AO291" s="206"/>
    </row>
    <row r="292" spans="38:41" ht="15">
      <c r="AL292" s="207"/>
      <c r="AM292" s="207"/>
      <c r="AN292" s="207"/>
      <c r="AO292" s="206"/>
    </row>
    <row r="293" spans="38:41" ht="15">
      <c r="AL293" s="207"/>
      <c r="AM293" s="207"/>
      <c r="AN293" s="207"/>
      <c r="AO293" s="206"/>
    </row>
    <row r="294" spans="38:41" ht="15">
      <c r="AL294" s="207"/>
      <c r="AM294" s="207"/>
      <c r="AN294" s="207"/>
      <c r="AO294" s="206"/>
    </row>
    <row r="295" spans="38:41" ht="15">
      <c r="AL295" s="207"/>
      <c r="AM295" s="207"/>
      <c r="AN295" s="207"/>
      <c r="AO295" s="206"/>
    </row>
    <row r="296" spans="38:41" ht="15">
      <c r="AL296" s="207"/>
      <c r="AM296" s="207"/>
      <c r="AN296" s="207"/>
      <c r="AO296" s="206"/>
    </row>
    <row r="297" spans="38:41" ht="15">
      <c r="AL297" s="207"/>
      <c r="AM297" s="207"/>
      <c r="AN297" s="207"/>
      <c r="AO297" s="206"/>
    </row>
    <row r="298" spans="38:41" ht="15">
      <c r="AL298" s="207"/>
      <c r="AM298" s="207"/>
      <c r="AN298" s="207"/>
      <c r="AO298" s="206"/>
    </row>
    <row r="299" spans="38:41" ht="15">
      <c r="AL299" s="207"/>
      <c r="AM299" s="207"/>
      <c r="AN299" s="207"/>
      <c r="AO299" s="206"/>
    </row>
    <row r="300" spans="38:41" ht="15">
      <c r="AL300" s="207"/>
      <c r="AM300" s="207"/>
      <c r="AN300" s="207"/>
      <c r="AO300" s="206"/>
    </row>
    <row r="301" spans="38:41" ht="15">
      <c r="AL301" s="207"/>
      <c r="AM301" s="207"/>
      <c r="AN301" s="207"/>
      <c r="AO301" s="206"/>
    </row>
    <row r="302" spans="38:41" ht="15">
      <c r="AL302" s="207"/>
      <c r="AM302" s="207"/>
      <c r="AN302" s="207"/>
      <c r="AO302" s="206"/>
    </row>
    <row r="303" spans="38:41" ht="15">
      <c r="AL303" s="207"/>
      <c r="AM303" s="207"/>
      <c r="AN303" s="207"/>
      <c r="AO303" s="206"/>
    </row>
    <row r="304" spans="38:41" ht="15">
      <c r="AL304" s="207"/>
      <c r="AM304" s="207"/>
      <c r="AN304" s="207"/>
      <c r="AO304" s="206"/>
    </row>
    <row r="305" spans="38:41" ht="15">
      <c r="AL305" s="207"/>
      <c r="AM305" s="207"/>
      <c r="AN305" s="207"/>
      <c r="AO305" s="206"/>
    </row>
    <row r="306" spans="38:41" ht="15">
      <c r="AL306" s="207"/>
      <c r="AM306" s="207"/>
      <c r="AN306" s="207"/>
      <c r="AO306" s="206"/>
    </row>
    <row r="307" spans="38:41" ht="15">
      <c r="AL307" s="207"/>
      <c r="AM307" s="207"/>
      <c r="AN307" s="207"/>
      <c r="AO307" s="206"/>
    </row>
    <row r="308" spans="38:41" ht="15">
      <c r="AL308" s="207"/>
      <c r="AM308" s="207"/>
      <c r="AN308" s="207"/>
      <c r="AO308" s="206"/>
    </row>
    <row r="309" spans="38:41" ht="15">
      <c r="AL309" s="207"/>
      <c r="AM309" s="207"/>
      <c r="AN309" s="207"/>
      <c r="AO309" s="206"/>
    </row>
    <row r="310" spans="38:41" ht="15">
      <c r="AL310" s="207"/>
      <c r="AM310" s="207"/>
      <c r="AN310" s="207"/>
      <c r="AO310" s="206"/>
    </row>
    <row r="311" spans="38:41" ht="15">
      <c r="AL311" s="207"/>
      <c r="AM311" s="207"/>
      <c r="AN311" s="207"/>
      <c r="AO311" s="206"/>
    </row>
    <row r="312" spans="38:41" ht="15">
      <c r="AL312" s="207"/>
      <c r="AM312" s="207"/>
      <c r="AN312" s="207"/>
      <c r="AO312" s="206"/>
    </row>
    <row r="313" spans="38:41" ht="15">
      <c r="AL313" s="207"/>
      <c r="AM313" s="207"/>
      <c r="AN313" s="207"/>
      <c r="AO313" s="206"/>
    </row>
    <row r="314" spans="38:41" ht="15">
      <c r="AL314" s="207"/>
      <c r="AM314" s="207"/>
      <c r="AN314" s="207"/>
      <c r="AO314" s="206"/>
    </row>
    <row r="315" spans="38:41" ht="15">
      <c r="AL315" s="207"/>
      <c r="AM315" s="207"/>
      <c r="AN315" s="207"/>
      <c r="AO315" s="206"/>
    </row>
    <row r="316" spans="38:41" ht="15">
      <c r="AL316" s="207"/>
      <c r="AM316" s="207"/>
      <c r="AN316" s="207"/>
      <c r="AO316" s="206"/>
    </row>
    <row r="317" spans="38:41" ht="15">
      <c r="AL317" s="207"/>
      <c r="AM317" s="207"/>
      <c r="AN317" s="207"/>
      <c r="AO317" s="206"/>
    </row>
    <row r="318" spans="38:41" ht="15">
      <c r="AL318" s="207"/>
      <c r="AM318" s="207"/>
      <c r="AN318" s="207"/>
      <c r="AO318" s="206"/>
    </row>
    <row r="319" spans="38:41" ht="15">
      <c r="AL319" s="207"/>
      <c r="AM319" s="207"/>
      <c r="AN319" s="207"/>
      <c r="AO319" s="206"/>
    </row>
    <row r="320" spans="38:41" ht="15">
      <c r="AL320" s="207"/>
      <c r="AM320" s="207"/>
      <c r="AN320" s="207"/>
      <c r="AO320" s="206"/>
    </row>
    <row r="321" spans="38:41" ht="15">
      <c r="AL321" s="207"/>
      <c r="AM321" s="207"/>
      <c r="AN321" s="207"/>
      <c r="AO321" s="206"/>
    </row>
    <row r="322" spans="38:41" ht="15">
      <c r="AL322" s="207"/>
      <c r="AM322" s="207"/>
      <c r="AN322" s="207"/>
      <c r="AO322" s="206"/>
    </row>
    <row r="323" spans="38:41" ht="15">
      <c r="AL323" s="207"/>
      <c r="AM323" s="207"/>
      <c r="AN323" s="207"/>
      <c r="AO323" s="206"/>
    </row>
    <row r="324" spans="38:41" ht="15">
      <c r="AL324" s="207"/>
      <c r="AM324" s="207"/>
      <c r="AN324" s="207"/>
      <c r="AO324" s="206"/>
    </row>
    <row r="325" spans="38:41" ht="15">
      <c r="AL325" s="207"/>
      <c r="AM325" s="207"/>
      <c r="AN325" s="207"/>
      <c r="AO325" s="206"/>
    </row>
    <row r="326" spans="38:41" ht="15">
      <c r="AL326" s="207"/>
      <c r="AM326" s="207"/>
      <c r="AN326" s="207"/>
      <c r="AO326" s="206"/>
    </row>
    <row r="327" spans="38:41" ht="15">
      <c r="AL327" s="207"/>
      <c r="AM327" s="207"/>
      <c r="AN327" s="207"/>
      <c r="AO327" s="206"/>
    </row>
    <row r="328" spans="38:41" ht="15">
      <c r="AL328" s="207"/>
      <c r="AM328" s="207"/>
      <c r="AN328" s="207"/>
      <c r="AO328" s="206"/>
    </row>
    <row r="329" spans="38:41" ht="15">
      <c r="AL329" s="207"/>
      <c r="AM329" s="207"/>
      <c r="AN329" s="207"/>
      <c r="AO329" s="206"/>
    </row>
    <row r="330" spans="38:41" ht="15">
      <c r="AL330" s="207"/>
      <c r="AM330" s="207"/>
      <c r="AN330" s="207"/>
      <c r="AO330" s="206"/>
    </row>
    <row r="331" spans="38:41" ht="15">
      <c r="AL331" s="207"/>
      <c r="AM331" s="207"/>
      <c r="AN331" s="207"/>
      <c r="AO331" s="206"/>
    </row>
    <row r="332" spans="38:41" ht="15">
      <c r="AL332" s="207"/>
      <c r="AM332" s="207"/>
      <c r="AN332" s="207"/>
      <c r="AO332" s="206"/>
    </row>
    <row r="333" spans="38:41" ht="15">
      <c r="AL333" s="207"/>
      <c r="AM333" s="207"/>
      <c r="AN333" s="207"/>
      <c r="AO333" s="206"/>
    </row>
    <row r="334" spans="38:41" ht="15">
      <c r="AL334" s="207"/>
      <c r="AM334" s="207"/>
      <c r="AN334" s="207"/>
      <c r="AO334" s="206"/>
    </row>
    <row r="335" spans="38:41" ht="15">
      <c r="AL335" s="207"/>
      <c r="AM335" s="207"/>
      <c r="AN335" s="207"/>
      <c r="AO335" s="206"/>
    </row>
    <row r="336" spans="38:41" ht="15">
      <c r="AL336" s="207"/>
      <c r="AM336" s="207"/>
      <c r="AN336" s="207"/>
      <c r="AO336" s="206"/>
    </row>
    <row r="337" spans="38:41" ht="15">
      <c r="AL337" s="207"/>
      <c r="AM337" s="207"/>
      <c r="AN337" s="207"/>
      <c r="AO337" s="206"/>
    </row>
    <row r="338" spans="38:41" ht="15">
      <c r="AL338" s="207"/>
      <c r="AM338" s="207"/>
      <c r="AN338" s="207"/>
      <c r="AO338" s="206"/>
    </row>
    <row r="339" spans="38:41" ht="15">
      <c r="AL339" s="207"/>
      <c r="AM339" s="207"/>
      <c r="AN339" s="207"/>
      <c r="AO339" s="206"/>
    </row>
    <row r="340" spans="38:41" ht="15">
      <c r="AL340" s="207"/>
      <c r="AM340" s="207"/>
      <c r="AN340" s="207"/>
      <c r="AO340" s="206"/>
    </row>
    <row r="341" spans="38:41" ht="15">
      <c r="AL341" s="207"/>
      <c r="AM341" s="207"/>
      <c r="AN341" s="207"/>
      <c r="AO341" s="206"/>
    </row>
    <row r="342" spans="38:41" ht="15">
      <c r="AL342" s="207"/>
      <c r="AM342" s="207"/>
      <c r="AN342" s="207"/>
      <c r="AO342" s="206"/>
    </row>
    <row r="343" spans="38:41" ht="15">
      <c r="AL343" s="207"/>
      <c r="AM343" s="207"/>
      <c r="AN343" s="207"/>
      <c r="AO343" s="206"/>
    </row>
    <row r="344" spans="38:41" ht="15">
      <c r="AL344" s="207"/>
      <c r="AM344" s="207"/>
      <c r="AN344" s="207"/>
      <c r="AO344" s="206"/>
    </row>
    <row r="345" spans="38:41" ht="15">
      <c r="AL345" s="207"/>
      <c r="AM345" s="207"/>
      <c r="AN345" s="207"/>
      <c r="AO345" s="206"/>
    </row>
    <row r="346" spans="38:41" ht="15">
      <c r="AL346" s="207"/>
      <c r="AM346" s="207"/>
      <c r="AN346" s="207"/>
      <c r="AO346" s="206"/>
    </row>
    <row r="347" spans="38:41" ht="15">
      <c r="AL347" s="207"/>
      <c r="AM347" s="207"/>
      <c r="AN347" s="207"/>
      <c r="AO347" s="206"/>
    </row>
    <row r="348" spans="38:41" ht="15">
      <c r="AL348" s="207"/>
      <c r="AM348" s="207"/>
      <c r="AN348" s="207"/>
      <c r="AO348" s="206"/>
    </row>
    <row r="349" spans="38:41" ht="15">
      <c r="AL349" s="207"/>
      <c r="AM349" s="207"/>
      <c r="AN349" s="207"/>
      <c r="AO349" s="206"/>
    </row>
    <row r="350" spans="38:41" ht="15">
      <c r="AL350" s="207"/>
      <c r="AM350" s="207"/>
      <c r="AN350" s="207"/>
      <c r="AO350" s="206"/>
    </row>
    <row r="351" spans="38:41" ht="15">
      <c r="AL351" s="207"/>
      <c r="AM351" s="207"/>
      <c r="AN351" s="207"/>
      <c r="AO351" s="206"/>
    </row>
    <row r="352" spans="38:41" ht="15">
      <c r="AL352" s="207"/>
      <c r="AM352" s="207"/>
      <c r="AN352" s="207"/>
      <c r="AO352" s="206"/>
    </row>
    <row r="353" spans="38:41" ht="15">
      <c r="AL353" s="207"/>
      <c r="AM353" s="207"/>
      <c r="AN353" s="207"/>
      <c r="AO353" s="206"/>
    </row>
    <row r="354" spans="38:41" ht="15">
      <c r="AL354" s="207"/>
      <c r="AM354" s="207"/>
      <c r="AN354" s="207"/>
      <c r="AO354" s="206"/>
    </row>
    <row r="355" spans="38:41" ht="15">
      <c r="AL355" s="207"/>
      <c r="AM355" s="207"/>
      <c r="AN355" s="207"/>
      <c r="AO355" s="206"/>
    </row>
    <row r="356" spans="38:41" ht="15">
      <c r="AL356" s="207"/>
      <c r="AM356" s="207"/>
      <c r="AN356" s="207"/>
      <c r="AO356" s="206"/>
    </row>
    <row r="357" spans="38:41" ht="15">
      <c r="AL357" s="207"/>
      <c r="AM357" s="207"/>
      <c r="AN357" s="207"/>
      <c r="AO357" s="206"/>
    </row>
    <row r="358" spans="38:41" ht="15">
      <c r="AL358" s="207"/>
      <c r="AM358" s="207"/>
      <c r="AN358" s="207"/>
      <c r="AO358" s="206"/>
    </row>
    <row r="359" spans="38:41" ht="15">
      <c r="AL359" s="207"/>
      <c r="AM359" s="207"/>
      <c r="AN359" s="207"/>
      <c r="AO359" s="206"/>
    </row>
    <row r="360" spans="38:41" ht="15">
      <c r="AL360" s="207"/>
      <c r="AM360" s="207"/>
      <c r="AN360" s="207"/>
      <c r="AO360" s="206"/>
    </row>
    <row r="361" spans="38:41" ht="15">
      <c r="AL361" s="207"/>
      <c r="AM361" s="207"/>
      <c r="AN361" s="207"/>
      <c r="AO361" s="206"/>
    </row>
    <row r="362" spans="38:41" ht="15">
      <c r="AL362" s="207"/>
      <c r="AM362" s="207"/>
      <c r="AN362" s="207"/>
      <c r="AO362" s="206"/>
    </row>
    <row r="363" spans="38:41" ht="15">
      <c r="AL363" s="207"/>
      <c r="AM363" s="207"/>
      <c r="AN363" s="207"/>
      <c r="AO363" s="206"/>
    </row>
    <row r="364" spans="38:41" ht="15">
      <c r="AL364" s="207"/>
      <c r="AM364" s="207"/>
      <c r="AN364" s="207"/>
      <c r="AO364" s="206"/>
    </row>
    <row r="365" spans="38:41" ht="15">
      <c r="AL365" s="207"/>
      <c r="AM365" s="207"/>
      <c r="AN365" s="207"/>
      <c r="AO365" s="206"/>
    </row>
    <row r="366" spans="38:41" ht="15">
      <c r="AL366" s="207"/>
      <c r="AM366" s="207"/>
      <c r="AN366" s="207"/>
      <c r="AO366" s="206"/>
    </row>
    <row r="367" spans="38:41" ht="15">
      <c r="AL367" s="207"/>
      <c r="AM367" s="207"/>
      <c r="AN367" s="207"/>
      <c r="AO367" s="206"/>
    </row>
    <row r="368" spans="38:41" ht="15">
      <c r="AL368" s="207"/>
      <c r="AM368" s="207"/>
      <c r="AN368" s="207"/>
      <c r="AO368" s="206"/>
    </row>
    <row r="369" spans="38:41" ht="15">
      <c r="AL369" s="207"/>
      <c r="AM369" s="207"/>
      <c r="AN369" s="207"/>
      <c r="AO369" s="206"/>
    </row>
    <row r="370" spans="38:41" ht="15">
      <c r="AL370" s="207"/>
      <c r="AM370" s="207"/>
      <c r="AN370" s="207"/>
      <c r="AO370" s="206"/>
    </row>
    <row r="371" spans="38:41" ht="15">
      <c r="AL371" s="207"/>
      <c r="AM371" s="207"/>
      <c r="AN371" s="207"/>
      <c r="AO371" s="206"/>
    </row>
    <row r="372" spans="38:41" ht="15">
      <c r="AL372" s="207"/>
      <c r="AM372" s="207"/>
      <c r="AN372" s="207"/>
      <c r="AO372" s="206"/>
    </row>
    <row r="373" spans="38:41" ht="15">
      <c r="AL373" s="207"/>
      <c r="AM373" s="207"/>
      <c r="AN373" s="207"/>
      <c r="AO373" s="206"/>
    </row>
    <row r="374" spans="38:41" ht="15">
      <c r="AL374" s="207"/>
      <c r="AM374" s="207"/>
      <c r="AN374" s="207"/>
      <c r="AO374" s="206"/>
    </row>
    <row r="375" spans="38:41" ht="15">
      <c r="AL375" s="207"/>
      <c r="AM375" s="207"/>
      <c r="AN375" s="207"/>
      <c r="AO375" s="206"/>
    </row>
    <row r="376" spans="38:41" ht="15">
      <c r="AL376" s="207"/>
      <c r="AM376" s="207"/>
      <c r="AN376" s="207"/>
      <c r="AO376" s="206"/>
    </row>
    <row r="377" spans="38:41" ht="15">
      <c r="AL377" s="207"/>
      <c r="AM377" s="207"/>
      <c r="AN377" s="207"/>
      <c r="AO377" s="206"/>
    </row>
    <row r="378" spans="38:41" ht="15">
      <c r="AL378" s="207"/>
      <c r="AM378" s="207"/>
      <c r="AN378" s="207"/>
      <c r="AO378" s="206"/>
    </row>
    <row r="379" spans="38:41" ht="15">
      <c r="AL379" s="207"/>
      <c r="AM379" s="207"/>
      <c r="AN379" s="207"/>
      <c r="AO379" s="206"/>
    </row>
    <row r="380" spans="38:41" ht="15">
      <c r="AL380" s="207"/>
      <c r="AM380" s="207"/>
      <c r="AN380" s="207"/>
      <c r="AO380" s="206"/>
    </row>
    <row r="381" spans="38:41" ht="15">
      <c r="AL381" s="207"/>
      <c r="AM381" s="207"/>
      <c r="AN381" s="207"/>
      <c r="AO381" s="206"/>
    </row>
    <row r="382" spans="38:41" ht="15">
      <c r="AL382" s="207"/>
      <c r="AM382" s="207"/>
      <c r="AN382" s="207"/>
      <c r="AO382" s="206"/>
    </row>
    <row r="383" spans="38:41" ht="15">
      <c r="AL383" s="207"/>
      <c r="AM383" s="207"/>
      <c r="AN383" s="207"/>
      <c r="AO383" s="206"/>
    </row>
    <row r="384" spans="38:41" ht="15">
      <c r="AL384" s="207"/>
      <c r="AM384" s="207"/>
      <c r="AN384" s="207"/>
      <c r="AO384" s="206"/>
    </row>
    <row r="385" spans="38:41" ht="15">
      <c r="AL385" s="207"/>
      <c r="AM385" s="207"/>
      <c r="AN385" s="207"/>
      <c r="AO385" s="206"/>
    </row>
    <row r="386" spans="38:41" ht="15">
      <c r="AL386" s="207"/>
      <c r="AM386" s="207"/>
      <c r="AN386" s="207"/>
      <c r="AO386" s="206"/>
    </row>
    <row r="387" spans="38:41" ht="15">
      <c r="AL387" s="207"/>
      <c r="AM387" s="207"/>
      <c r="AN387" s="207"/>
      <c r="AO387" s="206"/>
    </row>
    <row r="388" spans="38:41" ht="15">
      <c r="AL388" s="207"/>
      <c r="AM388" s="207"/>
      <c r="AN388" s="207"/>
      <c r="AO388" s="206"/>
    </row>
    <row r="389" spans="38:41" ht="15">
      <c r="AL389" s="207"/>
      <c r="AM389" s="207"/>
      <c r="AN389" s="207"/>
      <c r="AO389" s="206"/>
    </row>
    <row r="390" spans="38:41" ht="15">
      <c r="AL390" s="207"/>
      <c r="AM390" s="207"/>
      <c r="AN390" s="207"/>
      <c r="AO390" s="206"/>
    </row>
    <row r="391" spans="38:41" ht="15">
      <c r="AL391" s="207"/>
      <c r="AM391" s="207"/>
      <c r="AN391" s="207"/>
      <c r="AO391" s="206"/>
    </row>
    <row r="392" spans="38:41" ht="15">
      <c r="AL392" s="207"/>
      <c r="AM392" s="207"/>
      <c r="AN392" s="207"/>
      <c r="AO392" s="206"/>
    </row>
    <row r="393" spans="38:41" ht="15">
      <c r="AL393" s="207"/>
      <c r="AM393" s="207"/>
      <c r="AN393" s="207"/>
      <c r="AO393" s="206"/>
    </row>
    <row r="394" spans="38:41" ht="15">
      <c r="AL394" s="207"/>
      <c r="AM394" s="207"/>
      <c r="AN394" s="207"/>
      <c r="AO394" s="206"/>
    </row>
    <row r="395" spans="38:41" ht="15">
      <c r="AL395" s="207"/>
      <c r="AM395" s="207"/>
      <c r="AN395" s="207"/>
      <c r="AO395" s="206"/>
    </row>
    <row r="396" spans="38:41" ht="15">
      <c r="AL396" s="207"/>
      <c r="AM396" s="207"/>
      <c r="AN396" s="207"/>
      <c r="AO396" s="206"/>
    </row>
    <row r="397" spans="38:41" ht="15">
      <c r="AL397" s="207"/>
      <c r="AM397" s="207"/>
      <c r="AN397" s="207"/>
      <c r="AO397" s="206"/>
    </row>
    <row r="398" spans="38:41" ht="15">
      <c r="AL398" s="207"/>
      <c r="AM398" s="207"/>
      <c r="AN398" s="207"/>
      <c r="AO398" s="206"/>
    </row>
    <row r="399" spans="38:41" ht="15">
      <c r="AL399" s="207"/>
      <c r="AM399" s="207"/>
      <c r="AN399" s="207"/>
      <c r="AO399" s="206"/>
    </row>
    <row r="400" spans="38:41" ht="15">
      <c r="AL400" s="207"/>
      <c r="AM400" s="207"/>
      <c r="AN400" s="207"/>
      <c r="AO400" s="206"/>
    </row>
    <row r="401" spans="38:41" ht="15">
      <c r="AL401" s="207"/>
      <c r="AM401" s="207"/>
      <c r="AN401" s="207"/>
      <c r="AO401" s="206"/>
    </row>
    <row r="402" spans="38:41" ht="15">
      <c r="AL402" s="207"/>
      <c r="AM402" s="207"/>
      <c r="AN402" s="207"/>
      <c r="AO402" s="206"/>
    </row>
    <row r="403" spans="38:41" ht="15">
      <c r="AL403" s="207"/>
      <c r="AM403" s="207"/>
      <c r="AN403" s="207"/>
      <c r="AO403" s="206"/>
    </row>
    <row r="404" spans="38:41" ht="15">
      <c r="AL404" s="207"/>
      <c r="AM404" s="207"/>
      <c r="AN404" s="207"/>
      <c r="AO404" s="206"/>
    </row>
    <row r="405" spans="38:41" ht="15">
      <c r="AL405" s="207"/>
      <c r="AM405" s="207"/>
      <c r="AN405" s="207"/>
      <c r="AO405" s="206"/>
    </row>
    <row r="406" spans="38:41" ht="15">
      <c r="AL406" s="207"/>
      <c r="AM406" s="207"/>
      <c r="AN406" s="207"/>
      <c r="AO406" s="206"/>
    </row>
    <row r="407" spans="38:41" ht="15">
      <c r="AL407" s="207"/>
      <c r="AM407" s="207"/>
      <c r="AN407" s="207"/>
      <c r="AO407" s="206"/>
    </row>
    <row r="408" spans="38:41" ht="15">
      <c r="AL408" s="207"/>
      <c r="AM408" s="207"/>
      <c r="AN408" s="207"/>
      <c r="AO408" s="206"/>
    </row>
    <row r="409" spans="38:41" ht="15">
      <c r="AL409" s="207"/>
      <c r="AM409" s="207"/>
      <c r="AN409" s="207"/>
      <c r="AO409" s="206"/>
    </row>
    <row r="410" spans="38:41" ht="15">
      <c r="AL410" s="207"/>
      <c r="AM410" s="207"/>
      <c r="AN410" s="207"/>
      <c r="AO410" s="206"/>
    </row>
    <row r="411" spans="38:41" ht="15">
      <c r="AL411" s="207"/>
      <c r="AM411" s="207"/>
      <c r="AN411" s="207"/>
      <c r="AO411" s="206"/>
    </row>
    <row r="412" spans="38:41" ht="15">
      <c r="AL412" s="207"/>
      <c r="AM412" s="207"/>
      <c r="AN412" s="207"/>
      <c r="AO412" s="206"/>
    </row>
    <row r="413" spans="38:41" ht="15">
      <c r="AL413" s="207"/>
      <c r="AM413" s="207"/>
      <c r="AN413" s="207"/>
      <c r="AO413" s="206"/>
    </row>
    <row r="414" spans="38:41" ht="15">
      <c r="AL414" s="207"/>
      <c r="AM414" s="207"/>
      <c r="AN414" s="207"/>
      <c r="AO414" s="206"/>
    </row>
    <row r="415" spans="38:41" ht="15">
      <c r="AL415" s="207"/>
      <c r="AM415" s="207"/>
      <c r="AN415" s="207"/>
      <c r="AO415" s="206"/>
    </row>
    <row r="416" spans="38:41" ht="15">
      <c r="AL416" s="207"/>
      <c r="AM416" s="207"/>
      <c r="AN416" s="207"/>
      <c r="AO416" s="206"/>
    </row>
    <row r="417" spans="38:41" ht="15">
      <c r="AL417" s="207"/>
      <c r="AM417" s="207"/>
      <c r="AN417" s="207"/>
      <c r="AO417" s="206"/>
    </row>
    <row r="418" spans="38:41" ht="15">
      <c r="AL418" s="207"/>
      <c r="AM418" s="207"/>
      <c r="AN418" s="207"/>
      <c r="AO418" s="206"/>
    </row>
    <row r="419" spans="38:41" ht="15">
      <c r="AL419" s="207"/>
      <c r="AM419" s="207"/>
      <c r="AN419" s="207"/>
      <c r="AO419" s="206"/>
    </row>
    <row r="420" spans="38:41" ht="15">
      <c r="AL420" s="207"/>
      <c r="AM420" s="207"/>
      <c r="AN420" s="207"/>
      <c r="AO420" s="206"/>
    </row>
    <row r="421" spans="38:41" ht="15">
      <c r="AL421" s="207"/>
      <c r="AM421" s="207"/>
      <c r="AN421" s="207"/>
      <c r="AO421" s="206"/>
    </row>
    <row r="422" spans="38:41" ht="15">
      <c r="AL422" s="207"/>
      <c r="AM422" s="207"/>
      <c r="AN422" s="207"/>
      <c r="AO422" s="206"/>
    </row>
    <row r="423" spans="38:41" ht="15">
      <c r="AL423" s="207"/>
      <c r="AM423" s="207"/>
      <c r="AN423" s="207"/>
      <c r="AO423" s="206"/>
    </row>
    <row r="424" spans="38:41" ht="15">
      <c r="AL424" s="207"/>
      <c r="AM424" s="207"/>
      <c r="AN424" s="207"/>
      <c r="AO424" s="206"/>
    </row>
    <row r="425" spans="38:41" ht="15">
      <c r="AL425" s="207"/>
      <c r="AM425" s="207"/>
      <c r="AN425" s="207"/>
      <c r="AO425" s="206"/>
    </row>
    <row r="426" spans="38:41" ht="15">
      <c r="AL426" s="207"/>
      <c r="AM426" s="207"/>
      <c r="AN426" s="207"/>
      <c r="AO426" s="206"/>
    </row>
    <row r="427" spans="38:41" ht="15">
      <c r="AL427" s="207"/>
      <c r="AM427" s="207"/>
      <c r="AN427" s="207"/>
      <c r="AO427" s="206"/>
    </row>
    <row r="428" spans="38:41" ht="15">
      <c r="AL428" s="207"/>
      <c r="AM428" s="207"/>
      <c r="AN428" s="207"/>
      <c r="AO428" s="206"/>
    </row>
    <row r="429" spans="38:41" ht="15">
      <c r="AL429" s="207"/>
      <c r="AM429" s="207"/>
      <c r="AN429" s="207"/>
      <c r="AO429" s="206"/>
    </row>
    <row r="430" spans="38:41" ht="15">
      <c r="AL430" s="207"/>
      <c r="AM430" s="207"/>
      <c r="AN430" s="207"/>
      <c r="AO430" s="206"/>
    </row>
    <row r="431" spans="38:41" ht="15">
      <c r="AL431" s="207"/>
      <c r="AM431" s="207"/>
      <c r="AN431" s="207"/>
      <c r="AO431" s="206"/>
    </row>
    <row r="432" spans="38:41" ht="15">
      <c r="AL432" s="207"/>
      <c r="AM432" s="207"/>
      <c r="AN432" s="207"/>
      <c r="AO432" s="206"/>
    </row>
    <row r="433" spans="38:41" ht="15">
      <c r="AL433" s="207"/>
      <c r="AM433" s="207"/>
      <c r="AN433" s="207"/>
      <c r="AO433" s="206"/>
    </row>
    <row r="434" spans="38:41" ht="15">
      <c r="AL434" s="207"/>
      <c r="AM434" s="207"/>
      <c r="AN434" s="207"/>
      <c r="AO434" s="206"/>
    </row>
    <row r="435" spans="38:41" ht="15">
      <c r="AL435" s="207"/>
      <c r="AM435" s="207"/>
      <c r="AN435" s="207"/>
      <c r="AO435" s="206"/>
    </row>
    <row r="436" spans="38:41" ht="15">
      <c r="AL436" s="207"/>
      <c r="AM436" s="207"/>
      <c r="AN436" s="207"/>
      <c r="AO436" s="206"/>
    </row>
    <row r="437" spans="38:41" ht="15">
      <c r="AL437" s="207"/>
      <c r="AM437" s="207"/>
      <c r="AN437" s="207"/>
      <c r="AO437" s="206"/>
    </row>
    <row r="438" spans="38:41" ht="15">
      <c r="AL438" s="207"/>
      <c r="AM438" s="207"/>
      <c r="AN438" s="207"/>
      <c r="AO438" s="206"/>
    </row>
    <row r="439" spans="38:41" ht="15">
      <c r="AL439" s="207"/>
      <c r="AM439" s="207"/>
      <c r="AN439" s="207"/>
      <c r="AO439" s="206"/>
    </row>
    <row r="440" spans="38:41" ht="15">
      <c r="AL440" s="207"/>
      <c r="AM440" s="207"/>
      <c r="AN440" s="207"/>
      <c r="AO440" s="206"/>
    </row>
    <row r="441" spans="38:41" ht="15">
      <c r="AL441" s="207"/>
      <c r="AM441" s="207"/>
      <c r="AN441" s="207"/>
      <c r="AO441" s="206"/>
    </row>
    <row r="442" spans="38:41" ht="15">
      <c r="AL442" s="207"/>
      <c r="AM442" s="207"/>
      <c r="AN442" s="207"/>
      <c r="AO442" s="206"/>
    </row>
    <row r="443" spans="38:41" ht="15">
      <c r="AL443" s="207"/>
      <c r="AM443" s="207"/>
      <c r="AN443" s="207"/>
      <c r="AO443" s="206"/>
    </row>
    <row r="444" spans="38:41" ht="15">
      <c r="AL444" s="207"/>
      <c r="AM444" s="207"/>
      <c r="AN444" s="207"/>
      <c r="AO444" s="206"/>
    </row>
    <row r="445" spans="38:41" ht="15">
      <c r="AL445" s="207"/>
      <c r="AM445" s="207"/>
      <c r="AN445" s="207"/>
      <c r="AO445" s="206"/>
    </row>
    <row r="446" spans="38:41" ht="15">
      <c r="AL446" s="207"/>
      <c r="AM446" s="207"/>
      <c r="AN446" s="207"/>
      <c r="AO446" s="206"/>
    </row>
    <row r="447" spans="38:41" ht="15">
      <c r="AL447" s="207"/>
      <c r="AM447" s="207"/>
      <c r="AN447" s="207"/>
      <c r="AO447" s="206"/>
    </row>
    <row r="448" spans="38:41" ht="15">
      <c r="AL448" s="207"/>
      <c r="AM448" s="207"/>
      <c r="AN448" s="207"/>
      <c r="AO448" s="206"/>
    </row>
    <row r="449" spans="38:41" ht="15">
      <c r="AL449" s="207"/>
      <c r="AM449" s="207"/>
      <c r="AN449" s="207"/>
      <c r="AO449" s="206"/>
    </row>
    <row r="450" spans="38:41" ht="15">
      <c r="AL450" s="207"/>
      <c r="AM450" s="207"/>
      <c r="AN450" s="207"/>
      <c r="AO450" s="206"/>
    </row>
    <row r="451" spans="38:41" ht="15">
      <c r="AL451" s="207"/>
      <c r="AM451" s="207"/>
      <c r="AN451" s="207"/>
      <c r="AO451" s="206"/>
    </row>
    <row r="452" spans="38:41" ht="15">
      <c r="AL452" s="207"/>
      <c r="AM452" s="207"/>
      <c r="AN452" s="207"/>
      <c r="AO452" s="206"/>
    </row>
    <row r="453" spans="38:41" ht="15">
      <c r="AL453" s="207"/>
      <c r="AM453" s="207"/>
      <c r="AN453" s="207"/>
      <c r="AO453" s="206"/>
    </row>
    <row r="454" spans="38:41" ht="15">
      <c r="AL454" s="207"/>
      <c r="AM454" s="207"/>
      <c r="AN454" s="207"/>
      <c r="AO454" s="206"/>
    </row>
    <row r="455" spans="38:41" ht="15">
      <c r="AL455" s="207"/>
      <c r="AM455" s="207"/>
      <c r="AN455" s="207"/>
      <c r="AO455" s="206"/>
    </row>
    <row r="456" spans="38:41" ht="15">
      <c r="AL456" s="207"/>
      <c r="AM456" s="207"/>
      <c r="AN456" s="207"/>
      <c r="AO456" s="206"/>
    </row>
    <row r="457" spans="38:41" ht="15">
      <c r="AL457" s="207"/>
      <c r="AM457" s="207"/>
      <c r="AN457" s="207"/>
      <c r="AO457" s="206"/>
    </row>
    <row r="458" spans="38:41" ht="15">
      <c r="AL458" s="207"/>
      <c r="AM458" s="207"/>
      <c r="AN458" s="207"/>
      <c r="AO458" s="206"/>
    </row>
    <row r="459" spans="38:41" ht="15">
      <c r="AL459" s="207"/>
      <c r="AM459" s="207"/>
      <c r="AN459" s="207"/>
      <c r="AO459" s="206"/>
    </row>
    <row r="460" spans="38:41" ht="15">
      <c r="AL460" s="207"/>
      <c r="AM460" s="207"/>
      <c r="AN460" s="207"/>
      <c r="AO460" s="206"/>
    </row>
    <row r="461" spans="38:41" ht="15">
      <c r="AL461" s="207"/>
      <c r="AM461" s="207"/>
      <c r="AN461" s="207"/>
      <c r="AO461" s="206"/>
    </row>
    <row r="462" spans="38:41" ht="15">
      <c r="AL462" s="207"/>
      <c r="AM462" s="207"/>
      <c r="AN462" s="207"/>
      <c r="AO462" s="206"/>
    </row>
    <row r="463" spans="38:41" ht="15">
      <c r="AL463" s="207"/>
      <c r="AM463" s="207"/>
      <c r="AN463" s="207"/>
      <c r="AO463" s="206"/>
    </row>
    <row r="464" spans="38:41" ht="15">
      <c r="AL464" s="207"/>
      <c r="AM464" s="207"/>
      <c r="AN464" s="207"/>
      <c r="AO464" s="206"/>
    </row>
    <row r="465" spans="38:41" ht="15">
      <c r="AL465" s="207"/>
      <c r="AM465" s="207"/>
      <c r="AN465" s="207"/>
      <c r="AO465" s="206"/>
    </row>
    <row r="466" spans="38:41" ht="15">
      <c r="AL466" s="207"/>
      <c r="AM466" s="207"/>
      <c r="AN466" s="207"/>
      <c r="AO466" s="206"/>
    </row>
    <row r="467" spans="38:41" ht="15">
      <c r="AL467" s="207"/>
      <c r="AM467" s="207"/>
      <c r="AN467" s="207"/>
      <c r="AO467" s="206"/>
    </row>
    <row r="468" spans="38:41" ht="15">
      <c r="AL468" s="207"/>
      <c r="AM468" s="207"/>
      <c r="AN468" s="207"/>
      <c r="AO468" s="206"/>
    </row>
    <row r="469" spans="38:41" ht="15">
      <c r="AL469" s="207"/>
      <c r="AM469" s="207"/>
      <c r="AN469" s="207"/>
      <c r="AO469" s="206"/>
    </row>
    <row r="470" spans="38:41" ht="15">
      <c r="AL470" s="207"/>
      <c r="AM470" s="207"/>
      <c r="AN470" s="207"/>
      <c r="AO470" s="206"/>
    </row>
    <row r="471" spans="38:41" ht="15">
      <c r="AL471" s="207"/>
      <c r="AM471" s="207"/>
      <c r="AN471" s="207"/>
      <c r="AO471" s="206"/>
    </row>
    <row r="472" spans="38:41" ht="15">
      <c r="AL472" s="207"/>
      <c r="AM472" s="207"/>
      <c r="AN472" s="207"/>
      <c r="AO472" s="206"/>
    </row>
    <row r="473" spans="38:41" ht="15">
      <c r="AL473" s="207"/>
      <c r="AM473" s="207"/>
      <c r="AN473" s="207"/>
      <c r="AO473" s="206"/>
    </row>
    <row r="474" spans="38:41" ht="15">
      <c r="AL474" s="207"/>
      <c r="AM474" s="207"/>
      <c r="AN474" s="207"/>
      <c r="AO474" s="206"/>
    </row>
    <row r="475" spans="38:41" ht="15">
      <c r="AL475" s="207"/>
      <c r="AM475" s="207"/>
      <c r="AN475" s="207"/>
      <c r="AO475" s="206"/>
    </row>
    <row r="476" spans="38:41" ht="15">
      <c r="AL476" s="207"/>
      <c r="AM476" s="207"/>
      <c r="AN476" s="207"/>
      <c r="AO476" s="206"/>
    </row>
    <row r="477" spans="38:41" ht="15">
      <c r="AL477" s="207"/>
      <c r="AM477" s="207"/>
      <c r="AN477" s="207"/>
      <c r="AO477" s="206"/>
    </row>
    <row r="478" spans="38:41" ht="15">
      <c r="AL478" s="207"/>
      <c r="AM478" s="207"/>
      <c r="AN478" s="207"/>
      <c r="AO478" s="206"/>
    </row>
    <row r="479" spans="38:41" ht="15">
      <c r="AL479" s="207"/>
      <c r="AM479" s="207"/>
      <c r="AN479" s="207"/>
      <c r="AO479" s="206"/>
    </row>
    <row r="480" spans="38:41" ht="15">
      <c r="AL480" s="207"/>
      <c r="AM480" s="207"/>
      <c r="AN480" s="207"/>
      <c r="AO480" s="206"/>
    </row>
    <row r="481" spans="38:41" ht="15">
      <c r="AL481" s="207"/>
      <c r="AM481" s="207"/>
      <c r="AN481" s="207"/>
      <c r="AO481" s="206"/>
    </row>
    <row r="482" spans="38:41" ht="15">
      <c r="AL482" s="207"/>
      <c r="AM482" s="207"/>
      <c r="AN482" s="207"/>
      <c r="AO482" s="206"/>
    </row>
    <row r="483" spans="38:41" ht="15">
      <c r="AL483" s="207"/>
      <c r="AM483" s="207"/>
      <c r="AN483" s="207"/>
      <c r="AO483" s="206"/>
    </row>
    <row r="484" spans="38:41" ht="15">
      <c r="AL484" s="207"/>
      <c r="AM484" s="207"/>
      <c r="AN484" s="207"/>
      <c r="AO484" s="206"/>
    </row>
    <row r="485" spans="38:41" ht="15">
      <c r="AL485" s="207"/>
      <c r="AM485" s="207"/>
      <c r="AN485" s="207"/>
      <c r="AO485" s="206"/>
    </row>
    <row r="486" spans="38:41" ht="15">
      <c r="AL486" s="207"/>
      <c r="AM486" s="207"/>
      <c r="AN486" s="207"/>
      <c r="AO486" s="206"/>
    </row>
    <row r="487" spans="38:41" ht="15">
      <c r="AL487" s="207"/>
      <c r="AM487" s="207"/>
      <c r="AN487" s="207"/>
      <c r="AO487" s="206"/>
    </row>
    <row r="488" spans="38:41" ht="15">
      <c r="AL488" s="207"/>
      <c r="AM488" s="207"/>
      <c r="AN488" s="207"/>
      <c r="AO488" s="206"/>
    </row>
    <row r="489" spans="38:41" ht="15">
      <c r="AL489" s="207"/>
      <c r="AM489" s="207"/>
      <c r="AN489" s="207"/>
      <c r="AO489" s="206"/>
    </row>
  </sheetData>
  <mergeCells count="14">
    <mergeCell ref="AL6:AO6"/>
    <mergeCell ref="B3:D3"/>
    <mergeCell ref="B4:D4"/>
    <mergeCell ref="F4:H4"/>
    <mergeCell ref="Y6:AG6"/>
    <mergeCell ref="AH6:AI6"/>
    <mergeCell ref="V7:W7"/>
    <mergeCell ref="AH7:AI7"/>
    <mergeCell ref="C7:D7"/>
    <mergeCell ref="E7:G7"/>
    <mergeCell ref="I7:K7"/>
    <mergeCell ref="O7:P7"/>
    <mergeCell ref="Q7:R7"/>
    <mergeCell ref="S7:T7"/>
  </mergeCells>
  <printOptions gridLines="1"/>
  <pageMargins left="0.5" right="1" top="0.3" bottom="0.25" header="0.5" footer="0.21"/>
  <pageSetup paperSize="9" scale="44" orientation="landscape" horizontalDpi="4294967293"/>
  <headerFooter alignWithMargins="0"/>
  <rowBreaks count="3" manualBreakCount="3">
    <brk id="46" max="27" man="1"/>
    <brk id="58" max="27" man="1"/>
    <brk id="76" max="29" man="1"/>
  </rowBreaks>
  <colBreaks count="1" manualBreakCount="1">
    <brk id="20" max="107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499984740745262"/>
  </sheetPr>
  <dimension ref="A1:AO489"/>
  <sheetViews>
    <sheetView zoomScale="50" zoomScaleNormal="50" zoomScalePageLayoutView="50" workbookViewId="0">
      <pane ySplit="8" topLeftCell="A16" activePane="bottomLeft" state="frozen"/>
      <selection activeCell="R51" sqref="R51"/>
      <selection pane="bottomLeft" activeCell="R51" sqref="R51"/>
    </sheetView>
  </sheetViews>
  <sheetFormatPr baseColWidth="10" defaultColWidth="9.1640625" defaultRowHeight="18" x14ac:dyDescent="0"/>
  <cols>
    <col min="1" max="1" width="8.1640625" style="582" customWidth="1"/>
    <col min="2" max="2" width="23.6640625" style="582" customWidth="1"/>
    <col min="3" max="3" width="13.83203125" style="582" customWidth="1"/>
    <col min="4" max="4" width="14.33203125" style="582" customWidth="1"/>
    <col min="5" max="5" width="15.33203125" style="582" customWidth="1"/>
    <col min="6" max="6" width="13.5" style="582" customWidth="1"/>
    <col min="7" max="7" width="11.6640625" style="582" customWidth="1"/>
    <col min="8" max="8" width="14.83203125" style="618" customWidth="1"/>
    <col min="9" max="9" width="12.5" style="582" customWidth="1"/>
    <col min="10" max="10" width="13.5" style="582" customWidth="1"/>
    <col min="11" max="11" width="12.1640625" style="582" customWidth="1"/>
    <col min="12" max="12" width="17" style="582" customWidth="1"/>
    <col min="13" max="13" width="17.1640625" style="582" customWidth="1"/>
    <col min="14" max="14" width="14" style="582" customWidth="1"/>
    <col min="15" max="15" width="11" style="582" customWidth="1"/>
    <col min="16" max="16" width="12.6640625" style="582" customWidth="1"/>
    <col min="17" max="17" width="12.33203125" style="582" customWidth="1"/>
    <col min="18" max="18" width="11.5" style="582" customWidth="1"/>
    <col min="19" max="19" width="12.33203125" style="582" customWidth="1"/>
    <col min="20" max="20" width="13.83203125" style="582" customWidth="1"/>
    <col min="21" max="21" width="9.1640625" style="582"/>
    <col min="22" max="22" width="12.6640625" style="582" customWidth="1"/>
    <col min="23" max="23" width="14.6640625" style="582" customWidth="1"/>
    <col min="24" max="24" width="42.6640625" style="582" customWidth="1"/>
    <col min="25" max="33" width="9.1640625" style="452"/>
    <col min="34" max="34" width="16" style="582" customWidth="1"/>
    <col min="35" max="35" width="11" style="582" customWidth="1"/>
    <col min="36" max="36" width="61.1640625" style="582" customWidth="1"/>
    <col min="37" max="40" width="13.1640625" style="582" hidden="1" customWidth="1"/>
    <col min="41" max="41" width="58.1640625" style="582" customWidth="1"/>
    <col min="42" max="16384" width="9.1640625" style="582"/>
  </cols>
  <sheetData>
    <row r="1" spans="1:41" ht="19" thickBot="1">
      <c r="A1" s="457" t="s">
        <v>1085</v>
      </c>
      <c r="B1" s="579"/>
      <c r="C1" s="182"/>
      <c r="D1" s="182"/>
      <c r="E1" s="182"/>
      <c r="F1" s="182"/>
      <c r="G1" s="459"/>
      <c r="H1" s="176"/>
      <c r="I1" s="177"/>
      <c r="J1" s="580"/>
      <c r="K1" s="580"/>
      <c r="L1" s="580"/>
      <c r="M1" s="177"/>
      <c r="N1" s="177"/>
      <c r="O1" s="177"/>
      <c r="P1" s="580"/>
      <c r="Q1" s="580"/>
      <c r="R1" s="580"/>
      <c r="S1" s="580"/>
      <c r="T1" s="580"/>
      <c r="U1" s="580"/>
      <c r="V1" s="580"/>
      <c r="W1" s="580"/>
      <c r="X1" s="580"/>
      <c r="AH1" s="580"/>
      <c r="AI1" s="580"/>
      <c r="AJ1" s="580"/>
      <c r="AK1" s="580"/>
      <c r="AL1" s="580"/>
      <c r="AM1" s="580"/>
      <c r="AN1" s="580"/>
      <c r="AO1" s="581"/>
    </row>
    <row r="2" spans="1:41" ht="19" thickBot="1">
      <c r="A2" s="182" t="s">
        <v>0</v>
      </c>
      <c r="B2" s="583"/>
      <c r="C2" s="182"/>
      <c r="D2" s="182"/>
      <c r="E2" s="182"/>
      <c r="F2" s="182"/>
      <c r="G2" s="182"/>
      <c r="H2" s="176"/>
      <c r="I2" s="177"/>
      <c r="J2" s="580"/>
      <c r="K2" s="580"/>
      <c r="L2" s="580"/>
      <c r="M2" s="177"/>
      <c r="N2" s="177"/>
      <c r="O2" s="177"/>
      <c r="P2" s="580"/>
      <c r="Q2" s="580"/>
      <c r="R2" s="580"/>
      <c r="S2" s="580"/>
      <c r="T2" s="580"/>
      <c r="U2" s="580"/>
      <c r="V2" s="580"/>
      <c r="W2" s="580"/>
      <c r="X2" s="580"/>
      <c r="AH2" s="580"/>
      <c r="AI2" s="580"/>
      <c r="AJ2" s="580"/>
      <c r="AK2" s="580"/>
      <c r="AL2" s="580"/>
      <c r="AM2" s="580"/>
      <c r="AN2" s="580"/>
      <c r="AO2" s="580"/>
    </row>
    <row r="3" spans="1:41" ht="19" thickBot="1">
      <c r="A3" s="583" t="s">
        <v>1</v>
      </c>
      <c r="B3" s="1134" t="s">
        <v>2</v>
      </c>
      <c r="C3" s="1134"/>
      <c r="D3" s="1134"/>
      <c r="E3" s="583"/>
      <c r="F3" s="583"/>
      <c r="G3" s="583"/>
      <c r="H3" s="584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AH3" s="580"/>
      <c r="AI3" s="580"/>
      <c r="AJ3" s="580"/>
      <c r="AK3" s="580"/>
      <c r="AL3" s="580"/>
      <c r="AM3" s="580"/>
      <c r="AN3" s="580"/>
      <c r="AO3" s="580"/>
    </row>
    <row r="4" spans="1:41" ht="19" thickBot="1">
      <c r="A4" s="583" t="s">
        <v>3</v>
      </c>
      <c r="B4" s="585"/>
      <c r="C4" s="1134" t="s">
        <v>3176</v>
      </c>
      <c r="D4" s="1134"/>
      <c r="E4" s="583" t="s">
        <v>5</v>
      </c>
      <c r="F4" s="1135" t="s">
        <v>3391</v>
      </c>
      <c r="G4" s="1135"/>
      <c r="H4" s="1136"/>
      <c r="I4" s="580"/>
      <c r="J4" s="580"/>
      <c r="K4" s="580"/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463"/>
      <c r="Z4" s="463"/>
      <c r="AA4" s="463"/>
      <c r="AB4" s="463"/>
      <c r="AC4" s="463"/>
      <c r="AD4" s="463"/>
      <c r="AE4" s="463"/>
      <c r="AF4" s="463"/>
      <c r="AG4" s="463"/>
      <c r="AH4" s="580"/>
      <c r="AI4" s="580"/>
      <c r="AJ4" s="580"/>
      <c r="AK4" s="580"/>
      <c r="AL4" s="580"/>
      <c r="AM4" s="580"/>
      <c r="AN4" s="580"/>
      <c r="AO4" s="580"/>
    </row>
    <row r="5" spans="1:41" ht="19" thickBot="1">
      <c r="A5" s="586" t="s">
        <v>6</v>
      </c>
      <c r="B5" s="587"/>
      <c r="C5" s="586"/>
      <c r="D5" s="586"/>
      <c r="E5" s="586" t="s">
        <v>5</v>
      </c>
      <c r="F5" s="586"/>
      <c r="G5" s="586"/>
      <c r="H5" s="588"/>
      <c r="I5" s="580"/>
      <c r="J5" s="580"/>
      <c r="K5" s="580"/>
      <c r="L5" s="580"/>
      <c r="M5" s="580"/>
      <c r="N5" s="580"/>
      <c r="O5" s="580"/>
      <c r="P5" s="580"/>
      <c r="Q5" s="580"/>
      <c r="R5" s="580"/>
      <c r="S5" s="580"/>
      <c r="T5" s="580"/>
      <c r="U5" s="580"/>
      <c r="V5" s="580"/>
      <c r="W5" s="580"/>
      <c r="X5" s="580"/>
      <c r="Y5" s="463"/>
      <c r="Z5" s="463"/>
      <c r="AA5" s="463"/>
      <c r="AB5" s="463"/>
      <c r="AC5" s="463"/>
      <c r="AD5" s="463"/>
      <c r="AE5" s="463"/>
      <c r="AF5" s="463"/>
      <c r="AG5" s="463"/>
      <c r="AH5" s="580"/>
      <c r="AI5" s="580"/>
      <c r="AJ5" s="580"/>
      <c r="AK5" s="580"/>
      <c r="AL5" s="580"/>
      <c r="AM5" s="580"/>
      <c r="AN5" s="580"/>
      <c r="AO5" s="580"/>
    </row>
    <row r="6" spans="1:41" ht="19" thickBot="1">
      <c r="A6" s="589"/>
      <c r="B6" s="590"/>
      <c r="C6" s="589"/>
      <c r="D6" s="589"/>
      <c r="E6" s="589"/>
      <c r="F6" s="589"/>
      <c r="G6" s="589"/>
      <c r="H6" s="591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92"/>
      <c r="U6" s="593" t="s">
        <v>11</v>
      </c>
      <c r="V6" s="589"/>
      <c r="W6" s="589"/>
      <c r="X6" s="589"/>
      <c r="Y6" s="1094" t="s">
        <v>2956</v>
      </c>
      <c r="Z6" s="1095"/>
      <c r="AA6" s="1095"/>
      <c r="AB6" s="1095"/>
      <c r="AC6" s="1095"/>
      <c r="AD6" s="1095"/>
      <c r="AE6" s="1095"/>
      <c r="AF6" s="1095"/>
      <c r="AG6" s="1096"/>
      <c r="AH6" s="1137"/>
      <c r="AI6" s="1138"/>
      <c r="AJ6" s="589"/>
      <c r="AK6" s="1132" t="s">
        <v>9</v>
      </c>
      <c r="AL6" s="1133"/>
      <c r="AM6" s="1133"/>
      <c r="AN6" s="1133"/>
    </row>
    <row r="7" spans="1:41" ht="19" thickBot="1">
      <c r="A7" s="594" t="s">
        <v>11</v>
      </c>
      <c r="B7" s="595" t="s">
        <v>12</v>
      </c>
      <c r="C7" s="1131" t="s">
        <v>13</v>
      </c>
      <c r="D7" s="1131"/>
      <c r="E7" s="1131" t="s">
        <v>14</v>
      </c>
      <c r="F7" s="1131"/>
      <c r="G7" s="1131"/>
      <c r="H7" s="596" t="s">
        <v>16</v>
      </c>
      <c r="I7" s="1131" t="s">
        <v>20</v>
      </c>
      <c r="J7" s="1131"/>
      <c r="K7" s="1131"/>
      <c r="L7" s="597" t="s">
        <v>15</v>
      </c>
      <c r="M7" s="597" t="s">
        <v>71</v>
      </c>
      <c r="N7" s="597" t="s">
        <v>72</v>
      </c>
      <c r="O7" s="1131" t="s">
        <v>17</v>
      </c>
      <c r="P7" s="1131"/>
      <c r="Q7" s="1131" t="s">
        <v>18</v>
      </c>
      <c r="R7" s="1131"/>
      <c r="S7" s="1131" t="s">
        <v>19</v>
      </c>
      <c r="T7" s="1131"/>
      <c r="U7" s="598"/>
      <c r="V7" s="1128" t="s">
        <v>3104</v>
      </c>
      <c r="W7" s="1129"/>
      <c r="X7" s="599"/>
      <c r="Y7" s="466" t="s">
        <v>83</v>
      </c>
      <c r="Z7" s="467" t="s">
        <v>82</v>
      </c>
      <c r="AA7" s="467" t="s">
        <v>84</v>
      </c>
      <c r="AB7" s="467" t="s">
        <v>85</v>
      </c>
      <c r="AC7" s="467" t="s">
        <v>86</v>
      </c>
      <c r="AD7" s="468" t="s">
        <v>87</v>
      </c>
      <c r="AE7" s="467" t="s">
        <v>88</v>
      </c>
      <c r="AF7" s="469" t="s">
        <v>89</v>
      </c>
      <c r="AG7" s="470" t="s">
        <v>90</v>
      </c>
      <c r="AH7" s="1128" t="s">
        <v>1318</v>
      </c>
      <c r="AI7" s="1130"/>
      <c r="AJ7" s="597" t="s">
        <v>25</v>
      </c>
      <c r="AK7" s="600" t="s">
        <v>21</v>
      </c>
      <c r="AL7" s="600" t="s">
        <v>74</v>
      </c>
      <c r="AM7" s="600" t="s">
        <v>22</v>
      </c>
      <c r="AN7" s="601" t="s">
        <v>23</v>
      </c>
    </row>
    <row r="8" spans="1:41">
      <c r="A8" s="602"/>
      <c r="B8" s="602"/>
      <c r="C8" s="603" t="s">
        <v>26</v>
      </c>
      <c r="D8" s="603" t="s">
        <v>27</v>
      </c>
      <c r="E8" s="603" t="s">
        <v>75</v>
      </c>
      <c r="F8" s="603" t="s">
        <v>76</v>
      </c>
      <c r="G8" s="603" t="s">
        <v>29</v>
      </c>
      <c r="H8" s="604" t="s">
        <v>31</v>
      </c>
      <c r="I8" s="603" t="s">
        <v>34</v>
      </c>
      <c r="J8" s="603" t="s">
        <v>77</v>
      </c>
      <c r="K8" s="603" t="s">
        <v>35</v>
      </c>
      <c r="L8" s="603" t="s">
        <v>30</v>
      </c>
      <c r="M8" s="603" t="s">
        <v>30</v>
      </c>
      <c r="N8" s="603" t="s">
        <v>30</v>
      </c>
      <c r="O8" s="603" t="s">
        <v>32</v>
      </c>
      <c r="P8" s="603" t="s">
        <v>33</v>
      </c>
      <c r="Q8" s="603" t="s">
        <v>32</v>
      </c>
      <c r="R8" s="603" t="s">
        <v>33</v>
      </c>
      <c r="S8" s="603" t="s">
        <v>32</v>
      </c>
      <c r="T8" s="603" t="s">
        <v>33</v>
      </c>
      <c r="U8" s="598"/>
      <c r="V8" s="600" t="s">
        <v>38</v>
      </c>
      <c r="W8" s="600" t="s">
        <v>39</v>
      </c>
      <c r="X8" s="605" t="s">
        <v>1089</v>
      </c>
      <c r="Y8" s="463"/>
      <c r="Z8" s="463"/>
      <c r="AA8" s="463"/>
      <c r="AB8" s="463"/>
      <c r="AC8" s="463"/>
      <c r="AD8" s="463"/>
      <c r="AE8" s="463"/>
      <c r="AF8" s="463"/>
      <c r="AG8" s="463"/>
      <c r="AH8" s="605" t="s">
        <v>1090</v>
      </c>
      <c r="AI8" s="605" t="s">
        <v>70</v>
      </c>
      <c r="AJ8" s="603"/>
      <c r="AK8" s="606" t="s">
        <v>497</v>
      </c>
      <c r="AL8" s="606" t="s">
        <v>498</v>
      </c>
      <c r="AM8" s="606"/>
      <c r="AN8" s="607"/>
    </row>
    <row r="9" spans="1:41" ht="29.25" customHeight="1">
      <c r="A9" s="608">
        <v>1</v>
      </c>
      <c r="B9" s="609" t="s">
        <v>3392</v>
      </c>
      <c r="C9" s="608"/>
      <c r="D9" s="608">
        <v>1</v>
      </c>
      <c r="E9" s="608"/>
      <c r="F9" s="608"/>
      <c r="G9" s="608">
        <v>1</v>
      </c>
      <c r="H9" s="610">
        <v>665</v>
      </c>
      <c r="I9" s="608"/>
      <c r="J9" s="608"/>
      <c r="K9" s="608">
        <v>1</v>
      </c>
      <c r="L9" s="608">
        <v>174</v>
      </c>
      <c r="M9" s="608">
        <v>72</v>
      </c>
      <c r="N9" s="608">
        <v>220</v>
      </c>
      <c r="O9" s="608">
        <v>1</v>
      </c>
      <c r="P9" s="608"/>
      <c r="Q9" s="608"/>
      <c r="R9" s="608">
        <v>1</v>
      </c>
      <c r="S9" s="608"/>
      <c r="T9" s="608">
        <v>1</v>
      </c>
      <c r="U9" s="611">
        <v>1</v>
      </c>
      <c r="V9" s="608">
        <v>300</v>
      </c>
      <c r="W9" s="608">
        <v>900</v>
      </c>
      <c r="X9" s="608" t="s">
        <v>3393</v>
      </c>
      <c r="Y9" s="70">
        <v>2654</v>
      </c>
      <c r="Z9" s="475">
        <v>223</v>
      </c>
      <c r="AA9" s="475">
        <v>168.5</v>
      </c>
      <c r="AB9" s="475">
        <v>135</v>
      </c>
      <c r="AC9" s="475">
        <v>69</v>
      </c>
      <c r="AD9" s="476">
        <v>233</v>
      </c>
      <c r="AE9" s="81">
        <v>3530</v>
      </c>
      <c r="AF9" s="477">
        <v>665.5</v>
      </c>
      <c r="AG9" s="478">
        <v>2234.5</v>
      </c>
      <c r="AH9" s="608">
        <v>25</v>
      </c>
      <c r="AI9" s="608">
        <v>25</v>
      </c>
      <c r="AJ9" s="608" t="s">
        <v>3394</v>
      </c>
      <c r="AK9" s="608"/>
      <c r="AL9" s="608"/>
      <c r="AM9" s="608"/>
      <c r="AN9" s="612"/>
    </row>
    <row r="10" spans="1:41" ht="29.25" customHeight="1">
      <c r="A10" s="608">
        <v>2</v>
      </c>
      <c r="B10" s="609" t="s">
        <v>3392</v>
      </c>
      <c r="C10" s="608">
        <v>1</v>
      </c>
      <c r="D10" s="608"/>
      <c r="E10" s="608"/>
      <c r="F10" s="608"/>
      <c r="G10" s="608">
        <v>1</v>
      </c>
      <c r="H10" s="610">
        <v>693</v>
      </c>
      <c r="I10" s="608"/>
      <c r="J10" s="608"/>
      <c r="K10" s="608">
        <v>1</v>
      </c>
      <c r="L10" s="608">
        <v>171</v>
      </c>
      <c r="M10" s="608">
        <v>74</v>
      </c>
      <c r="N10" s="608">
        <v>223</v>
      </c>
      <c r="O10" s="608"/>
      <c r="P10" s="608">
        <v>1</v>
      </c>
      <c r="Q10" s="608"/>
      <c r="R10" s="608">
        <v>1</v>
      </c>
      <c r="S10" s="608"/>
      <c r="T10" s="608">
        <v>1</v>
      </c>
      <c r="U10" s="611">
        <v>2</v>
      </c>
      <c r="V10" s="608">
        <v>300</v>
      </c>
      <c r="W10" s="608">
        <v>900</v>
      </c>
      <c r="X10" s="608" t="s">
        <v>3395</v>
      </c>
      <c r="Y10" s="70">
        <v>2350.5</v>
      </c>
      <c r="Z10" s="66">
        <v>7387.5</v>
      </c>
      <c r="AA10" s="66">
        <v>1960</v>
      </c>
      <c r="AB10" s="475">
        <v>366</v>
      </c>
      <c r="AC10" s="475">
        <v>531</v>
      </c>
      <c r="AD10" s="476">
        <v>111.5</v>
      </c>
      <c r="AE10" s="480">
        <v>132</v>
      </c>
      <c r="AF10" s="477">
        <v>107</v>
      </c>
      <c r="AG10" s="478">
        <v>2555</v>
      </c>
      <c r="AH10" s="608"/>
      <c r="AI10" s="608"/>
      <c r="AJ10" s="608"/>
      <c r="AK10" s="608"/>
      <c r="AL10" s="608"/>
      <c r="AM10" s="608"/>
      <c r="AN10" s="612"/>
    </row>
    <row r="11" spans="1:41" ht="29.25" customHeight="1">
      <c r="A11" s="608">
        <v>3</v>
      </c>
      <c r="B11" s="609" t="s">
        <v>3392</v>
      </c>
      <c r="C11" s="613">
        <v>1</v>
      </c>
      <c r="D11" s="608"/>
      <c r="E11" s="608"/>
      <c r="F11" s="608"/>
      <c r="G11" s="608">
        <v>1</v>
      </c>
      <c r="H11" s="610">
        <v>737</v>
      </c>
      <c r="I11" s="608"/>
      <c r="J11" s="608"/>
      <c r="K11" s="608">
        <v>1</v>
      </c>
      <c r="L11" s="608">
        <v>172</v>
      </c>
      <c r="M11" s="608">
        <v>72</v>
      </c>
      <c r="N11" s="608">
        <v>223</v>
      </c>
      <c r="O11" s="608"/>
      <c r="P11" s="608">
        <v>1</v>
      </c>
      <c r="Q11" s="608"/>
      <c r="R11" s="608">
        <v>1</v>
      </c>
      <c r="S11" s="608"/>
      <c r="T11" s="608">
        <v>1</v>
      </c>
      <c r="U11" s="611">
        <v>3</v>
      </c>
      <c r="V11" s="608">
        <v>300</v>
      </c>
      <c r="W11" s="608">
        <v>800</v>
      </c>
      <c r="X11" s="608" t="s">
        <v>3396</v>
      </c>
      <c r="Y11" s="479">
        <v>85</v>
      </c>
      <c r="Z11" s="475">
        <v>95</v>
      </c>
      <c r="AA11" s="475">
        <v>96</v>
      </c>
      <c r="AB11" s="475">
        <v>150.5</v>
      </c>
      <c r="AC11" s="475">
        <v>258.5</v>
      </c>
      <c r="AD11" s="476">
        <v>83</v>
      </c>
      <c r="AE11" s="480">
        <v>630</v>
      </c>
      <c r="AF11" s="477">
        <v>75.5</v>
      </c>
      <c r="AG11" s="130">
        <v>7823</v>
      </c>
      <c r="AH11" s="608"/>
      <c r="AI11" s="608"/>
      <c r="AJ11" s="608"/>
      <c r="AK11" s="608"/>
      <c r="AL11" s="608"/>
      <c r="AM11" s="608"/>
      <c r="AN11" s="612"/>
    </row>
    <row r="12" spans="1:41" ht="29.25" customHeight="1">
      <c r="A12" s="608">
        <v>4</v>
      </c>
      <c r="B12" s="609" t="s">
        <v>3392</v>
      </c>
      <c r="C12" s="608"/>
      <c r="D12" s="608">
        <v>1</v>
      </c>
      <c r="E12" s="608"/>
      <c r="F12" s="608"/>
      <c r="G12" s="608">
        <v>1</v>
      </c>
      <c r="H12" s="610">
        <v>651</v>
      </c>
      <c r="I12" s="608"/>
      <c r="J12" s="608"/>
      <c r="K12" s="608">
        <v>1</v>
      </c>
      <c r="L12" s="608">
        <v>168</v>
      </c>
      <c r="M12" s="608">
        <v>72</v>
      </c>
      <c r="N12" s="608">
        <v>222</v>
      </c>
      <c r="O12" s="608">
        <v>1</v>
      </c>
      <c r="P12" s="608"/>
      <c r="Q12" s="608"/>
      <c r="R12" s="608">
        <v>1</v>
      </c>
      <c r="S12" s="608"/>
      <c r="T12" s="608">
        <v>1</v>
      </c>
      <c r="U12" s="611">
        <v>4</v>
      </c>
      <c r="V12" s="608">
        <v>300</v>
      </c>
      <c r="W12" s="608">
        <v>900</v>
      </c>
      <c r="X12" s="608" t="s">
        <v>3397</v>
      </c>
      <c r="Y12" s="479">
        <v>305</v>
      </c>
      <c r="Z12" s="475">
        <v>123</v>
      </c>
      <c r="AA12" s="475">
        <v>94.5</v>
      </c>
      <c r="AB12" s="475">
        <v>132.5</v>
      </c>
      <c r="AC12" s="475">
        <v>143</v>
      </c>
      <c r="AD12" s="476">
        <v>194</v>
      </c>
      <c r="AE12" s="480">
        <v>715</v>
      </c>
      <c r="AF12" s="477">
        <v>257.5</v>
      </c>
      <c r="AG12" s="478">
        <v>2332.5</v>
      </c>
      <c r="AH12" s="608"/>
      <c r="AI12" s="608"/>
      <c r="AJ12" s="608"/>
      <c r="AK12" s="608"/>
      <c r="AL12" s="608"/>
      <c r="AM12" s="608"/>
      <c r="AN12" s="612"/>
    </row>
    <row r="13" spans="1:41" ht="29.25" customHeight="1">
      <c r="A13" s="608">
        <v>5</v>
      </c>
      <c r="B13" s="609" t="s">
        <v>3392</v>
      </c>
      <c r="C13" s="608">
        <v>1</v>
      </c>
      <c r="D13" s="608"/>
      <c r="E13" s="608"/>
      <c r="F13" s="608"/>
      <c r="G13" s="608">
        <v>1</v>
      </c>
      <c r="H13" s="610">
        <v>705</v>
      </c>
      <c r="I13" s="608"/>
      <c r="J13" s="608"/>
      <c r="K13" s="608">
        <v>1</v>
      </c>
      <c r="L13" s="608">
        <v>173</v>
      </c>
      <c r="M13" s="608">
        <v>73</v>
      </c>
      <c r="N13" s="608">
        <v>223</v>
      </c>
      <c r="O13" s="608"/>
      <c r="P13" s="608">
        <v>1</v>
      </c>
      <c r="Q13" s="608"/>
      <c r="R13" s="608">
        <v>1</v>
      </c>
      <c r="S13" s="608"/>
      <c r="T13" s="608">
        <v>1</v>
      </c>
      <c r="U13" s="611">
        <v>5</v>
      </c>
      <c r="V13" s="608">
        <v>300</v>
      </c>
      <c r="W13" s="608">
        <v>900</v>
      </c>
      <c r="X13" s="608" t="s">
        <v>3398</v>
      </c>
      <c r="Y13" s="70">
        <v>4307</v>
      </c>
      <c r="Z13" s="475">
        <v>404</v>
      </c>
      <c r="AA13" s="475">
        <v>102</v>
      </c>
      <c r="AB13" s="475">
        <v>115</v>
      </c>
      <c r="AC13" s="475">
        <v>125.5</v>
      </c>
      <c r="AD13" s="476">
        <v>471</v>
      </c>
      <c r="AE13" s="81">
        <v>4899</v>
      </c>
      <c r="AF13" s="72">
        <v>1835.5</v>
      </c>
      <c r="AG13" s="130">
        <v>4864.5</v>
      </c>
      <c r="AH13" s="608"/>
      <c r="AI13" s="608"/>
      <c r="AJ13" s="608" t="s">
        <v>3399</v>
      </c>
      <c r="AK13" s="608"/>
      <c r="AL13" s="608"/>
      <c r="AM13" s="608"/>
      <c r="AN13" s="612"/>
    </row>
    <row r="14" spans="1:41" ht="29.25" customHeight="1">
      <c r="A14" s="608">
        <v>6</v>
      </c>
      <c r="B14" s="609" t="s">
        <v>3392</v>
      </c>
      <c r="C14" s="608">
        <v>1</v>
      </c>
      <c r="D14" s="608"/>
      <c r="E14" s="608"/>
      <c r="F14" s="608"/>
      <c r="G14" s="608">
        <v>1</v>
      </c>
      <c r="H14" s="610">
        <v>854</v>
      </c>
      <c r="I14" s="608"/>
      <c r="J14" s="608"/>
      <c r="K14" s="608">
        <v>1</v>
      </c>
      <c r="L14" s="608">
        <v>174</v>
      </c>
      <c r="M14" s="608">
        <v>73</v>
      </c>
      <c r="N14" s="608">
        <v>220</v>
      </c>
      <c r="O14" s="608"/>
      <c r="P14" s="608">
        <v>1</v>
      </c>
      <c r="Q14" s="608"/>
      <c r="R14" s="608">
        <v>1</v>
      </c>
      <c r="S14" s="608"/>
      <c r="T14" s="608">
        <v>1</v>
      </c>
      <c r="U14" s="611">
        <v>6</v>
      </c>
      <c r="V14" s="608">
        <v>300</v>
      </c>
      <c r="W14" s="608">
        <v>900</v>
      </c>
      <c r="X14" s="608" t="s">
        <v>3400</v>
      </c>
      <c r="Y14" s="479">
        <v>714</v>
      </c>
      <c r="Z14" s="66">
        <v>4149</v>
      </c>
      <c r="AA14" s="475">
        <v>478</v>
      </c>
      <c r="AB14" s="475">
        <v>168</v>
      </c>
      <c r="AC14" s="475">
        <v>131.5</v>
      </c>
      <c r="AD14" s="476">
        <v>137.5</v>
      </c>
      <c r="AE14" s="480">
        <v>308.5</v>
      </c>
      <c r="AF14" s="477">
        <v>113</v>
      </c>
      <c r="AG14" s="130">
        <v>6671</v>
      </c>
      <c r="AH14" s="608"/>
      <c r="AI14" s="608"/>
      <c r="AJ14" s="608"/>
      <c r="AK14" s="608"/>
      <c r="AL14" s="608"/>
      <c r="AM14" s="608"/>
      <c r="AN14" s="612"/>
    </row>
    <row r="15" spans="1:41" ht="29.25" customHeight="1">
      <c r="A15" s="608">
        <v>7</v>
      </c>
      <c r="B15" s="609" t="s">
        <v>3392</v>
      </c>
      <c r="C15" s="608">
        <v>1</v>
      </c>
      <c r="D15" s="608"/>
      <c r="E15" s="608"/>
      <c r="F15" s="608"/>
      <c r="G15" s="608">
        <v>1</v>
      </c>
      <c r="H15" s="610">
        <v>573</v>
      </c>
      <c r="I15" s="608"/>
      <c r="J15" s="608"/>
      <c r="K15" s="608">
        <v>1</v>
      </c>
      <c r="L15" s="608">
        <v>170</v>
      </c>
      <c r="M15" s="608">
        <v>71</v>
      </c>
      <c r="N15" s="608">
        <v>218</v>
      </c>
      <c r="O15" s="608"/>
      <c r="P15" s="608">
        <v>1</v>
      </c>
      <c r="Q15" s="608"/>
      <c r="R15" s="608">
        <v>1</v>
      </c>
      <c r="S15" s="608"/>
      <c r="T15" s="608">
        <v>1</v>
      </c>
      <c r="U15" s="611">
        <v>7</v>
      </c>
      <c r="V15" s="608">
        <v>300</v>
      </c>
      <c r="W15" s="608">
        <v>1300</v>
      </c>
      <c r="X15" s="608" t="s">
        <v>3401</v>
      </c>
      <c r="Y15" s="479">
        <v>698</v>
      </c>
      <c r="Z15" s="66">
        <v>2808</v>
      </c>
      <c r="AA15" s="475">
        <v>525.5</v>
      </c>
      <c r="AB15" s="475">
        <v>227</v>
      </c>
      <c r="AC15" s="475">
        <v>190</v>
      </c>
      <c r="AD15" s="476">
        <v>100</v>
      </c>
      <c r="AE15" s="480">
        <v>489.5</v>
      </c>
      <c r="AF15" s="477">
        <v>113</v>
      </c>
      <c r="AG15" s="130">
        <v>5195.5</v>
      </c>
      <c r="AH15" s="608"/>
      <c r="AI15" s="608"/>
      <c r="AJ15" s="608"/>
      <c r="AK15" s="608"/>
      <c r="AL15" s="608"/>
      <c r="AM15" s="608"/>
      <c r="AN15" s="612"/>
    </row>
    <row r="16" spans="1:41" ht="29.25" customHeight="1">
      <c r="A16" s="608">
        <v>8</v>
      </c>
      <c r="B16" s="609" t="s">
        <v>3392</v>
      </c>
      <c r="C16" s="608">
        <v>1</v>
      </c>
      <c r="D16" s="608"/>
      <c r="E16" s="608"/>
      <c r="F16" s="608"/>
      <c r="G16" s="608">
        <v>1</v>
      </c>
      <c r="H16" s="610">
        <v>732</v>
      </c>
      <c r="I16" s="608"/>
      <c r="J16" s="608"/>
      <c r="K16" s="608">
        <v>1</v>
      </c>
      <c r="L16" s="608">
        <v>174</v>
      </c>
      <c r="M16" s="608">
        <v>74</v>
      </c>
      <c r="N16" s="608">
        <v>226</v>
      </c>
      <c r="O16" s="608"/>
      <c r="P16" s="608">
        <v>1</v>
      </c>
      <c r="Q16" s="608"/>
      <c r="R16" s="608">
        <v>1</v>
      </c>
      <c r="S16" s="608"/>
      <c r="T16" s="608">
        <v>1</v>
      </c>
      <c r="U16" s="611">
        <v>8</v>
      </c>
      <c r="V16" s="608">
        <v>300</v>
      </c>
      <c r="W16" s="608">
        <v>1200</v>
      </c>
      <c r="X16" s="608" t="s">
        <v>3402</v>
      </c>
      <c r="Y16" s="479">
        <v>168</v>
      </c>
      <c r="Z16" s="475">
        <v>132</v>
      </c>
      <c r="AA16" s="475">
        <v>217</v>
      </c>
      <c r="AB16" s="475">
        <v>159.5</v>
      </c>
      <c r="AC16" s="475">
        <v>152</v>
      </c>
      <c r="AD16" s="476">
        <v>148</v>
      </c>
      <c r="AE16" s="480">
        <v>454</v>
      </c>
      <c r="AF16" s="477">
        <v>155</v>
      </c>
      <c r="AG16" s="478">
        <v>1827</v>
      </c>
      <c r="AH16" s="608"/>
      <c r="AI16" s="608"/>
      <c r="AJ16" s="608"/>
      <c r="AK16" s="608"/>
      <c r="AL16" s="608"/>
      <c r="AM16" s="608"/>
      <c r="AN16" s="612"/>
    </row>
    <row r="17" spans="1:40" ht="29.25" customHeight="1">
      <c r="A17" s="608">
        <v>9</v>
      </c>
      <c r="B17" s="609" t="s">
        <v>3392</v>
      </c>
      <c r="C17" s="608">
        <v>1</v>
      </c>
      <c r="D17" s="608"/>
      <c r="E17" s="608"/>
      <c r="F17" s="608">
        <v>1</v>
      </c>
      <c r="G17" s="608"/>
      <c r="H17" s="610">
        <v>523</v>
      </c>
      <c r="I17" s="608"/>
      <c r="J17" s="608"/>
      <c r="K17" s="608">
        <v>1</v>
      </c>
      <c r="L17" s="608">
        <v>157</v>
      </c>
      <c r="M17" s="608">
        <v>68</v>
      </c>
      <c r="N17" s="608">
        <v>192</v>
      </c>
      <c r="O17" s="608"/>
      <c r="P17" s="608">
        <v>1</v>
      </c>
      <c r="Q17" s="608"/>
      <c r="R17" s="608">
        <v>1</v>
      </c>
      <c r="S17" s="608"/>
      <c r="T17" s="608">
        <v>1</v>
      </c>
      <c r="U17" s="611">
        <v>9</v>
      </c>
      <c r="V17" s="608">
        <v>300</v>
      </c>
      <c r="W17" s="608">
        <v>800</v>
      </c>
      <c r="X17" s="608" t="s">
        <v>3403</v>
      </c>
      <c r="Y17" s="479">
        <v>247</v>
      </c>
      <c r="Z17" s="475">
        <v>212</v>
      </c>
      <c r="AA17" s="475">
        <v>137</v>
      </c>
      <c r="AB17" s="475">
        <v>109</v>
      </c>
      <c r="AC17" s="475">
        <v>125.5</v>
      </c>
      <c r="AD17" s="476">
        <v>126</v>
      </c>
      <c r="AE17" s="81">
        <v>2164</v>
      </c>
      <c r="AF17" s="477">
        <v>98</v>
      </c>
      <c r="AG17" s="478">
        <v>643</v>
      </c>
      <c r="AH17" s="608"/>
      <c r="AI17" s="608"/>
      <c r="AJ17" s="608"/>
      <c r="AK17" s="608"/>
      <c r="AL17" s="608"/>
      <c r="AM17" s="608"/>
      <c r="AN17" s="612"/>
    </row>
    <row r="18" spans="1:40" ht="29.25" customHeight="1">
      <c r="A18" s="608">
        <v>10</v>
      </c>
      <c r="B18" s="609" t="s">
        <v>3392</v>
      </c>
      <c r="C18" s="608">
        <v>1</v>
      </c>
      <c r="D18" s="608"/>
      <c r="E18" s="608"/>
      <c r="F18" s="608"/>
      <c r="G18" s="608">
        <v>1</v>
      </c>
      <c r="H18" s="610">
        <v>794</v>
      </c>
      <c r="I18" s="608"/>
      <c r="J18" s="608"/>
      <c r="K18" s="608">
        <v>1</v>
      </c>
      <c r="L18" s="608">
        <v>171</v>
      </c>
      <c r="M18" s="608">
        <v>74</v>
      </c>
      <c r="N18" s="608">
        <v>224</v>
      </c>
      <c r="O18" s="608"/>
      <c r="P18" s="608">
        <v>1</v>
      </c>
      <c r="Q18" s="608"/>
      <c r="R18" s="608">
        <v>1</v>
      </c>
      <c r="S18" s="608"/>
      <c r="T18" s="608">
        <v>1</v>
      </c>
      <c r="U18" s="611">
        <v>10</v>
      </c>
      <c r="V18" s="608">
        <v>300</v>
      </c>
      <c r="W18" s="608">
        <v>700</v>
      </c>
      <c r="X18" s="608" t="s">
        <v>3404</v>
      </c>
      <c r="Y18" s="70">
        <v>3161</v>
      </c>
      <c r="Z18" s="66">
        <v>7823</v>
      </c>
      <c r="AA18" s="66">
        <v>1787</v>
      </c>
      <c r="AB18" s="475">
        <v>310.5</v>
      </c>
      <c r="AC18" s="475">
        <v>416</v>
      </c>
      <c r="AD18" s="476">
        <v>111</v>
      </c>
      <c r="AE18" s="81">
        <v>2052</v>
      </c>
      <c r="AF18" s="477">
        <v>177</v>
      </c>
      <c r="AG18" s="478">
        <v>2928</v>
      </c>
      <c r="AH18" s="608"/>
      <c r="AI18" s="608"/>
      <c r="AJ18" s="608"/>
      <c r="AK18" s="608"/>
      <c r="AL18" s="608"/>
      <c r="AM18" s="608"/>
      <c r="AN18" s="612"/>
    </row>
    <row r="19" spans="1:40" ht="29.25" customHeight="1">
      <c r="A19" s="608">
        <v>11</v>
      </c>
      <c r="B19" s="609" t="s">
        <v>3392</v>
      </c>
      <c r="C19" s="608"/>
      <c r="D19" s="608">
        <v>1</v>
      </c>
      <c r="E19" s="608"/>
      <c r="F19" s="608"/>
      <c r="G19" s="608">
        <v>1</v>
      </c>
      <c r="H19" s="610">
        <v>662</v>
      </c>
      <c r="I19" s="608"/>
      <c r="J19" s="608"/>
      <c r="K19" s="608">
        <v>1</v>
      </c>
      <c r="L19" s="608">
        <v>170</v>
      </c>
      <c r="M19" s="608">
        <v>71</v>
      </c>
      <c r="N19" s="608">
        <v>216</v>
      </c>
      <c r="O19" s="608"/>
      <c r="P19" s="608">
        <v>1</v>
      </c>
      <c r="Q19" s="608"/>
      <c r="R19" s="608">
        <v>1</v>
      </c>
      <c r="S19" s="608"/>
      <c r="T19" s="608">
        <v>1</v>
      </c>
      <c r="U19" s="611">
        <v>11</v>
      </c>
      <c r="V19" s="608">
        <v>300</v>
      </c>
      <c r="W19" s="608">
        <v>1000</v>
      </c>
      <c r="X19" s="608" t="s">
        <v>3405</v>
      </c>
      <c r="Y19" s="481">
        <v>21311</v>
      </c>
      <c r="Z19" s="105">
        <v>27039</v>
      </c>
      <c r="AA19" s="66">
        <v>5882</v>
      </c>
      <c r="AB19" s="66">
        <v>4365</v>
      </c>
      <c r="AC19" s="66">
        <v>6615</v>
      </c>
      <c r="AD19" s="476">
        <v>836.5</v>
      </c>
      <c r="AE19" s="81">
        <v>1725</v>
      </c>
      <c r="AF19" s="477">
        <v>573</v>
      </c>
      <c r="AG19" s="478">
        <v>3674</v>
      </c>
      <c r="AH19" s="608"/>
      <c r="AI19" s="608"/>
      <c r="AJ19" s="608"/>
      <c r="AK19" s="608"/>
      <c r="AL19" s="608"/>
      <c r="AM19" s="608"/>
      <c r="AN19" s="612"/>
    </row>
    <row r="20" spans="1:40" ht="29.25" customHeight="1">
      <c r="A20" s="608">
        <v>12</v>
      </c>
      <c r="B20" s="609" t="s">
        <v>3406</v>
      </c>
      <c r="C20" s="608"/>
      <c r="D20" s="608">
        <v>1</v>
      </c>
      <c r="E20" s="608"/>
      <c r="F20" s="608"/>
      <c r="G20" s="608">
        <v>1</v>
      </c>
      <c r="H20" s="610">
        <v>542</v>
      </c>
      <c r="I20" s="608"/>
      <c r="J20" s="608">
        <v>1</v>
      </c>
      <c r="K20" s="608"/>
      <c r="L20" s="608">
        <v>167</v>
      </c>
      <c r="M20" s="608">
        <v>71</v>
      </c>
      <c r="N20" s="608">
        <v>216</v>
      </c>
      <c r="O20" s="608">
        <v>1</v>
      </c>
      <c r="P20" s="608"/>
      <c r="Q20" s="608"/>
      <c r="R20" s="608">
        <v>1</v>
      </c>
      <c r="S20" s="608"/>
      <c r="T20" s="608">
        <v>1</v>
      </c>
      <c r="U20" s="611">
        <v>12</v>
      </c>
      <c r="V20" s="608">
        <v>300</v>
      </c>
      <c r="W20" s="608">
        <v>500</v>
      </c>
      <c r="X20" s="608" t="s">
        <v>3407</v>
      </c>
      <c r="Y20" s="481">
        <v>15496</v>
      </c>
      <c r="Z20" s="105">
        <v>26819.5</v>
      </c>
      <c r="AA20" s="66">
        <v>8156</v>
      </c>
      <c r="AB20" s="105">
        <v>12978.5</v>
      </c>
      <c r="AC20" s="105">
        <v>17565</v>
      </c>
      <c r="AD20" s="476">
        <v>343</v>
      </c>
      <c r="AE20" s="480">
        <v>835.5</v>
      </c>
      <c r="AF20" s="477">
        <v>340</v>
      </c>
      <c r="AG20" s="478">
        <v>3480</v>
      </c>
      <c r="AH20" s="608"/>
      <c r="AI20" s="608"/>
      <c r="AJ20" s="608"/>
      <c r="AK20" s="608"/>
      <c r="AL20" s="608"/>
      <c r="AM20" s="608"/>
      <c r="AN20" s="612"/>
    </row>
    <row r="21" spans="1:40" ht="29.25" customHeight="1">
      <c r="A21" s="608">
        <v>13</v>
      </c>
      <c r="B21" s="609" t="s">
        <v>3406</v>
      </c>
      <c r="C21" s="608"/>
      <c r="D21" s="608">
        <v>1</v>
      </c>
      <c r="E21" s="608"/>
      <c r="F21" s="608">
        <v>1</v>
      </c>
      <c r="G21" s="608"/>
      <c r="H21" s="610">
        <v>340</v>
      </c>
      <c r="I21" s="608"/>
      <c r="J21" s="608">
        <v>1</v>
      </c>
      <c r="K21" s="608"/>
      <c r="L21" s="608">
        <v>150</v>
      </c>
      <c r="M21" s="608">
        <v>66</v>
      </c>
      <c r="N21" s="608">
        <v>172</v>
      </c>
      <c r="O21" s="608"/>
      <c r="P21" s="608">
        <v>1</v>
      </c>
      <c r="Q21" s="608"/>
      <c r="R21" s="608">
        <v>1</v>
      </c>
      <c r="S21" s="608"/>
      <c r="T21" s="608">
        <v>1</v>
      </c>
      <c r="U21" s="611">
        <v>13</v>
      </c>
      <c r="V21" s="608">
        <v>300</v>
      </c>
      <c r="W21" s="608">
        <v>800</v>
      </c>
      <c r="X21" s="608" t="s">
        <v>3408</v>
      </c>
      <c r="Y21" s="479">
        <v>93</v>
      </c>
      <c r="Z21" s="475">
        <v>109</v>
      </c>
      <c r="AA21" s="475">
        <v>123</v>
      </c>
      <c r="AB21" s="475">
        <v>118.5</v>
      </c>
      <c r="AC21" s="475">
        <v>129</v>
      </c>
      <c r="AD21" s="476">
        <v>91.5</v>
      </c>
      <c r="AE21" s="480">
        <v>185.5</v>
      </c>
      <c r="AF21" s="477">
        <v>100</v>
      </c>
      <c r="AG21" s="478">
        <v>1179</v>
      </c>
      <c r="AH21" s="608"/>
      <c r="AI21" s="608"/>
      <c r="AJ21" s="608"/>
      <c r="AK21" s="608"/>
      <c r="AL21" s="608"/>
      <c r="AM21" s="608"/>
      <c r="AN21" s="612"/>
    </row>
    <row r="22" spans="1:40" ht="29.25" customHeight="1">
      <c r="A22" s="608">
        <v>14</v>
      </c>
      <c r="B22" s="609" t="s">
        <v>3406</v>
      </c>
      <c r="C22" s="608"/>
      <c r="D22" s="608">
        <v>1</v>
      </c>
      <c r="E22" s="608"/>
      <c r="F22" s="608"/>
      <c r="G22" s="608">
        <v>1</v>
      </c>
      <c r="H22" s="610">
        <v>692</v>
      </c>
      <c r="I22" s="608"/>
      <c r="J22" s="608">
        <v>1</v>
      </c>
      <c r="K22" s="608"/>
      <c r="L22" s="608">
        <v>171</v>
      </c>
      <c r="M22" s="608">
        <v>71</v>
      </c>
      <c r="N22" s="608">
        <v>218</v>
      </c>
      <c r="O22" s="608">
        <v>1</v>
      </c>
      <c r="P22" s="608"/>
      <c r="Q22" s="608"/>
      <c r="R22" s="608">
        <v>1</v>
      </c>
      <c r="S22" s="608"/>
      <c r="T22" s="608">
        <v>1</v>
      </c>
      <c r="U22" s="611">
        <v>14</v>
      </c>
      <c r="V22" s="608">
        <v>300</v>
      </c>
      <c r="W22" s="608">
        <v>600</v>
      </c>
      <c r="X22" s="608" t="s">
        <v>3409</v>
      </c>
      <c r="Y22" s="481">
        <v>22019</v>
      </c>
      <c r="Z22" s="105">
        <v>24390</v>
      </c>
      <c r="AA22" s="66">
        <v>5001</v>
      </c>
      <c r="AB22" s="475">
        <v>205</v>
      </c>
      <c r="AC22" s="475">
        <v>222.5</v>
      </c>
      <c r="AD22" s="476">
        <v>152</v>
      </c>
      <c r="AE22" s="81">
        <v>2491</v>
      </c>
      <c r="AF22" s="477">
        <v>137</v>
      </c>
      <c r="AG22" s="478">
        <v>3202</v>
      </c>
      <c r="AH22" s="608"/>
      <c r="AI22" s="608"/>
      <c r="AJ22" s="608"/>
      <c r="AK22" s="608"/>
      <c r="AL22" s="608"/>
      <c r="AM22" s="608"/>
      <c r="AN22" s="612"/>
    </row>
    <row r="23" spans="1:40" ht="29.25" customHeight="1">
      <c r="A23" s="608">
        <v>15</v>
      </c>
      <c r="B23" s="609" t="s">
        <v>3406</v>
      </c>
      <c r="C23" s="608">
        <v>1</v>
      </c>
      <c r="D23" s="608"/>
      <c r="E23" s="608"/>
      <c r="F23" s="608">
        <v>1</v>
      </c>
      <c r="G23" s="608"/>
      <c r="H23" s="610">
        <v>440</v>
      </c>
      <c r="I23" s="608"/>
      <c r="J23" s="608"/>
      <c r="K23" s="608">
        <v>1</v>
      </c>
      <c r="L23" s="608">
        <v>156</v>
      </c>
      <c r="M23" s="608">
        <v>64</v>
      </c>
      <c r="N23" s="608">
        <v>185</v>
      </c>
      <c r="O23" s="608"/>
      <c r="P23" s="608">
        <v>1</v>
      </c>
      <c r="Q23" s="608"/>
      <c r="R23" s="608">
        <v>1</v>
      </c>
      <c r="S23" s="608"/>
      <c r="T23" s="608">
        <v>1</v>
      </c>
      <c r="U23" s="611">
        <v>15</v>
      </c>
      <c r="V23" s="608">
        <v>300</v>
      </c>
      <c r="W23" s="608">
        <v>900</v>
      </c>
      <c r="X23" s="608" t="s">
        <v>3410</v>
      </c>
      <c r="Y23" s="479">
        <v>117</v>
      </c>
      <c r="Z23" s="475">
        <v>98</v>
      </c>
      <c r="AA23" s="475">
        <v>137</v>
      </c>
      <c r="AB23" s="475">
        <v>102</v>
      </c>
      <c r="AC23" s="475">
        <v>121</v>
      </c>
      <c r="AD23" s="476">
        <v>74</v>
      </c>
      <c r="AE23" s="81">
        <v>1333</v>
      </c>
      <c r="AF23" s="477">
        <v>85</v>
      </c>
      <c r="AG23" s="478">
        <v>645</v>
      </c>
      <c r="AH23" s="608"/>
      <c r="AI23" s="608"/>
      <c r="AJ23" s="608"/>
      <c r="AK23" s="608"/>
      <c r="AL23" s="608"/>
      <c r="AM23" s="608"/>
      <c r="AN23" s="612"/>
    </row>
    <row r="24" spans="1:40" ht="29.25" customHeight="1">
      <c r="A24" s="608">
        <v>16</v>
      </c>
      <c r="B24" s="609" t="s">
        <v>3406</v>
      </c>
      <c r="C24" s="608"/>
      <c r="D24" s="608">
        <v>1</v>
      </c>
      <c r="E24" s="608"/>
      <c r="F24" s="608"/>
      <c r="G24" s="608">
        <v>1</v>
      </c>
      <c r="H24" s="610">
        <v>699</v>
      </c>
      <c r="I24" s="608"/>
      <c r="J24" s="608"/>
      <c r="K24" s="608">
        <v>1</v>
      </c>
      <c r="L24" s="608">
        <v>167</v>
      </c>
      <c r="M24" s="608">
        <v>72</v>
      </c>
      <c r="N24" s="608">
        <v>220</v>
      </c>
      <c r="O24" s="608">
        <v>1</v>
      </c>
      <c r="P24" s="608"/>
      <c r="Q24" s="608"/>
      <c r="R24" s="608">
        <v>1</v>
      </c>
      <c r="S24" s="608"/>
      <c r="T24" s="608">
        <v>1</v>
      </c>
      <c r="U24" s="611">
        <v>16</v>
      </c>
      <c r="V24" s="608">
        <v>300</v>
      </c>
      <c r="W24" s="608">
        <v>700</v>
      </c>
      <c r="X24" s="608" t="s">
        <v>3411</v>
      </c>
      <c r="Y24" s="70">
        <v>2453</v>
      </c>
      <c r="Z24" s="475">
        <v>160</v>
      </c>
      <c r="AA24" s="475">
        <v>102</v>
      </c>
      <c r="AB24" s="475">
        <v>121.5</v>
      </c>
      <c r="AC24" s="475">
        <v>154.5</v>
      </c>
      <c r="AD24" s="476">
        <v>145</v>
      </c>
      <c r="AE24" s="81">
        <v>1503</v>
      </c>
      <c r="AF24" s="477">
        <v>446</v>
      </c>
      <c r="AG24" s="478">
        <v>2951</v>
      </c>
      <c r="AH24" s="608"/>
      <c r="AI24" s="608"/>
      <c r="AJ24" s="608"/>
      <c r="AK24" s="608"/>
      <c r="AL24" s="608"/>
      <c r="AM24" s="608"/>
      <c r="AN24" s="612"/>
    </row>
    <row r="25" spans="1:40" ht="29.25" customHeight="1">
      <c r="A25" s="608">
        <v>17</v>
      </c>
      <c r="B25" s="609" t="s">
        <v>3406</v>
      </c>
      <c r="C25" s="608"/>
      <c r="D25" s="608">
        <v>1</v>
      </c>
      <c r="E25" s="608"/>
      <c r="F25" s="608">
        <v>1</v>
      </c>
      <c r="G25" s="608"/>
      <c r="H25" s="610">
        <v>430</v>
      </c>
      <c r="I25" s="608"/>
      <c r="J25" s="608"/>
      <c r="K25" s="608">
        <v>1</v>
      </c>
      <c r="L25" s="608">
        <v>156</v>
      </c>
      <c r="M25" s="608">
        <v>63</v>
      </c>
      <c r="N25" s="608">
        <v>195</v>
      </c>
      <c r="O25" s="608"/>
      <c r="P25" s="608">
        <v>1</v>
      </c>
      <c r="Q25" s="608"/>
      <c r="R25" s="608">
        <v>1</v>
      </c>
      <c r="S25" s="608"/>
      <c r="T25" s="608">
        <v>1</v>
      </c>
      <c r="U25" s="611">
        <v>17</v>
      </c>
      <c r="V25" s="608">
        <v>300</v>
      </c>
      <c r="W25" s="608">
        <v>600</v>
      </c>
      <c r="X25" s="608" t="s">
        <v>3412</v>
      </c>
      <c r="Y25" s="70">
        <v>1932</v>
      </c>
      <c r="Z25" s="475">
        <v>157</v>
      </c>
      <c r="AA25" s="475">
        <v>118</v>
      </c>
      <c r="AB25" s="475">
        <v>164</v>
      </c>
      <c r="AC25" s="475">
        <v>132</v>
      </c>
      <c r="AD25" s="476">
        <v>127</v>
      </c>
      <c r="AE25" s="81">
        <v>3234</v>
      </c>
      <c r="AF25" s="477">
        <v>215.5</v>
      </c>
      <c r="AG25" s="478">
        <v>819</v>
      </c>
      <c r="AH25" s="608"/>
      <c r="AI25" s="608"/>
      <c r="AJ25" s="608"/>
      <c r="AK25" s="608"/>
      <c r="AL25" s="608"/>
      <c r="AM25" s="608"/>
      <c r="AN25" s="612"/>
    </row>
    <row r="26" spans="1:40" ht="29.25" customHeight="1">
      <c r="A26" s="608">
        <v>18</v>
      </c>
      <c r="B26" s="609" t="s">
        <v>3406</v>
      </c>
      <c r="C26" s="608">
        <v>1</v>
      </c>
      <c r="D26" s="608"/>
      <c r="E26" s="608"/>
      <c r="F26" s="608">
        <v>1</v>
      </c>
      <c r="G26" s="608"/>
      <c r="H26" s="610">
        <v>323</v>
      </c>
      <c r="I26" s="608"/>
      <c r="J26" s="608">
        <v>1</v>
      </c>
      <c r="K26" s="608"/>
      <c r="L26" s="608">
        <v>155</v>
      </c>
      <c r="M26" s="608">
        <v>64</v>
      </c>
      <c r="N26" s="608">
        <v>188</v>
      </c>
      <c r="O26" s="608"/>
      <c r="P26" s="608">
        <v>1</v>
      </c>
      <c r="Q26" s="608"/>
      <c r="R26" s="608">
        <v>1</v>
      </c>
      <c r="S26" s="608"/>
      <c r="T26" s="608">
        <v>1</v>
      </c>
      <c r="U26" s="611">
        <v>18</v>
      </c>
      <c r="V26" s="608">
        <v>300</v>
      </c>
      <c r="W26" s="608">
        <v>700</v>
      </c>
      <c r="X26" s="608" t="s">
        <v>3413</v>
      </c>
      <c r="Y26" s="479">
        <v>930</v>
      </c>
      <c r="Z26" s="66">
        <v>6058</v>
      </c>
      <c r="AA26" s="475">
        <v>539</v>
      </c>
      <c r="AB26" s="475">
        <v>129</v>
      </c>
      <c r="AC26" s="475">
        <v>114</v>
      </c>
      <c r="AD26" s="476">
        <v>121</v>
      </c>
      <c r="AE26" s="480">
        <v>161</v>
      </c>
      <c r="AF26" s="477">
        <v>87</v>
      </c>
      <c r="AG26" s="478">
        <v>913</v>
      </c>
      <c r="AH26" s="608"/>
      <c r="AI26" s="608"/>
      <c r="AJ26" s="608"/>
      <c r="AK26" s="608"/>
      <c r="AL26" s="608"/>
      <c r="AM26" s="608"/>
      <c r="AN26" s="612"/>
    </row>
    <row r="27" spans="1:40" ht="29.25" customHeight="1">
      <c r="A27" s="608">
        <v>19</v>
      </c>
      <c r="B27" s="609" t="s">
        <v>3406</v>
      </c>
      <c r="C27" s="608"/>
      <c r="D27" s="608">
        <v>1</v>
      </c>
      <c r="E27" s="608"/>
      <c r="F27" s="608"/>
      <c r="G27" s="608">
        <v>1</v>
      </c>
      <c r="H27" s="610">
        <v>567</v>
      </c>
      <c r="I27" s="608"/>
      <c r="J27" s="608">
        <v>1</v>
      </c>
      <c r="K27" s="608"/>
      <c r="L27" s="608">
        <v>163</v>
      </c>
      <c r="M27" s="608">
        <v>72</v>
      </c>
      <c r="N27" s="608">
        <v>220</v>
      </c>
      <c r="O27" s="608">
        <v>1</v>
      </c>
      <c r="P27" s="608"/>
      <c r="Q27" s="608"/>
      <c r="R27" s="608">
        <v>1</v>
      </c>
      <c r="S27" s="608"/>
      <c r="T27" s="608">
        <v>1</v>
      </c>
      <c r="U27" s="611">
        <v>19</v>
      </c>
      <c r="V27" s="608">
        <v>300</v>
      </c>
      <c r="W27" s="608">
        <v>800</v>
      </c>
      <c r="X27" s="608" t="s">
        <v>3414</v>
      </c>
      <c r="Y27" s="70">
        <v>6677.5</v>
      </c>
      <c r="Z27" s="66">
        <v>8412.5</v>
      </c>
      <c r="AA27" s="66">
        <v>3871</v>
      </c>
      <c r="AB27" s="475">
        <v>293</v>
      </c>
      <c r="AC27" s="66">
        <v>3551.5</v>
      </c>
      <c r="AD27" s="476">
        <v>108.5</v>
      </c>
      <c r="AE27" s="81">
        <v>2089.5</v>
      </c>
      <c r="AF27" s="477">
        <v>88</v>
      </c>
      <c r="AG27" s="478">
        <v>1997</v>
      </c>
      <c r="AH27" s="608"/>
      <c r="AI27" s="608"/>
      <c r="AJ27" s="608" t="s">
        <v>3415</v>
      </c>
      <c r="AK27" s="608"/>
      <c r="AL27" s="608"/>
      <c r="AM27" s="608"/>
      <c r="AN27" s="612"/>
    </row>
    <row r="28" spans="1:40" ht="29.25" customHeight="1">
      <c r="A28" s="608">
        <v>20</v>
      </c>
      <c r="B28" s="609" t="s">
        <v>3406</v>
      </c>
      <c r="C28" s="608">
        <v>1</v>
      </c>
      <c r="D28" s="608"/>
      <c r="E28" s="608"/>
      <c r="F28" s="608">
        <v>1</v>
      </c>
      <c r="G28" s="608"/>
      <c r="H28" s="610">
        <v>538</v>
      </c>
      <c r="I28" s="608"/>
      <c r="J28" s="608"/>
      <c r="K28" s="608">
        <v>1</v>
      </c>
      <c r="L28" s="608">
        <v>156</v>
      </c>
      <c r="M28" s="608">
        <v>68</v>
      </c>
      <c r="N28" s="608">
        <v>200</v>
      </c>
      <c r="O28" s="608"/>
      <c r="P28" s="608">
        <v>1</v>
      </c>
      <c r="Q28" s="608"/>
      <c r="R28" s="608">
        <v>1</v>
      </c>
      <c r="S28" s="608"/>
      <c r="T28" s="608">
        <v>1</v>
      </c>
      <c r="U28" s="611">
        <v>20</v>
      </c>
      <c r="V28" s="608">
        <v>300</v>
      </c>
      <c r="W28" s="608">
        <v>700</v>
      </c>
      <c r="X28" s="608" t="s">
        <v>3416</v>
      </c>
      <c r="Y28" s="479">
        <v>169.5</v>
      </c>
      <c r="Z28" s="475">
        <v>312</v>
      </c>
      <c r="AA28" s="475">
        <v>108.5</v>
      </c>
      <c r="AB28" s="475">
        <v>136</v>
      </c>
      <c r="AC28" s="475">
        <v>141</v>
      </c>
      <c r="AD28" s="476">
        <v>91</v>
      </c>
      <c r="AE28" s="480">
        <v>110</v>
      </c>
      <c r="AF28" s="477">
        <v>100</v>
      </c>
      <c r="AG28" s="478">
        <v>1151</v>
      </c>
      <c r="AH28" s="608"/>
      <c r="AI28" s="608"/>
      <c r="AJ28" s="608"/>
      <c r="AK28" s="608"/>
      <c r="AL28" s="608"/>
      <c r="AM28" s="608"/>
      <c r="AN28" s="612"/>
    </row>
    <row r="29" spans="1:40" ht="29.25" customHeight="1">
      <c r="A29" s="608">
        <v>21</v>
      </c>
      <c r="B29" s="609" t="s">
        <v>3406</v>
      </c>
      <c r="C29" s="608">
        <v>1</v>
      </c>
      <c r="D29" s="608"/>
      <c r="E29" s="608"/>
      <c r="F29" s="608">
        <v>1</v>
      </c>
      <c r="G29" s="608"/>
      <c r="H29" s="610">
        <v>381</v>
      </c>
      <c r="I29" s="608"/>
      <c r="J29" s="608">
        <v>1</v>
      </c>
      <c r="K29" s="608"/>
      <c r="L29" s="608">
        <v>155</v>
      </c>
      <c r="M29" s="608">
        <v>67</v>
      </c>
      <c r="N29" s="608">
        <v>192</v>
      </c>
      <c r="O29" s="608"/>
      <c r="P29" s="608">
        <v>1</v>
      </c>
      <c r="Q29" s="608"/>
      <c r="R29" s="608">
        <v>1</v>
      </c>
      <c r="S29" s="608"/>
      <c r="T29" s="608">
        <v>1</v>
      </c>
      <c r="U29" s="611">
        <v>21</v>
      </c>
      <c r="V29" s="608">
        <v>300</v>
      </c>
      <c r="W29" s="608">
        <v>900</v>
      </c>
      <c r="X29" s="608" t="s">
        <v>3417</v>
      </c>
      <c r="Y29" s="479">
        <v>141</v>
      </c>
      <c r="Z29" s="475">
        <v>511</v>
      </c>
      <c r="AA29" s="475">
        <v>165</v>
      </c>
      <c r="AB29" s="475">
        <v>74</v>
      </c>
      <c r="AC29" s="475">
        <v>78.5</v>
      </c>
      <c r="AD29" s="476">
        <v>97</v>
      </c>
      <c r="AE29" s="480">
        <v>156.5</v>
      </c>
      <c r="AF29" s="477">
        <v>110</v>
      </c>
      <c r="AG29" s="478">
        <v>435</v>
      </c>
      <c r="AH29" s="608"/>
      <c r="AI29" s="608"/>
      <c r="AJ29" s="608"/>
      <c r="AK29" s="608"/>
      <c r="AL29" s="608"/>
      <c r="AM29" s="608"/>
      <c r="AN29" s="612"/>
    </row>
    <row r="30" spans="1:40" ht="29.25" customHeight="1">
      <c r="A30" s="608">
        <v>22</v>
      </c>
      <c r="B30" s="609" t="s">
        <v>3406</v>
      </c>
      <c r="C30" s="608">
        <v>1</v>
      </c>
      <c r="D30" s="608"/>
      <c r="E30" s="608"/>
      <c r="F30" s="608">
        <v>1</v>
      </c>
      <c r="G30" s="608"/>
      <c r="H30" s="610">
        <v>457</v>
      </c>
      <c r="I30" s="608"/>
      <c r="J30" s="608"/>
      <c r="K30" s="608">
        <v>1</v>
      </c>
      <c r="L30" s="608">
        <v>157</v>
      </c>
      <c r="M30" s="608">
        <v>70</v>
      </c>
      <c r="N30" s="608">
        <v>212</v>
      </c>
      <c r="O30" s="608"/>
      <c r="P30" s="608">
        <v>1</v>
      </c>
      <c r="Q30" s="608"/>
      <c r="R30" s="608">
        <v>1</v>
      </c>
      <c r="S30" s="608"/>
      <c r="T30" s="608">
        <v>1</v>
      </c>
      <c r="U30" s="611">
        <v>22</v>
      </c>
      <c r="V30" s="608">
        <v>300</v>
      </c>
      <c r="W30" s="608">
        <v>700</v>
      </c>
      <c r="X30" s="608" t="s">
        <v>3418</v>
      </c>
      <c r="Y30" s="479">
        <v>446</v>
      </c>
      <c r="Z30" s="475">
        <v>297</v>
      </c>
      <c r="AA30" s="475">
        <v>215</v>
      </c>
      <c r="AB30" s="475">
        <v>170</v>
      </c>
      <c r="AC30" s="475">
        <v>174</v>
      </c>
      <c r="AD30" s="476">
        <v>115</v>
      </c>
      <c r="AE30" s="81">
        <v>5756</v>
      </c>
      <c r="AF30" s="477">
        <v>142</v>
      </c>
      <c r="AG30" s="478">
        <v>630</v>
      </c>
      <c r="AH30" s="608"/>
      <c r="AI30" s="608"/>
      <c r="AJ30" s="608"/>
      <c r="AK30" s="608"/>
      <c r="AL30" s="608"/>
      <c r="AM30" s="608"/>
      <c r="AN30" s="612"/>
    </row>
    <row r="31" spans="1:40" ht="29.25" customHeight="1">
      <c r="A31" s="608">
        <v>23</v>
      </c>
      <c r="B31" s="609" t="s">
        <v>3406</v>
      </c>
      <c r="C31" s="608">
        <v>1</v>
      </c>
      <c r="D31" s="608"/>
      <c r="E31" s="608"/>
      <c r="F31" s="608">
        <v>1</v>
      </c>
      <c r="G31" s="608"/>
      <c r="H31" s="610">
        <v>484</v>
      </c>
      <c r="I31" s="608"/>
      <c r="J31" s="608">
        <v>1</v>
      </c>
      <c r="K31" s="608"/>
      <c r="L31" s="608">
        <v>156</v>
      </c>
      <c r="M31" s="608">
        <v>70</v>
      </c>
      <c r="N31" s="608">
        <v>198</v>
      </c>
      <c r="O31" s="608"/>
      <c r="P31" s="608">
        <v>1</v>
      </c>
      <c r="Q31" s="608"/>
      <c r="R31" s="608">
        <v>1</v>
      </c>
      <c r="S31" s="608"/>
      <c r="T31" s="608">
        <v>1</v>
      </c>
      <c r="U31" s="611">
        <v>23</v>
      </c>
      <c r="V31" s="608">
        <v>300</v>
      </c>
      <c r="W31" s="608">
        <v>600</v>
      </c>
      <c r="X31" s="608" t="s">
        <v>3419</v>
      </c>
      <c r="Y31" s="479">
        <v>52.5</v>
      </c>
      <c r="Z31" s="475">
        <v>99</v>
      </c>
      <c r="AA31" s="475">
        <v>71</v>
      </c>
      <c r="AB31" s="475">
        <v>95.5</v>
      </c>
      <c r="AC31" s="475">
        <v>115</v>
      </c>
      <c r="AD31" s="476">
        <v>93</v>
      </c>
      <c r="AE31" s="480">
        <v>633.5</v>
      </c>
      <c r="AF31" s="477">
        <v>82</v>
      </c>
      <c r="AG31" s="478">
        <v>590</v>
      </c>
      <c r="AH31" s="608"/>
      <c r="AI31" s="608"/>
      <c r="AJ31" s="608"/>
      <c r="AK31" s="608"/>
      <c r="AL31" s="608"/>
      <c r="AM31" s="608"/>
      <c r="AN31" s="612"/>
    </row>
    <row r="32" spans="1:40" ht="29.25" customHeight="1">
      <c r="A32" s="608">
        <v>24</v>
      </c>
      <c r="B32" s="609" t="s">
        <v>3406</v>
      </c>
      <c r="C32" s="608">
        <v>1</v>
      </c>
      <c r="D32" s="608"/>
      <c r="E32" s="608"/>
      <c r="F32" s="608">
        <v>1</v>
      </c>
      <c r="G32" s="608"/>
      <c r="H32" s="610">
        <v>442</v>
      </c>
      <c r="I32" s="608"/>
      <c r="J32" s="608"/>
      <c r="K32" s="608">
        <v>1</v>
      </c>
      <c r="L32" s="608">
        <v>162</v>
      </c>
      <c r="M32" s="608">
        <v>70</v>
      </c>
      <c r="N32" s="608">
        <v>201</v>
      </c>
      <c r="O32" s="608"/>
      <c r="P32" s="608">
        <v>1</v>
      </c>
      <c r="Q32" s="608"/>
      <c r="R32" s="608">
        <v>1</v>
      </c>
      <c r="S32" s="608"/>
      <c r="T32" s="608">
        <v>1</v>
      </c>
      <c r="U32" s="611">
        <v>24</v>
      </c>
      <c r="V32" s="608">
        <v>300</v>
      </c>
      <c r="W32" s="608">
        <v>700</v>
      </c>
      <c r="X32" s="608" t="s">
        <v>3420</v>
      </c>
      <c r="Y32" s="70">
        <v>2252</v>
      </c>
      <c r="Z32" s="66">
        <v>3983</v>
      </c>
      <c r="AA32" s="475">
        <v>665.5</v>
      </c>
      <c r="AB32" s="475">
        <v>77</v>
      </c>
      <c r="AC32" s="475">
        <v>439</v>
      </c>
      <c r="AD32" s="476">
        <v>79</v>
      </c>
      <c r="AE32" s="480">
        <v>659</v>
      </c>
      <c r="AF32" s="477">
        <v>231</v>
      </c>
      <c r="AG32" s="478">
        <v>428</v>
      </c>
      <c r="AH32" s="608"/>
      <c r="AI32" s="608"/>
      <c r="AJ32" s="608"/>
      <c r="AK32" s="608"/>
      <c r="AL32" s="608"/>
      <c r="AM32" s="608"/>
      <c r="AN32" s="612"/>
    </row>
    <row r="33" spans="1:40" ht="29.25" customHeight="1">
      <c r="A33" s="608">
        <v>25</v>
      </c>
      <c r="B33" s="609" t="s">
        <v>3406</v>
      </c>
      <c r="C33" s="608">
        <v>1</v>
      </c>
      <c r="D33" s="608"/>
      <c r="E33" s="608"/>
      <c r="F33" s="608"/>
      <c r="G33" s="608">
        <v>1</v>
      </c>
      <c r="H33" s="610">
        <v>774</v>
      </c>
      <c r="I33" s="608"/>
      <c r="J33" s="608"/>
      <c r="K33" s="608">
        <v>1</v>
      </c>
      <c r="L33" s="608">
        <v>175</v>
      </c>
      <c r="M33" s="608">
        <v>74</v>
      </c>
      <c r="N33" s="608">
        <v>224</v>
      </c>
      <c r="O33" s="608"/>
      <c r="P33" s="608">
        <v>1</v>
      </c>
      <c r="Q33" s="608"/>
      <c r="R33" s="608">
        <v>1</v>
      </c>
      <c r="S33" s="608"/>
      <c r="T33" s="608">
        <v>1</v>
      </c>
      <c r="U33" s="611">
        <v>25</v>
      </c>
      <c r="V33" s="608">
        <v>300</v>
      </c>
      <c r="W33" s="608">
        <v>500</v>
      </c>
      <c r="X33" s="608" t="s">
        <v>3421</v>
      </c>
      <c r="Y33" s="481">
        <v>10958</v>
      </c>
      <c r="Z33" s="105">
        <v>23609.5</v>
      </c>
      <c r="AA33" s="66">
        <v>3861</v>
      </c>
      <c r="AB33" s="475">
        <v>168</v>
      </c>
      <c r="AC33" s="475">
        <v>197</v>
      </c>
      <c r="AD33" s="476">
        <v>131</v>
      </c>
      <c r="AE33" s="480">
        <v>187</v>
      </c>
      <c r="AF33" s="477">
        <v>139.5</v>
      </c>
      <c r="AG33" s="478">
        <v>3560</v>
      </c>
      <c r="AH33" s="608"/>
      <c r="AI33" s="608"/>
      <c r="AJ33" s="608"/>
      <c r="AK33" s="608"/>
      <c r="AL33" s="608"/>
      <c r="AM33" s="608"/>
      <c r="AN33" s="612"/>
    </row>
    <row r="34" spans="1:40" ht="29.25" customHeight="1">
      <c r="A34" s="608">
        <v>26</v>
      </c>
      <c r="B34" s="609" t="s">
        <v>3406</v>
      </c>
      <c r="C34" s="608">
        <v>1</v>
      </c>
      <c r="D34" s="608"/>
      <c r="E34" s="608"/>
      <c r="F34" s="608">
        <v>1</v>
      </c>
      <c r="G34" s="608"/>
      <c r="H34" s="610">
        <v>440</v>
      </c>
      <c r="I34" s="608"/>
      <c r="J34" s="608"/>
      <c r="K34" s="608">
        <v>1</v>
      </c>
      <c r="L34" s="608">
        <v>158</v>
      </c>
      <c r="M34" s="608">
        <v>69</v>
      </c>
      <c r="N34" s="608">
        <v>196</v>
      </c>
      <c r="O34" s="608"/>
      <c r="P34" s="608">
        <v>1</v>
      </c>
      <c r="Q34" s="608"/>
      <c r="R34" s="608">
        <v>1</v>
      </c>
      <c r="S34" s="608"/>
      <c r="T34" s="608">
        <v>1</v>
      </c>
      <c r="U34" s="611">
        <v>26</v>
      </c>
      <c r="V34" s="608">
        <v>300</v>
      </c>
      <c r="W34" s="608">
        <v>600</v>
      </c>
      <c r="X34" s="608" t="s">
        <v>3422</v>
      </c>
      <c r="Y34" s="479">
        <v>96.5</v>
      </c>
      <c r="Z34" s="475">
        <v>132</v>
      </c>
      <c r="AA34" s="475">
        <v>101</v>
      </c>
      <c r="AB34" s="475">
        <v>124</v>
      </c>
      <c r="AC34" s="475">
        <v>108</v>
      </c>
      <c r="AD34" s="476">
        <v>215</v>
      </c>
      <c r="AE34" s="81">
        <v>1102.5</v>
      </c>
      <c r="AF34" s="477">
        <v>105.5</v>
      </c>
      <c r="AG34" s="478">
        <v>569</v>
      </c>
      <c r="AH34" s="608"/>
      <c r="AI34" s="608"/>
      <c r="AJ34" s="608"/>
      <c r="AK34" s="608"/>
      <c r="AL34" s="608"/>
      <c r="AM34" s="608"/>
      <c r="AN34" s="612"/>
    </row>
    <row r="35" spans="1:40" ht="29.25" customHeight="1">
      <c r="A35" s="608">
        <v>27</v>
      </c>
      <c r="B35" s="609" t="s">
        <v>3423</v>
      </c>
      <c r="C35" s="608"/>
      <c r="D35" s="608">
        <v>1</v>
      </c>
      <c r="E35" s="608"/>
      <c r="F35" s="608"/>
      <c r="G35" s="608">
        <v>1</v>
      </c>
      <c r="H35" s="610">
        <v>621</v>
      </c>
      <c r="I35" s="608"/>
      <c r="J35" s="608">
        <v>1</v>
      </c>
      <c r="K35" s="608"/>
      <c r="L35" s="608">
        <v>171</v>
      </c>
      <c r="M35" s="608">
        <v>71</v>
      </c>
      <c r="N35" s="608">
        <v>215</v>
      </c>
      <c r="O35" s="608">
        <v>1</v>
      </c>
      <c r="P35" s="608"/>
      <c r="Q35" s="608"/>
      <c r="R35" s="608">
        <v>1</v>
      </c>
      <c r="S35" s="608"/>
      <c r="T35" s="608">
        <v>1</v>
      </c>
      <c r="U35" s="611">
        <v>27</v>
      </c>
      <c r="V35" s="608">
        <v>300</v>
      </c>
      <c r="W35" s="608">
        <v>400</v>
      </c>
      <c r="X35" s="608" t="s">
        <v>3424</v>
      </c>
      <c r="Y35" s="481">
        <v>10193</v>
      </c>
      <c r="Z35" s="105">
        <v>11626.5</v>
      </c>
      <c r="AA35" s="66">
        <v>2650</v>
      </c>
      <c r="AB35" s="475">
        <v>128</v>
      </c>
      <c r="AC35" s="475">
        <v>434</v>
      </c>
      <c r="AD35" s="476">
        <v>102.5</v>
      </c>
      <c r="AE35" s="480">
        <v>372</v>
      </c>
      <c r="AF35" s="477">
        <v>117</v>
      </c>
      <c r="AG35" s="478">
        <v>3525.5</v>
      </c>
      <c r="AH35" s="608"/>
      <c r="AI35" s="608"/>
      <c r="AJ35" s="608" t="s">
        <v>3374</v>
      </c>
      <c r="AK35" s="608"/>
      <c r="AL35" s="608"/>
      <c r="AM35" s="608"/>
      <c r="AN35" s="612"/>
    </row>
    <row r="36" spans="1:40" ht="29.25" customHeight="1">
      <c r="A36" s="608">
        <v>28</v>
      </c>
      <c r="B36" s="609" t="s">
        <v>3423</v>
      </c>
      <c r="C36" s="608">
        <v>1</v>
      </c>
      <c r="D36" s="608"/>
      <c r="E36" s="608"/>
      <c r="F36" s="608">
        <v>1</v>
      </c>
      <c r="G36" s="608"/>
      <c r="H36" s="610">
        <v>439</v>
      </c>
      <c r="I36" s="608"/>
      <c r="J36" s="608">
        <v>1</v>
      </c>
      <c r="K36" s="608"/>
      <c r="L36" s="608">
        <v>155</v>
      </c>
      <c r="M36" s="608">
        <v>65</v>
      </c>
      <c r="N36" s="608">
        <v>192</v>
      </c>
      <c r="O36" s="608"/>
      <c r="P36" s="608">
        <v>1</v>
      </c>
      <c r="Q36" s="608"/>
      <c r="R36" s="608">
        <v>1</v>
      </c>
      <c r="S36" s="608"/>
      <c r="T36" s="608">
        <v>1</v>
      </c>
      <c r="U36" s="611">
        <v>28</v>
      </c>
      <c r="V36" s="608">
        <v>300</v>
      </c>
      <c r="W36" s="608">
        <v>900</v>
      </c>
      <c r="X36" s="608" t="s">
        <v>3425</v>
      </c>
      <c r="Y36" s="479">
        <v>663</v>
      </c>
      <c r="Z36" s="66">
        <v>1593.5</v>
      </c>
      <c r="AA36" s="475">
        <v>557</v>
      </c>
      <c r="AB36" s="475">
        <v>108</v>
      </c>
      <c r="AC36" s="475">
        <v>79</v>
      </c>
      <c r="AD36" s="476">
        <v>89</v>
      </c>
      <c r="AE36" s="480">
        <v>985.5</v>
      </c>
      <c r="AF36" s="477">
        <v>99</v>
      </c>
      <c r="AG36" s="478">
        <v>1378.5</v>
      </c>
      <c r="AH36" s="608"/>
      <c r="AI36" s="608"/>
      <c r="AJ36" s="608"/>
      <c r="AK36" s="608"/>
      <c r="AL36" s="608"/>
      <c r="AM36" s="608"/>
      <c r="AN36" s="612"/>
    </row>
    <row r="37" spans="1:40" ht="29.25" customHeight="1">
      <c r="A37" s="608">
        <v>29</v>
      </c>
      <c r="B37" s="609" t="s">
        <v>3423</v>
      </c>
      <c r="C37" s="608">
        <v>1</v>
      </c>
      <c r="D37" s="608"/>
      <c r="E37" s="608"/>
      <c r="F37" s="608">
        <v>1</v>
      </c>
      <c r="G37" s="608"/>
      <c r="H37" s="610">
        <v>483</v>
      </c>
      <c r="I37" s="608"/>
      <c r="J37" s="608">
        <v>1</v>
      </c>
      <c r="K37" s="608"/>
      <c r="L37" s="608">
        <v>154</v>
      </c>
      <c r="M37" s="608">
        <v>69</v>
      </c>
      <c r="N37" s="608">
        <v>194</v>
      </c>
      <c r="O37" s="608"/>
      <c r="P37" s="608">
        <v>1</v>
      </c>
      <c r="Q37" s="608"/>
      <c r="R37" s="608">
        <v>1</v>
      </c>
      <c r="S37" s="608"/>
      <c r="T37" s="608">
        <v>1</v>
      </c>
      <c r="U37" s="611">
        <v>29</v>
      </c>
      <c r="V37" s="608">
        <v>300</v>
      </c>
      <c r="W37" s="608">
        <v>700</v>
      </c>
      <c r="X37" s="608" t="s">
        <v>3426</v>
      </c>
      <c r="Y37" s="479">
        <v>914</v>
      </c>
      <c r="Z37" s="66">
        <v>1085</v>
      </c>
      <c r="AA37" s="475">
        <v>765.5</v>
      </c>
      <c r="AB37" s="475">
        <v>872</v>
      </c>
      <c r="AC37" s="475">
        <v>874</v>
      </c>
      <c r="AD37" s="476">
        <v>608</v>
      </c>
      <c r="AE37" s="81">
        <v>6062</v>
      </c>
      <c r="AF37" s="477">
        <v>554</v>
      </c>
      <c r="AG37" s="478">
        <v>1086</v>
      </c>
      <c r="AH37" s="608"/>
      <c r="AI37" s="608"/>
      <c r="AJ37" s="608"/>
      <c r="AK37" s="608"/>
      <c r="AL37" s="608"/>
      <c r="AM37" s="608"/>
      <c r="AN37" s="612"/>
    </row>
    <row r="38" spans="1:40" ht="29.25" customHeight="1">
      <c r="A38" s="608">
        <v>30</v>
      </c>
      <c r="B38" s="609" t="s">
        <v>3423</v>
      </c>
      <c r="C38" s="608">
        <v>1</v>
      </c>
      <c r="D38" s="608"/>
      <c r="E38" s="608"/>
      <c r="F38" s="608">
        <v>1</v>
      </c>
      <c r="G38" s="608"/>
      <c r="H38" s="610">
        <v>486</v>
      </c>
      <c r="I38" s="608"/>
      <c r="J38" s="608">
        <v>1</v>
      </c>
      <c r="K38" s="608"/>
      <c r="L38" s="608">
        <v>156</v>
      </c>
      <c r="M38" s="608">
        <v>68</v>
      </c>
      <c r="N38" s="608">
        <v>201</v>
      </c>
      <c r="O38" s="608"/>
      <c r="P38" s="608">
        <v>1</v>
      </c>
      <c r="Q38" s="608"/>
      <c r="R38" s="608">
        <v>1</v>
      </c>
      <c r="S38" s="608"/>
      <c r="T38" s="608">
        <v>1</v>
      </c>
      <c r="U38" s="611">
        <v>30</v>
      </c>
      <c r="V38" s="608">
        <v>300</v>
      </c>
      <c r="W38" s="608">
        <v>700</v>
      </c>
      <c r="X38" s="608" t="s">
        <v>3427</v>
      </c>
      <c r="Y38" s="479">
        <v>292</v>
      </c>
      <c r="Z38" s="475">
        <v>755</v>
      </c>
      <c r="AA38" s="475">
        <v>221</v>
      </c>
      <c r="AB38" s="475">
        <v>128</v>
      </c>
      <c r="AC38" s="475">
        <v>101.5</v>
      </c>
      <c r="AD38" s="476">
        <v>74</v>
      </c>
      <c r="AE38" s="480">
        <v>170</v>
      </c>
      <c r="AF38" s="477">
        <v>93.5</v>
      </c>
      <c r="AG38" s="478">
        <v>448</v>
      </c>
      <c r="AH38" s="608"/>
      <c r="AI38" s="608"/>
      <c r="AJ38" s="608"/>
      <c r="AK38" s="608"/>
      <c r="AL38" s="608"/>
      <c r="AM38" s="608"/>
      <c r="AN38" s="612"/>
    </row>
    <row r="39" spans="1:40" ht="29.25" customHeight="1">
      <c r="A39" s="608">
        <v>31</v>
      </c>
      <c r="B39" s="609" t="s">
        <v>3423</v>
      </c>
      <c r="C39" s="608"/>
      <c r="D39" s="608">
        <v>1</v>
      </c>
      <c r="E39" s="608"/>
      <c r="F39" s="608">
        <v>1</v>
      </c>
      <c r="G39" s="608"/>
      <c r="H39" s="610">
        <v>401</v>
      </c>
      <c r="I39" s="608"/>
      <c r="J39" s="608">
        <v>1</v>
      </c>
      <c r="K39" s="608"/>
      <c r="L39" s="608">
        <v>155</v>
      </c>
      <c r="M39" s="608">
        <v>69</v>
      </c>
      <c r="N39" s="608">
        <v>194</v>
      </c>
      <c r="O39" s="608"/>
      <c r="P39" s="608">
        <v>1</v>
      </c>
      <c r="Q39" s="608"/>
      <c r="R39" s="608">
        <v>1</v>
      </c>
      <c r="S39" s="608"/>
      <c r="T39" s="608">
        <v>1</v>
      </c>
      <c r="U39" s="611">
        <v>31</v>
      </c>
      <c r="V39" s="608">
        <v>300</v>
      </c>
      <c r="W39" s="608">
        <v>600</v>
      </c>
      <c r="X39" s="608" t="s">
        <v>3428</v>
      </c>
      <c r="Y39" s="479">
        <v>173</v>
      </c>
      <c r="Z39" s="475">
        <v>384</v>
      </c>
      <c r="AA39" s="475">
        <v>195.5</v>
      </c>
      <c r="AB39" s="475">
        <v>108.5</v>
      </c>
      <c r="AC39" s="475">
        <v>114.5</v>
      </c>
      <c r="AD39" s="476">
        <v>89</v>
      </c>
      <c r="AE39" s="480">
        <v>262</v>
      </c>
      <c r="AF39" s="477">
        <v>127</v>
      </c>
      <c r="AG39" s="478">
        <v>1066</v>
      </c>
      <c r="AH39" s="608"/>
      <c r="AI39" s="608"/>
      <c r="AJ39" s="608"/>
      <c r="AK39" s="608"/>
      <c r="AL39" s="608"/>
      <c r="AM39" s="608"/>
      <c r="AN39" s="612"/>
    </row>
    <row r="40" spans="1:40" ht="29.25" customHeight="1">
      <c r="A40" s="608">
        <v>32</v>
      </c>
      <c r="B40" s="609" t="s">
        <v>3429</v>
      </c>
      <c r="C40" s="608">
        <v>1</v>
      </c>
      <c r="D40" s="608"/>
      <c r="E40" s="608"/>
      <c r="F40" s="608"/>
      <c r="G40" s="608">
        <v>1</v>
      </c>
      <c r="H40" s="610">
        <v>720</v>
      </c>
      <c r="I40" s="608"/>
      <c r="J40" s="608"/>
      <c r="K40" s="608">
        <v>1</v>
      </c>
      <c r="L40" s="608">
        <v>170</v>
      </c>
      <c r="M40" s="608">
        <v>71</v>
      </c>
      <c r="N40" s="608">
        <v>221</v>
      </c>
      <c r="O40" s="608"/>
      <c r="P40" s="608">
        <v>1</v>
      </c>
      <c r="Q40" s="608"/>
      <c r="R40" s="608">
        <v>1</v>
      </c>
      <c r="S40" s="608"/>
      <c r="T40" s="608">
        <v>1</v>
      </c>
      <c r="U40" s="611">
        <v>32</v>
      </c>
      <c r="V40" s="608">
        <v>300</v>
      </c>
      <c r="W40" s="608">
        <v>600</v>
      </c>
      <c r="X40" s="608" t="s">
        <v>3430</v>
      </c>
      <c r="Y40" s="70">
        <v>8581</v>
      </c>
      <c r="Z40" s="105">
        <v>17761</v>
      </c>
      <c r="AA40" s="66">
        <v>2864</v>
      </c>
      <c r="AB40" s="475">
        <v>156</v>
      </c>
      <c r="AC40" s="475">
        <v>770</v>
      </c>
      <c r="AD40" s="476">
        <v>98</v>
      </c>
      <c r="AE40" s="480">
        <v>165</v>
      </c>
      <c r="AF40" s="477">
        <v>105</v>
      </c>
      <c r="AG40" s="478">
        <v>2916</v>
      </c>
      <c r="AH40" s="608"/>
      <c r="AI40" s="608"/>
      <c r="AJ40" s="608"/>
      <c r="AK40" s="608"/>
      <c r="AL40" s="608"/>
      <c r="AM40" s="608"/>
      <c r="AN40" s="612"/>
    </row>
    <row r="41" spans="1:40" ht="29.25" customHeight="1">
      <c r="A41" s="608">
        <v>33</v>
      </c>
      <c r="B41" s="609" t="s">
        <v>3429</v>
      </c>
      <c r="C41" s="608">
        <v>1</v>
      </c>
      <c r="D41" s="608"/>
      <c r="E41" s="608"/>
      <c r="F41" s="608"/>
      <c r="G41" s="608">
        <v>1</v>
      </c>
      <c r="H41" s="610">
        <v>611</v>
      </c>
      <c r="I41" s="608"/>
      <c r="J41" s="608"/>
      <c r="K41" s="608">
        <v>1</v>
      </c>
      <c r="L41" s="608">
        <v>170</v>
      </c>
      <c r="M41" s="608">
        <v>72</v>
      </c>
      <c r="N41" s="608">
        <v>218</v>
      </c>
      <c r="O41" s="608"/>
      <c r="P41" s="608">
        <v>1</v>
      </c>
      <c r="Q41" s="608"/>
      <c r="R41" s="608">
        <v>1</v>
      </c>
      <c r="S41" s="608"/>
      <c r="T41" s="608">
        <v>1</v>
      </c>
      <c r="U41" s="611">
        <v>33</v>
      </c>
      <c r="V41" s="608">
        <v>300</v>
      </c>
      <c r="W41" s="608">
        <v>700</v>
      </c>
      <c r="X41" s="608" t="s">
        <v>3431</v>
      </c>
      <c r="Y41" s="479">
        <v>107</v>
      </c>
      <c r="Z41" s="475">
        <v>141.5</v>
      </c>
      <c r="AA41" s="475">
        <v>117</v>
      </c>
      <c r="AB41" s="475">
        <v>110.5</v>
      </c>
      <c r="AC41" s="475">
        <v>124</v>
      </c>
      <c r="AD41" s="476">
        <v>217</v>
      </c>
      <c r="AE41" s="81">
        <v>2728</v>
      </c>
      <c r="AF41" s="477">
        <v>132</v>
      </c>
      <c r="AG41" s="478">
        <v>1658</v>
      </c>
      <c r="AH41" s="608"/>
      <c r="AI41" s="608"/>
      <c r="AJ41" s="608"/>
      <c r="AK41" s="608"/>
      <c r="AL41" s="608"/>
      <c r="AM41" s="608"/>
      <c r="AN41" s="612"/>
    </row>
    <row r="42" spans="1:40" ht="29.25" customHeight="1">
      <c r="A42" s="608">
        <v>34</v>
      </c>
      <c r="B42" s="609" t="s">
        <v>3429</v>
      </c>
      <c r="C42" s="608">
        <v>1</v>
      </c>
      <c r="D42" s="608"/>
      <c r="E42" s="608"/>
      <c r="F42" s="608"/>
      <c r="G42" s="608">
        <v>1</v>
      </c>
      <c r="H42" s="610">
        <v>698</v>
      </c>
      <c r="I42" s="608"/>
      <c r="J42" s="608"/>
      <c r="K42" s="608">
        <v>1</v>
      </c>
      <c r="L42" s="608">
        <v>173</v>
      </c>
      <c r="M42" s="608">
        <v>73</v>
      </c>
      <c r="N42" s="608">
        <v>222</v>
      </c>
      <c r="O42" s="608"/>
      <c r="P42" s="608">
        <v>1</v>
      </c>
      <c r="Q42" s="608"/>
      <c r="R42" s="608">
        <v>1</v>
      </c>
      <c r="S42" s="608"/>
      <c r="T42" s="608">
        <v>1</v>
      </c>
      <c r="U42" s="611">
        <v>34</v>
      </c>
      <c r="V42" s="608">
        <v>300</v>
      </c>
      <c r="W42" s="608">
        <v>400</v>
      </c>
      <c r="X42" s="608" t="s">
        <v>3432</v>
      </c>
      <c r="Y42" s="481">
        <v>23457</v>
      </c>
      <c r="Z42" s="105">
        <v>28045</v>
      </c>
      <c r="AA42" s="66">
        <v>6160.5</v>
      </c>
      <c r="AB42" s="66">
        <v>7220.5</v>
      </c>
      <c r="AC42" s="66">
        <v>9874.5</v>
      </c>
      <c r="AD42" s="476">
        <v>96.5</v>
      </c>
      <c r="AE42" s="480">
        <v>213</v>
      </c>
      <c r="AF42" s="477">
        <v>108</v>
      </c>
      <c r="AG42" s="478">
        <v>2395</v>
      </c>
      <c r="AH42" s="608"/>
      <c r="AI42" s="608"/>
      <c r="AJ42" s="608" t="s">
        <v>3374</v>
      </c>
      <c r="AK42" s="608"/>
      <c r="AL42" s="608"/>
      <c r="AM42" s="608"/>
      <c r="AN42" s="612"/>
    </row>
    <row r="43" spans="1:40" ht="29.25" customHeight="1">
      <c r="A43" s="608">
        <v>35</v>
      </c>
      <c r="B43" s="609" t="s">
        <v>3429</v>
      </c>
      <c r="C43" s="608">
        <v>1</v>
      </c>
      <c r="D43" s="608"/>
      <c r="E43" s="608"/>
      <c r="F43" s="608"/>
      <c r="G43" s="608">
        <v>1</v>
      </c>
      <c r="H43" s="610">
        <v>688</v>
      </c>
      <c r="I43" s="608"/>
      <c r="J43" s="608"/>
      <c r="K43" s="608">
        <v>1</v>
      </c>
      <c r="L43" s="608">
        <v>170</v>
      </c>
      <c r="M43" s="608">
        <v>72</v>
      </c>
      <c r="N43" s="608">
        <v>221</v>
      </c>
      <c r="O43" s="608"/>
      <c r="P43" s="608">
        <v>1</v>
      </c>
      <c r="Q43" s="608"/>
      <c r="R43" s="608">
        <v>1</v>
      </c>
      <c r="S43" s="608"/>
      <c r="T43" s="608">
        <v>1</v>
      </c>
      <c r="U43" s="611">
        <v>35</v>
      </c>
      <c r="V43" s="608">
        <v>300</v>
      </c>
      <c r="W43" s="608">
        <v>600</v>
      </c>
      <c r="X43" s="608" t="s">
        <v>3433</v>
      </c>
      <c r="Y43" s="479">
        <v>111</v>
      </c>
      <c r="Z43" s="475">
        <v>99.5</v>
      </c>
      <c r="AA43" s="475">
        <v>99</v>
      </c>
      <c r="AB43" s="475">
        <v>116</v>
      </c>
      <c r="AC43" s="475">
        <v>152</v>
      </c>
      <c r="AD43" s="476">
        <v>89</v>
      </c>
      <c r="AE43" s="480">
        <v>517</v>
      </c>
      <c r="AF43" s="477">
        <v>100</v>
      </c>
      <c r="AG43" s="478">
        <v>2901.5</v>
      </c>
      <c r="AH43" s="608"/>
      <c r="AI43" s="608"/>
      <c r="AJ43" s="608"/>
      <c r="AK43" s="608"/>
      <c r="AL43" s="608"/>
      <c r="AM43" s="608"/>
      <c r="AN43" s="612"/>
    </row>
    <row r="44" spans="1:40" ht="29.25" customHeight="1">
      <c r="A44" s="608">
        <v>36</v>
      </c>
      <c r="B44" s="609" t="s">
        <v>3429</v>
      </c>
      <c r="C44" s="608">
        <v>1</v>
      </c>
      <c r="D44" s="608"/>
      <c r="E44" s="608"/>
      <c r="F44" s="608"/>
      <c r="G44" s="608">
        <v>1</v>
      </c>
      <c r="H44" s="610">
        <v>838</v>
      </c>
      <c r="I44" s="608"/>
      <c r="J44" s="608"/>
      <c r="K44" s="608">
        <v>1</v>
      </c>
      <c r="L44" s="608">
        <v>172</v>
      </c>
      <c r="M44" s="608">
        <v>73</v>
      </c>
      <c r="N44" s="608">
        <v>223</v>
      </c>
      <c r="O44" s="608"/>
      <c r="P44" s="608">
        <v>1</v>
      </c>
      <c r="Q44" s="608"/>
      <c r="R44" s="608">
        <v>1</v>
      </c>
      <c r="S44" s="608"/>
      <c r="T44" s="608">
        <v>1</v>
      </c>
      <c r="U44" s="611">
        <v>36</v>
      </c>
      <c r="V44" s="608">
        <v>300</v>
      </c>
      <c r="W44" s="608">
        <v>700</v>
      </c>
      <c r="X44" s="608" t="s">
        <v>3434</v>
      </c>
      <c r="Y44" s="479">
        <v>90</v>
      </c>
      <c r="Z44" s="475">
        <v>57</v>
      </c>
      <c r="AA44" s="475">
        <v>87.5</v>
      </c>
      <c r="AB44" s="475">
        <v>65</v>
      </c>
      <c r="AC44" s="475">
        <v>130.5</v>
      </c>
      <c r="AD44" s="476">
        <v>92</v>
      </c>
      <c r="AE44" s="480">
        <v>119.5</v>
      </c>
      <c r="AF44" s="477">
        <v>97</v>
      </c>
      <c r="AG44" s="478">
        <v>669</v>
      </c>
      <c r="AH44" s="608"/>
      <c r="AI44" s="608"/>
      <c r="AJ44" s="608"/>
      <c r="AK44" s="608"/>
      <c r="AL44" s="608"/>
      <c r="AM44" s="608"/>
      <c r="AN44" s="612"/>
    </row>
    <row r="45" spans="1:40" ht="29.25" customHeight="1">
      <c r="A45" s="608">
        <v>37</v>
      </c>
      <c r="B45" s="609"/>
      <c r="C45" s="608"/>
      <c r="D45" s="608"/>
      <c r="E45" s="608"/>
      <c r="F45" s="608"/>
      <c r="G45" s="608"/>
      <c r="H45" s="610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11">
        <v>37</v>
      </c>
      <c r="V45" s="608"/>
      <c r="W45" s="608"/>
      <c r="X45" s="608"/>
      <c r="AH45" s="608"/>
      <c r="AI45" s="608"/>
      <c r="AJ45" s="608"/>
      <c r="AK45" s="608"/>
      <c r="AL45" s="608"/>
      <c r="AM45" s="608"/>
      <c r="AN45" s="612"/>
    </row>
    <row r="46" spans="1:40" ht="29.25" customHeight="1">
      <c r="A46" s="608">
        <v>38</v>
      </c>
      <c r="B46" s="609"/>
      <c r="C46" s="220">
        <f>SUM(C8:C45)</f>
        <v>25</v>
      </c>
      <c r="D46" s="220">
        <f t="shared" ref="D46:T46" si="0">SUM(D8:D45)</f>
        <v>11</v>
      </c>
      <c r="E46" s="220">
        <f t="shared" si="0"/>
        <v>0</v>
      </c>
      <c r="F46" s="220">
        <f t="shared" si="0"/>
        <v>15</v>
      </c>
      <c r="G46" s="220">
        <f t="shared" si="0"/>
        <v>21</v>
      </c>
      <c r="H46" s="220">
        <f t="shared" si="0"/>
        <v>21123</v>
      </c>
      <c r="I46" s="220">
        <f t="shared" si="0"/>
        <v>0</v>
      </c>
      <c r="J46" s="220">
        <f t="shared" si="0"/>
        <v>12</v>
      </c>
      <c r="K46" s="220">
        <f t="shared" si="0"/>
        <v>24</v>
      </c>
      <c r="L46" s="220">
        <f t="shared" si="0"/>
        <v>5924</v>
      </c>
      <c r="M46" s="220">
        <f t="shared" si="0"/>
        <v>2528</v>
      </c>
      <c r="N46" s="220">
        <f t="shared" si="0"/>
        <v>7545</v>
      </c>
      <c r="O46" s="220">
        <f t="shared" si="0"/>
        <v>7</v>
      </c>
      <c r="P46" s="220">
        <f t="shared" si="0"/>
        <v>29</v>
      </c>
      <c r="Q46" s="220">
        <f t="shared" si="0"/>
        <v>0</v>
      </c>
      <c r="R46" s="220">
        <f t="shared" si="0"/>
        <v>36</v>
      </c>
      <c r="S46" s="220">
        <f t="shared" si="0"/>
        <v>0</v>
      </c>
      <c r="T46" s="220">
        <f t="shared" si="0"/>
        <v>36</v>
      </c>
      <c r="U46" s="611">
        <v>38</v>
      </c>
      <c r="V46" s="608"/>
      <c r="W46" s="608"/>
      <c r="X46" s="608"/>
      <c r="AH46" s="608"/>
      <c r="AI46" s="608"/>
      <c r="AJ46" s="608"/>
      <c r="AK46" s="608"/>
      <c r="AL46" s="608"/>
      <c r="AM46" s="608"/>
      <c r="AN46" s="612"/>
    </row>
    <row r="47" spans="1:40" ht="29.25" customHeight="1">
      <c r="A47" s="608">
        <v>39</v>
      </c>
      <c r="B47" s="609"/>
      <c r="C47" s="608"/>
      <c r="D47" s="608"/>
      <c r="E47" s="608"/>
      <c r="F47" s="608"/>
      <c r="G47" s="608"/>
      <c r="H47" s="610"/>
      <c r="I47" s="608"/>
      <c r="J47" s="608"/>
      <c r="K47" s="608"/>
      <c r="L47" s="608"/>
      <c r="M47" s="608"/>
      <c r="N47" s="608"/>
      <c r="O47" s="608"/>
      <c r="P47" s="608"/>
      <c r="Q47" s="608"/>
      <c r="R47" s="608"/>
      <c r="S47" s="608"/>
      <c r="T47" s="608"/>
      <c r="U47" s="611">
        <v>39</v>
      </c>
      <c r="V47" s="608"/>
      <c r="W47" s="608"/>
      <c r="X47" s="608"/>
      <c r="AH47" s="608"/>
      <c r="AI47" s="608"/>
      <c r="AJ47" s="608"/>
      <c r="AK47" s="608"/>
      <c r="AL47" s="608"/>
      <c r="AM47" s="608"/>
      <c r="AN47" s="612"/>
    </row>
    <row r="48" spans="1:40" ht="29.25" customHeight="1">
      <c r="A48" s="608">
        <v>40</v>
      </c>
      <c r="B48" s="472" t="s">
        <v>3306</v>
      </c>
      <c r="C48" s="608">
        <f>COUNT(Z10,Z14,Z15,Z17,Z18,Z19,Z20,Z22,Z23,Z24,Z25,Z27)</f>
        <v>12</v>
      </c>
      <c r="D48" s="608"/>
      <c r="E48" s="608"/>
      <c r="F48" s="608"/>
      <c r="G48" s="608"/>
      <c r="H48" s="610"/>
      <c r="I48" s="608"/>
      <c r="J48" s="608"/>
      <c r="K48" s="608"/>
      <c r="L48" s="608"/>
      <c r="M48" s="608"/>
      <c r="N48" s="608"/>
      <c r="O48" s="608"/>
      <c r="P48" s="608"/>
      <c r="Q48" s="608"/>
      <c r="R48" s="608"/>
      <c r="S48" s="608"/>
      <c r="T48" s="608"/>
      <c r="U48" s="611">
        <v>40</v>
      </c>
      <c r="V48" s="608"/>
      <c r="W48" s="608"/>
      <c r="X48" s="608"/>
      <c r="AH48" s="608"/>
      <c r="AI48" s="608"/>
      <c r="AJ48" s="608"/>
      <c r="AK48" s="608"/>
      <c r="AL48" s="608"/>
      <c r="AM48" s="608"/>
      <c r="AN48" s="612"/>
    </row>
    <row r="49" spans="1:40" ht="29.25" customHeight="1">
      <c r="A49" s="608">
        <v>41</v>
      </c>
      <c r="B49" s="472" t="s">
        <v>2622</v>
      </c>
      <c r="C49" s="608">
        <f>COUNT(Z34,Z39,Z41,Z42)</f>
        <v>4</v>
      </c>
      <c r="D49" s="608"/>
      <c r="E49" s="608"/>
      <c r="F49" s="608"/>
      <c r="G49" s="608"/>
      <c r="H49" s="610"/>
      <c r="I49" s="608"/>
      <c r="J49" s="608"/>
      <c r="K49" s="608"/>
      <c r="L49" s="608"/>
      <c r="M49" s="608"/>
      <c r="N49" s="608"/>
      <c r="O49" s="608"/>
      <c r="P49" s="608"/>
      <c r="Q49" s="608"/>
      <c r="R49" s="608"/>
      <c r="S49" s="608"/>
      <c r="T49" s="608"/>
      <c r="U49" s="611">
        <v>41</v>
      </c>
      <c r="V49" s="608"/>
      <c r="W49" s="608"/>
      <c r="X49" s="608"/>
      <c r="AH49" s="608"/>
      <c r="AI49" s="608"/>
      <c r="AJ49" s="608"/>
      <c r="AK49" s="608"/>
      <c r="AL49" s="608"/>
      <c r="AM49" s="608"/>
      <c r="AN49" s="612"/>
    </row>
    <row r="50" spans="1:40" ht="29.25" customHeight="1">
      <c r="A50" s="608">
        <v>42</v>
      </c>
      <c r="B50" s="472" t="s">
        <v>2951</v>
      </c>
      <c r="C50" s="608">
        <v>0</v>
      </c>
      <c r="D50" s="608"/>
      <c r="E50" s="608"/>
      <c r="F50" s="608"/>
      <c r="G50" s="608"/>
      <c r="H50" s="610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11">
        <v>42</v>
      </c>
      <c r="V50" s="608"/>
      <c r="W50" s="608"/>
      <c r="X50" s="608"/>
      <c r="AH50" s="608"/>
      <c r="AI50" s="608"/>
      <c r="AJ50" s="608"/>
      <c r="AK50" s="608"/>
      <c r="AL50" s="608"/>
      <c r="AM50" s="608"/>
      <c r="AN50" s="612"/>
    </row>
    <row r="51" spans="1:40" ht="29.25" customHeight="1">
      <c r="A51" s="608">
        <v>43</v>
      </c>
      <c r="B51" s="609"/>
      <c r="C51" s="608"/>
      <c r="D51" s="608"/>
      <c r="E51" s="608"/>
      <c r="F51" s="608"/>
      <c r="G51" s="608"/>
      <c r="H51" s="610"/>
      <c r="I51" s="608"/>
      <c r="J51" s="608"/>
      <c r="K51" s="608"/>
      <c r="L51" s="608"/>
      <c r="M51" s="608"/>
      <c r="N51" s="608"/>
      <c r="O51" s="608"/>
      <c r="P51" s="608"/>
      <c r="Q51" s="608"/>
      <c r="R51" s="608"/>
      <c r="S51" s="608"/>
      <c r="T51" s="608"/>
      <c r="U51" s="611">
        <v>43</v>
      </c>
      <c r="V51" s="608"/>
      <c r="W51" s="608"/>
      <c r="X51" s="608"/>
      <c r="AH51" s="608"/>
      <c r="AI51" s="608"/>
      <c r="AJ51" s="608"/>
      <c r="AK51" s="608"/>
      <c r="AL51" s="608"/>
      <c r="AM51" s="608"/>
      <c r="AN51" s="612"/>
    </row>
    <row r="52" spans="1:40" ht="29.25" customHeight="1">
      <c r="A52" s="608">
        <v>44</v>
      </c>
      <c r="B52" s="609"/>
      <c r="C52" s="608"/>
      <c r="D52" s="608"/>
      <c r="E52" s="608"/>
      <c r="F52" s="608"/>
      <c r="G52" s="608"/>
      <c r="H52" s="610"/>
      <c r="I52" s="608"/>
      <c r="J52" s="608"/>
      <c r="K52" s="608"/>
      <c r="L52" s="608"/>
      <c r="M52" s="608"/>
      <c r="N52" s="608"/>
      <c r="O52" s="608"/>
      <c r="P52" s="608"/>
      <c r="Q52" s="608"/>
      <c r="R52" s="608"/>
      <c r="S52" s="608"/>
      <c r="T52" s="608"/>
      <c r="U52" s="611">
        <v>44</v>
      </c>
      <c r="V52" s="608"/>
      <c r="W52" s="608"/>
      <c r="X52" s="608"/>
      <c r="AH52" s="608"/>
      <c r="AI52" s="608"/>
      <c r="AJ52" s="608"/>
      <c r="AK52" s="608"/>
      <c r="AL52" s="608"/>
      <c r="AM52" s="608"/>
      <c r="AN52" s="612"/>
    </row>
    <row r="53" spans="1:40" ht="29.25" customHeight="1">
      <c r="A53" s="608">
        <v>45</v>
      </c>
      <c r="B53" s="609"/>
      <c r="C53" s="608"/>
      <c r="D53" s="608"/>
      <c r="E53" s="608"/>
      <c r="F53" s="608"/>
      <c r="G53" s="608"/>
      <c r="H53" s="610"/>
      <c r="I53" s="608"/>
      <c r="J53" s="608"/>
      <c r="K53" s="608"/>
      <c r="L53" s="608"/>
      <c r="M53" s="608"/>
      <c r="N53" s="608"/>
      <c r="O53" s="608"/>
      <c r="P53" s="608"/>
      <c r="Q53" s="608"/>
      <c r="R53" s="608"/>
      <c r="S53" s="608"/>
      <c r="T53" s="608"/>
      <c r="U53" s="611">
        <v>45</v>
      </c>
      <c r="V53" s="608"/>
      <c r="W53" s="608"/>
      <c r="X53" s="608"/>
      <c r="AH53" s="608"/>
      <c r="AI53" s="608"/>
      <c r="AJ53" s="608"/>
      <c r="AK53" s="608"/>
      <c r="AL53" s="608"/>
      <c r="AM53" s="608"/>
      <c r="AN53" s="612"/>
    </row>
    <row r="54" spans="1:40" ht="29.25" customHeight="1">
      <c r="A54" s="608">
        <v>46</v>
      </c>
      <c r="B54" s="609"/>
      <c r="C54" s="608"/>
      <c r="D54" s="608"/>
      <c r="E54" s="608"/>
      <c r="F54" s="608"/>
      <c r="G54" s="608"/>
      <c r="H54" s="610"/>
      <c r="I54" s="608"/>
      <c r="J54" s="608"/>
      <c r="K54" s="608"/>
      <c r="L54" s="608"/>
      <c r="M54" s="608"/>
      <c r="N54" s="608"/>
      <c r="O54" s="608"/>
      <c r="P54" s="608"/>
      <c r="Q54" s="608"/>
      <c r="R54" s="608"/>
      <c r="S54" s="608"/>
      <c r="T54" s="608"/>
      <c r="U54" s="611">
        <v>46</v>
      </c>
      <c r="V54" s="608"/>
      <c r="W54" s="608"/>
      <c r="X54" s="608"/>
      <c r="AH54" s="608"/>
      <c r="AI54" s="608"/>
      <c r="AJ54" s="608"/>
      <c r="AK54" s="608"/>
      <c r="AL54" s="608"/>
      <c r="AM54" s="608"/>
      <c r="AN54" s="612"/>
    </row>
    <row r="55" spans="1:40" ht="29.25" customHeight="1">
      <c r="A55" s="608">
        <v>47</v>
      </c>
      <c r="B55" s="609"/>
      <c r="C55" s="608"/>
      <c r="D55" s="608"/>
      <c r="E55" s="608"/>
      <c r="F55" s="608"/>
      <c r="G55" s="608"/>
      <c r="H55" s="610"/>
      <c r="I55" s="608"/>
      <c r="J55" s="608"/>
      <c r="K55" s="608"/>
      <c r="L55" s="608"/>
      <c r="M55" s="608"/>
      <c r="N55" s="608"/>
      <c r="O55" s="608"/>
      <c r="P55" s="608"/>
      <c r="Q55" s="608"/>
      <c r="R55" s="608"/>
      <c r="S55" s="608"/>
      <c r="T55" s="608"/>
      <c r="U55" s="611">
        <v>47</v>
      </c>
      <c r="V55" s="608"/>
      <c r="W55" s="608"/>
      <c r="X55" s="608"/>
      <c r="AH55" s="608"/>
      <c r="AI55" s="608"/>
      <c r="AJ55" s="608"/>
      <c r="AK55" s="608"/>
      <c r="AL55" s="608"/>
      <c r="AM55" s="608"/>
      <c r="AN55" s="612"/>
    </row>
    <row r="56" spans="1:40" ht="29.25" customHeight="1">
      <c r="A56" s="608">
        <v>48</v>
      </c>
      <c r="B56" s="609"/>
      <c r="C56" s="608"/>
      <c r="D56" s="608"/>
      <c r="E56" s="608"/>
      <c r="F56" s="608"/>
      <c r="G56" s="608"/>
      <c r="H56" s="610"/>
      <c r="I56" s="608"/>
      <c r="J56" s="608"/>
      <c r="K56" s="608"/>
      <c r="L56" s="608"/>
      <c r="M56" s="608"/>
      <c r="N56" s="608"/>
      <c r="O56" s="608"/>
      <c r="P56" s="608"/>
      <c r="Q56" s="608"/>
      <c r="R56" s="608"/>
      <c r="S56" s="608"/>
      <c r="T56" s="608"/>
      <c r="U56" s="611">
        <v>48</v>
      </c>
      <c r="V56" s="608"/>
      <c r="W56" s="608"/>
      <c r="X56" s="608"/>
      <c r="AH56" s="608"/>
      <c r="AI56" s="608"/>
      <c r="AJ56" s="608"/>
      <c r="AK56" s="606"/>
      <c r="AL56" s="606"/>
      <c r="AM56" s="606"/>
      <c r="AN56" s="607"/>
    </row>
    <row r="57" spans="1:40" ht="29.25" customHeight="1">
      <c r="A57" s="608">
        <v>49</v>
      </c>
      <c r="B57" s="609"/>
      <c r="C57" s="608"/>
      <c r="D57" s="608"/>
      <c r="E57" s="608"/>
      <c r="F57" s="608"/>
      <c r="G57" s="608"/>
      <c r="H57" s="610"/>
      <c r="I57" s="608"/>
      <c r="J57" s="608"/>
      <c r="K57" s="608"/>
      <c r="L57" s="608"/>
      <c r="M57" s="608"/>
      <c r="N57" s="608"/>
      <c r="O57" s="608"/>
      <c r="P57" s="608"/>
      <c r="Q57" s="608"/>
      <c r="R57" s="608"/>
      <c r="S57" s="608"/>
      <c r="T57" s="608"/>
      <c r="U57" s="611">
        <v>49</v>
      </c>
      <c r="V57" s="608"/>
      <c r="W57" s="608"/>
      <c r="X57" s="608"/>
      <c r="AH57" s="608"/>
      <c r="AI57" s="608"/>
      <c r="AJ57" s="608"/>
      <c r="AK57" s="606"/>
      <c r="AL57" s="606"/>
      <c r="AM57" s="606"/>
      <c r="AN57" s="607"/>
    </row>
    <row r="58" spans="1:40" ht="29.25" customHeight="1">
      <c r="A58" s="608">
        <v>50</v>
      </c>
      <c r="B58" s="609"/>
      <c r="C58" s="608"/>
      <c r="D58" s="608"/>
      <c r="E58" s="608"/>
      <c r="F58" s="608"/>
      <c r="G58" s="608"/>
      <c r="H58" s="610"/>
      <c r="I58" s="608"/>
      <c r="J58" s="608"/>
      <c r="K58" s="608"/>
      <c r="L58" s="608"/>
      <c r="M58" s="608"/>
      <c r="N58" s="608"/>
      <c r="O58" s="608"/>
      <c r="P58" s="608"/>
      <c r="Q58" s="608"/>
      <c r="R58" s="608"/>
      <c r="S58" s="608"/>
      <c r="T58" s="608"/>
      <c r="U58" s="611">
        <v>50</v>
      </c>
      <c r="V58" s="608"/>
      <c r="W58" s="608"/>
      <c r="X58" s="608"/>
      <c r="AH58" s="608"/>
      <c r="AI58" s="608"/>
      <c r="AJ58" s="608"/>
      <c r="AK58" s="606"/>
      <c r="AL58" s="606"/>
      <c r="AM58" s="606"/>
      <c r="AN58" s="607"/>
    </row>
    <row r="59" spans="1:40" ht="29.25" customHeight="1">
      <c r="A59" s="608">
        <v>51</v>
      </c>
      <c r="B59" s="609"/>
      <c r="C59" s="608"/>
      <c r="D59" s="608"/>
      <c r="E59" s="608"/>
      <c r="F59" s="608"/>
      <c r="G59" s="608"/>
      <c r="H59" s="610"/>
      <c r="I59" s="608"/>
      <c r="J59" s="608"/>
      <c r="K59" s="608"/>
      <c r="L59" s="608"/>
      <c r="M59" s="608"/>
      <c r="N59" s="608"/>
      <c r="O59" s="608"/>
      <c r="P59" s="608"/>
      <c r="Q59" s="608"/>
      <c r="R59" s="608"/>
      <c r="S59" s="608"/>
      <c r="T59" s="608"/>
      <c r="U59" s="611">
        <v>51</v>
      </c>
      <c r="V59" s="608"/>
      <c r="W59" s="608"/>
      <c r="X59" s="608"/>
      <c r="AH59" s="608"/>
      <c r="AI59" s="608"/>
      <c r="AJ59" s="608"/>
      <c r="AK59" s="606"/>
      <c r="AL59" s="606"/>
      <c r="AM59" s="606"/>
      <c r="AN59" s="607"/>
    </row>
    <row r="60" spans="1:40" ht="29.25" customHeight="1">
      <c r="A60" s="608">
        <v>52</v>
      </c>
      <c r="B60" s="614"/>
      <c r="C60" s="606"/>
      <c r="D60" s="606"/>
      <c r="E60" s="606"/>
      <c r="F60" s="606"/>
      <c r="G60" s="606"/>
      <c r="H60" s="615"/>
      <c r="I60" s="606"/>
      <c r="J60" s="608"/>
      <c r="K60" s="606"/>
      <c r="L60" s="606"/>
      <c r="M60" s="606"/>
      <c r="N60" s="606"/>
      <c r="O60" s="606"/>
      <c r="P60" s="606"/>
      <c r="Q60" s="606"/>
      <c r="R60" s="606"/>
      <c r="S60" s="606"/>
      <c r="T60" s="606"/>
      <c r="U60" s="611">
        <v>52</v>
      </c>
      <c r="V60" s="608"/>
      <c r="W60" s="608"/>
      <c r="X60" s="606"/>
      <c r="AH60" s="606"/>
      <c r="AI60" s="606"/>
      <c r="AJ60" s="606"/>
      <c r="AK60" s="606"/>
      <c r="AL60" s="606"/>
      <c r="AM60" s="606"/>
      <c r="AN60" s="607"/>
    </row>
    <row r="61" spans="1:40" ht="29.25" customHeight="1">
      <c r="A61" s="608">
        <v>53</v>
      </c>
      <c r="B61" s="614"/>
      <c r="C61" s="606"/>
      <c r="D61" s="606"/>
      <c r="E61" s="606"/>
      <c r="F61" s="606"/>
      <c r="G61" s="606"/>
      <c r="H61" s="615"/>
      <c r="I61" s="606"/>
      <c r="J61" s="608"/>
      <c r="K61" s="606"/>
      <c r="L61" s="606"/>
      <c r="M61" s="606"/>
      <c r="N61" s="606"/>
      <c r="O61" s="606"/>
      <c r="P61" s="606"/>
      <c r="Q61" s="606"/>
      <c r="R61" s="606"/>
      <c r="S61" s="606"/>
      <c r="T61" s="606"/>
      <c r="U61" s="611">
        <v>53</v>
      </c>
      <c r="V61" s="608"/>
      <c r="W61" s="608"/>
      <c r="X61" s="606"/>
      <c r="AH61" s="606"/>
      <c r="AI61" s="606"/>
      <c r="AJ61" s="606"/>
      <c r="AK61" s="606"/>
      <c r="AL61" s="606"/>
      <c r="AM61" s="606"/>
      <c r="AN61" s="607"/>
    </row>
    <row r="62" spans="1:40" ht="29.25" customHeight="1">
      <c r="A62" s="608">
        <v>54</v>
      </c>
      <c r="B62" s="614"/>
      <c r="C62" s="606"/>
      <c r="D62" s="606"/>
      <c r="E62" s="606"/>
      <c r="F62" s="606"/>
      <c r="G62" s="606"/>
      <c r="H62" s="615"/>
      <c r="I62" s="606"/>
      <c r="J62" s="608"/>
      <c r="K62" s="606"/>
      <c r="L62" s="606"/>
      <c r="M62" s="606"/>
      <c r="N62" s="606"/>
      <c r="O62" s="606"/>
      <c r="P62" s="606"/>
      <c r="Q62" s="606"/>
      <c r="R62" s="606"/>
      <c r="S62" s="606"/>
      <c r="T62" s="606"/>
      <c r="U62" s="611">
        <v>54</v>
      </c>
      <c r="V62" s="608"/>
      <c r="W62" s="608"/>
      <c r="X62" s="606"/>
      <c r="AH62" s="606"/>
      <c r="AI62" s="606"/>
      <c r="AJ62" s="606"/>
      <c r="AK62" s="606"/>
      <c r="AL62" s="606"/>
      <c r="AM62" s="606"/>
      <c r="AN62" s="607"/>
    </row>
    <row r="63" spans="1:40" ht="29.25" customHeight="1">
      <c r="A63" s="608">
        <v>55</v>
      </c>
      <c r="B63" s="614"/>
      <c r="C63" s="606"/>
      <c r="D63" s="606"/>
      <c r="E63" s="606"/>
      <c r="F63" s="606"/>
      <c r="G63" s="606"/>
      <c r="H63" s="615"/>
      <c r="I63" s="606"/>
      <c r="J63" s="608"/>
      <c r="K63" s="606"/>
      <c r="L63" s="606"/>
      <c r="M63" s="606"/>
      <c r="N63" s="606"/>
      <c r="O63" s="606"/>
      <c r="P63" s="606"/>
      <c r="Q63" s="606"/>
      <c r="R63" s="606"/>
      <c r="S63" s="606"/>
      <c r="T63" s="606"/>
      <c r="U63" s="611">
        <v>55</v>
      </c>
      <c r="V63" s="608"/>
      <c r="W63" s="608"/>
      <c r="X63" s="606"/>
      <c r="AH63" s="606"/>
      <c r="AI63" s="606"/>
      <c r="AJ63" s="606"/>
      <c r="AK63" s="606"/>
      <c r="AL63" s="606"/>
      <c r="AM63" s="606"/>
      <c r="AN63" s="607"/>
    </row>
    <row r="64" spans="1:40" ht="29.25" customHeight="1">
      <c r="A64" s="608">
        <v>56</v>
      </c>
      <c r="B64" s="614"/>
      <c r="C64" s="606"/>
      <c r="D64" s="606"/>
      <c r="E64" s="606"/>
      <c r="F64" s="606"/>
      <c r="G64" s="606"/>
      <c r="H64" s="615"/>
      <c r="I64" s="606"/>
      <c r="J64" s="608"/>
      <c r="K64" s="606"/>
      <c r="L64" s="606"/>
      <c r="M64" s="606"/>
      <c r="N64" s="606"/>
      <c r="O64" s="606"/>
      <c r="P64" s="606"/>
      <c r="Q64" s="606"/>
      <c r="R64" s="606"/>
      <c r="S64" s="606"/>
      <c r="T64" s="606"/>
      <c r="U64" s="611">
        <v>56</v>
      </c>
      <c r="V64" s="608"/>
      <c r="W64" s="608"/>
      <c r="X64" s="606"/>
      <c r="AH64" s="606"/>
      <c r="AI64" s="606"/>
      <c r="AJ64" s="606"/>
      <c r="AK64" s="606"/>
      <c r="AL64" s="606"/>
      <c r="AM64" s="606"/>
      <c r="AN64" s="607"/>
    </row>
    <row r="65" spans="1:40" ht="29.25" customHeight="1">
      <c r="A65" s="608">
        <v>57</v>
      </c>
      <c r="B65" s="614"/>
      <c r="C65" s="606"/>
      <c r="D65" s="606"/>
      <c r="E65" s="606"/>
      <c r="F65" s="606"/>
      <c r="G65" s="606"/>
      <c r="H65" s="615"/>
      <c r="I65" s="606"/>
      <c r="J65" s="606"/>
      <c r="K65" s="606"/>
      <c r="L65" s="606"/>
      <c r="M65" s="606"/>
      <c r="N65" s="606"/>
      <c r="O65" s="606"/>
      <c r="P65" s="606"/>
      <c r="Q65" s="606"/>
      <c r="R65" s="606"/>
      <c r="S65" s="606"/>
      <c r="T65" s="606"/>
      <c r="U65" s="611">
        <v>57</v>
      </c>
      <c r="V65" s="608"/>
      <c r="W65" s="608"/>
      <c r="X65" s="606"/>
      <c r="AH65" s="606"/>
      <c r="AI65" s="606"/>
      <c r="AJ65" s="606"/>
      <c r="AK65" s="606"/>
      <c r="AL65" s="606"/>
      <c r="AM65" s="606"/>
      <c r="AN65" s="607"/>
    </row>
    <row r="66" spans="1:40" ht="29.25" customHeight="1">
      <c r="A66" s="608">
        <v>58</v>
      </c>
      <c r="B66" s="614"/>
      <c r="C66" s="606"/>
      <c r="D66" s="606"/>
      <c r="E66" s="606"/>
      <c r="F66" s="606"/>
      <c r="G66" s="606"/>
      <c r="H66" s="615"/>
      <c r="I66" s="606"/>
      <c r="J66" s="606"/>
      <c r="K66" s="606"/>
      <c r="L66" s="606"/>
      <c r="M66" s="606"/>
      <c r="N66" s="606"/>
      <c r="O66" s="606"/>
      <c r="P66" s="606"/>
      <c r="Q66" s="606"/>
      <c r="R66" s="606"/>
      <c r="S66" s="606"/>
      <c r="T66" s="606"/>
      <c r="U66" s="611">
        <v>58</v>
      </c>
      <c r="V66" s="608"/>
      <c r="W66" s="608"/>
      <c r="X66" s="606"/>
      <c r="AH66" s="606"/>
      <c r="AI66" s="606"/>
      <c r="AJ66" s="606"/>
      <c r="AK66" s="606"/>
      <c r="AL66" s="606"/>
      <c r="AM66" s="606"/>
      <c r="AN66" s="607"/>
    </row>
    <row r="67" spans="1:40" ht="29.25" customHeight="1">
      <c r="A67" s="608">
        <v>59</v>
      </c>
      <c r="B67" s="614"/>
      <c r="C67" s="606"/>
      <c r="D67" s="606"/>
      <c r="E67" s="606"/>
      <c r="F67" s="606"/>
      <c r="G67" s="606"/>
      <c r="H67" s="615"/>
      <c r="I67" s="606"/>
      <c r="J67" s="606"/>
      <c r="K67" s="606"/>
      <c r="L67" s="606"/>
      <c r="M67" s="606"/>
      <c r="N67" s="606"/>
      <c r="O67" s="606"/>
      <c r="P67" s="606"/>
      <c r="Q67" s="606"/>
      <c r="R67" s="606"/>
      <c r="S67" s="606"/>
      <c r="T67" s="606"/>
      <c r="U67" s="611">
        <v>59</v>
      </c>
      <c r="V67" s="608"/>
      <c r="W67" s="608"/>
      <c r="X67" s="606"/>
      <c r="AH67" s="606"/>
      <c r="AI67" s="606"/>
      <c r="AJ67" s="606"/>
      <c r="AK67" s="606"/>
      <c r="AL67" s="606"/>
      <c r="AM67" s="606"/>
      <c r="AN67" s="607"/>
    </row>
    <row r="68" spans="1:40" ht="29.25" customHeight="1">
      <c r="A68" s="608">
        <v>60</v>
      </c>
      <c r="B68" s="614"/>
      <c r="C68" s="606"/>
      <c r="D68" s="606"/>
      <c r="E68" s="606"/>
      <c r="F68" s="606"/>
      <c r="G68" s="606"/>
      <c r="H68" s="615"/>
      <c r="I68" s="606"/>
      <c r="J68" s="606"/>
      <c r="K68" s="606"/>
      <c r="L68" s="606"/>
      <c r="M68" s="606"/>
      <c r="N68" s="606"/>
      <c r="O68" s="606"/>
      <c r="P68" s="606"/>
      <c r="Q68" s="606"/>
      <c r="R68" s="606"/>
      <c r="S68" s="606"/>
      <c r="T68" s="606"/>
      <c r="U68" s="611">
        <v>60</v>
      </c>
      <c r="V68" s="608"/>
      <c r="W68" s="608"/>
      <c r="X68" s="606"/>
      <c r="AH68" s="606"/>
      <c r="AI68" s="606"/>
      <c r="AJ68" s="606"/>
      <c r="AK68" s="606"/>
      <c r="AL68" s="606"/>
      <c r="AM68" s="606"/>
      <c r="AN68" s="607"/>
    </row>
    <row r="69" spans="1:40" ht="29.25" customHeight="1">
      <c r="A69" s="608">
        <v>61</v>
      </c>
      <c r="B69" s="614"/>
      <c r="C69" s="606"/>
      <c r="D69" s="606"/>
      <c r="E69" s="606"/>
      <c r="F69" s="606"/>
      <c r="G69" s="606"/>
      <c r="H69" s="615"/>
      <c r="I69" s="606"/>
      <c r="J69" s="606"/>
      <c r="K69" s="606"/>
      <c r="L69" s="606"/>
      <c r="M69" s="606"/>
      <c r="N69" s="606"/>
      <c r="O69" s="606"/>
      <c r="P69" s="606"/>
      <c r="Q69" s="606"/>
      <c r="R69" s="606"/>
      <c r="S69" s="606"/>
      <c r="T69" s="606"/>
      <c r="U69" s="611">
        <v>61</v>
      </c>
      <c r="V69" s="608"/>
      <c r="W69" s="608"/>
      <c r="X69" s="606"/>
      <c r="AH69" s="606"/>
      <c r="AI69" s="606"/>
      <c r="AJ69" s="606"/>
      <c r="AK69" s="606"/>
      <c r="AL69" s="606"/>
      <c r="AM69" s="606"/>
      <c r="AN69" s="607"/>
    </row>
    <row r="70" spans="1:40" ht="29.25" customHeight="1">
      <c r="A70" s="608">
        <v>62</v>
      </c>
      <c r="B70" s="614"/>
      <c r="C70" s="606"/>
      <c r="D70" s="606"/>
      <c r="E70" s="606"/>
      <c r="F70" s="606"/>
      <c r="G70" s="606"/>
      <c r="H70" s="615"/>
      <c r="I70" s="606"/>
      <c r="J70" s="606"/>
      <c r="K70" s="606"/>
      <c r="L70" s="606"/>
      <c r="M70" s="606"/>
      <c r="N70" s="606"/>
      <c r="O70" s="606"/>
      <c r="P70" s="606"/>
      <c r="Q70" s="606"/>
      <c r="R70" s="606"/>
      <c r="S70" s="606"/>
      <c r="T70" s="606"/>
      <c r="U70" s="611">
        <v>62</v>
      </c>
      <c r="V70" s="608"/>
      <c r="W70" s="608"/>
      <c r="X70" s="606"/>
      <c r="AH70" s="606"/>
      <c r="AI70" s="606"/>
      <c r="AJ70" s="606"/>
      <c r="AK70" s="606"/>
      <c r="AL70" s="606"/>
      <c r="AM70" s="606"/>
      <c r="AN70" s="607"/>
    </row>
    <row r="71" spans="1:40" ht="29.25" customHeight="1">
      <c r="A71" s="608">
        <v>63</v>
      </c>
      <c r="B71" s="614"/>
      <c r="C71" s="606"/>
      <c r="D71" s="606"/>
      <c r="E71" s="606"/>
      <c r="F71" s="606"/>
      <c r="G71" s="606"/>
      <c r="H71" s="615"/>
      <c r="I71" s="606"/>
      <c r="J71" s="606"/>
      <c r="K71" s="606"/>
      <c r="L71" s="606"/>
      <c r="M71" s="606"/>
      <c r="N71" s="606"/>
      <c r="O71" s="606"/>
      <c r="P71" s="606"/>
      <c r="Q71" s="606"/>
      <c r="R71" s="606"/>
      <c r="S71" s="606"/>
      <c r="T71" s="606"/>
      <c r="U71" s="611">
        <v>63</v>
      </c>
      <c r="V71" s="608"/>
      <c r="W71" s="608"/>
      <c r="X71" s="606"/>
      <c r="AH71" s="606"/>
      <c r="AI71" s="606"/>
      <c r="AJ71" s="606"/>
      <c r="AK71" s="606"/>
      <c r="AL71" s="606"/>
      <c r="AM71" s="606"/>
      <c r="AN71" s="607"/>
    </row>
    <row r="72" spans="1:40" ht="29.25" customHeight="1">
      <c r="A72" s="608">
        <v>64</v>
      </c>
      <c r="B72" s="614"/>
      <c r="C72" s="606"/>
      <c r="D72" s="606"/>
      <c r="E72" s="606"/>
      <c r="F72" s="606"/>
      <c r="G72" s="606"/>
      <c r="H72" s="615"/>
      <c r="I72" s="606"/>
      <c r="J72" s="606"/>
      <c r="K72" s="606"/>
      <c r="L72" s="606"/>
      <c r="M72" s="606"/>
      <c r="N72" s="606"/>
      <c r="O72" s="606"/>
      <c r="P72" s="606"/>
      <c r="Q72" s="606"/>
      <c r="R72" s="606"/>
      <c r="S72" s="606"/>
      <c r="T72" s="606"/>
      <c r="U72" s="611">
        <v>64</v>
      </c>
      <c r="V72" s="608"/>
      <c r="W72" s="608"/>
      <c r="X72" s="606"/>
      <c r="AH72" s="606"/>
      <c r="AI72" s="606"/>
      <c r="AJ72" s="606"/>
      <c r="AK72" s="606"/>
      <c r="AL72" s="606"/>
      <c r="AM72" s="606"/>
      <c r="AN72" s="607"/>
    </row>
    <row r="73" spans="1:40" ht="29.25" customHeight="1">
      <c r="A73" s="608">
        <v>65</v>
      </c>
      <c r="B73" s="614"/>
      <c r="C73" s="606"/>
      <c r="D73" s="606"/>
      <c r="E73" s="606"/>
      <c r="F73" s="606"/>
      <c r="G73" s="606"/>
      <c r="H73" s="615"/>
      <c r="I73" s="606"/>
      <c r="J73" s="606"/>
      <c r="K73" s="606"/>
      <c r="L73" s="606"/>
      <c r="M73" s="606"/>
      <c r="N73" s="606"/>
      <c r="O73" s="606"/>
      <c r="P73" s="606"/>
      <c r="Q73" s="606"/>
      <c r="R73" s="606"/>
      <c r="S73" s="606"/>
      <c r="T73" s="606"/>
      <c r="U73" s="611">
        <v>65</v>
      </c>
      <c r="V73" s="608"/>
      <c r="W73" s="608"/>
      <c r="X73" s="606"/>
      <c r="AH73" s="606"/>
      <c r="AI73" s="606"/>
      <c r="AJ73" s="606"/>
      <c r="AK73" s="606"/>
      <c r="AL73" s="606"/>
      <c r="AM73" s="606"/>
      <c r="AN73" s="607"/>
    </row>
    <row r="74" spans="1:40" ht="29.25" customHeight="1">
      <c r="A74" s="608">
        <v>66</v>
      </c>
      <c r="B74" s="614"/>
      <c r="C74" s="606"/>
      <c r="D74" s="606"/>
      <c r="E74" s="606"/>
      <c r="F74" s="606"/>
      <c r="G74" s="606"/>
      <c r="H74" s="615"/>
      <c r="I74" s="606"/>
      <c r="J74" s="606"/>
      <c r="K74" s="606"/>
      <c r="L74" s="606"/>
      <c r="M74" s="606"/>
      <c r="N74" s="606"/>
      <c r="O74" s="606"/>
      <c r="P74" s="606"/>
      <c r="Q74" s="606"/>
      <c r="R74" s="606"/>
      <c r="S74" s="606"/>
      <c r="T74" s="606"/>
      <c r="U74" s="611">
        <v>66</v>
      </c>
      <c r="V74" s="608"/>
      <c r="W74" s="608"/>
      <c r="X74" s="606"/>
      <c r="AH74" s="606"/>
      <c r="AI74" s="606"/>
      <c r="AJ74" s="606"/>
      <c r="AK74" s="606"/>
      <c r="AL74" s="606"/>
      <c r="AM74" s="606"/>
      <c r="AN74" s="607"/>
    </row>
    <row r="75" spans="1:40" ht="29.25" customHeight="1">
      <c r="A75" s="608">
        <v>67</v>
      </c>
      <c r="B75" s="614"/>
      <c r="C75" s="606"/>
      <c r="D75" s="606"/>
      <c r="E75" s="606"/>
      <c r="F75" s="606"/>
      <c r="G75" s="606"/>
      <c r="H75" s="615"/>
      <c r="I75" s="606"/>
      <c r="J75" s="606"/>
      <c r="K75" s="606"/>
      <c r="L75" s="606"/>
      <c r="M75" s="606"/>
      <c r="N75" s="606"/>
      <c r="O75" s="606"/>
      <c r="P75" s="606"/>
      <c r="Q75" s="606"/>
      <c r="R75" s="606"/>
      <c r="S75" s="606"/>
      <c r="T75" s="606"/>
      <c r="U75" s="611">
        <v>67</v>
      </c>
      <c r="V75" s="608"/>
      <c r="W75" s="608"/>
      <c r="X75" s="606"/>
      <c r="AH75" s="606"/>
      <c r="AI75" s="606"/>
      <c r="AJ75" s="606"/>
      <c r="AK75" s="606"/>
      <c r="AL75" s="606"/>
      <c r="AM75" s="606"/>
      <c r="AN75" s="607"/>
    </row>
    <row r="76" spans="1:40" ht="29.25" customHeight="1">
      <c r="A76" s="608">
        <v>68</v>
      </c>
      <c r="B76" s="614"/>
      <c r="C76" s="606"/>
      <c r="D76" s="606"/>
      <c r="E76" s="606"/>
      <c r="F76" s="606"/>
      <c r="G76" s="606"/>
      <c r="H76" s="615"/>
      <c r="I76" s="606"/>
      <c r="J76" s="606"/>
      <c r="K76" s="606"/>
      <c r="L76" s="606"/>
      <c r="M76" s="606"/>
      <c r="N76" s="606"/>
      <c r="O76" s="606"/>
      <c r="P76" s="606"/>
      <c r="Q76" s="606"/>
      <c r="R76" s="606"/>
      <c r="S76" s="606"/>
      <c r="T76" s="606"/>
      <c r="U76" s="611">
        <v>68</v>
      </c>
      <c r="V76" s="608"/>
      <c r="W76" s="608"/>
      <c r="X76" s="606"/>
      <c r="AH76" s="606"/>
      <c r="AI76" s="606"/>
      <c r="AJ76" s="606"/>
      <c r="AK76" s="606"/>
      <c r="AL76" s="606"/>
      <c r="AM76" s="606"/>
      <c r="AN76" s="607"/>
    </row>
    <row r="77" spans="1:40" ht="29.25" customHeight="1">
      <c r="A77" s="608">
        <v>69</v>
      </c>
      <c r="B77" s="614"/>
      <c r="C77" s="606"/>
      <c r="D77" s="606"/>
      <c r="E77" s="606"/>
      <c r="F77" s="606"/>
      <c r="G77" s="606"/>
      <c r="H77" s="615"/>
      <c r="I77" s="606"/>
      <c r="J77" s="606"/>
      <c r="K77" s="606"/>
      <c r="L77" s="606"/>
      <c r="M77" s="606"/>
      <c r="N77" s="606"/>
      <c r="O77" s="606"/>
      <c r="P77" s="606"/>
      <c r="Q77" s="606"/>
      <c r="R77" s="606"/>
      <c r="S77" s="606"/>
      <c r="T77" s="606"/>
      <c r="U77" s="611">
        <v>69</v>
      </c>
      <c r="V77" s="608"/>
      <c r="W77" s="608"/>
      <c r="X77" s="606"/>
      <c r="AH77" s="606"/>
      <c r="AI77" s="606"/>
      <c r="AJ77" s="606"/>
      <c r="AK77" s="606"/>
      <c r="AL77" s="606"/>
      <c r="AM77" s="606"/>
      <c r="AN77" s="607"/>
    </row>
    <row r="78" spans="1:40" ht="29.25" customHeight="1">
      <c r="A78" s="608">
        <v>70</v>
      </c>
      <c r="B78" s="614"/>
      <c r="C78" s="606"/>
      <c r="D78" s="606"/>
      <c r="E78" s="606"/>
      <c r="F78" s="606"/>
      <c r="G78" s="606"/>
      <c r="H78" s="615"/>
      <c r="I78" s="606"/>
      <c r="J78" s="606"/>
      <c r="K78" s="606"/>
      <c r="L78" s="606"/>
      <c r="M78" s="606"/>
      <c r="N78" s="606"/>
      <c r="O78" s="606"/>
      <c r="P78" s="606"/>
      <c r="Q78" s="606"/>
      <c r="R78" s="606"/>
      <c r="S78" s="606"/>
      <c r="T78" s="606"/>
      <c r="U78" s="611">
        <v>70</v>
      </c>
      <c r="V78" s="608"/>
      <c r="W78" s="608"/>
      <c r="X78" s="606"/>
      <c r="AH78" s="606"/>
      <c r="AI78" s="606"/>
      <c r="AJ78" s="606"/>
      <c r="AK78" s="606"/>
      <c r="AL78" s="606"/>
      <c r="AM78" s="606"/>
      <c r="AN78" s="607"/>
    </row>
    <row r="79" spans="1:40" ht="29.25" customHeight="1">
      <c r="A79" s="608">
        <v>71</v>
      </c>
      <c r="B79" s="614"/>
      <c r="C79" s="606"/>
      <c r="D79" s="606"/>
      <c r="E79" s="606"/>
      <c r="F79" s="606"/>
      <c r="G79" s="606"/>
      <c r="H79" s="615"/>
      <c r="I79" s="606"/>
      <c r="J79" s="606"/>
      <c r="K79" s="606"/>
      <c r="L79" s="606"/>
      <c r="M79" s="606"/>
      <c r="N79" s="606"/>
      <c r="O79" s="606"/>
      <c r="P79" s="606"/>
      <c r="Q79" s="606"/>
      <c r="R79" s="606"/>
      <c r="S79" s="606"/>
      <c r="T79" s="606"/>
      <c r="U79" s="611">
        <v>71</v>
      </c>
      <c r="V79" s="608"/>
      <c r="W79" s="608"/>
      <c r="X79" s="606"/>
      <c r="AH79" s="606"/>
      <c r="AI79" s="606"/>
      <c r="AJ79" s="606"/>
      <c r="AK79" s="606"/>
      <c r="AL79" s="606"/>
      <c r="AM79" s="606"/>
      <c r="AN79" s="607"/>
    </row>
    <row r="80" spans="1:40" ht="29.25" customHeight="1">
      <c r="A80" s="608">
        <v>72</v>
      </c>
      <c r="B80" s="614"/>
      <c r="C80" s="606"/>
      <c r="D80" s="606"/>
      <c r="E80" s="606"/>
      <c r="F80" s="606"/>
      <c r="G80" s="606"/>
      <c r="H80" s="615"/>
      <c r="I80" s="606"/>
      <c r="J80" s="606"/>
      <c r="K80" s="606"/>
      <c r="L80" s="606"/>
      <c r="M80" s="606"/>
      <c r="N80" s="606"/>
      <c r="O80" s="606"/>
      <c r="P80" s="606"/>
      <c r="Q80" s="606"/>
      <c r="R80" s="606"/>
      <c r="S80" s="606"/>
      <c r="T80" s="606"/>
      <c r="U80" s="611">
        <v>72</v>
      </c>
      <c r="V80" s="608"/>
      <c r="W80" s="608"/>
      <c r="X80" s="606"/>
      <c r="AH80" s="606"/>
      <c r="AI80" s="606"/>
      <c r="AJ80" s="606"/>
      <c r="AK80" s="606"/>
      <c r="AL80" s="606"/>
      <c r="AM80" s="606"/>
      <c r="AN80" s="607"/>
    </row>
    <row r="81" spans="1:40" ht="29.25" customHeight="1">
      <c r="A81" s="608">
        <v>73</v>
      </c>
      <c r="B81" s="614"/>
      <c r="C81" s="606"/>
      <c r="D81" s="606"/>
      <c r="E81" s="606"/>
      <c r="F81" s="606"/>
      <c r="G81" s="606"/>
      <c r="H81" s="615"/>
      <c r="I81" s="606"/>
      <c r="J81" s="606"/>
      <c r="K81" s="606"/>
      <c r="L81" s="606"/>
      <c r="M81" s="606"/>
      <c r="N81" s="606"/>
      <c r="O81" s="606"/>
      <c r="P81" s="606"/>
      <c r="Q81" s="606"/>
      <c r="R81" s="606"/>
      <c r="S81" s="606"/>
      <c r="T81" s="606"/>
      <c r="U81" s="611">
        <v>73</v>
      </c>
      <c r="V81" s="608"/>
      <c r="W81" s="608"/>
      <c r="X81" s="606"/>
      <c r="AH81" s="606"/>
      <c r="AI81" s="606"/>
      <c r="AJ81" s="606"/>
      <c r="AK81" s="606"/>
      <c r="AL81" s="606"/>
      <c r="AM81" s="606"/>
      <c r="AN81" s="607"/>
    </row>
    <row r="82" spans="1:40" ht="29.25" customHeight="1">
      <c r="A82" s="608">
        <v>74</v>
      </c>
      <c r="B82" s="614"/>
      <c r="C82" s="606"/>
      <c r="D82" s="606"/>
      <c r="E82" s="606"/>
      <c r="F82" s="606"/>
      <c r="G82" s="606"/>
      <c r="H82" s="615"/>
      <c r="I82" s="606"/>
      <c r="J82" s="606"/>
      <c r="K82" s="606"/>
      <c r="L82" s="606"/>
      <c r="M82" s="606"/>
      <c r="N82" s="606"/>
      <c r="O82" s="606"/>
      <c r="P82" s="606"/>
      <c r="Q82" s="606"/>
      <c r="R82" s="606"/>
      <c r="S82" s="606"/>
      <c r="T82" s="606"/>
      <c r="U82" s="611">
        <v>74</v>
      </c>
      <c r="V82" s="608"/>
      <c r="W82" s="608"/>
      <c r="X82" s="606"/>
      <c r="AH82" s="606"/>
      <c r="AI82" s="606"/>
      <c r="AJ82" s="606"/>
      <c r="AK82" s="606"/>
      <c r="AL82" s="606"/>
      <c r="AM82" s="606"/>
      <c r="AN82" s="607"/>
    </row>
    <row r="83" spans="1:40" ht="29.25" customHeight="1">
      <c r="A83" s="608">
        <v>75</v>
      </c>
      <c r="B83" s="614"/>
      <c r="C83" s="606"/>
      <c r="D83" s="606"/>
      <c r="E83" s="606"/>
      <c r="F83" s="606"/>
      <c r="G83" s="606"/>
      <c r="H83" s="615"/>
      <c r="I83" s="606"/>
      <c r="J83" s="606"/>
      <c r="K83" s="606"/>
      <c r="L83" s="606"/>
      <c r="M83" s="606"/>
      <c r="N83" s="606"/>
      <c r="O83" s="606"/>
      <c r="P83" s="606"/>
      <c r="Q83" s="606"/>
      <c r="R83" s="606"/>
      <c r="S83" s="606"/>
      <c r="T83" s="606"/>
      <c r="U83" s="611">
        <v>75</v>
      </c>
      <c r="V83" s="608"/>
      <c r="W83" s="608"/>
      <c r="X83" s="606"/>
      <c r="AH83" s="606"/>
      <c r="AI83" s="606"/>
      <c r="AJ83" s="606"/>
      <c r="AK83" s="606"/>
      <c r="AL83" s="606"/>
      <c r="AM83" s="606"/>
      <c r="AN83" s="607"/>
    </row>
    <row r="84" spans="1:40" ht="29.25" customHeight="1">
      <c r="A84" s="608">
        <v>76</v>
      </c>
      <c r="B84" s="614"/>
      <c r="C84" s="606"/>
      <c r="D84" s="606"/>
      <c r="E84" s="606"/>
      <c r="F84" s="606"/>
      <c r="G84" s="606"/>
      <c r="H84" s="615"/>
      <c r="I84" s="606"/>
      <c r="J84" s="606"/>
      <c r="K84" s="606"/>
      <c r="L84" s="606"/>
      <c r="M84" s="606"/>
      <c r="N84" s="606"/>
      <c r="O84" s="606"/>
      <c r="P84" s="606"/>
      <c r="Q84" s="606"/>
      <c r="R84" s="606"/>
      <c r="S84" s="606"/>
      <c r="T84" s="606"/>
      <c r="U84" s="611">
        <v>76</v>
      </c>
      <c r="V84" s="608"/>
      <c r="W84" s="608"/>
      <c r="X84" s="606"/>
      <c r="AH84" s="606"/>
      <c r="AI84" s="606"/>
      <c r="AJ84" s="606"/>
      <c r="AK84" s="606"/>
      <c r="AL84" s="606"/>
      <c r="AM84" s="606"/>
      <c r="AN84" s="607"/>
    </row>
    <row r="85" spans="1:40" ht="29.25" customHeight="1">
      <c r="A85" s="608">
        <v>77</v>
      </c>
      <c r="B85" s="614"/>
      <c r="C85" s="606"/>
      <c r="D85" s="606"/>
      <c r="E85" s="606"/>
      <c r="F85" s="606"/>
      <c r="G85" s="606"/>
      <c r="H85" s="615"/>
      <c r="I85" s="606"/>
      <c r="J85" s="606"/>
      <c r="K85" s="606"/>
      <c r="L85" s="606"/>
      <c r="M85" s="606"/>
      <c r="N85" s="606"/>
      <c r="O85" s="606"/>
      <c r="P85" s="606"/>
      <c r="Q85" s="606"/>
      <c r="R85" s="606"/>
      <c r="S85" s="606"/>
      <c r="T85" s="606"/>
      <c r="U85" s="611">
        <v>77</v>
      </c>
      <c r="V85" s="608"/>
      <c r="W85" s="608"/>
      <c r="X85" s="606"/>
      <c r="AH85" s="606"/>
      <c r="AI85" s="606"/>
      <c r="AJ85" s="606"/>
      <c r="AK85" s="606"/>
      <c r="AL85" s="606"/>
      <c r="AM85" s="606"/>
      <c r="AN85" s="607"/>
    </row>
    <row r="86" spans="1:40" ht="29.25" customHeight="1">
      <c r="A86" s="608">
        <v>78</v>
      </c>
      <c r="B86" s="614"/>
      <c r="C86" s="606"/>
      <c r="D86" s="606"/>
      <c r="E86" s="606"/>
      <c r="F86" s="606"/>
      <c r="G86" s="606"/>
      <c r="H86" s="615"/>
      <c r="I86" s="606"/>
      <c r="J86" s="606"/>
      <c r="K86" s="606"/>
      <c r="L86" s="606"/>
      <c r="M86" s="606"/>
      <c r="N86" s="606"/>
      <c r="O86" s="606"/>
      <c r="P86" s="606"/>
      <c r="Q86" s="606"/>
      <c r="R86" s="606"/>
      <c r="S86" s="606"/>
      <c r="T86" s="606"/>
      <c r="U86" s="611">
        <v>78</v>
      </c>
      <c r="V86" s="608"/>
      <c r="W86" s="608"/>
      <c r="X86" s="606"/>
      <c r="AH86" s="606"/>
      <c r="AI86" s="606"/>
      <c r="AJ86" s="606"/>
      <c r="AK86" s="606"/>
      <c r="AL86" s="606"/>
      <c r="AM86" s="606"/>
      <c r="AN86" s="607"/>
    </row>
    <row r="87" spans="1:40" ht="29.25" customHeight="1">
      <c r="A87" s="608">
        <v>79</v>
      </c>
      <c r="B87" s="614"/>
      <c r="C87" s="606"/>
      <c r="D87" s="606"/>
      <c r="E87" s="606"/>
      <c r="F87" s="606"/>
      <c r="G87" s="606"/>
      <c r="H87" s="615"/>
      <c r="I87" s="606"/>
      <c r="J87" s="606"/>
      <c r="K87" s="606"/>
      <c r="L87" s="606"/>
      <c r="M87" s="606"/>
      <c r="N87" s="606"/>
      <c r="O87" s="606"/>
      <c r="P87" s="606"/>
      <c r="Q87" s="606"/>
      <c r="R87" s="606"/>
      <c r="S87" s="606"/>
      <c r="T87" s="606"/>
      <c r="U87" s="611">
        <v>79</v>
      </c>
      <c r="V87" s="608"/>
      <c r="W87" s="608"/>
      <c r="X87" s="606"/>
      <c r="AH87" s="606"/>
      <c r="AI87" s="606"/>
      <c r="AJ87" s="606"/>
      <c r="AK87" s="606"/>
      <c r="AL87" s="606"/>
      <c r="AM87" s="606"/>
      <c r="AN87" s="607"/>
    </row>
    <row r="88" spans="1:40" ht="29.25" customHeight="1">
      <c r="A88" s="608">
        <v>80</v>
      </c>
      <c r="B88" s="614"/>
      <c r="C88" s="606"/>
      <c r="D88" s="606"/>
      <c r="E88" s="606"/>
      <c r="F88" s="606"/>
      <c r="G88" s="606"/>
      <c r="H88" s="615"/>
      <c r="I88" s="606"/>
      <c r="J88" s="606"/>
      <c r="K88" s="606"/>
      <c r="L88" s="606"/>
      <c r="M88" s="606"/>
      <c r="N88" s="606"/>
      <c r="O88" s="606"/>
      <c r="P88" s="606"/>
      <c r="Q88" s="606"/>
      <c r="R88" s="606"/>
      <c r="S88" s="606"/>
      <c r="T88" s="606"/>
      <c r="U88" s="611">
        <v>80</v>
      </c>
      <c r="V88" s="608"/>
      <c r="W88" s="608"/>
      <c r="X88" s="606"/>
      <c r="AH88" s="606"/>
      <c r="AI88" s="606"/>
      <c r="AJ88" s="606"/>
      <c r="AK88" s="606"/>
      <c r="AL88" s="606"/>
      <c r="AM88" s="606"/>
      <c r="AN88" s="607"/>
    </row>
    <row r="89" spans="1:40" ht="29.25" customHeight="1">
      <c r="A89" s="608">
        <v>81</v>
      </c>
      <c r="B89" s="614"/>
      <c r="C89" s="606"/>
      <c r="D89" s="606"/>
      <c r="E89" s="606"/>
      <c r="F89" s="606"/>
      <c r="G89" s="606"/>
      <c r="H89" s="615"/>
      <c r="I89" s="606"/>
      <c r="J89" s="606"/>
      <c r="K89" s="606"/>
      <c r="L89" s="606"/>
      <c r="M89" s="606"/>
      <c r="N89" s="606"/>
      <c r="O89" s="606"/>
      <c r="P89" s="606"/>
      <c r="Q89" s="606"/>
      <c r="R89" s="606"/>
      <c r="S89" s="606"/>
      <c r="T89" s="606"/>
      <c r="U89" s="611">
        <v>81</v>
      </c>
      <c r="V89" s="608"/>
      <c r="W89" s="608"/>
      <c r="X89" s="606"/>
      <c r="AH89" s="606"/>
      <c r="AI89" s="606"/>
      <c r="AJ89" s="606"/>
      <c r="AK89" s="606"/>
      <c r="AL89" s="606"/>
      <c r="AM89" s="606"/>
      <c r="AN89" s="607"/>
    </row>
    <row r="90" spans="1:40" ht="29.25" customHeight="1">
      <c r="A90" s="608">
        <v>82</v>
      </c>
      <c r="B90" s="614"/>
      <c r="C90" s="606"/>
      <c r="D90" s="606"/>
      <c r="E90" s="606"/>
      <c r="F90" s="606"/>
      <c r="G90" s="606"/>
      <c r="H90" s="615"/>
      <c r="I90" s="606"/>
      <c r="J90" s="606"/>
      <c r="K90" s="606"/>
      <c r="L90" s="606"/>
      <c r="M90" s="606"/>
      <c r="N90" s="606"/>
      <c r="O90" s="606"/>
      <c r="P90" s="606"/>
      <c r="Q90" s="606"/>
      <c r="R90" s="606"/>
      <c r="S90" s="606"/>
      <c r="T90" s="606"/>
      <c r="U90" s="611">
        <v>82</v>
      </c>
      <c r="V90" s="608"/>
      <c r="W90" s="608"/>
      <c r="X90" s="606"/>
      <c r="AH90" s="606"/>
      <c r="AI90" s="606"/>
      <c r="AJ90" s="606"/>
      <c r="AK90" s="606"/>
      <c r="AL90" s="606"/>
      <c r="AM90" s="606"/>
      <c r="AN90" s="607"/>
    </row>
    <row r="91" spans="1:40" ht="29.25" customHeight="1">
      <c r="A91" s="608">
        <v>83</v>
      </c>
      <c r="B91" s="614"/>
      <c r="C91" s="606"/>
      <c r="D91" s="606"/>
      <c r="E91" s="606"/>
      <c r="F91" s="606"/>
      <c r="G91" s="606"/>
      <c r="H91" s="615"/>
      <c r="I91" s="606"/>
      <c r="J91" s="606"/>
      <c r="K91" s="606"/>
      <c r="L91" s="606"/>
      <c r="M91" s="606"/>
      <c r="N91" s="606"/>
      <c r="O91" s="606"/>
      <c r="P91" s="606"/>
      <c r="Q91" s="606"/>
      <c r="R91" s="606"/>
      <c r="S91" s="606"/>
      <c r="T91" s="606"/>
      <c r="U91" s="611">
        <v>83</v>
      </c>
      <c r="V91" s="608"/>
      <c r="W91" s="608"/>
      <c r="X91" s="606"/>
      <c r="AH91" s="606"/>
      <c r="AI91" s="606"/>
      <c r="AJ91" s="606"/>
      <c r="AK91" s="606"/>
      <c r="AL91" s="606"/>
      <c r="AM91" s="606"/>
      <c r="AN91" s="607"/>
    </row>
    <row r="92" spans="1:40" ht="29.25" customHeight="1">
      <c r="A92" s="608">
        <v>84</v>
      </c>
      <c r="B92" s="614"/>
      <c r="C92" s="606"/>
      <c r="D92" s="606"/>
      <c r="E92" s="606"/>
      <c r="F92" s="606"/>
      <c r="G92" s="606"/>
      <c r="H92" s="615"/>
      <c r="I92" s="606"/>
      <c r="J92" s="606"/>
      <c r="K92" s="606"/>
      <c r="L92" s="606"/>
      <c r="M92" s="606"/>
      <c r="N92" s="606"/>
      <c r="O92" s="606"/>
      <c r="P92" s="606"/>
      <c r="Q92" s="606"/>
      <c r="R92" s="606"/>
      <c r="S92" s="606"/>
      <c r="T92" s="606"/>
      <c r="U92" s="611">
        <v>84</v>
      </c>
      <c r="V92" s="608"/>
      <c r="W92" s="608"/>
      <c r="X92" s="606"/>
      <c r="AH92" s="606"/>
      <c r="AI92" s="606"/>
      <c r="AJ92" s="606"/>
      <c r="AK92" s="606"/>
      <c r="AL92" s="606"/>
      <c r="AM92" s="606"/>
      <c r="AN92" s="607"/>
    </row>
    <row r="93" spans="1:40" ht="29.25" customHeight="1">
      <c r="A93" s="608">
        <v>85</v>
      </c>
      <c r="B93" s="614"/>
      <c r="C93" s="606"/>
      <c r="D93" s="606"/>
      <c r="E93" s="606"/>
      <c r="F93" s="606"/>
      <c r="G93" s="606"/>
      <c r="H93" s="615"/>
      <c r="I93" s="606"/>
      <c r="J93" s="606"/>
      <c r="K93" s="606"/>
      <c r="L93" s="606"/>
      <c r="M93" s="606"/>
      <c r="N93" s="606"/>
      <c r="O93" s="606"/>
      <c r="P93" s="606"/>
      <c r="Q93" s="606"/>
      <c r="R93" s="606"/>
      <c r="S93" s="606"/>
      <c r="T93" s="606"/>
      <c r="U93" s="611">
        <v>85</v>
      </c>
      <c r="V93" s="608"/>
      <c r="W93" s="608"/>
      <c r="X93" s="606"/>
      <c r="AH93" s="606"/>
      <c r="AI93" s="606"/>
      <c r="AJ93" s="606"/>
      <c r="AK93" s="606"/>
      <c r="AL93" s="606"/>
      <c r="AM93" s="606"/>
      <c r="AN93" s="607"/>
    </row>
    <row r="94" spans="1:40" ht="29.25" customHeight="1">
      <c r="A94" s="608">
        <v>86</v>
      </c>
      <c r="B94" s="614"/>
      <c r="C94" s="606"/>
      <c r="D94" s="606"/>
      <c r="E94" s="606"/>
      <c r="F94" s="606"/>
      <c r="G94" s="606"/>
      <c r="H94" s="615"/>
      <c r="I94" s="606"/>
      <c r="J94" s="606"/>
      <c r="K94" s="606"/>
      <c r="L94" s="606"/>
      <c r="M94" s="606"/>
      <c r="N94" s="606"/>
      <c r="O94" s="606"/>
      <c r="P94" s="606"/>
      <c r="Q94" s="606"/>
      <c r="R94" s="606"/>
      <c r="S94" s="606"/>
      <c r="T94" s="606"/>
      <c r="U94" s="611">
        <v>86</v>
      </c>
      <c r="V94" s="608"/>
      <c r="W94" s="608"/>
      <c r="X94" s="606"/>
      <c r="AH94" s="606"/>
      <c r="AI94" s="606"/>
      <c r="AJ94" s="606"/>
      <c r="AK94" s="606"/>
      <c r="AL94" s="606"/>
      <c r="AM94" s="606"/>
      <c r="AN94" s="607"/>
    </row>
    <row r="95" spans="1:40" ht="29.25" customHeight="1">
      <c r="A95" s="608">
        <v>87</v>
      </c>
      <c r="B95" s="614"/>
      <c r="C95" s="606"/>
      <c r="D95" s="606"/>
      <c r="E95" s="606"/>
      <c r="F95" s="606"/>
      <c r="G95" s="606"/>
      <c r="H95" s="615"/>
      <c r="I95" s="606"/>
      <c r="J95" s="606"/>
      <c r="K95" s="606"/>
      <c r="L95" s="606"/>
      <c r="M95" s="606"/>
      <c r="N95" s="606"/>
      <c r="O95" s="606"/>
      <c r="P95" s="606"/>
      <c r="Q95" s="606"/>
      <c r="R95" s="606"/>
      <c r="S95" s="606"/>
      <c r="T95" s="606"/>
      <c r="U95" s="611">
        <v>87</v>
      </c>
      <c r="V95" s="608"/>
      <c r="W95" s="608"/>
      <c r="X95" s="606"/>
      <c r="AH95" s="606"/>
      <c r="AI95" s="606"/>
      <c r="AJ95" s="606"/>
      <c r="AK95" s="606"/>
      <c r="AL95" s="606"/>
      <c r="AM95" s="606"/>
      <c r="AN95" s="607"/>
    </row>
    <row r="96" spans="1:40" ht="29.25" customHeight="1">
      <c r="A96" s="608">
        <v>88</v>
      </c>
      <c r="B96" s="614"/>
      <c r="C96" s="606"/>
      <c r="D96" s="606"/>
      <c r="E96" s="606"/>
      <c r="F96" s="606"/>
      <c r="G96" s="606"/>
      <c r="H96" s="615"/>
      <c r="I96" s="606"/>
      <c r="J96" s="606"/>
      <c r="K96" s="606"/>
      <c r="L96" s="606"/>
      <c r="M96" s="606"/>
      <c r="N96" s="606"/>
      <c r="O96" s="606"/>
      <c r="P96" s="606"/>
      <c r="Q96" s="606"/>
      <c r="R96" s="606"/>
      <c r="S96" s="606"/>
      <c r="T96" s="606"/>
      <c r="U96" s="611">
        <v>88</v>
      </c>
      <c r="V96" s="608"/>
      <c r="W96" s="608"/>
      <c r="X96" s="606"/>
      <c r="AH96" s="606"/>
      <c r="AI96" s="606"/>
      <c r="AJ96" s="606"/>
      <c r="AK96" s="606"/>
      <c r="AL96" s="606"/>
      <c r="AM96" s="606"/>
      <c r="AN96" s="607"/>
    </row>
    <row r="97" spans="1:40" ht="29.25" customHeight="1">
      <c r="A97" s="608">
        <v>89</v>
      </c>
      <c r="B97" s="614"/>
      <c r="C97" s="606"/>
      <c r="D97" s="606"/>
      <c r="E97" s="606"/>
      <c r="F97" s="606"/>
      <c r="G97" s="606"/>
      <c r="H97" s="615"/>
      <c r="I97" s="606"/>
      <c r="J97" s="606"/>
      <c r="K97" s="606"/>
      <c r="L97" s="606"/>
      <c r="M97" s="606"/>
      <c r="N97" s="606"/>
      <c r="O97" s="606"/>
      <c r="P97" s="606"/>
      <c r="Q97" s="606"/>
      <c r="R97" s="606"/>
      <c r="S97" s="606"/>
      <c r="T97" s="606"/>
      <c r="U97" s="611">
        <v>89</v>
      </c>
      <c r="V97" s="608"/>
      <c r="W97" s="608"/>
      <c r="X97" s="606"/>
      <c r="AH97" s="606"/>
      <c r="AI97" s="606"/>
      <c r="AJ97" s="606"/>
      <c r="AK97" s="606"/>
      <c r="AL97" s="606"/>
      <c r="AM97" s="606"/>
      <c r="AN97" s="607"/>
    </row>
    <row r="98" spans="1:40" ht="29.25" customHeight="1">
      <c r="A98" s="608">
        <v>90</v>
      </c>
      <c r="B98" s="614"/>
      <c r="C98" s="606"/>
      <c r="D98" s="606"/>
      <c r="E98" s="606"/>
      <c r="F98" s="606"/>
      <c r="G98" s="606"/>
      <c r="H98" s="615"/>
      <c r="I98" s="606"/>
      <c r="J98" s="606"/>
      <c r="K98" s="606"/>
      <c r="L98" s="606"/>
      <c r="M98" s="606"/>
      <c r="N98" s="606"/>
      <c r="O98" s="606"/>
      <c r="P98" s="606"/>
      <c r="Q98" s="606"/>
      <c r="R98" s="606"/>
      <c r="S98" s="606"/>
      <c r="T98" s="606"/>
      <c r="U98" s="611">
        <v>90</v>
      </c>
      <c r="V98" s="608"/>
      <c r="W98" s="608"/>
      <c r="X98" s="606"/>
      <c r="AH98" s="606"/>
      <c r="AI98" s="606"/>
      <c r="AJ98" s="606"/>
      <c r="AK98" s="606"/>
      <c r="AL98" s="606"/>
      <c r="AM98" s="606"/>
      <c r="AN98" s="607"/>
    </row>
    <row r="99" spans="1:40" ht="29.25" customHeight="1">
      <c r="A99" s="608">
        <v>91</v>
      </c>
      <c r="B99" s="614"/>
      <c r="C99" s="606"/>
      <c r="D99" s="606"/>
      <c r="E99" s="606"/>
      <c r="F99" s="606"/>
      <c r="G99" s="606"/>
      <c r="H99" s="615"/>
      <c r="I99" s="606"/>
      <c r="J99" s="606"/>
      <c r="K99" s="606"/>
      <c r="L99" s="606"/>
      <c r="M99" s="606"/>
      <c r="N99" s="606"/>
      <c r="O99" s="606"/>
      <c r="P99" s="606"/>
      <c r="Q99" s="606"/>
      <c r="R99" s="606"/>
      <c r="S99" s="606"/>
      <c r="T99" s="606"/>
      <c r="U99" s="611">
        <v>91</v>
      </c>
      <c r="V99" s="608"/>
      <c r="W99" s="608"/>
      <c r="X99" s="606"/>
      <c r="AH99" s="606"/>
      <c r="AI99" s="606"/>
      <c r="AJ99" s="606"/>
      <c r="AK99" s="606"/>
      <c r="AL99" s="606"/>
      <c r="AM99" s="606"/>
      <c r="AN99" s="607"/>
    </row>
    <row r="100" spans="1:40" ht="29.25" customHeight="1">
      <c r="A100" s="608">
        <v>92</v>
      </c>
      <c r="B100" s="614"/>
      <c r="C100" s="606"/>
      <c r="D100" s="606"/>
      <c r="E100" s="606"/>
      <c r="F100" s="606"/>
      <c r="G100" s="606"/>
      <c r="H100" s="615"/>
      <c r="I100" s="606"/>
      <c r="J100" s="606"/>
      <c r="K100" s="606"/>
      <c r="L100" s="606"/>
      <c r="M100" s="606"/>
      <c r="N100" s="606"/>
      <c r="O100" s="606"/>
      <c r="P100" s="606"/>
      <c r="Q100" s="606"/>
      <c r="R100" s="606"/>
      <c r="S100" s="606"/>
      <c r="T100" s="606"/>
      <c r="U100" s="611">
        <v>92</v>
      </c>
      <c r="V100" s="608"/>
      <c r="W100" s="608"/>
      <c r="X100" s="606"/>
      <c r="AH100" s="606"/>
      <c r="AI100" s="606"/>
      <c r="AJ100" s="606"/>
      <c r="AK100" s="606"/>
      <c r="AL100" s="606"/>
      <c r="AM100" s="606"/>
      <c r="AN100" s="607"/>
    </row>
    <row r="101" spans="1:40" ht="29.25" customHeight="1">
      <c r="A101" s="608">
        <v>93</v>
      </c>
      <c r="B101" s="614"/>
      <c r="C101" s="606"/>
      <c r="D101" s="606"/>
      <c r="E101" s="606"/>
      <c r="F101" s="606"/>
      <c r="G101" s="606"/>
      <c r="H101" s="615"/>
      <c r="I101" s="606"/>
      <c r="J101" s="606"/>
      <c r="K101" s="606"/>
      <c r="L101" s="606"/>
      <c r="M101" s="606"/>
      <c r="N101" s="606"/>
      <c r="O101" s="606"/>
      <c r="P101" s="606"/>
      <c r="Q101" s="606"/>
      <c r="R101" s="606"/>
      <c r="S101" s="606"/>
      <c r="T101" s="606"/>
      <c r="U101" s="611">
        <v>93</v>
      </c>
      <c r="V101" s="608"/>
      <c r="W101" s="608"/>
      <c r="X101" s="606"/>
      <c r="AH101" s="606"/>
      <c r="AI101" s="606"/>
      <c r="AJ101" s="606"/>
      <c r="AK101" s="606"/>
      <c r="AL101" s="606"/>
      <c r="AM101" s="606"/>
      <c r="AN101" s="607"/>
    </row>
    <row r="102" spans="1:40" ht="29.25" customHeight="1">
      <c r="A102" s="608">
        <v>94</v>
      </c>
      <c r="B102" s="614"/>
      <c r="C102" s="606"/>
      <c r="D102" s="606"/>
      <c r="E102" s="606"/>
      <c r="F102" s="606"/>
      <c r="G102" s="606"/>
      <c r="H102" s="615"/>
      <c r="I102" s="606"/>
      <c r="J102" s="606"/>
      <c r="K102" s="606"/>
      <c r="L102" s="606"/>
      <c r="M102" s="606"/>
      <c r="N102" s="606"/>
      <c r="O102" s="606"/>
      <c r="P102" s="606"/>
      <c r="Q102" s="606"/>
      <c r="R102" s="606"/>
      <c r="S102" s="606"/>
      <c r="T102" s="606"/>
      <c r="U102" s="611">
        <v>94</v>
      </c>
      <c r="V102" s="608"/>
      <c r="W102" s="608"/>
      <c r="X102" s="606"/>
      <c r="AH102" s="606"/>
      <c r="AI102" s="606"/>
      <c r="AJ102" s="616"/>
      <c r="AK102" s="606"/>
      <c r="AL102" s="606"/>
      <c r="AM102" s="606"/>
      <c r="AN102" s="607"/>
    </row>
    <row r="103" spans="1:40" ht="29.25" customHeight="1">
      <c r="A103" s="608">
        <v>95</v>
      </c>
      <c r="B103" s="614"/>
      <c r="C103" s="606"/>
      <c r="D103" s="606"/>
      <c r="E103" s="606"/>
      <c r="F103" s="606"/>
      <c r="G103" s="606"/>
      <c r="H103" s="615"/>
      <c r="I103" s="606"/>
      <c r="J103" s="606"/>
      <c r="K103" s="606"/>
      <c r="L103" s="606"/>
      <c r="M103" s="606"/>
      <c r="N103" s="606"/>
      <c r="O103" s="606"/>
      <c r="P103" s="606"/>
      <c r="Q103" s="606"/>
      <c r="R103" s="606"/>
      <c r="S103" s="606"/>
      <c r="T103" s="606"/>
      <c r="U103" s="611">
        <v>95</v>
      </c>
      <c r="V103" s="608"/>
      <c r="W103" s="608"/>
      <c r="X103" s="606"/>
      <c r="AH103" s="606"/>
      <c r="AI103" s="606"/>
      <c r="AJ103" s="616"/>
      <c r="AK103" s="608"/>
      <c r="AL103" s="608"/>
      <c r="AM103" s="608"/>
      <c r="AN103" s="612"/>
    </row>
    <row r="104" spans="1:40" ht="29.25" customHeight="1">
      <c r="A104" s="608">
        <v>96</v>
      </c>
      <c r="B104" s="614"/>
      <c r="C104" s="606"/>
      <c r="D104" s="606"/>
      <c r="E104" s="606"/>
      <c r="F104" s="606"/>
      <c r="G104" s="606"/>
      <c r="H104" s="615"/>
      <c r="I104" s="606"/>
      <c r="J104" s="606"/>
      <c r="K104" s="606"/>
      <c r="L104" s="606"/>
      <c r="M104" s="606"/>
      <c r="N104" s="606"/>
      <c r="O104" s="606"/>
      <c r="P104" s="606"/>
      <c r="Q104" s="606"/>
      <c r="R104" s="606"/>
      <c r="S104" s="606"/>
      <c r="T104" s="606"/>
      <c r="U104" s="611">
        <v>96</v>
      </c>
      <c r="V104" s="608"/>
      <c r="W104" s="608"/>
      <c r="X104" s="606"/>
      <c r="AH104" s="606"/>
      <c r="AI104" s="606"/>
      <c r="AJ104" s="616"/>
      <c r="AK104" s="608"/>
      <c r="AL104" s="608"/>
      <c r="AM104" s="608"/>
      <c r="AN104" s="612"/>
    </row>
    <row r="105" spans="1:40" ht="29.25" customHeight="1">
      <c r="A105" s="608">
        <v>97</v>
      </c>
      <c r="B105" s="614"/>
      <c r="C105" s="606"/>
      <c r="D105" s="606"/>
      <c r="E105" s="606"/>
      <c r="F105" s="606"/>
      <c r="G105" s="606"/>
      <c r="H105" s="615"/>
      <c r="I105" s="606"/>
      <c r="J105" s="606"/>
      <c r="K105" s="606"/>
      <c r="L105" s="606"/>
      <c r="M105" s="606"/>
      <c r="N105" s="606"/>
      <c r="O105" s="606"/>
      <c r="P105" s="606"/>
      <c r="Q105" s="606"/>
      <c r="R105" s="606"/>
      <c r="S105" s="606"/>
      <c r="T105" s="606"/>
      <c r="U105" s="611">
        <v>97</v>
      </c>
      <c r="V105" s="608"/>
      <c r="W105" s="608"/>
      <c r="X105" s="606"/>
      <c r="AH105" s="606"/>
      <c r="AI105" s="606"/>
      <c r="AJ105" s="616"/>
      <c r="AK105" s="608"/>
      <c r="AL105" s="608"/>
      <c r="AM105" s="608"/>
      <c r="AN105" s="612"/>
    </row>
    <row r="106" spans="1:40" ht="29.25" customHeight="1">
      <c r="A106" s="608">
        <v>98</v>
      </c>
      <c r="B106" s="614"/>
      <c r="C106" s="606"/>
      <c r="D106" s="606"/>
      <c r="E106" s="606"/>
      <c r="F106" s="606"/>
      <c r="G106" s="606"/>
      <c r="H106" s="615"/>
      <c r="I106" s="606"/>
      <c r="J106" s="606"/>
      <c r="K106" s="606"/>
      <c r="L106" s="606"/>
      <c r="M106" s="606"/>
      <c r="N106" s="606"/>
      <c r="O106" s="606"/>
      <c r="P106" s="606"/>
      <c r="Q106" s="606"/>
      <c r="R106" s="606"/>
      <c r="S106" s="606"/>
      <c r="T106" s="606"/>
      <c r="U106" s="611">
        <v>98</v>
      </c>
      <c r="V106" s="608"/>
      <c r="W106" s="608"/>
      <c r="X106" s="606"/>
      <c r="AH106" s="606"/>
      <c r="AI106" s="606"/>
      <c r="AJ106" s="616"/>
      <c r="AK106" s="608"/>
      <c r="AL106" s="608"/>
      <c r="AM106" s="608"/>
      <c r="AN106" s="612"/>
    </row>
    <row r="107" spans="1:40" ht="29.25" customHeight="1">
      <c r="A107" s="608">
        <v>99</v>
      </c>
      <c r="B107" s="614"/>
      <c r="C107" s="606"/>
      <c r="D107" s="606"/>
      <c r="E107" s="606"/>
      <c r="F107" s="606"/>
      <c r="G107" s="606"/>
      <c r="H107" s="615"/>
      <c r="I107" s="606"/>
      <c r="J107" s="606"/>
      <c r="K107" s="606"/>
      <c r="L107" s="606"/>
      <c r="M107" s="606"/>
      <c r="N107" s="606"/>
      <c r="O107" s="606"/>
      <c r="P107" s="606"/>
      <c r="Q107" s="606"/>
      <c r="R107" s="606"/>
      <c r="S107" s="606"/>
      <c r="T107" s="606"/>
      <c r="U107" s="611">
        <v>99</v>
      </c>
      <c r="V107" s="608"/>
      <c r="W107" s="608"/>
      <c r="X107" s="606"/>
      <c r="AH107" s="606"/>
      <c r="AI107" s="606"/>
      <c r="AJ107" s="616"/>
      <c r="AK107" s="606"/>
      <c r="AL107" s="606"/>
      <c r="AM107" s="606"/>
      <c r="AN107" s="607"/>
    </row>
    <row r="108" spans="1:40" ht="29.25" customHeight="1">
      <c r="A108" s="608">
        <v>100</v>
      </c>
      <c r="B108" s="614"/>
      <c r="C108" s="606"/>
      <c r="D108" s="606"/>
      <c r="E108" s="606"/>
      <c r="F108" s="606"/>
      <c r="G108" s="606"/>
      <c r="H108" s="615"/>
      <c r="I108" s="606"/>
      <c r="J108" s="606"/>
      <c r="K108" s="606"/>
      <c r="L108" s="606"/>
      <c r="M108" s="606"/>
      <c r="N108" s="606"/>
      <c r="O108" s="606"/>
      <c r="P108" s="606"/>
      <c r="Q108" s="606"/>
      <c r="R108" s="606"/>
      <c r="S108" s="606"/>
      <c r="T108" s="606"/>
      <c r="U108" s="611">
        <v>100</v>
      </c>
      <c r="V108" s="608"/>
      <c r="W108" s="608"/>
      <c r="X108" s="606"/>
      <c r="AH108" s="606"/>
      <c r="AI108" s="606"/>
      <c r="AJ108" s="616"/>
      <c r="AK108" s="606"/>
      <c r="AL108" s="606"/>
      <c r="AM108" s="606"/>
      <c r="AN108" s="607"/>
    </row>
    <row r="109" spans="1:40" ht="29.25" customHeight="1">
      <c r="A109" s="606"/>
      <c r="B109" s="606"/>
      <c r="C109" s="606"/>
      <c r="D109" s="606"/>
      <c r="E109" s="606"/>
      <c r="F109" s="606"/>
      <c r="G109" s="606"/>
      <c r="H109" s="615"/>
      <c r="I109" s="606"/>
      <c r="J109" s="606"/>
      <c r="K109" s="606"/>
      <c r="O109" s="606"/>
      <c r="P109" s="606"/>
      <c r="Q109" s="606"/>
      <c r="R109" s="606"/>
      <c r="S109" s="606"/>
      <c r="T109" s="606"/>
      <c r="U109" s="606"/>
      <c r="V109" s="606"/>
      <c r="W109" s="606"/>
      <c r="X109" s="606"/>
      <c r="AH109" s="606"/>
      <c r="AI109" s="606"/>
      <c r="AJ109" s="616"/>
      <c r="AK109" s="606"/>
      <c r="AL109" s="606"/>
      <c r="AM109" s="606"/>
      <c r="AN109" s="607"/>
    </row>
    <row r="110" spans="1:40" ht="29.25" customHeight="1">
      <c r="A110" s="606" t="s">
        <v>48</v>
      </c>
      <c r="B110" s="606"/>
      <c r="C110" s="606"/>
      <c r="D110" s="606"/>
      <c r="E110" s="606"/>
      <c r="F110" s="606"/>
      <c r="G110" s="606"/>
      <c r="H110" s="615"/>
      <c r="I110" s="606"/>
      <c r="J110" s="606"/>
      <c r="K110" s="606"/>
      <c r="L110" s="606"/>
      <c r="M110" s="606"/>
      <c r="N110" s="606"/>
      <c r="O110" s="606"/>
      <c r="P110" s="606"/>
      <c r="Q110" s="606"/>
      <c r="R110" s="606"/>
      <c r="S110" s="606"/>
      <c r="T110" s="606"/>
      <c r="U110" s="606"/>
      <c r="V110" s="606"/>
      <c r="W110" s="606"/>
      <c r="X110" s="606"/>
      <c r="AH110" s="606"/>
      <c r="AI110" s="606"/>
      <c r="AJ110" s="616"/>
      <c r="AK110" s="606"/>
      <c r="AL110" s="606"/>
      <c r="AM110" s="606"/>
      <c r="AN110" s="607"/>
    </row>
    <row r="111" spans="1:40">
      <c r="A111" s="606"/>
      <c r="B111" s="606"/>
      <c r="C111" s="606"/>
      <c r="D111" s="606"/>
      <c r="E111" s="606"/>
      <c r="F111" s="606"/>
      <c r="G111" s="606"/>
      <c r="H111" s="615"/>
      <c r="I111" s="606"/>
      <c r="J111" s="606"/>
      <c r="K111" s="606"/>
      <c r="L111" s="606"/>
      <c r="M111" s="606"/>
      <c r="N111" s="606"/>
      <c r="O111" s="606"/>
      <c r="P111" s="606"/>
      <c r="Q111" s="606"/>
      <c r="R111" s="606"/>
      <c r="S111" s="606"/>
      <c r="T111" s="606"/>
      <c r="U111" s="606"/>
      <c r="V111" s="606"/>
      <c r="W111" s="606"/>
      <c r="X111" s="606"/>
      <c r="AH111" s="617"/>
      <c r="AI111" s="617"/>
      <c r="AK111" s="606"/>
      <c r="AL111" s="606"/>
      <c r="AM111" s="606"/>
      <c r="AN111" s="607"/>
    </row>
    <row r="112" spans="1:40">
      <c r="A112" s="606"/>
      <c r="B112" s="606"/>
      <c r="C112" s="606"/>
      <c r="D112" s="606"/>
      <c r="E112" s="606"/>
      <c r="F112" s="606"/>
      <c r="G112" s="606"/>
      <c r="H112" s="615"/>
      <c r="I112" s="606"/>
      <c r="J112" s="606"/>
      <c r="K112" s="606"/>
      <c r="L112" s="606"/>
      <c r="M112" s="606"/>
      <c r="N112" s="606"/>
      <c r="O112" s="606"/>
      <c r="P112" s="606"/>
      <c r="Q112" s="606"/>
      <c r="R112" s="606"/>
      <c r="S112" s="606"/>
      <c r="T112" s="606"/>
      <c r="U112" s="606"/>
      <c r="V112" s="606"/>
      <c r="W112" s="606"/>
      <c r="X112" s="606"/>
      <c r="AH112" s="617"/>
      <c r="AI112" s="617"/>
      <c r="AK112" s="606"/>
      <c r="AL112" s="606"/>
      <c r="AM112" s="606"/>
      <c r="AN112" s="607"/>
    </row>
    <row r="113" spans="1:40">
      <c r="A113" s="606"/>
      <c r="B113" s="606"/>
      <c r="C113" s="606"/>
      <c r="D113" s="606"/>
      <c r="E113" s="606"/>
      <c r="F113" s="606"/>
      <c r="G113" s="606"/>
      <c r="H113" s="615"/>
      <c r="I113" s="606"/>
      <c r="J113" s="606"/>
      <c r="K113" s="606"/>
      <c r="L113" s="606"/>
      <c r="M113" s="606"/>
      <c r="N113" s="606"/>
      <c r="O113" s="606"/>
      <c r="P113" s="606"/>
      <c r="Q113" s="606"/>
      <c r="R113" s="606"/>
      <c r="S113" s="606"/>
      <c r="T113" s="606"/>
      <c r="U113" s="606"/>
      <c r="V113" s="606"/>
      <c r="W113" s="606"/>
      <c r="X113" s="606"/>
      <c r="AH113" s="617"/>
      <c r="AI113" s="617"/>
      <c r="AK113" s="606"/>
      <c r="AL113" s="606"/>
      <c r="AM113" s="606"/>
      <c r="AN113" s="607"/>
    </row>
    <row r="114" spans="1:40">
      <c r="A114" s="606"/>
      <c r="B114" s="606"/>
      <c r="C114" s="606"/>
      <c r="D114" s="606"/>
      <c r="E114" s="606"/>
      <c r="F114" s="606"/>
      <c r="G114" s="606"/>
      <c r="H114" s="615"/>
      <c r="I114" s="606"/>
      <c r="J114" s="606"/>
      <c r="K114" s="606"/>
      <c r="L114" s="606"/>
      <c r="M114" s="606"/>
      <c r="N114" s="606"/>
      <c r="O114" s="606"/>
      <c r="P114" s="606"/>
      <c r="Q114" s="606"/>
      <c r="R114" s="606"/>
      <c r="S114" s="606"/>
      <c r="T114" s="606"/>
      <c r="U114" s="606"/>
      <c r="V114" s="606"/>
      <c r="W114" s="606"/>
      <c r="X114" s="606"/>
      <c r="AH114" s="617"/>
      <c r="AI114" s="617"/>
      <c r="AK114" s="606"/>
      <c r="AL114" s="606"/>
      <c r="AM114" s="606"/>
      <c r="AN114" s="607"/>
    </row>
    <row r="115" spans="1:40">
      <c r="A115" s="606"/>
      <c r="B115" s="606"/>
      <c r="C115" s="606"/>
      <c r="D115" s="606"/>
      <c r="E115" s="606"/>
      <c r="F115" s="606"/>
      <c r="G115" s="606"/>
      <c r="H115" s="615"/>
      <c r="I115" s="606"/>
      <c r="J115" s="606"/>
      <c r="K115" s="606"/>
      <c r="L115" s="606"/>
      <c r="M115" s="606"/>
      <c r="N115" s="606"/>
      <c r="O115" s="606"/>
      <c r="P115" s="606"/>
      <c r="Q115" s="606"/>
      <c r="R115" s="606"/>
      <c r="S115" s="606"/>
      <c r="T115" s="606"/>
      <c r="U115" s="606"/>
      <c r="V115" s="606"/>
      <c r="W115" s="606"/>
      <c r="X115" s="606"/>
      <c r="AH115" s="617"/>
      <c r="AI115" s="617"/>
      <c r="AK115" s="606"/>
      <c r="AL115" s="606"/>
      <c r="AM115" s="606"/>
      <c r="AN115" s="607"/>
    </row>
    <row r="116" spans="1:40">
      <c r="A116" s="606"/>
      <c r="B116" s="606"/>
      <c r="C116" s="606"/>
      <c r="D116" s="606"/>
      <c r="E116" s="606"/>
      <c r="F116" s="606"/>
      <c r="G116" s="606"/>
      <c r="H116" s="615"/>
      <c r="I116" s="606"/>
      <c r="J116" s="606"/>
      <c r="K116" s="606"/>
      <c r="L116" s="606"/>
      <c r="M116" s="606"/>
      <c r="N116" s="606"/>
      <c r="O116" s="606"/>
      <c r="P116" s="606"/>
      <c r="Q116" s="606"/>
      <c r="R116" s="606"/>
      <c r="S116" s="606"/>
      <c r="T116" s="606"/>
      <c r="U116" s="606"/>
      <c r="V116" s="606"/>
      <c r="W116" s="606"/>
      <c r="X116" s="606"/>
      <c r="AH116" s="617"/>
      <c r="AI116" s="617"/>
      <c r="AK116" s="606"/>
      <c r="AL116" s="606"/>
      <c r="AM116" s="606"/>
      <c r="AN116" s="607"/>
    </row>
    <row r="117" spans="1:40">
      <c r="A117" s="606"/>
      <c r="B117" s="606"/>
      <c r="C117" s="606"/>
      <c r="D117" s="606"/>
      <c r="E117" s="606"/>
      <c r="F117" s="606"/>
      <c r="G117" s="606"/>
      <c r="H117" s="615"/>
      <c r="I117" s="606"/>
      <c r="J117" s="606"/>
      <c r="K117" s="606"/>
      <c r="L117" s="606"/>
      <c r="M117" s="606"/>
      <c r="N117" s="606"/>
      <c r="O117" s="606"/>
      <c r="P117" s="606"/>
      <c r="Q117" s="606"/>
      <c r="R117" s="606"/>
      <c r="S117" s="606"/>
      <c r="T117" s="606"/>
      <c r="U117" s="606"/>
      <c r="V117" s="606"/>
      <c r="W117" s="606"/>
      <c r="X117" s="606"/>
      <c r="AH117" s="617"/>
      <c r="AI117" s="617"/>
      <c r="AK117" s="606"/>
      <c r="AL117" s="606"/>
      <c r="AM117" s="606"/>
      <c r="AN117" s="607"/>
    </row>
    <row r="118" spans="1:40">
      <c r="A118" s="606"/>
      <c r="B118" s="606"/>
      <c r="C118" s="606"/>
      <c r="D118" s="606"/>
      <c r="E118" s="606"/>
      <c r="F118" s="606"/>
      <c r="G118" s="606"/>
      <c r="H118" s="615"/>
      <c r="I118" s="606"/>
      <c r="J118" s="606"/>
      <c r="K118" s="606"/>
      <c r="L118" s="606"/>
      <c r="M118" s="606"/>
      <c r="N118" s="606"/>
      <c r="O118" s="606"/>
      <c r="P118" s="606"/>
      <c r="Q118" s="606"/>
      <c r="R118" s="606"/>
      <c r="S118" s="606"/>
      <c r="T118" s="606"/>
      <c r="U118" s="606"/>
      <c r="V118" s="606"/>
      <c r="W118" s="606"/>
      <c r="X118" s="606"/>
      <c r="AH118" s="617"/>
      <c r="AI118" s="617"/>
      <c r="AK118" s="606"/>
      <c r="AL118" s="606"/>
      <c r="AM118" s="606"/>
      <c r="AN118" s="607"/>
    </row>
    <row r="119" spans="1:40">
      <c r="A119" s="606"/>
      <c r="B119" s="606"/>
      <c r="C119" s="606"/>
      <c r="D119" s="606"/>
      <c r="E119" s="606"/>
      <c r="F119" s="606"/>
      <c r="G119" s="606"/>
      <c r="H119" s="615"/>
      <c r="I119" s="606"/>
      <c r="J119" s="606"/>
      <c r="K119" s="606"/>
      <c r="L119" s="606"/>
      <c r="M119" s="606"/>
      <c r="N119" s="606"/>
      <c r="O119" s="606"/>
      <c r="P119" s="606"/>
      <c r="Q119" s="606"/>
      <c r="R119" s="606"/>
      <c r="S119" s="606"/>
      <c r="T119" s="606"/>
      <c r="U119" s="606"/>
      <c r="V119" s="606"/>
      <c r="W119" s="606"/>
      <c r="X119" s="606"/>
      <c r="AH119" s="617"/>
      <c r="AI119" s="617"/>
      <c r="AK119" s="606"/>
      <c r="AL119" s="606"/>
      <c r="AM119" s="606"/>
      <c r="AN119" s="607"/>
    </row>
    <row r="120" spans="1:40">
      <c r="A120" s="606"/>
      <c r="B120" s="606"/>
      <c r="C120" s="606"/>
      <c r="D120" s="606"/>
      <c r="E120" s="606"/>
      <c r="F120" s="606"/>
      <c r="G120" s="606"/>
      <c r="H120" s="615"/>
      <c r="I120" s="606"/>
      <c r="J120" s="606"/>
      <c r="K120" s="606"/>
      <c r="L120" s="606"/>
      <c r="M120" s="606"/>
      <c r="N120" s="606"/>
      <c r="O120" s="606"/>
      <c r="P120" s="606"/>
      <c r="Q120" s="606"/>
      <c r="R120" s="606"/>
      <c r="S120" s="606"/>
      <c r="T120" s="606"/>
      <c r="U120" s="606"/>
      <c r="V120" s="606"/>
      <c r="W120" s="606"/>
      <c r="X120" s="606"/>
      <c r="AH120" s="617"/>
      <c r="AI120" s="617"/>
      <c r="AK120" s="606"/>
      <c r="AL120" s="606"/>
      <c r="AM120" s="606"/>
      <c r="AN120" s="607"/>
    </row>
    <row r="121" spans="1:40">
      <c r="A121" s="606"/>
      <c r="B121" s="606"/>
      <c r="C121" s="606"/>
      <c r="D121" s="606"/>
      <c r="E121" s="606"/>
      <c r="F121" s="606"/>
      <c r="G121" s="606"/>
      <c r="H121" s="615"/>
      <c r="I121" s="606"/>
      <c r="J121" s="606"/>
      <c r="K121" s="606"/>
      <c r="L121" s="606"/>
      <c r="M121" s="606"/>
      <c r="N121" s="606"/>
      <c r="O121" s="606"/>
      <c r="P121" s="606"/>
      <c r="Q121" s="606"/>
      <c r="R121" s="606"/>
      <c r="S121" s="606"/>
      <c r="T121" s="606"/>
      <c r="U121" s="606"/>
      <c r="V121" s="606"/>
      <c r="W121" s="606"/>
      <c r="X121" s="606"/>
      <c r="AH121" s="617"/>
      <c r="AI121" s="617"/>
      <c r="AK121" s="606"/>
      <c r="AL121" s="606"/>
      <c r="AM121" s="606"/>
      <c r="AN121" s="607"/>
    </row>
    <row r="122" spans="1:40">
      <c r="A122" s="606"/>
      <c r="B122" s="606"/>
      <c r="C122" s="606"/>
      <c r="D122" s="606"/>
      <c r="E122" s="606"/>
      <c r="F122" s="606"/>
      <c r="G122" s="606"/>
      <c r="H122" s="615"/>
      <c r="I122" s="606"/>
      <c r="J122" s="606"/>
      <c r="K122" s="606"/>
      <c r="L122" s="606"/>
      <c r="M122" s="606"/>
      <c r="N122" s="606"/>
      <c r="O122" s="606"/>
      <c r="P122" s="606"/>
      <c r="Q122" s="606"/>
      <c r="R122" s="606"/>
      <c r="S122" s="606"/>
      <c r="T122" s="606"/>
      <c r="U122" s="606"/>
      <c r="V122" s="606"/>
      <c r="W122" s="606"/>
      <c r="X122" s="606"/>
      <c r="AH122" s="617"/>
      <c r="AI122" s="617"/>
      <c r="AK122" s="606"/>
      <c r="AL122" s="606"/>
      <c r="AM122" s="606"/>
      <c r="AN122" s="607"/>
    </row>
    <row r="123" spans="1:40">
      <c r="A123" s="606"/>
      <c r="B123" s="606"/>
      <c r="C123" s="606"/>
      <c r="D123" s="606"/>
      <c r="E123" s="606"/>
      <c r="F123" s="606"/>
      <c r="G123" s="606"/>
      <c r="H123" s="615"/>
      <c r="I123" s="606"/>
      <c r="J123" s="606"/>
      <c r="K123" s="606"/>
      <c r="L123" s="606"/>
      <c r="M123" s="606"/>
      <c r="N123" s="606"/>
      <c r="O123" s="606"/>
      <c r="P123" s="606"/>
      <c r="Q123" s="606"/>
      <c r="R123" s="606"/>
      <c r="S123" s="606"/>
      <c r="T123" s="606"/>
      <c r="U123" s="606"/>
      <c r="V123" s="606"/>
      <c r="W123" s="606"/>
      <c r="X123" s="606"/>
      <c r="AH123" s="617"/>
      <c r="AI123" s="617"/>
      <c r="AK123" s="606"/>
      <c r="AL123" s="606"/>
      <c r="AM123" s="606"/>
      <c r="AN123" s="607"/>
    </row>
    <row r="124" spans="1:40">
      <c r="A124" s="606"/>
      <c r="B124" s="606"/>
      <c r="C124" s="606"/>
      <c r="D124" s="606"/>
      <c r="E124" s="606"/>
      <c r="F124" s="606"/>
      <c r="G124" s="606"/>
      <c r="H124" s="615"/>
      <c r="I124" s="606"/>
      <c r="J124" s="606"/>
      <c r="K124" s="606"/>
      <c r="L124" s="606"/>
      <c r="M124" s="606"/>
      <c r="N124" s="606"/>
      <c r="O124" s="606"/>
      <c r="P124" s="606"/>
      <c r="Q124" s="606"/>
      <c r="R124" s="606"/>
      <c r="S124" s="606"/>
      <c r="T124" s="606"/>
      <c r="U124" s="606"/>
      <c r="V124" s="606"/>
      <c r="W124" s="606"/>
      <c r="X124" s="606"/>
      <c r="AH124" s="617"/>
      <c r="AI124" s="617"/>
      <c r="AK124" s="606"/>
      <c r="AL124" s="606"/>
      <c r="AM124" s="606"/>
      <c r="AN124" s="607"/>
    </row>
    <row r="125" spans="1:40">
      <c r="A125" s="606"/>
      <c r="B125" s="606"/>
      <c r="C125" s="606"/>
      <c r="D125" s="606"/>
      <c r="E125" s="606"/>
      <c r="F125" s="606"/>
      <c r="G125" s="606"/>
      <c r="H125" s="615"/>
      <c r="I125" s="606"/>
      <c r="J125" s="606"/>
      <c r="K125" s="606"/>
      <c r="L125" s="606"/>
      <c r="M125" s="606"/>
      <c r="N125" s="606"/>
      <c r="O125" s="606"/>
      <c r="P125" s="606"/>
      <c r="Q125" s="606"/>
      <c r="R125" s="606"/>
      <c r="S125" s="606"/>
      <c r="T125" s="606"/>
      <c r="U125" s="606"/>
      <c r="V125" s="606"/>
      <c r="W125" s="606"/>
      <c r="X125" s="606"/>
      <c r="AH125" s="617"/>
      <c r="AI125" s="617"/>
      <c r="AK125" s="606"/>
      <c r="AL125" s="606"/>
      <c r="AM125" s="606"/>
      <c r="AN125" s="607"/>
    </row>
    <row r="126" spans="1:40">
      <c r="A126" s="606"/>
      <c r="B126" s="606"/>
      <c r="C126" s="606"/>
      <c r="D126" s="606"/>
      <c r="E126" s="606"/>
      <c r="F126" s="606"/>
      <c r="G126" s="606"/>
      <c r="H126" s="615"/>
      <c r="I126" s="606"/>
      <c r="J126" s="606"/>
      <c r="K126" s="606"/>
      <c r="L126" s="606"/>
      <c r="M126" s="606"/>
      <c r="N126" s="606"/>
      <c r="O126" s="606"/>
      <c r="P126" s="606"/>
      <c r="Q126" s="606"/>
      <c r="R126" s="606"/>
      <c r="S126" s="606"/>
      <c r="T126" s="606"/>
      <c r="U126" s="606"/>
      <c r="V126" s="606"/>
      <c r="W126" s="606"/>
      <c r="X126" s="606"/>
      <c r="AH126" s="617"/>
      <c r="AI126" s="617"/>
      <c r="AK126" s="606"/>
      <c r="AL126" s="606"/>
      <c r="AM126" s="606"/>
      <c r="AN126" s="607"/>
    </row>
    <row r="127" spans="1:40">
      <c r="A127" s="606"/>
      <c r="B127" s="606"/>
      <c r="C127" s="606"/>
      <c r="D127" s="606"/>
      <c r="E127" s="606"/>
      <c r="F127" s="606"/>
      <c r="G127" s="606"/>
      <c r="H127" s="615"/>
      <c r="I127" s="606"/>
      <c r="J127" s="606"/>
      <c r="K127" s="606"/>
      <c r="L127" s="606"/>
      <c r="M127" s="606"/>
      <c r="N127" s="606"/>
      <c r="O127" s="606"/>
      <c r="P127" s="606"/>
      <c r="Q127" s="606"/>
      <c r="R127" s="606"/>
      <c r="S127" s="606"/>
      <c r="T127" s="606"/>
      <c r="U127" s="606"/>
      <c r="V127" s="606"/>
      <c r="W127" s="606"/>
      <c r="X127" s="606"/>
      <c r="AH127" s="617"/>
      <c r="AI127" s="617"/>
      <c r="AK127" s="606"/>
      <c r="AL127" s="606"/>
      <c r="AM127" s="606"/>
      <c r="AN127" s="607"/>
    </row>
    <row r="128" spans="1:40">
      <c r="A128" s="606"/>
      <c r="B128" s="606"/>
      <c r="C128" s="606"/>
      <c r="D128" s="606"/>
      <c r="E128" s="606"/>
      <c r="F128" s="606"/>
      <c r="G128" s="606"/>
      <c r="H128" s="615"/>
      <c r="I128" s="606"/>
      <c r="J128" s="606"/>
      <c r="K128" s="606"/>
      <c r="L128" s="606"/>
      <c r="M128" s="606"/>
      <c r="N128" s="606"/>
      <c r="O128" s="606"/>
      <c r="P128" s="606"/>
      <c r="Q128" s="606"/>
      <c r="R128" s="606"/>
      <c r="S128" s="606"/>
      <c r="T128" s="606"/>
      <c r="U128" s="606"/>
      <c r="V128" s="606"/>
      <c r="W128" s="606"/>
      <c r="X128" s="606"/>
      <c r="AH128" s="617"/>
      <c r="AI128" s="617"/>
      <c r="AK128" s="606"/>
      <c r="AL128" s="606"/>
      <c r="AM128" s="606"/>
      <c r="AN128" s="607"/>
    </row>
    <row r="129" spans="1:40">
      <c r="A129" s="606"/>
      <c r="B129" s="606"/>
      <c r="C129" s="606"/>
      <c r="D129" s="606"/>
      <c r="E129" s="606"/>
      <c r="F129" s="606"/>
      <c r="G129" s="606"/>
      <c r="H129" s="615"/>
      <c r="I129" s="606"/>
      <c r="J129" s="606"/>
      <c r="K129" s="606"/>
      <c r="L129" s="606"/>
      <c r="M129" s="606"/>
      <c r="N129" s="606"/>
      <c r="O129" s="606"/>
      <c r="P129" s="606"/>
      <c r="Q129" s="606"/>
      <c r="R129" s="606"/>
      <c r="S129" s="606"/>
      <c r="T129" s="606"/>
      <c r="U129" s="606"/>
      <c r="V129" s="606"/>
      <c r="W129" s="606"/>
      <c r="X129" s="606"/>
      <c r="AH129" s="617"/>
      <c r="AI129" s="617"/>
      <c r="AK129" s="606"/>
      <c r="AL129" s="606"/>
      <c r="AM129" s="606"/>
      <c r="AN129" s="607"/>
    </row>
    <row r="130" spans="1:40">
      <c r="A130" s="606"/>
      <c r="B130" s="606"/>
      <c r="C130" s="606"/>
      <c r="D130" s="606"/>
      <c r="E130" s="606"/>
      <c r="F130" s="606"/>
      <c r="G130" s="606"/>
      <c r="H130" s="615"/>
      <c r="I130" s="606"/>
      <c r="J130" s="606"/>
      <c r="K130" s="606"/>
      <c r="L130" s="606"/>
      <c r="M130" s="606"/>
      <c r="N130" s="606"/>
      <c r="O130" s="606"/>
      <c r="P130" s="606"/>
      <c r="Q130" s="606"/>
      <c r="R130" s="606"/>
      <c r="S130" s="606"/>
      <c r="T130" s="606"/>
      <c r="U130" s="606"/>
      <c r="V130" s="606"/>
      <c r="W130" s="606"/>
      <c r="X130" s="606"/>
      <c r="AH130" s="617"/>
      <c r="AI130" s="617"/>
      <c r="AK130" s="606"/>
      <c r="AL130" s="606"/>
      <c r="AM130" s="606"/>
      <c r="AN130" s="607"/>
    </row>
    <row r="131" spans="1:40">
      <c r="A131" s="606"/>
      <c r="B131" s="606"/>
      <c r="C131" s="606"/>
      <c r="D131" s="606"/>
      <c r="E131" s="606"/>
      <c r="F131" s="606"/>
      <c r="G131" s="606"/>
      <c r="H131" s="615"/>
      <c r="I131" s="606"/>
      <c r="J131" s="606"/>
      <c r="K131" s="606"/>
      <c r="L131" s="606"/>
      <c r="M131" s="606"/>
      <c r="N131" s="606"/>
      <c r="O131" s="606"/>
      <c r="P131" s="606"/>
      <c r="Q131" s="606"/>
      <c r="R131" s="606"/>
      <c r="S131" s="606"/>
      <c r="T131" s="606"/>
      <c r="U131" s="606"/>
      <c r="V131" s="606"/>
      <c r="W131" s="606"/>
      <c r="X131" s="606"/>
      <c r="AH131" s="617"/>
      <c r="AI131" s="617"/>
      <c r="AK131" s="606"/>
      <c r="AL131" s="606"/>
      <c r="AM131" s="606"/>
      <c r="AN131" s="607"/>
    </row>
    <row r="132" spans="1:40">
      <c r="A132" s="606"/>
      <c r="B132" s="606"/>
      <c r="C132" s="606"/>
      <c r="D132" s="606"/>
      <c r="E132" s="606"/>
      <c r="F132" s="606"/>
      <c r="G132" s="606"/>
      <c r="H132" s="615"/>
      <c r="I132" s="606"/>
      <c r="J132" s="606"/>
      <c r="K132" s="606"/>
      <c r="L132" s="606"/>
      <c r="M132" s="606"/>
      <c r="N132" s="606"/>
      <c r="O132" s="606"/>
      <c r="P132" s="606"/>
      <c r="Q132" s="606"/>
      <c r="R132" s="606"/>
      <c r="S132" s="606"/>
      <c r="T132" s="606"/>
      <c r="U132" s="606"/>
      <c r="V132" s="606"/>
      <c r="W132" s="606"/>
      <c r="X132" s="606"/>
      <c r="AH132" s="617"/>
      <c r="AI132" s="617"/>
      <c r="AK132" s="606"/>
      <c r="AL132" s="606"/>
      <c r="AM132" s="606"/>
      <c r="AN132" s="607"/>
    </row>
    <row r="133" spans="1:40">
      <c r="A133" s="606"/>
      <c r="B133" s="606"/>
      <c r="C133" s="606"/>
      <c r="D133" s="606"/>
      <c r="E133" s="606"/>
      <c r="F133" s="606"/>
      <c r="G133" s="606"/>
      <c r="H133" s="615"/>
      <c r="I133" s="606"/>
      <c r="J133" s="606"/>
      <c r="K133" s="606"/>
      <c r="L133" s="606"/>
      <c r="M133" s="606"/>
      <c r="N133" s="606"/>
      <c r="O133" s="606"/>
      <c r="P133" s="606"/>
      <c r="Q133" s="606"/>
      <c r="R133" s="606"/>
      <c r="S133" s="606"/>
      <c r="T133" s="606"/>
      <c r="U133" s="606"/>
      <c r="V133" s="606"/>
      <c r="W133" s="606"/>
      <c r="X133" s="606"/>
      <c r="AH133" s="617"/>
      <c r="AI133" s="617"/>
      <c r="AK133" s="606"/>
      <c r="AL133" s="606"/>
      <c r="AM133" s="606"/>
      <c r="AN133" s="607"/>
    </row>
    <row r="134" spans="1:40">
      <c r="A134" s="606"/>
      <c r="B134" s="606"/>
      <c r="C134" s="606"/>
      <c r="D134" s="606"/>
      <c r="E134" s="606"/>
      <c r="F134" s="606"/>
      <c r="G134" s="606"/>
      <c r="H134" s="615"/>
      <c r="I134" s="606"/>
      <c r="J134" s="606"/>
      <c r="K134" s="606"/>
      <c r="L134" s="606"/>
      <c r="M134" s="606"/>
      <c r="N134" s="606"/>
      <c r="O134" s="606"/>
      <c r="P134" s="606"/>
      <c r="Q134" s="606"/>
      <c r="R134" s="606"/>
      <c r="S134" s="606"/>
      <c r="T134" s="606"/>
      <c r="U134" s="606"/>
      <c r="V134" s="606"/>
      <c r="W134" s="606"/>
      <c r="X134" s="606"/>
      <c r="AH134" s="617"/>
      <c r="AI134" s="617"/>
      <c r="AK134" s="606"/>
      <c r="AL134" s="606"/>
      <c r="AM134" s="606"/>
      <c r="AN134" s="607"/>
    </row>
    <row r="135" spans="1:40">
      <c r="A135" s="606"/>
      <c r="B135" s="606"/>
      <c r="C135" s="606"/>
      <c r="D135" s="606"/>
      <c r="E135" s="606"/>
      <c r="F135" s="606"/>
      <c r="G135" s="606"/>
      <c r="H135" s="615"/>
      <c r="I135" s="606"/>
      <c r="J135" s="606"/>
      <c r="K135" s="606"/>
      <c r="L135" s="606"/>
      <c r="M135" s="606"/>
      <c r="N135" s="606"/>
      <c r="O135" s="606"/>
      <c r="P135" s="606"/>
      <c r="Q135" s="606"/>
      <c r="R135" s="606"/>
      <c r="S135" s="606"/>
      <c r="T135" s="606"/>
      <c r="U135" s="606"/>
      <c r="V135" s="606"/>
      <c r="W135" s="606"/>
      <c r="X135" s="606"/>
      <c r="AH135" s="617"/>
      <c r="AI135" s="617"/>
      <c r="AK135" s="606"/>
      <c r="AL135" s="606"/>
      <c r="AM135" s="606"/>
      <c r="AN135" s="607"/>
    </row>
    <row r="136" spans="1:40">
      <c r="A136" s="606"/>
      <c r="B136" s="606"/>
      <c r="C136" s="606"/>
      <c r="D136" s="606"/>
      <c r="E136" s="606"/>
      <c r="F136" s="606"/>
      <c r="G136" s="606"/>
      <c r="H136" s="615"/>
      <c r="I136" s="606"/>
      <c r="J136" s="606"/>
      <c r="K136" s="606"/>
      <c r="L136" s="606"/>
      <c r="M136" s="606"/>
      <c r="N136" s="606"/>
      <c r="O136" s="606"/>
      <c r="P136" s="606"/>
      <c r="Q136" s="606"/>
      <c r="R136" s="606"/>
      <c r="S136" s="606"/>
      <c r="T136" s="606"/>
      <c r="U136" s="606"/>
      <c r="V136" s="606"/>
      <c r="W136" s="606"/>
      <c r="X136" s="606"/>
      <c r="AH136" s="617"/>
      <c r="AI136" s="617"/>
      <c r="AK136" s="606"/>
      <c r="AL136" s="606"/>
      <c r="AM136" s="606"/>
      <c r="AN136" s="607"/>
    </row>
    <row r="137" spans="1:40">
      <c r="A137" s="606"/>
      <c r="B137" s="606"/>
      <c r="C137" s="606"/>
      <c r="D137" s="606"/>
      <c r="E137" s="606"/>
      <c r="F137" s="606"/>
      <c r="G137" s="606"/>
      <c r="H137" s="615"/>
      <c r="I137" s="606"/>
      <c r="J137" s="606"/>
      <c r="K137" s="606"/>
      <c r="L137" s="606"/>
      <c r="M137" s="606"/>
      <c r="N137" s="606"/>
      <c r="O137" s="606"/>
      <c r="P137" s="606"/>
      <c r="Q137" s="606"/>
      <c r="R137" s="606"/>
      <c r="S137" s="606"/>
      <c r="T137" s="606"/>
      <c r="U137" s="606"/>
      <c r="V137" s="606"/>
      <c r="W137" s="606"/>
      <c r="X137" s="606"/>
      <c r="AH137" s="617"/>
      <c r="AI137" s="617"/>
      <c r="AK137" s="606"/>
      <c r="AL137" s="606"/>
      <c r="AM137" s="606"/>
      <c r="AN137" s="607"/>
    </row>
    <row r="138" spans="1:40">
      <c r="A138" s="606"/>
      <c r="B138" s="606"/>
      <c r="C138" s="606"/>
      <c r="D138" s="606"/>
      <c r="E138" s="606"/>
      <c r="F138" s="606"/>
      <c r="G138" s="606"/>
      <c r="H138" s="615"/>
      <c r="I138" s="606"/>
      <c r="J138" s="606"/>
      <c r="K138" s="606"/>
      <c r="L138" s="606"/>
      <c r="M138" s="606"/>
      <c r="N138" s="606"/>
      <c r="O138" s="606"/>
      <c r="P138" s="606"/>
      <c r="Q138" s="606"/>
      <c r="R138" s="606"/>
      <c r="S138" s="606"/>
      <c r="T138" s="606"/>
      <c r="U138" s="606"/>
      <c r="V138" s="606"/>
      <c r="W138" s="606"/>
      <c r="X138" s="606"/>
      <c r="AH138" s="617"/>
      <c r="AI138" s="617"/>
      <c r="AK138" s="606"/>
      <c r="AL138" s="606"/>
      <c r="AM138" s="606"/>
      <c r="AN138" s="607"/>
    </row>
    <row r="139" spans="1:40">
      <c r="A139" s="606"/>
      <c r="B139" s="606"/>
      <c r="C139" s="606"/>
      <c r="D139" s="606"/>
      <c r="E139" s="606"/>
      <c r="F139" s="606"/>
      <c r="G139" s="606"/>
      <c r="H139" s="615"/>
      <c r="I139" s="606"/>
      <c r="J139" s="606"/>
      <c r="K139" s="606"/>
      <c r="L139" s="606"/>
      <c r="M139" s="606"/>
      <c r="N139" s="606"/>
      <c r="O139" s="606"/>
      <c r="P139" s="606"/>
      <c r="Q139" s="606"/>
      <c r="R139" s="606"/>
      <c r="S139" s="606"/>
      <c r="T139" s="606"/>
      <c r="U139" s="606"/>
      <c r="V139" s="606"/>
      <c r="W139" s="606"/>
      <c r="X139" s="606"/>
      <c r="AH139" s="617"/>
      <c r="AI139" s="617"/>
      <c r="AK139" s="606"/>
      <c r="AL139" s="606"/>
      <c r="AM139" s="606"/>
      <c r="AN139" s="607"/>
    </row>
    <row r="140" spans="1:40">
      <c r="A140" s="606"/>
      <c r="B140" s="606"/>
      <c r="C140" s="606"/>
      <c r="D140" s="606"/>
      <c r="E140" s="606"/>
      <c r="F140" s="606"/>
      <c r="G140" s="606"/>
      <c r="H140" s="615"/>
      <c r="I140" s="606"/>
      <c r="J140" s="606"/>
      <c r="K140" s="606"/>
      <c r="L140" s="606"/>
      <c r="M140" s="606"/>
      <c r="N140" s="606"/>
      <c r="O140" s="606"/>
      <c r="P140" s="606"/>
      <c r="Q140" s="606"/>
      <c r="R140" s="606"/>
      <c r="S140" s="606"/>
      <c r="T140" s="606"/>
      <c r="U140" s="606"/>
      <c r="V140" s="606"/>
      <c r="W140" s="606"/>
      <c r="X140" s="606"/>
      <c r="AH140" s="617"/>
      <c r="AI140" s="617"/>
      <c r="AK140" s="606"/>
      <c r="AL140" s="606"/>
      <c r="AM140" s="606"/>
      <c r="AN140" s="607"/>
    </row>
    <row r="141" spans="1:40">
      <c r="A141" s="606"/>
      <c r="B141" s="606"/>
      <c r="C141" s="606"/>
      <c r="D141" s="606"/>
      <c r="E141" s="606"/>
      <c r="F141" s="606"/>
      <c r="G141" s="606"/>
      <c r="H141" s="615"/>
      <c r="I141" s="606"/>
      <c r="J141" s="606"/>
      <c r="K141" s="606"/>
      <c r="L141" s="606"/>
      <c r="M141" s="606"/>
      <c r="N141" s="606"/>
      <c r="O141" s="606"/>
      <c r="P141" s="606"/>
      <c r="Q141" s="606"/>
      <c r="R141" s="606"/>
      <c r="S141" s="606"/>
      <c r="T141" s="606"/>
      <c r="U141" s="606"/>
      <c r="V141" s="606"/>
      <c r="W141" s="606"/>
      <c r="X141" s="606"/>
      <c r="AH141" s="617"/>
      <c r="AI141" s="617"/>
      <c r="AK141" s="606"/>
      <c r="AL141" s="606"/>
      <c r="AM141" s="606"/>
      <c r="AN141" s="607"/>
    </row>
    <row r="142" spans="1:40">
      <c r="A142" s="606"/>
      <c r="B142" s="606"/>
      <c r="C142" s="606"/>
      <c r="D142" s="606"/>
      <c r="E142" s="606"/>
      <c r="F142" s="606"/>
      <c r="G142" s="606"/>
      <c r="H142" s="615"/>
      <c r="I142" s="606"/>
      <c r="J142" s="606"/>
      <c r="K142" s="606"/>
      <c r="L142" s="606"/>
      <c r="M142" s="606"/>
      <c r="N142" s="606"/>
      <c r="O142" s="606"/>
      <c r="P142" s="606"/>
      <c r="Q142" s="606"/>
      <c r="R142" s="606"/>
      <c r="S142" s="606"/>
      <c r="T142" s="606"/>
      <c r="U142" s="606"/>
      <c r="V142" s="606"/>
      <c r="W142" s="606"/>
      <c r="X142" s="606"/>
      <c r="AH142" s="617"/>
      <c r="AI142" s="617"/>
      <c r="AK142" s="606"/>
      <c r="AL142" s="606"/>
      <c r="AM142" s="606"/>
      <c r="AN142" s="607"/>
    </row>
    <row r="143" spans="1:40">
      <c r="A143" s="606"/>
      <c r="B143" s="606"/>
      <c r="C143" s="606"/>
      <c r="D143" s="606"/>
      <c r="E143" s="606"/>
      <c r="F143" s="606"/>
      <c r="G143" s="606"/>
      <c r="H143" s="615"/>
      <c r="I143" s="606"/>
      <c r="J143" s="606"/>
      <c r="K143" s="606"/>
      <c r="L143" s="606"/>
      <c r="M143" s="606"/>
      <c r="N143" s="606"/>
      <c r="O143" s="606"/>
      <c r="P143" s="606"/>
      <c r="Q143" s="606"/>
      <c r="R143" s="606"/>
      <c r="S143" s="606"/>
      <c r="T143" s="606"/>
      <c r="U143" s="606"/>
      <c r="V143" s="606"/>
      <c r="W143" s="606"/>
      <c r="X143" s="606"/>
      <c r="AH143" s="617"/>
      <c r="AI143" s="617"/>
      <c r="AK143" s="606"/>
      <c r="AL143" s="606"/>
      <c r="AM143" s="606"/>
      <c r="AN143" s="607"/>
    </row>
    <row r="144" spans="1:40">
      <c r="A144" s="606"/>
      <c r="B144" s="606"/>
      <c r="C144" s="606"/>
      <c r="D144" s="606"/>
      <c r="E144" s="606"/>
      <c r="F144" s="606"/>
      <c r="G144" s="606"/>
      <c r="H144" s="615"/>
      <c r="I144" s="606"/>
      <c r="J144" s="606"/>
      <c r="K144" s="606"/>
      <c r="L144" s="606"/>
      <c r="M144" s="606"/>
      <c r="N144" s="606"/>
      <c r="O144" s="606"/>
      <c r="P144" s="606"/>
      <c r="Q144" s="606"/>
      <c r="R144" s="606"/>
      <c r="S144" s="606"/>
      <c r="T144" s="606"/>
      <c r="U144" s="606"/>
      <c r="V144" s="606"/>
      <c r="W144" s="606"/>
      <c r="X144" s="606"/>
      <c r="AH144" s="617"/>
      <c r="AI144" s="617"/>
      <c r="AK144" s="606"/>
      <c r="AL144" s="606"/>
      <c r="AM144" s="606"/>
      <c r="AN144" s="607"/>
    </row>
    <row r="145" spans="1:40">
      <c r="A145" s="606"/>
      <c r="B145" s="606"/>
      <c r="C145" s="606"/>
      <c r="D145" s="606"/>
      <c r="E145" s="606"/>
      <c r="F145" s="606"/>
      <c r="G145" s="606"/>
      <c r="H145" s="615"/>
      <c r="I145" s="606"/>
      <c r="J145" s="606"/>
      <c r="K145" s="606"/>
      <c r="L145" s="606"/>
      <c r="M145" s="606"/>
      <c r="N145" s="606"/>
      <c r="O145" s="606"/>
      <c r="P145" s="606"/>
      <c r="Q145" s="606"/>
      <c r="R145" s="606"/>
      <c r="S145" s="606"/>
      <c r="T145" s="606"/>
      <c r="U145" s="606"/>
      <c r="V145" s="606"/>
      <c r="W145" s="606"/>
      <c r="X145" s="606"/>
      <c r="AH145" s="617"/>
      <c r="AI145" s="617"/>
      <c r="AK145" s="606"/>
      <c r="AL145" s="606"/>
      <c r="AM145" s="606"/>
      <c r="AN145" s="607"/>
    </row>
    <row r="146" spans="1:40">
      <c r="A146" s="606"/>
      <c r="B146" s="606"/>
      <c r="C146" s="606"/>
      <c r="D146" s="606"/>
      <c r="E146" s="606"/>
      <c r="F146" s="606"/>
      <c r="G146" s="606"/>
      <c r="H146" s="615"/>
      <c r="I146" s="606"/>
      <c r="J146" s="606"/>
      <c r="K146" s="606"/>
      <c r="L146" s="606"/>
      <c r="M146" s="606"/>
      <c r="N146" s="606"/>
      <c r="O146" s="606"/>
      <c r="P146" s="606"/>
      <c r="Q146" s="606"/>
      <c r="R146" s="606"/>
      <c r="S146" s="606"/>
      <c r="T146" s="606"/>
      <c r="U146" s="606"/>
      <c r="V146" s="606"/>
      <c r="W146" s="606"/>
      <c r="X146" s="606"/>
      <c r="AH146" s="617"/>
      <c r="AI146" s="617"/>
      <c r="AK146" s="606"/>
      <c r="AL146" s="606"/>
      <c r="AM146" s="606"/>
      <c r="AN146" s="607"/>
    </row>
    <row r="147" spans="1:40">
      <c r="A147" s="606"/>
      <c r="B147" s="606"/>
      <c r="C147" s="606"/>
      <c r="D147" s="606"/>
      <c r="E147" s="606"/>
      <c r="F147" s="606"/>
      <c r="G147" s="606"/>
      <c r="H147" s="615"/>
      <c r="I147" s="606"/>
      <c r="J147" s="606"/>
      <c r="K147" s="606"/>
      <c r="L147" s="606"/>
      <c r="M147" s="606"/>
      <c r="N147" s="606"/>
      <c r="O147" s="606"/>
      <c r="P147" s="606"/>
      <c r="Q147" s="606"/>
      <c r="R147" s="606"/>
      <c r="S147" s="606"/>
      <c r="T147" s="606"/>
      <c r="U147" s="606"/>
      <c r="V147" s="606"/>
      <c r="W147" s="606"/>
      <c r="X147" s="606"/>
      <c r="AH147" s="617"/>
      <c r="AI147" s="617"/>
      <c r="AK147" s="606"/>
      <c r="AL147" s="606"/>
      <c r="AM147" s="606"/>
      <c r="AN147" s="607"/>
    </row>
    <row r="148" spans="1:40">
      <c r="A148" s="606"/>
      <c r="B148" s="606"/>
      <c r="C148" s="606"/>
      <c r="D148" s="606"/>
      <c r="E148" s="606"/>
      <c r="F148" s="606"/>
      <c r="G148" s="606"/>
      <c r="H148" s="615"/>
      <c r="I148" s="606"/>
      <c r="J148" s="606"/>
      <c r="K148" s="606"/>
      <c r="L148" s="606"/>
      <c r="M148" s="606"/>
      <c r="N148" s="606"/>
      <c r="O148" s="606"/>
      <c r="P148" s="606"/>
      <c r="Q148" s="606"/>
      <c r="R148" s="606"/>
      <c r="S148" s="606"/>
      <c r="T148" s="606"/>
      <c r="U148" s="606"/>
      <c r="V148" s="606"/>
      <c r="W148" s="606"/>
      <c r="X148" s="606"/>
      <c r="AH148" s="617"/>
      <c r="AI148" s="617"/>
      <c r="AK148" s="606"/>
      <c r="AL148" s="606"/>
      <c r="AM148" s="606"/>
      <c r="AN148" s="607"/>
    </row>
    <row r="149" spans="1:40">
      <c r="A149" s="606"/>
      <c r="B149" s="606"/>
      <c r="C149" s="606"/>
      <c r="D149" s="606"/>
      <c r="E149" s="606"/>
      <c r="F149" s="606"/>
      <c r="G149" s="606"/>
      <c r="H149" s="615"/>
      <c r="I149" s="606"/>
      <c r="J149" s="606"/>
      <c r="K149" s="606"/>
      <c r="L149" s="606"/>
      <c r="M149" s="606"/>
      <c r="N149" s="606"/>
      <c r="O149" s="606"/>
      <c r="P149" s="606"/>
      <c r="Q149" s="606"/>
      <c r="R149" s="606"/>
      <c r="S149" s="606"/>
      <c r="T149" s="606"/>
      <c r="U149" s="606"/>
      <c r="V149" s="606"/>
      <c r="W149" s="606"/>
      <c r="X149" s="606"/>
      <c r="AH149" s="617"/>
      <c r="AI149" s="617"/>
      <c r="AK149" s="606"/>
      <c r="AL149" s="606"/>
      <c r="AM149" s="606"/>
      <c r="AN149" s="607"/>
    </row>
    <row r="150" spans="1:40">
      <c r="A150" s="606"/>
      <c r="B150" s="606"/>
      <c r="C150" s="606"/>
      <c r="D150" s="606"/>
      <c r="E150" s="606"/>
      <c r="F150" s="606"/>
      <c r="G150" s="606"/>
      <c r="H150" s="615"/>
      <c r="I150" s="606"/>
      <c r="J150" s="606"/>
      <c r="K150" s="606"/>
      <c r="L150" s="606"/>
      <c r="M150" s="606"/>
      <c r="N150" s="606"/>
      <c r="O150" s="606"/>
      <c r="P150" s="606"/>
      <c r="Q150" s="606"/>
      <c r="R150" s="606"/>
      <c r="S150" s="606"/>
      <c r="T150" s="606"/>
      <c r="U150" s="606"/>
      <c r="V150" s="606"/>
      <c r="W150" s="606"/>
      <c r="X150" s="606"/>
      <c r="AH150" s="617"/>
      <c r="AI150" s="617"/>
      <c r="AK150" s="606"/>
      <c r="AL150" s="606"/>
      <c r="AM150" s="606"/>
      <c r="AN150" s="607"/>
    </row>
    <row r="151" spans="1:40">
      <c r="A151" s="606"/>
      <c r="B151" s="606"/>
      <c r="C151" s="606"/>
      <c r="D151" s="606"/>
      <c r="E151" s="606"/>
      <c r="F151" s="606"/>
      <c r="G151" s="606"/>
      <c r="H151" s="615"/>
      <c r="I151" s="606"/>
      <c r="J151" s="606"/>
      <c r="K151" s="606"/>
      <c r="L151" s="606"/>
      <c r="M151" s="606"/>
      <c r="N151" s="606"/>
      <c r="O151" s="606"/>
      <c r="P151" s="606"/>
      <c r="Q151" s="606"/>
      <c r="R151" s="606"/>
      <c r="S151" s="606"/>
      <c r="T151" s="606"/>
      <c r="U151" s="606"/>
      <c r="V151" s="606"/>
      <c r="W151" s="606"/>
      <c r="X151" s="606"/>
      <c r="AH151" s="617"/>
      <c r="AI151" s="617"/>
      <c r="AK151" s="606"/>
      <c r="AL151" s="606"/>
      <c r="AM151" s="606"/>
      <c r="AN151" s="607"/>
    </row>
    <row r="152" spans="1:40">
      <c r="A152" s="606"/>
      <c r="B152" s="606"/>
      <c r="C152" s="606"/>
      <c r="D152" s="606"/>
      <c r="E152" s="606"/>
      <c r="F152" s="606"/>
      <c r="G152" s="606"/>
      <c r="H152" s="615"/>
      <c r="I152" s="606"/>
      <c r="J152" s="606"/>
      <c r="K152" s="606"/>
      <c r="L152" s="606"/>
      <c r="M152" s="606"/>
      <c r="N152" s="606"/>
      <c r="O152" s="606"/>
      <c r="P152" s="606"/>
      <c r="Q152" s="606"/>
      <c r="R152" s="606"/>
      <c r="S152" s="606"/>
      <c r="T152" s="606"/>
      <c r="U152" s="606"/>
      <c r="V152" s="606"/>
      <c r="W152" s="606"/>
      <c r="X152" s="606"/>
      <c r="AH152" s="617"/>
      <c r="AI152" s="617"/>
      <c r="AK152" s="606"/>
      <c r="AL152" s="606"/>
      <c r="AM152" s="606"/>
      <c r="AN152" s="607"/>
    </row>
    <row r="153" spans="1:40">
      <c r="A153" s="606"/>
      <c r="B153" s="606"/>
      <c r="C153" s="606"/>
      <c r="D153" s="606"/>
      <c r="E153" s="606"/>
      <c r="F153" s="606"/>
      <c r="G153" s="606"/>
      <c r="H153" s="615"/>
      <c r="I153" s="606"/>
      <c r="J153" s="606"/>
      <c r="K153" s="606"/>
      <c r="L153" s="606"/>
      <c r="M153" s="606"/>
      <c r="N153" s="606"/>
      <c r="O153" s="606"/>
      <c r="P153" s="606"/>
      <c r="Q153" s="606"/>
      <c r="R153" s="606"/>
      <c r="S153" s="606"/>
      <c r="T153" s="606"/>
      <c r="U153" s="606"/>
      <c r="V153" s="606"/>
      <c r="W153" s="606"/>
      <c r="X153" s="606"/>
      <c r="AH153" s="617"/>
      <c r="AI153" s="617"/>
      <c r="AK153" s="606"/>
      <c r="AL153" s="606"/>
      <c r="AM153" s="606"/>
      <c r="AN153" s="607"/>
    </row>
    <row r="154" spans="1:40">
      <c r="A154" s="606"/>
      <c r="B154" s="606"/>
      <c r="C154" s="606"/>
      <c r="D154" s="606"/>
      <c r="E154" s="606"/>
      <c r="F154" s="606"/>
      <c r="G154" s="606"/>
      <c r="H154" s="615"/>
      <c r="I154" s="606"/>
      <c r="J154" s="606"/>
      <c r="K154" s="606"/>
      <c r="L154" s="606"/>
      <c r="M154" s="606"/>
      <c r="N154" s="606"/>
      <c r="O154" s="606"/>
      <c r="P154" s="606"/>
      <c r="Q154" s="606"/>
      <c r="R154" s="606"/>
      <c r="S154" s="606"/>
      <c r="T154" s="606"/>
      <c r="U154" s="606"/>
      <c r="V154" s="606"/>
      <c r="W154" s="606"/>
      <c r="X154" s="606"/>
      <c r="AH154" s="617"/>
      <c r="AI154" s="617"/>
      <c r="AK154" s="606"/>
      <c r="AL154" s="606"/>
      <c r="AM154" s="606"/>
      <c r="AN154" s="607"/>
    </row>
    <row r="155" spans="1:40">
      <c r="A155" s="606"/>
      <c r="B155" s="606"/>
      <c r="C155" s="606"/>
      <c r="D155" s="606"/>
      <c r="E155" s="606"/>
      <c r="F155" s="606"/>
      <c r="G155" s="606"/>
      <c r="H155" s="615"/>
      <c r="I155" s="606"/>
      <c r="J155" s="606"/>
      <c r="K155" s="606"/>
      <c r="L155" s="606"/>
      <c r="M155" s="606"/>
      <c r="N155" s="606"/>
      <c r="O155" s="606"/>
      <c r="P155" s="606"/>
      <c r="Q155" s="606"/>
      <c r="R155" s="606"/>
      <c r="S155" s="606"/>
      <c r="T155" s="606"/>
      <c r="U155" s="606"/>
      <c r="V155" s="606"/>
      <c r="W155" s="606"/>
      <c r="X155" s="606"/>
      <c r="AH155" s="617"/>
      <c r="AI155" s="617"/>
      <c r="AK155" s="606"/>
      <c r="AL155" s="606"/>
      <c r="AM155" s="606"/>
      <c r="AN155" s="607"/>
    </row>
    <row r="156" spans="1:40">
      <c r="A156" s="606"/>
      <c r="B156" s="606"/>
      <c r="C156" s="606"/>
      <c r="D156" s="606"/>
      <c r="E156" s="606"/>
      <c r="F156" s="606"/>
      <c r="G156" s="606"/>
      <c r="H156" s="615"/>
      <c r="I156" s="606"/>
      <c r="J156" s="606"/>
      <c r="K156" s="606"/>
      <c r="L156" s="606"/>
      <c r="M156" s="606"/>
      <c r="N156" s="606"/>
      <c r="O156" s="606"/>
      <c r="P156" s="606"/>
      <c r="Q156" s="606"/>
      <c r="R156" s="606"/>
      <c r="S156" s="606"/>
      <c r="T156" s="606"/>
      <c r="U156" s="606"/>
      <c r="V156" s="606"/>
      <c r="W156" s="606"/>
      <c r="X156" s="606"/>
      <c r="AH156" s="617"/>
      <c r="AI156" s="617"/>
      <c r="AK156" s="606"/>
      <c r="AL156" s="606"/>
      <c r="AM156" s="606"/>
      <c r="AN156" s="607"/>
    </row>
    <row r="157" spans="1:40">
      <c r="A157" s="606"/>
      <c r="B157" s="606"/>
      <c r="C157" s="606"/>
      <c r="D157" s="606"/>
      <c r="E157" s="606"/>
      <c r="F157" s="606"/>
      <c r="G157" s="606"/>
      <c r="H157" s="615"/>
      <c r="I157" s="606"/>
      <c r="J157" s="606"/>
      <c r="K157" s="606"/>
      <c r="L157" s="606"/>
      <c r="M157" s="606"/>
      <c r="N157" s="606"/>
      <c r="O157" s="606"/>
      <c r="P157" s="606"/>
      <c r="Q157" s="606"/>
      <c r="R157" s="606"/>
      <c r="S157" s="606"/>
      <c r="T157" s="606"/>
      <c r="U157" s="606"/>
      <c r="V157" s="606"/>
      <c r="W157" s="606"/>
      <c r="X157" s="606"/>
      <c r="AH157" s="617"/>
      <c r="AI157" s="617"/>
      <c r="AK157" s="606"/>
      <c r="AL157" s="606"/>
      <c r="AM157" s="606"/>
      <c r="AN157" s="607"/>
    </row>
    <row r="158" spans="1:40">
      <c r="A158" s="606"/>
      <c r="B158" s="606"/>
      <c r="C158" s="606"/>
      <c r="D158" s="606"/>
      <c r="E158" s="606"/>
      <c r="F158" s="606"/>
      <c r="G158" s="606"/>
      <c r="H158" s="615"/>
      <c r="I158" s="606"/>
      <c r="J158" s="606"/>
      <c r="K158" s="606"/>
      <c r="L158" s="606"/>
      <c r="M158" s="606"/>
      <c r="N158" s="606"/>
      <c r="O158" s="606"/>
      <c r="P158" s="606"/>
      <c r="Q158" s="606"/>
      <c r="R158" s="606"/>
      <c r="S158" s="606"/>
      <c r="T158" s="606"/>
      <c r="U158" s="606"/>
      <c r="V158" s="606"/>
      <c r="W158" s="606"/>
      <c r="X158" s="606"/>
      <c r="AH158" s="617"/>
      <c r="AI158" s="617"/>
      <c r="AK158" s="606"/>
      <c r="AL158" s="606"/>
      <c r="AM158" s="606"/>
      <c r="AN158" s="607"/>
    </row>
    <row r="159" spans="1:40">
      <c r="A159" s="606"/>
      <c r="B159" s="606"/>
      <c r="C159" s="606"/>
      <c r="D159" s="606"/>
      <c r="E159" s="606"/>
      <c r="F159" s="606"/>
      <c r="G159" s="606"/>
      <c r="H159" s="615"/>
      <c r="I159" s="606"/>
      <c r="J159" s="606"/>
      <c r="K159" s="606"/>
      <c r="L159" s="606"/>
      <c r="M159" s="606"/>
      <c r="N159" s="606"/>
      <c r="O159" s="606"/>
      <c r="P159" s="606"/>
      <c r="Q159" s="606"/>
      <c r="R159" s="606"/>
      <c r="S159" s="606"/>
      <c r="T159" s="606"/>
      <c r="U159" s="606"/>
      <c r="V159" s="606"/>
      <c r="W159" s="606"/>
      <c r="X159" s="606"/>
      <c r="AH159" s="617"/>
      <c r="AI159" s="617"/>
      <c r="AK159" s="606"/>
      <c r="AL159" s="606"/>
      <c r="AM159" s="606"/>
      <c r="AN159" s="607"/>
    </row>
    <row r="160" spans="1:40">
      <c r="A160" s="606"/>
      <c r="B160" s="606"/>
      <c r="C160" s="606"/>
      <c r="D160" s="606"/>
      <c r="E160" s="606"/>
      <c r="F160" s="606"/>
      <c r="G160" s="606"/>
      <c r="H160" s="615"/>
      <c r="I160" s="606"/>
      <c r="J160" s="606"/>
      <c r="K160" s="606"/>
      <c r="L160" s="606"/>
      <c r="M160" s="606"/>
      <c r="N160" s="606"/>
      <c r="O160" s="606"/>
      <c r="P160" s="606"/>
      <c r="Q160" s="606"/>
      <c r="R160" s="606"/>
      <c r="S160" s="606"/>
      <c r="T160" s="606"/>
      <c r="U160" s="606"/>
      <c r="V160" s="606"/>
      <c r="W160" s="606"/>
      <c r="X160" s="606"/>
      <c r="AH160" s="617"/>
      <c r="AI160" s="617"/>
      <c r="AK160" s="606"/>
      <c r="AL160" s="606"/>
      <c r="AM160" s="606"/>
      <c r="AN160" s="607"/>
    </row>
    <row r="161" spans="1:40">
      <c r="A161" s="606"/>
      <c r="B161" s="606"/>
      <c r="C161" s="606"/>
      <c r="D161" s="606"/>
      <c r="E161" s="606"/>
      <c r="F161" s="606"/>
      <c r="G161" s="606"/>
      <c r="H161" s="615"/>
      <c r="I161" s="606"/>
      <c r="J161" s="606"/>
      <c r="K161" s="606"/>
      <c r="L161" s="606"/>
      <c r="M161" s="606"/>
      <c r="N161" s="606"/>
      <c r="O161" s="606"/>
      <c r="P161" s="606"/>
      <c r="Q161" s="606"/>
      <c r="R161" s="606"/>
      <c r="S161" s="606"/>
      <c r="T161" s="606"/>
      <c r="U161" s="606"/>
      <c r="V161" s="606"/>
      <c r="W161" s="606"/>
      <c r="X161" s="606"/>
      <c r="AH161" s="617"/>
      <c r="AI161" s="617"/>
      <c r="AK161" s="606"/>
      <c r="AL161" s="606"/>
      <c r="AM161" s="606"/>
      <c r="AN161" s="607"/>
    </row>
    <row r="162" spans="1:40">
      <c r="A162" s="606"/>
      <c r="B162" s="606"/>
      <c r="C162" s="606"/>
      <c r="D162" s="606"/>
      <c r="E162" s="606"/>
      <c r="F162" s="606"/>
      <c r="G162" s="606"/>
      <c r="H162" s="615"/>
      <c r="I162" s="606"/>
      <c r="J162" s="606"/>
      <c r="K162" s="606"/>
      <c r="L162" s="606"/>
      <c r="M162" s="606"/>
      <c r="N162" s="606"/>
      <c r="O162" s="606"/>
      <c r="P162" s="606"/>
      <c r="Q162" s="606"/>
      <c r="R162" s="606"/>
      <c r="S162" s="606"/>
      <c r="T162" s="606"/>
      <c r="U162" s="606"/>
      <c r="V162" s="606"/>
      <c r="W162" s="606"/>
      <c r="X162" s="606"/>
      <c r="AH162" s="617"/>
      <c r="AI162" s="617"/>
      <c r="AK162" s="606"/>
      <c r="AL162" s="606"/>
      <c r="AM162" s="606"/>
      <c r="AN162" s="607"/>
    </row>
    <row r="163" spans="1:40">
      <c r="A163" s="606"/>
      <c r="B163" s="606"/>
      <c r="C163" s="606"/>
      <c r="D163" s="606"/>
      <c r="E163" s="606"/>
      <c r="F163" s="606"/>
      <c r="G163" s="606"/>
      <c r="H163" s="615"/>
      <c r="I163" s="606"/>
      <c r="J163" s="606"/>
      <c r="K163" s="606"/>
      <c r="L163" s="606"/>
      <c r="M163" s="606"/>
      <c r="N163" s="606"/>
      <c r="O163" s="606"/>
      <c r="P163" s="606"/>
      <c r="Q163" s="606"/>
      <c r="R163" s="606"/>
      <c r="S163" s="606"/>
      <c r="T163" s="606"/>
      <c r="U163" s="606"/>
      <c r="V163" s="606"/>
      <c r="W163" s="606"/>
      <c r="X163" s="606"/>
      <c r="AH163" s="617"/>
      <c r="AI163" s="617"/>
      <c r="AK163" s="606"/>
      <c r="AL163" s="606"/>
      <c r="AM163" s="606"/>
      <c r="AN163" s="607"/>
    </row>
    <row r="164" spans="1:40">
      <c r="A164" s="606"/>
      <c r="B164" s="606"/>
      <c r="C164" s="606"/>
      <c r="D164" s="606"/>
      <c r="E164" s="606"/>
      <c r="F164" s="606"/>
      <c r="G164" s="606"/>
      <c r="H164" s="615"/>
      <c r="I164" s="606"/>
      <c r="J164" s="606"/>
      <c r="K164" s="606"/>
      <c r="L164" s="606"/>
      <c r="M164" s="606"/>
      <c r="N164" s="606"/>
      <c r="O164" s="606"/>
      <c r="P164" s="606"/>
      <c r="Q164" s="606"/>
      <c r="R164" s="606"/>
      <c r="S164" s="606"/>
      <c r="T164" s="606"/>
      <c r="U164" s="606"/>
      <c r="V164" s="606"/>
      <c r="W164" s="606"/>
      <c r="X164" s="606"/>
      <c r="AH164" s="617"/>
      <c r="AI164" s="617"/>
      <c r="AK164" s="606"/>
      <c r="AL164" s="606"/>
      <c r="AM164" s="606"/>
      <c r="AN164" s="607"/>
    </row>
    <row r="165" spans="1:40">
      <c r="U165" s="606"/>
      <c r="AK165" s="606"/>
      <c r="AL165" s="606"/>
      <c r="AM165" s="606"/>
      <c r="AN165" s="607"/>
    </row>
    <row r="166" spans="1:40">
      <c r="U166" s="606"/>
      <c r="AK166" s="606"/>
      <c r="AL166" s="606"/>
      <c r="AM166" s="606"/>
      <c r="AN166" s="607"/>
    </row>
    <row r="167" spans="1:40">
      <c r="U167" s="606"/>
      <c r="AK167" s="606"/>
      <c r="AL167" s="606"/>
      <c r="AM167" s="606"/>
      <c r="AN167" s="607"/>
    </row>
    <row r="168" spans="1:40">
      <c r="U168" s="606"/>
      <c r="AK168" s="606"/>
      <c r="AL168" s="606"/>
      <c r="AM168" s="606"/>
      <c r="AN168" s="607"/>
    </row>
    <row r="169" spans="1:40">
      <c r="U169" s="606"/>
      <c r="AK169" s="606"/>
      <c r="AL169" s="606"/>
      <c r="AM169" s="606"/>
      <c r="AN169" s="607"/>
    </row>
    <row r="170" spans="1:40">
      <c r="U170" s="606"/>
      <c r="AK170" s="606"/>
      <c r="AL170" s="606"/>
      <c r="AM170" s="606"/>
      <c r="AN170" s="607"/>
    </row>
    <row r="171" spans="1:40">
      <c r="U171" s="606"/>
      <c r="AK171" s="606"/>
      <c r="AL171" s="606"/>
      <c r="AM171" s="606"/>
      <c r="AN171" s="607"/>
    </row>
    <row r="172" spans="1:40">
      <c r="AK172" s="606"/>
      <c r="AL172" s="606"/>
      <c r="AM172" s="606"/>
      <c r="AN172" s="607"/>
    </row>
    <row r="173" spans="1:40">
      <c r="AK173" s="606"/>
      <c r="AL173" s="606"/>
      <c r="AM173" s="606"/>
      <c r="AN173" s="607"/>
    </row>
    <row r="174" spans="1:40">
      <c r="AK174" s="606"/>
      <c r="AL174" s="606"/>
      <c r="AM174" s="606"/>
      <c r="AN174" s="607"/>
    </row>
    <row r="175" spans="1:40">
      <c r="AK175" s="606"/>
      <c r="AL175" s="606"/>
      <c r="AM175" s="606"/>
      <c r="AN175" s="607"/>
    </row>
    <row r="176" spans="1:40">
      <c r="AK176" s="606"/>
      <c r="AL176" s="606"/>
      <c r="AM176" s="606"/>
      <c r="AN176" s="607"/>
    </row>
    <row r="177" spans="37:40">
      <c r="AK177" s="606"/>
      <c r="AL177" s="606"/>
      <c r="AM177" s="606"/>
      <c r="AN177" s="607"/>
    </row>
    <row r="178" spans="37:40">
      <c r="AK178" s="606"/>
      <c r="AL178" s="606"/>
      <c r="AM178" s="606"/>
      <c r="AN178" s="607"/>
    </row>
    <row r="179" spans="37:40">
      <c r="AK179" s="606"/>
      <c r="AL179" s="606"/>
      <c r="AM179" s="606"/>
      <c r="AN179" s="607"/>
    </row>
    <row r="180" spans="37:40">
      <c r="AK180" s="606"/>
      <c r="AL180" s="606"/>
      <c r="AM180" s="606"/>
      <c r="AN180" s="607"/>
    </row>
    <row r="181" spans="37:40">
      <c r="AK181" s="606"/>
      <c r="AL181" s="606"/>
      <c r="AM181" s="606"/>
      <c r="AN181" s="607"/>
    </row>
    <row r="182" spans="37:40">
      <c r="AK182" s="606"/>
      <c r="AL182" s="606"/>
      <c r="AM182" s="606"/>
      <c r="AN182" s="607"/>
    </row>
    <row r="183" spans="37:40">
      <c r="AK183" s="606"/>
      <c r="AL183" s="606"/>
      <c r="AM183" s="606"/>
      <c r="AN183" s="607"/>
    </row>
    <row r="184" spans="37:40">
      <c r="AK184" s="606"/>
      <c r="AL184" s="606"/>
      <c r="AM184" s="606"/>
      <c r="AN184" s="607"/>
    </row>
    <row r="185" spans="37:40">
      <c r="AK185" s="606"/>
      <c r="AL185" s="606"/>
      <c r="AM185" s="606"/>
      <c r="AN185" s="607"/>
    </row>
    <row r="186" spans="37:40">
      <c r="AK186" s="606"/>
      <c r="AL186" s="606"/>
      <c r="AM186" s="606"/>
      <c r="AN186" s="607"/>
    </row>
    <row r="187" spans="37:40">
      <c r="AK187" s="606"/>
      <c r="AL187" s="606"/>
      <c r="AM187" s="606"/>
      <c r="AN187" s="607"/>
    </row>
    <row r="188" spans="37:40">
      <c r="AK188" s="606"/>
      <c r="AL188" s="606"/>
      <c r="AM188" s="606"/>
      <c r="AN188" s="607"/>
    </row>
    <row r="189" spans="37:40">
      <c r="AK189" s="606"/>
      <c r="AL189" s="606"/>
      <c r="AM189" s="606"/>
      <c r="AN189" s="607"/>
    </row>
    <row r="190" spans="37:40">
      <c r="AK190" s="606"/>
      <c r="AL190" s="606"/>
      <c r="AM190" s="606"/>
      <c r="AN190" s="607"/>
    </row>
    <row r="191" spans="37:40">
      <c r="AK191" s="606"/>
      <c r="AL191" s="606"/>
      <c r="AM191" s="606"/>
      <c r="AN191" s="607"/>
    </row>
    <row r="192" spans="37:40">
      <c r="AK192" s="606"/>
      <c r="AL192" s="606"/>
      <c r="AM192" s="606"/>
      <c r="AN192" s="607"/>
    </row>
    <row r="193" spans="37:40">
      <c r="AK193" s="606"/>
      <c r="AL193" s="606"/>
      <c r="AM193" s="606"/>
      <c r="AN193" s="607"/>
    </row>
    <row r="194" spans="37:40">
      <c r="AK194" s="606"/>
      <c r="AL194" s="606"/>
      <c r="AM194" s="606"/>
      <c r="AN194" s="607"/>
    </row>
    <row r="195" spans="37:40">
      <c r="AK195" s="606"/>
      <c r="AL195" s="606"/>
      <c r="AM195" s="606"/>
      <c r="AN195" s="607"/>
    </row>
    <row r="196" spans="37:40">
      <c r="AK196" s="606"/>
      <c r="AL196" s="606"/>
      <c r="AM196" s="606"/>
      <c r="AN196" s="607"/>
    </row>
    <row r="197" spans="37:40">
      <c r="AK197" s="606"/>
      <c r="AL197" s="606"/>
      <c r="AM197" s="606"/>
      <c r="AN197" s="607"/>
    </row>
    <row r="198" spans="37:40">
      <c r="AK198" s="606"/>
      <c r="AL198" s="606"/>
      <c r="AM198" s="606"/>
      <c r="AN198" s="607"/>
    </row>
    <row r="199" spans="37:40">
      <c r="AK199" s="606"/>
      <c r="AL199" s="606"/>
      <c r="AM199" s="606"/>
      <c r="AN199" s="607"/>
    </row>
    <row r="200" spans="37:40">
      <c r="AK200" s="606"/>
      <c r="AL200" s="606"/>
      <c r="AM200" s="606"/>
      <c r="AN200" s="607"/>
    </row>
    <row r="201" spans="37:40">
      <c r="AK201" s="606"/>
      <c r="AL201" s="606"/>
      <c r="AM201" s="606"/>
      <c r="AN201" s="607"/>
    </row>
    <row r="202" spans="37:40">
      <c r="AK202" s="606"/>
      <c r="AL202" s="606"/>
      <c r="AM202" s="606"/>
      <c r="AN202" s="607"/>
    </row>
    <row r="203" spans="37:40">
      <c r="AK203" s="606"/>
      <c r="AL203" s="606"/>
      <c r="AM203" s="606"/>
      <c r="AN203" s="607"/>
    </row>
    <row r="204" spans="37:40">
      <c r="AK204" s="606"/>
      <c r="AL204" s="606"/>
      <c r="AM204" s="606"/>
      <c r="AN204" s="607"/>
    </row>
    <row r="205" spans="37:40">
      <c r="AK205" s="606"/>
      <c r="AL205" s="606"/>
      <c r="AM205" s="606"/>
      <c r="AN205" s="607"/>
    </row>
    <row r="206" spans="37:40">
      <c r="AK206" s="606"/>
      <c r="AL206" s="606"/>
      <c r="AM206" s="606"/>
      <c r="AN206" s="607"/>
    </row>
    <row r="207" spans="37:40">
      <c r="AK207" s="606"/>
      <c r="AL207" s="606"/>
      <c r="AM207" s="606"/>
      <c r="AN207" s="607"/>
    </row>
    <row r="208" spans="37:40">
      <c r="AK208" s="606"/>
      <c r="AL208" s="606"/>
      <c r="AM208" s="606"/>
      <c r="AN208" s="607"/>
    </row>
    <row r="209" spans="37:40">
      <c r="AK209" s="606"/>
      <c r="AL209" s="606"/>
      <c r="AM209" s="606"/>
      <c r="AN209" s="607"/>
    </row>
    <row r="210" spans="37:40">
      <c r="AK210" s="606"/>
      <c r="AL210" s="606"/>
      <c r="AM210" s="606"/>
      <c r="AN210" s="607"/>
    </row>
    <row r="211" spans="37:40">
      <c r="AK211" s="606"/>
      <c r="AL211" s="606"/>
      <c r="AM211" s="606"/>
      <c r="AN211" s="607"/>
    </row>
    <row r="212" spans="37:40">
      <c r="AK212" s="606"/>
      <c r="AL212" s="606"/>
      <c r="AM212" s="606"/>
      <c r="AN212" s="607"/>
    </row>
    <row r="213" spans="37:40">
      <c r="AK213" s="606"/>
      <c r="AL213" s="606"/>
      <c r="AM213" s="606"/>
      <c r="AN213" s="607"/>
    </row>
    <row r="214" spans="37:40">
      <c r="AK214" s="606"/>
      <c r="AL214" s="606"/>
      <c r="AM214" s="606"/>
      <c r="AN214" s="607"/>
    </row>
    <row r="215" spans="37:40">
      <c r="AK215" s="606"/>
      <c r="AL215" s="606"/>
      <c r="AM215" s="606"/>
      <c r="AN215" s="607"/>
    </row>
    <row r="216" spans="37:40">
      <c r="AK216" s="606"/>
      <c r="AL216" s="606"/>
      <c r="AM216" s="606"/>
      <c r="AN216" s="607"/>
    </row>
    <row r="217" spans="37:40">
      <c r="AK217" s="606"/>
      <c r="AL217" s="606"/>
      <c r="AM217" s="606"/>
      <c r="AN217" s="607"/>
    </row>
    <row r="218" spans="37:40">
      <c r="AK218" s="606"/>
      <c r="AL218" s="606"/>
      <c r="AM218" s="606"/>
      <c r="AN218" s="607"/>
    </row>
    <row r="219" spans="37:40">
      <c r="AK219" s="606"/>
      <c r="AL219" s="606"/>
      <c r="AM219" s="606"/>
      <c r="AN219" s="607"/>
    </row>
    <row r="220" spans="37:40">
      <c r="AK220" s="606"/>
      <c r="AL220" s="606"/>
      <c r="AM220" s="606"/>
      <c r="AN220" s="607"/>
    </row>
    <row r="221" spans="37:40">
      <c r="AK221" s="606"/>
      <c r="AL221" s="606"/>
      <c r="AM221" s="606"/>
      <c r="AN221" s="607"/>
    </row>
    <row r="222" spans="37:40">
      <c r="AK222" s="606"/>
      <c r="AL222" s="606"/>
      <c r="AM222" s="606"/>
      <c r="AN222" s="607"/>
    </row>
    <row r="223" spans="37:40">
      <c r="AK223" s="606"/>
      <c r="AL223" s="606"/>
      <c r="AM223" s="606"/>
      <c r="AN223" s="607"/>
    </row>
    <row r="224" spans="37:40">
      <c r="AK224" s="606"/>
      <c r="AL224" s="606"/>
      <c r="AM224" s="606"/>
      <c r="AN224" s="607"/>
    </row>
    <row r="225" spans="37:40">
      <c r="AK225" s="606"/>
      <c r="AL225" s="606"/>
      <c r="AM225" s="606"/>
      <c r="AN225" s="607"/>
    </row>
    <row r="226" spans="37:40">
      <c r="AK226" s="606"/>
      <c r="AL226" s="606"/>
      <c r="AM226" s="606"/>
      <c r="AN226" s="607"/>
    </row>
    <row r="227" spans="37:40">
      <c r="AK227" s="606"/>
      <c r="AL227" s="606"/>
      <c r="AM227" s="606"/>
      <c r="AN227" s="607"/>
    </row>
    <row r="228" spans="37:40">
      <c r="AK228" s="606"/>
      <c r="AL228" s="606"/>
      <c r="AM228" s="606"/>
      <c r="AN228" s="607"/>
    </row>
    <row r="229" spans="37:40">
      <c r="AK229" s="606"/>
      <c r="AL229" s="606"/>
      <c r="AM229" s="606"/>
      <c r="AN229" s="607"/>
    </row>
    <row r="230" spans="37:40">
      <c r="AK230" s="606"/>
      <c r="AL230" s="606"/>
      <c r="AM230" s="606"/>
      <c r="AN230" s="607"/>
    </row>
    <row r="231" spans="37:40">
      <c r="AK231" s="606"/>
      <c r="AL231" s="606"/>
      <c r="AM231" s="606"/>
      <c r="AN231" s="607"/>
    </row>
    <row r="232" spans="37:40">
      <c r="AK232" s="606"/>
      <c r="AL232" s="606"/>
      <c r="AM232" s="606"/>
      <c r="AN232" s="607"/>
    </row>
    <row r="233" spans="37:40">
      <c r="AK233" s="606"/>
      <c r="AL233" s="606"/>
      <c r="AM233" s="606"/>
      <c r="AN233" s="607"/>
    </row>
    <row r="234" spans="37:40">
      <c r="AK234" s="606"/>
      <c r="AL234" s="606"/>
      <c r="AM234" s="606"/>
      <c r="AN234" s="607"/>
    </row>
    <row r="235" spans="37:40">
      <c r="AK235" s="606"/>
      <c r="AL235" s="606"/>
      <c r="AM235" s="606"/>
      <c r="AN235" s="607"/>
    </row>
    <row r="236" spans="37:40">
      <c r="AK236" s="606"/>
      <c r="AL236" s="606"/>
      <c r="AM236" s="606"/>
      <c r="AN236" s="607"/>
    </row>
    <row r="237" spans="37:40">
      <c r="AK237" s="606"/>
      <c r="AL237" s="606"/>
      <c r="AM237" s="606"/>
      <c r="AN237" s="607"/>
    </row>
    <row r="238" spans="37:40">
      <c r="AK238" s="606"/>
      <c r="AL238" s="606"/>
      <c r="AM238" s="606"/>
      <c r="AN238" s="607"/>
    </row>
    <row r="239" spans="37:40">
      <c r="AK239" s="606"/>
      <c r="AL239" s="606"/>
      <c r="AM239" s="606"/>
      <c r="AN239" s="607"/>
    </row>
    <row r="240" spans="37:40">
      <c r="AK240" s="606"/>
      <c r="AL240" s="606"/>
      <c r="AM240" s="606"/>
      <c r="AN240" s="607"/>
    </row>
    <row r="241" spans="37:40">
      <c r="AK241" s="606"/>
      <c r="AL241" s="606"/>
      <c r="AM241" s="606"/>
      <c r="AN241" s="607"/>
    </row>
    <row r="242" spans="37:40">
      <c r="AK242" s="606"/>
      <c r="AL242" s="606"/>
      <c r="AM242" s="606"/>
      <c r="AN242" s="607"/>
    </row>
    <row r="243" spans="37:40">
      <c r="AK243" s="606"/>
      <c r="AL243" s="606"/>
      <c r="AM243" s="606"/>
      <c r="AN243" s="607"/>
    </row>
    <row r="244" spans="37:40">
      <c r="AK244" s="606"/>
      <c r="AL244" s="606"/>
      <c r="AM244" s="606"/>
      <c r="AN244" s="607"/>
    </row>
    <row r="245" spans="37:40">
      <c r="AK245" s="606"/>
      <c r="AL245" s="606"/>
      <c r="AM245" s="606"/>
      <c r="AN245" s="607"/>
    </row>
    <row r="246" spans="37:40">
      <c r="AK246" s="606"/>
      <c r="AL246" s="606"/>
      <c r="AM246" s="606"/>
      <c r="AN246" s="607"/>
    </row>
    <row r="247" spans="37:40">
      <c r="AK247" s="606"/>
      <c r="AL247" s="606"/>
      <c r="AM247" s="606"/>
      <c r="AN247" s="607"/>
    </row>
    <row r="248" spans="37:40">
      <c r="AK248" s="606"/>
      <c r="AL248" s="606"/>
      <c r="AM248" s="606"/>
      <c r="AN248" s="607"/>
    </row>
    <row r="249" spans="37:40">
      <c r="AK249" s="606"/>
      <c r="AL249" s="606"/>
      <c r="AM249" s="606"/>
      <c r="AN249" s="607"/>
    </row>
    <row r="250" spans="37:40">
      <c r="AK250" s="606"/>
      <c r="AL250" s="606"/>
      <c r="AM250" s="606"/>
      <c r="AN250" s="607"/>
    </row>
    <row r="251" spans="37:40">
      <c r="AK251" s="606"/>
      <c r="AL251" s="606"/>
      <c r="AM251" s="606"/>
      <c r="AN251" s="607"/>
    </row>
    <row r="252" spans="37:40">
      <c r="AK252" s="606"/>
      <c r="AL252" s="606"/>
      <c r="AM252" s="606"/>
      <c r="AN252" s="607"/>
    </row>
    <row r="253" spans="37:40">
      <c r="AK253" s="606"/>
      <c r="AL253" s="606"/>
      <c r="AM253" s="606"/>
      <c r="AN253" s="607"/>
    </row>
    <row r="254" spans="37:40">
      <c r="AK254" s="606"/>
      <c r="AL254" s="606"/>
      <c r="AM254" s="606"/>
      <c r="AN254" s="607"/>
    </row>
    <row r="255" spans="37:40">
      <c r="AK255" s="606"/>
      <c r="AL255" s="606"/>
      <c r="AM255" s="606"/>
      <c r="AN255" s="607"/>
    </row>
    <row r="256" spans="37:40">
      <c r="AK256" s="606"/>
      <c r="AL256" s="606"/>
      <c r="AM256" s="606"/>
      <c r="AN256" s="607"/>
    </row>
    <row r="257" spans="37:40">
      <c r="AK257" s="606"/>
      <c r="AL257" s="606"/>
      <c r="AM257" s="606"/>
      <c r="AN257" s="607"/>
    </row>
    <row r="258" spans="37:40">
      <c r="AK258" s="606"/>
      <c r="AL258" s="606"/>
      <c r="AM258" s="606"/>
      <c r="AN258" s="607"/>
    </row>
    <row r="259" spans="37:40">
      <c r="AK259" s="606"/>
      <c r="AL259" s="606"/>
      <c r="AM259" s="606"/>
      <c r="AN259" s="607"/>
    </row>
    <row r="260" spans="37:40">
      <c r="AK260" s="606"/>
      <c r="AL260" s="606"/>
      <c r="AM260" s="606"/>
      <c r="AN260" s="607"/>
    </row>
    <row r="261" spans="37:40">
      <c r="AK261" s="606"/>
      <c r="AL261" s="606"/>
      <c r="AM261" s="606"/>
      <c r="AN261" s="607"/>
    </row>
    <row r="262" spans="37:40">
      <c r="AK262" s="606"/>
      <c r="AL262" s="606"/>
      <c r="AM262" s="606"/>
      <c r="AN262" s="607"/>
    </row>
    <row r="263" spans="37:40">
      <c r="AK263" s="606"/>
      <c r="AL263" s="606"/>
      <c r="AM263" s="606"/>
      <c r="AN263" s="607"/>
    </row>
    <row r="264" spans="37:40">
      <c r="AK264" s="606"/>
      <c r="AL264" s="606"/>
      <c r="AM264" s="606"/>
      <c r="AN264" s="607"/>
    </row>
    <row r="265" spans="37:40">
      <c r="AK265" s="606"/>
      <c r="AL265" s="606"/>
      <c r="AM265" s="606"/>
      <c r="AN265" s="607"/>
    </row>
    <row r="266" spans="37:40">
      <c r="AK266" s="606"/>
      <c r="AL266" s="606"/>
      <c r="AM266" s="606"/>
      <c r="AN266" s="607"/>
    </row>
    <row r="267" spans="37:40">
      <c r="AK267" s="606"/>
      <c r="AL267" s="606"/>
      <c r="AM267" s="606"/>
      <c r="AN267" s="607"/>
    </row>
    <row r="268" spans="37:40">
      <c r="AK268" s="606"/>
      <c r="AL268" s="606"/>
      <c r="AM268" s="606"/>
      <c r="AN268" s="607"/>
    </row>
    <row r="269" spans="37:40">
      <c r="AK269" s="606"/>
      <c r="AL269" s="606"/>
      <c r="AM269" s="606"/>
      <c r="AN269" s="607"/>
    </row>
    <row r="270" spans="37:40">
      <c r="AK270" s="606"/>
      <c r="AL270" s="606"/>
      <c r="AM270" s="606"/>
      <c r="AN270" s="607"/>
    </row>
    <row r="271" spans="37:40">
      <c r="AK271" s="606"/>
      <c r="AL271" s="606"/>
      <c r="AM271" s="606"/>
      <c r="AN271" s="607"/>
    </row>
    <row r="272" spans="37:40">
      <c r="AK272" s="606"/>
      <c r="AL272" s="606"/>
      <c r="AM272" s="606"/>
      <c r="AN272" s="607"/>
    </row>
    <row r="273" spans="37:40">
      <c r="AK273" s="606"/>
      <c r="AL273" s="606"/>
      <c r="AM273" s="606"/>
      <c r="AN273" s="607"/>
    </row>
    <row r="274" spans="37:40">
      <c r="AK274" s="606"/>
      <c r="AL274" s="606"/>
      <c r="AM274" s="606"/>
      <c r="AN274" s="607"/>
    </row>
    <row r="275" spans="37:40">
      <c r="AK275" s="606"/>
      <c r="AL275" s="606"/>
      <c r="AM275" s="606"/>
      <c r="AN275" s="607"/>
    </row>
    <row r="276" spans="37:40">
      <c r="AK276" s="606"/>
      <c r="AL276" s="606"/>
      <c r="AM276" s="606"/>
      <c r="AN276" s="607"/>
    </row>
    <row r="277" spans="37:40">
      <c r="AK277" s="606"/>
      <c r="AL277" s="606"/>
      <c r="AM277" s="606"/>
      <c r="AN277" s="607"/>
    </row>
    <row r="278" spans="37:40">
      <c r="AK278" s="606"/>
      <c r="AL278" s="606"/>
      <c r="AM278" s="606"/>
      <c r="AN278" s="607"/>
    </row>
    <row r="279" spans="37:40">
      <c r="AK279" s="606"/>
      <c r="AL279" s="606"/>
      <c r="AM279" s="606"/>
      <c r="AN279" s="607"/>
    </row>
    <row r="280" spans="37:40">
      <c r="AK280" s="606"/>
      <c r="AL280" s="606"/>
      <c r="AM280" s="606"/>
      <c r="AN280" s="607"/>
    </row>
    <row r="281" spans="37:40">
      <c r="AK281" s="606"/>
      <c r="AL281" s="606"/>
      <c r="AM281" s="606"/>
      <c r="AN281" s="607"/>
    </row>
    <row r="282" spans="37:40">
      <c r="AK282" s="606"/>
      <c r="AL282" s="606"/>
      <c r="AM282" s="606"/>
      <c r="AN282" s="607"/>
    </row>
    <row r="283" spans="37:40">
      <c r="AK283" s="606"/>
      <c r="AL283" s="606"/>
      <c r="AM283" s="606"/>
      <c r="AN283" s="607"/>
    </row>
    <row r="284" spans="37:40">
      <c r="AK284" s="606"/>
      <c r="AL284" s="606"/>
      <c r="AM284" s="606"/>
      <c r="AN284" s="607"/>
    </row>
    <row r="285" spans="37:40">
      <c r="AK285" s="606"/>
      <c r="AL285" s="606"/>
      <c r="AM285" s="606"/>
      <c r="AN285" s="607"/>
    </row>
    <row r="286" spans="37:40">
      <c r="AK286" s="606"/>
      <c r="AL286" s="606"/>
      <c r="AM286" s="606"/>
      <c r="AN286" s="607"/>
    </row>
    <row r="287" spans="37:40">
      <c r="AK287" s="606"/>
      <c r="AL287" s="606"/>
      <c r="AM287" s="606"/>
      <c r="AN287" s="607"/>
    </row>
    <row r="288" spans="37:40">
      <c r="AK288" s="606"/>
      <c r="AL288" s="606"/>
      <c r="AM288" s="606"/>
      <c r="AN288" s="607"/>
    </row>
    <row r="289" spans="37:40">
      <c r="AK289" s="606"/>
      <c r="AL289" s="606"/>
      <c r="AM289" s="606"/>
      <c r="AN289" s="607"/>
    </row>
    <row r="290" spans="37:40">
      <c r="AK290" s="606"/>
      <c r="AL290" s="606"/>
      <c r="AM290" s="606"/>
      <c r="AN290" s="607"/>
    </row>
    <row r="291" spans="37:40">
      <c r="AK291" s="606"/>
      <c r="AL291" s="606"/>
      <c r="AM291" s="606"/>
      <c r="AN291" s="607"/>
    </row>
    <row r="292" spans="37:40">
      <c r="AK292" s="606"/>
      <c r="AL292" s="606"/>
      <c r="AM292" s="606"/>
      <c r="AN292" s="607"/>
    </row>
    <row r="293" spans="37:40">
      <c r="AK293" s="606"/>
      <c r="AL293" s="606"/>
      <c r="AM293" s="606"/>
      <c r="AN293" s="607"/>
    </row>
    <row r="294" spans="37:40">
      <c r="AK294" s="606"/>
      <c r="AL294" s="606"/>
      <c r="AM294" s="606"/>
      <c r="AN294" s="607"/>
    </row>
    <row r="295" spans="37:40">
      <c r="AK295" s="606"/>
      <c r="AL295" s="606"/>
      <c r="AM295" s="606"/>
      <c r="AN295" s="607"/>
    </row>
    <row r="296" spans="37:40">
      <c r="AK296" s="606"/>
      <c r="AL296" s="606"/>
      <c r="AM296" s="606"/>
      <c r="AN296" s="607"/>
    </row>
    <row r="297" spans="37:40">
      <c r="AK297" s="606"/>
      <c r="AL297" s="606"/>
      <c r="AM297" s="606"/>
      <c r="AN297" s="607"/>
    </row>
    <row r="298" spans="37:40">
      <c r="AK298" s="606"/>
      <c r="AL298" s="606"/>
      <c r="AM298" s="606"/>
      <c r="AN298" s="607"/>
    </row>
    <row r="299" spans="37:40">
      <c r="AK299" s="606"/>
      <c r="AL299" s="606"/>
      <c r="AM299" s="606"/>
      <c r="AN299" s="607"/>
    </row>
    <row r="300" spans="37:40">
      <c r="AK300" s="606"/>
      <c r="AL300" s="606"/>
      <c r="AM300" s="606"/>
      <c r="AN300" s="607"/>
    </row>
    <row r="301" spans="37:40">
      <c r="AK301" s="606"/>
      <c r="AL301" s="606"/>
      <c r="AM301" s="606"/>
      <c r="AN301" s="607"/>
    </row>
    <row r="302" spans="37:40">
      <c r="AK302" s="606"/>
      <c r="AL302" s="606"/>
      <c r="AM302" s="606"/>
      <c r="AN302" s="607"/>
    </row>
    <row r="303" spans="37:40">
      <c r="AK303" s="606"/>
      <c r="AL303" s="606"/>
      <c r="AM303" s="606"/>
      <c r="AN303" s="607"/>
    </row>
    <row r="304" spans="37:40">
      <c r="AK304" s="606"/>
      <c r="AL304" s="606"/>
      <c r="AM304" s="606"/>
      <c r="AN304" s="607"/>
    </row>
    <row r="305" spans="37:40">
      <c r="AK305" s="606"/>
      <c r="AL305" s="606"/>
      <c r="AM305" s="606"/>
      <c r="AN305" s="607"/>
    </row>
    <row r="306" spans="37:40">
      <c r="AK306" s="606"/>
      <c r="AL306" s="606"/>
      <c r="AM306" s="606"/>
      <c r="AN306" s="607"/>
    </row>
    <row r="307" spans="37:40">
      <c r="AK307" s="606"/>
      <c r="AL307" s="606"/>
      <c r="AM307" s="606"/>
      <c r="AN307" s="607"/>
    </row>
    <row r="308" spans="37:40">
      <c r="AK308" s="606"/>
      <c r="AL308" s="606"/>
      <c r="AM308" s="606"/>
      <c r="AN308" s="607"/>
    </row>
    <row r="309" spans="37:40">
      <c r="AK309" s="606"/>
      <c r="AL309" s="606"/>
      <c r="AM309" s="606"/>
      <c r="AN309" s="607"/>
    </row>
    <row r="310" spans="37:40">
      <c r="AK310" s="606"/>
      <c r="AL310" s="606"/>
      <c r="AM310" s="606"/>
      <c r="AN310" s="607"/>
    </row>
    <row r="311" spans="37:40">
      <c r="AK311" s="606"/>
      <c r="AL311" s="606"/>
      <c r="AM311" s="606"/>
      <c r="AN311" s="607"/>
    </row>
    <row r="312" spans="37:40">
      <c r="AK312" s="606"/>
      <c r="AL312" s="606"/>
      <c r="AM312" s="606"/>
      <c r="AN312" s="607"/>
    </row>
    <row r="313" spans="37:40">
      <c r="AK313" s="606"/>
      <c r="AL313" s="606"/>
      <c r="AM313" s="606"/>
      <c r="AN313" s="607"/>
    </row>
    <row r="314" spans="37:40">
      <c r="AK314" s="606"/>
      <c r="AL314" s="606"/>
      <c r="AM314" s="606"/>
      <c r="AN314" s="607"/>
    </row>
    <row r="315" spans="37:40">
      <c r="AK315" s="606"/>
      <c r="AL315" s="606"/>
      <c r="AM315" s="606"/>
      <c r="AN315" s="607"/>
    </row>
    <row r="316" spans="37:40">
      <c r="AK316" s="606"/>
      <c r="AL316" s="606"/>
      <c r="AM316" s="606"/>
      <c r="AN316" s="607"/>
    </row>
    <row r="317" spans="37:40">
      <c r="AK317" s="606"/>
      <c r="AL317" s="606"/>
      <c r="AM317" s="606"/>
      <c r="AN317" s="607"/>
    </row>
    <row r="318" spans="37:40">
      <c r="AK318" s="606"/>
      <c r="AL318" s="606"/>
      <c r="AM318" s="606"/>
      <c r="AN318" s="607"/>
    </row>
    <row r="319" spans="37:40">
      <c r="AK319" s="606"/>
      <c r="AL319" s="606"/>
      <c r="AM319" s="606"/>
      <c r="AN319" s="607"/>
    </row>
    <row r="320" spans="37:40">
      <c r="AK320" s="606"/>
      <c r="AL320" s="606"/>
      <c r="AM320" s="606"/>
      <c r="AN320" s="607"/>
    </row>
    <row r="321" spans="37:40">
      <c r="AK321" s="606"/>
      <c r="AL321" s="606"/>
      <c r="AM321" s="606"/>
      <c r="AN321" s="607"/>
    </row>
    <row r="322" spans="37:40">
      <c r="AK322" s="606"/>
      <c r="AL322" s="606"/>
      <c r="AM322" s="606"/>
      <c r="AN322" s="607"/>
    </row>
    <row r="323" spans="37:40">
      <c r="AK323" s="606"/>
      <c r="AL323" s="606"/>
      <c r="AM323" s="606"/>
      <c r="AN323" s="607"/>
    </row>
    <row r="324" spans="37:40">
      <c r="AK324" s="606"/>
      <c r="AL324" s="606"/>
      <c r="AM324" s="606"/>
      <c r="AN324" s="607"/>
    </row>
    <row r="325" spans="37:40">
      <c r="AK325" s="606"/>
      <c r="AL325" s="606"/>
      <c r="AM325" s="606"/>
      <c r="AN325" s="607"/>
    </row>
    <row r="326" spans="37:40">
      <c r="AK326" s="606"/>
      <c r="AL326" s="606"/>
      <c r="AM326" s="606"/>
      <c r="AN326" s="607"/>
    </row>
    <row r="327" spans="37:40">
      <c r="AK327" s="606"/>
      <c r="AL327" s="606"/>
      <c r="AM327" s="606"/>
      <c r="AN327" s="607"/>
    </row>
    <row r="328" spans="37:40">
      <c r="AK328" s="606"/>
      <c r="AL328" s="606"/>
      <c r="AM328" s="606"/>
      <c r="AN328" s="607"/>
    </row>
    <row r="329" spans="37:40">
      <c r="AK329" s="606"/>
      <c r="AL329" s="606"/>
      <c r="AM329" s="606"/>
      <c r="AN329" s="607"/>
    </row>
    <row r="330" spans="37:40">
      <c r="AK330" s="606"/>
      <c r="AL330" s="606"/>
      <c r="AM330" s="606"/>
      <c r="AN330" s="607"/>
    </row>
    <row r="331" spans="37:40">
      <c r="AK331" s="606"/>
      <c r="AL331" s="606"/>
      <c r="AM331" s="606"/>
      <c r="AN331" s="607"/>
    </row>
    <row r="332" spans="37:40">
      <c r="AK332" s="606"/>
      <c r="AL332" s="606"/>
      <c r="AM332" s="606"/>
      <c r="AN332" s="607"/>
    </row>
    <row r="333" spans="37:40">
      <c r="AK333" s="606"/>
      <c r="AL333" s="606"/>
      <c r="AM333" s="606"/>
      <c r="AN333" s="607"/>
    </row>
    <row r="334" spans="37:40">
      <c r="AK334" s="606"/>
      <c r="AL334" s="606"/>
      <c r="AM334" s="606"/>
      <c r="AN334" s="607"/>
    </row>
    <row r="335" spans="37:40">
      <c r="AK335" s="606"/>
      <c r="AL335" s="606"/>
      <c r="AM335" s="606"/>
      <c r="AN335" s="607"/>
    </row>
    <row r="336" spans="37:40">
      <c r="AK336" s="606"/>
      <c r="AL336" s="606"/>
      <c r="AM336" s="606"/>
      <c r="AN336" s="607"/>
    </row>
    <row r="337" spans="37:40">
      <c r="AK337" s="606"/>
      <c r="AL337" s="606"/>
      <c r="AM337" s="606"/>
      <c r="AN337" s="607"/>
    </row>
    <row r="338" spans="37:40">
      <c r="AK338" s="606"/>
      <c r="AL338" s="606"/>
      <c r="AM338" s="606"/>
      <c r="AN338" s="607"/>
    </row>
    <row r="339" spans="37:40">
      <c r="AK339" s="606"/>
      <c r="AL339" s="606"/>
      <c r="AM339" s="606"/>
      <c r="AN339" s="607"/>
    </row>
    <row r="340" spans="37:40">
      <c r="AK340" s="606"/>
      <c r="AL340" s="606"/>
      <c r="AM340" s="606"/>
      <c r="AN340" s="607"/>
    </row>
    <row r="341" spans="37:40">
      <c r="AK341" s="606"/>
      <c r="AL341" s="606"/>
      <c r="AM341" s="606"/>
      <c r="AN341" s="607"/>
    </row>
    <row r="342" spans="37:40">
      <c r="AK342" s="606"/>
      <c r="AL342" s="606"/>
      <c r="AM342" s="606"/>
      <c r="AN342" s="607"/>
    </row>
    <row r="343" spans="37:40">
      <c r="AK343" s="606"/>
      <c r="AL343" s="606"/>
      <c r="AM343" s="606"/>
      <c r="AN343" s="607"/>
    </row>
    <row r="344" spans="37:40">
      <c r="AK344" s="606"/>
      <c r="AL344" s="606"/>
      <c r="AM344" s="606"/>
      <c r="AN344" s="607"/>
    </row>
    <row r="345" spans="37:40">
      <c r="AK345" s="606"/>
      <c r="AL345" s="606"/>
      <c r="AM345" s="606"/>
      <c r="AN345" s="607"/>
    </row>
    <row r="346" spans="37:40">
      <c r="AK346" s="606"/>
      <c r="AL346" s="606"/>
      <c r="AM346" s="606"/>
      <c r="AN346" s="607"/>
    </row>
    <row r="347" spans="37:40">
      <c r="AK347" s="606"/>
      <c r="AL347" s="606"/>
      <c r="AM347" s="606"/>
      <c r="AN347" s="607"/>
    </row>
    <row r="348" spans="37:40">
      <c r="AK348" s="606"/>
      <c r="AL348" s="606"/>
      <c r="AM348" s="606"/>
      <c r="AN348" s="607"/>
    </row>
    <row r="349" spans="37:40">
      <c r="AK349" s="606"/>
      <c r="AL349" s="606"/>
      <c r="AM349" s="606"/>
      <c r="AN349" s="607"/>
    </row>
    <row r="350" spans="37:40">
      <c r="AK350" s="606"/>
      <c r="AL350" s="606"/>
      <c r="AM350" s="606"/>
      <c r="AN350" s="607"/>
    </row>
    <row r="351" spans="37:40">
      <c r="AK351" s="606"/>
      <c r="AL351" s="606"/>
      <c r="AM351" s="606"/>
      <c r="AN351" s="607"/>
    </row>
    <row r="352" spans="37:40">
      <c r="AK352" s="606"/>
      <c r="AL352" s="606"/>
      <c r="AM352" s="606"/>
      <c r="AN352" s="607"/>
    </row>
    <row r="353" spans="37:40">
      <c r="AK353" s="606"/>
      <c r="AL353" s="606"/>
      <c r="AM353" s="606"/>
      <c r="AN353" s="607"/>
    </row>
    <row r="354" spans="37:40">
      <c r="AK354" s="606"/>
      <c r="AL354" s="606"/>
      <c r="AM354" s="606"/>
      <c r="AN354" s="607"/>
    </row>
    <row r="355" spans="37:40">
      <c r="AK355" s="606"/>
      <c r="AL355" s="606"/>
      <c r="AM355" s="606"/>
      <c r="AN355" s="607"/>
    </row>
    <row r="356" spans="37:40">
      <c r="AK356" s="606"/>
      <c r="AL356" s="606"/>
      <c r="AM356" s="606"/>
      <c r="AN356" s="607"/>
    </row>
    <row r="357" spans="37:40">
      <c r="AK357" s="606"/>
      <c r="AL357" s="606"/>
      <c r="AM357" s="606"/>
      <c r="AN357" s="607"/>
    </row>
    <row r="358" spans="37:40">
      <c r="AK358" s="606"/>
      <c r="AL358" s="606"/>
      <c r="AM358" s="606"/>
      <c r="AN358" s="607"/>
    </row>
    <row r="359" spans="37:40">
      <c r="AK359" s="606"/>
      <c r="AL359" s="606"/>
      <c r="AM359" s="606"/>
      <c r="AN359" s="607"/>
    </row>
    <row r="360" spans="37:40">
      <c r="AK360" s="606"/>
      <c r="AL360" s="606"/>
      <c r="AM360" s="606"/>
      <c r="AN360" s="607"/>
    </row>
    <row r="361" spans="37:40">
      <c r="AK361" s="606"/>
      <c r="AL361" s="606"/>
      <c r="AM361" s="606"/>
      <c r="AN361" s="607"/>
    </row>
    <row r="362" spans="37:40">
      <c r="AK362" s="606"/>
      <c r="AL362" s="606"/>
      <c r="AM362" s="606"/>
      <c r="AN362" s="607"/>
    </row>
    <row r="363" spans="37:40">
      <c r="AK363" s="606"/>
      <c r="AL363" s="606"/>
      <c r="AM363" s="606"/>
      <c r="AN363" s="607"/>
    </row>
    <row r="364" spans="37:40">
      <c r="AK364" s="606"/>
      <c r="AL364" s="606"/>
      <c r="AM364" s="606"/>
      <c r="AN364" s="607"/>
    </row>
    <row r="365" spans="37:40">
      <c r="AK365" s="606"/>
      <c r="AL365" s="606"/>
      <c r="AM365" s="606"/>
      <c r="AN365" s="607"/>
    </row>
    <row r="366" spans="37:40">
      <c r="AK366" s="606"/>
      <c r="AL366" s="606"/>
      <c r="AM366" s="606"/>
      <c r="AN366" s="607"/>
    </row>
    <row r="367" spans="37:40">
      <c r="AK367" s="606"/>
      <c r="AL367" s="606"/>
      <c r="AM367" s="606"/>
      <c r="AN367" s="607"/>
    </row>
    <row r="368" spans="37:40">
      <c r="AK368" s="606"/>
      <c r="AL368" s="606"/>
      <c r="AM368" s="606"/>
      <c r="AN368" s="607"/>
    </row>
    <row r="369" spans="37:40">
      <c r="AK369" s="606"/>
      <c r="AL369" s="606"/>
      <c r="AM369" s="606"/>
      <c r="AN369" s="607"/>
    </row>
    <row r="370" spans="37:40">
      <c r="AK370" s="606"/>
      <c r="AL370" s="606"/>
      <c r="AM370" s="606"/>
      <c r="AN370" s="607"/>
    </row>
    <row r="371" spans="37:40">
      <c r="AK371" s="606"/>
      <c r="AL371" s="606"/>
      <c r="AM371" s="606"/>
      <c r="AN371" s="607"/>
    </row>
    <row r="372" spans="37:40">
      <c r="AK372" s="606"/>
      <c r="AL372" s="606"/>
      <c r="AM372" s="606"/>
      <c r="AN372" s="607"/>
    </row>
    <row r="373" spans="37:40">
      <c r="AK373" s="606"/>
      <c r="AL373" s="606"/>
      <c r="AM373" s="606"/>
      <c r="AN373" s="607"/>
    </row>
    <row r="374" spans="37:40">
      <c r="AK374" s="606"/>
      <c r="AL374" s="606"/>
      <c r="AM374" s="606"/>
      <c r="AN374" s="607"/>
    </row>
    <row r="375" spans="37:40">
      <c r="AK375" s="606"/>
      <c r="AL375" s="606"/>
      <c r="AM375" s="606"/>
      <c r="AN375" s="607"/>
    </row>
    <row r="376" spans="37:40">
      <c r="AK376" s="606"/>
      <c r="AL376" s="606"/>
      <c r="AM376" s="606"/>
      <c r="AN376" s="607"/>
    </row>
    <row r="377" spans="37:40">
      <c r="AK377" s="606"/>
      <c r="AL377" s="606"/>
      <c r="AM377" s="606"/>
      <c r="AN377" s="607"/>
    </row>
    <row r="378" spans="37:40">
      <c r="AK378" s="606"/>
      <c r="AL378" s="606"/>
      <c r="AM378" s="606"/>
      <c r="AN378" s="607"/>
    </row>
    <row r="379" spans="37:40">
      <c r="AK379" s="606"/>
      <c r="AL379" s="606"/>
      <c r="AM379" s="606"/>
      <c r="AN379" s="607"/>
    </row>
    <row r="380" spans="37:40">
      <c r="AK380" s="606"/>
      <c r="AL380" s="606"/>
      <c r="AM380" s="606"/>
      <c r="AN380" s="607"/>
    </row>
    <row r="381" spans="37:40">
      <c r="AK381" s="606"/>
      <c r="AL381" s="606"/>
      <c r="AM381" s="606"/>
      <c r="AN381" s="607"/>
    </row>
    <row r="382" spans="37:40">
      <c r="AK382" s="606"/>
      <c r="AL382" s="606"/>
      <c r="AM382" s="606"/>
      <c r="AN382" s="607"/>
    </row>
    <row r="383" spans="37:40">
      <c r="AK383" s="606"/>
      <c r="AL383" s="606"/>
      <c r="AM383" s="606"/>
      <c r="AN383" s="607"/>
    </row>
    <row r="384" spans="37:40">
      <c r="AK384" s="606"/>
      <c r="AL384" s="606"/>
      <c r="AM384" s="606"/>
      <c r="AN384" s="607"/>
    </row>
    <row r="385" spans="37:40">
      <c r="AK385" s="606"/>
      <c r="AL385" s="606"/>
      <c r="AM385" s="606"/>
      <c r="AN385" s="607"/>
    </row>
    <row r="386" spans="37:40">
      <c r="AK386" s="606"/>
      <c r="AL386" s="606"/>
      <c r="AM386" s="606"/>
      <c r="AN386" s="607"/>
    </row>
    <row r="387" spans="37:40">
      <c r="AK387" s="606"/>
      <c r="AL387" s="606"/>
      <c r="AM387" s="606"/>
      <c r="AN387" s="607"/>
    </row>
    <row r="388" spans="37:40">
      <c r="AK388" s="606"/>
      <c r="AL388" s="606"/>
      <c r="AM388" s="606"/>
      <c r="AN388" s="607"/>
    </row>
    <row r="389" spans="37:40">
      <c r="AK389" s="606"/>
      <c r="AL389" s="606"/>
      <c r="AM389" s="606"/>
      <c r="AN389" s="607"/>
    </row>
    <row r="390" spans="37:40">
      <c r="AK390" s="606"/>
      <c r="AL390" s="606"/>
      <c r="AM390" s="606"/>
      <c r="AN390" s="607"/>
    </row>
    <row r="391" spans="37:40">
      <c r="AK391" s="606"/>
      <c r="AL391" s="606"/>
      <c r="AM391" s="606"/>
      <c r="AN391" s="607"/>
    </row>
    <row r="392" spans="37:40">
      <c r="AK392" s="606"/>
      <c r="AL392" s="606"/>
      <c r="AM392" s="606"/>
      <c r="AN392" s="607"/>
    </row>
    <row r="393" spans="37:40">
      <c r="AK393" s="606"/>
      <c r="AL393" s="606"/>
      <c r="AM393" s="606"/>
      <c r="AN393" s="607"/>
    </row>
    <row r="394" spans="37:40">
      <c r="AK394" s="606"/>
      <c r="AL394" s="606"/>
      <c r="AM394" s="606"/>
      <c r="AN394" s="607"/>
    </row>
    <row r="395" spans="37:40">
      <c r="AK395" s="606"/>
      <c r="AL395" s="606"/>
      <c r="AM395" s="606"/>
      <c r="AN395" s="607"/>
    </row>
    <row r="396" spans="37:40">
      <c r="AK396" s="606"/>
      <c r="AL396" s="606"/>
      <c r="AM396" s="606"/>
      <c r="AN396" s="607"/>
    </row>
    <row r="397" spans="37:40">
      <c r="AK397" s="606"/>
      <c r="AL397" s="606"/>
      <c r="AM397" s="606"/>
      <c r="AN397" s="607"/>
    </row>
    <row r="398" spans="37:40">
      <c r="AK398" s="606"/>
      <c r="AL398" s="606"/>
      <c r="AM398" s="606"/>
      <c r="AN398" s="607"/>
    </row>
    <row r="399" spans="37:40">
      <c r="AK399" s="606"/>
      <c r="AL399" s="606"/>
      <c r="AM399" s="606"/>
      <c r="AN399" s="607"/>
    </row>
    <row r="400" spans="37:40">
      <c r="AK400" s="606"/>
      <c r="AL400" s="606"/>
      <c r="AM400" s="606"/>
      <c r="AN400" s="607"/>
    </row>
    <row r="401" spans="37:40">
      <c r="AK401" s="606"/>
      <c r="AL401" s="606"/>
      <c r="AM401" s="606"/>
      <c r="AN401" s="607"/>
    </row>
    <row r="402" spans="37:40">
      <c r="AK402" s="606"/>
      <c r="AL402" s="606"/>
      <c r="AM402" s="606"/>
      <c r="AN402" s="607"/>
    </row>
    <row r="403" spans="37:40">
      <c r="AK403" s="606"/>
      <c r="AL403" s="606"/>
      <c r="AM403" s="606"/>
      <c r="AN403" s="607"/>
    </row>
    <row r="404" spans="37:40">
      <c r="AK404" s="606"/>
      <c r="AL404" s="606"/>
      <c r="AM404" s="606"/>
      <c r="AN404" s="607"/>
    </row>
    <row r="405" spans="37:40">
      <c r="AK405" s="606"/>
      <c r="AL405" s="606"/>
      <c r="AM405" s="606"/>
      <c r="AN405" s="607"/>
    </row>
    <row r="406" spans="37:40">
      <c r="AK406" s="606"/>
      <c r="AL406" s="606"/>
      <c r="AM406" s="606"/>
      <c r="AN406" s="607"/>
    </row>
    <row r="407" spans="37:40">
      <c r="AK407" s="606"/>
      <c r="AL407" s="606"/>
      <c r="AM407" s="606"/>
      <c r="AN407" s="607"/>
    </row>
    <row r="408" spans="37:40">
      <c r="AK408" s="606"/>
      <c r="AL408" s="606"/>
      <c r="AM408" s="606"/>
      <c r="AN408" s="607"/>
    </row>
    <row r="409" spans="37:40">
      <c r="AK409" s="606"/>
      <c r="AL409" s="606"/>
      <c r="AM409" s="606"/>
      <c r="AN409" s="607"/>
    </row>
    <row r="410" spans="37:40">
      <c r="AK410" s="606"/>
      <c r="AL410" s="606"/>
      <c r="AM410" s="606"/>
      <c r="AN410" s="607"/>
    </row>
    <row r="411" spans="37:40">
      <c r="AK411" s="606"/>
      <c r="AL411" s="606"/>
      <c r="AM411" s="606"/>
      <c r="AN411" s="607"/>
    </row>
    <row r="412" spans="37:40">
      <c r="AK412" s="606"/>
      <c r="AL412" s="606"/>
      <c r="AM412" s="606"/>
      <c r="AN412" s="607"/>
    </row>
    <row r="413" spans="37:40">
      <c r="AK413" s="606"/>
      <c r="AL413" s="606"/>
      <c r="AM413" s="606"/>
      <c r="AN413" s="607"/>
    </row>
    <row r="414" spans="37:40">
      <c r="AK414" s="606"/>
      <c r="AL414" s="606"/>
      <c r="AM414" s="606"/>
      <c r="AN414" s="607"/>
    </row>
    <row r="415" spans="37:40">
      <c r="AK415" s="606"/>
      <c r="AL415" s="606"/>
      <c r="AM415" s="606"/>
      <c r="AN415" s="607"/>
    </row>
    <row r="416" spans="37:40">
      <c r="AK416" s="606"/>
      <c r="AL416" s="606"/>
      <c r="AM416" s="606"/>
      <c r="AN416" s="607"/>
    </row>
    <row r="417" spans="37:40">
      <c r="AK417" s="606"/>
      <c r="AL417" s="606"/>
      <c r="AM417" s="606"/>
      <c r="AN417" s="607"/>
    </row>
    <row r="418" spans="37:40">
      <c r="AK418" s="606"/>
      <c r="AL418" s="606"/>
      <c r="AM418" s="606"/>
      <c r="AN418" s="607"/>
    </row>
    <row r="419" spans="37:40">
      <c r="AK419" s="606"/>
      <c r="AL419" s="606"/>
      <c r="AM419" s="606"/>
      <c r="AN419" s="607"/>
    </row>
    <row r="420" spans="37:40">
      <c r="AK420" s="606"/>
      <c r="AL420" s="606"/>
      <c r="AM420" s="606"/>
      <c r="AN420" s="607"/>
    </row>
    <row r="421" spans="37:40">
      <c r="AK421" s="606"/>
      <c r="AL421" s="606"/>
      <c r="AM421" s="606"/>
      <c r="AN421" s="607"/>
    </row>
    <row r="422" spans="37:40">
      <c r="AK422" s="606"/>
      <c r="AL422" s="606"/>
      <c r="AM422" s="606"/>
      <c r="AN422" s="607"/>
    </row>
    <row r="423" spans="37:40">
      <c r="AK423" s="606"/>
      <c r="AL423" s="606"/>
      <c r="AM423" s="606"/>
      <c r="AN423" s="607"/>
    </row>
    <row r="424" spans="37:40">
      <c r="AK424" s="606"/>
      <c r="AL424" s="606"/>
      <c r="AM424" s="606"/>
      <c r="AN424" s="607"/>
    </row>
    <row r="425" spans="37:40">
      <c r="AK425" s="606"/>
      <c r="AL425" s="606"/>
      <c r="AM425" s="606"/>
      <c r="AN425" s="607"/>
    </row>
    <row r="426" spans="37:40">
      <c r="AK426" s="606"/>
      <c r="AL426" s="606"/>
      <c r="AM426" s="606"/>
      <c r="AN426" s="607"/>
    </row>
    <row r="427" spans="37:40">
      <c r="AK427" s="606"/>
      <c r="AL427" s="606"/>
      <c r="AM427" s="606"/>
      <c r="AN427" s="607"/>
    </row>
    <row r="428" spans="37:40">
      <c r="AK428" s="606"/>
      <c r="AL428" s="606"/>
      <c r="AM428" s="606"/>
      <c r="AN428" s="607"/>
    </row>
    <row r="429" spans="37:40">
      <c r="AK429" s="606"/>
      <c r="AL429" s="606"/>
      <c r="AM429" s="606"/>
      <c r="AN429" s="607"/>
    </row>
    <row r="430" spans="37:40">
      <c r="AK430" s="606"/>
      <c r="AL430" s="606"/>
      <c r="AM430" s="606"/>
      <c r="AN430" s="607"/>
    </row>
    <row r="431" spans="37:40">
      <c r="AK431" s="606"/>
      <c r="AL431" s="606"/>
      <c r="AM431" s="606"/>
      <c r="AN431" s="607"/>
    </row>
    <row r="432" spans="37:40">
      <c r="AK432" s="606"/>
      <c r="AL432" s="606"/>
      <c r="AM432" s="606"/>
      <c r="AN432" s="607"/>
    </row>
    <row r="433" spans="37:40">
      <c r="AK433" s="606"/>
      <c r="AL433" s="606"/>
      <c r="AM433" s="606"/>
      <c r="AN433" s="607"/>
    </row>
    <row r="434" spans="37:40">
      <c r="AK434" s="606"/>
      <c r="AL434" s="606"/>
      <c r="AM434" s="606"/>
      <c r="AN434" s="607"/>
    </row>
    <row r="435" spans="37:40">
      <c r="AK435" s="606"/>
      <c r="AL435" s="606"/>
      <c r="AM435" s="606"/>
      <c r="AN435" s="607"/>
    </row>
    <row r="436" spans="37:40">
      <c r="AK436" s="606"/>
      <c r="AL436" s="606"/>
      <c r="AM436" s="606"/>
      <c r="AN436" s="607"/>
    </row>
    <row r="437" spans="37:40">
      <c r="AK437" s="606"/>
      <c r="AL437" s="606"/>
      <c r="AM437" s="606"/>
      <c r="AN437" s="607"/>
    </row>
    <row r="438" spans="37:40">
      <c r="AK438" s="606"/>
      <c r="AL438" s="606"/>
      <c r="AM438" s="606"/>
      <c r="AN438" s="607"/>
    </row>
    <row r="439" spans="37:40">
      <c r="AK439" s="606"/>
      <c r="AL439" s="606"/>
      <c r="AM439" s="606"/>
      <c r="AN439" s="607"/>
    </row>
    <row r="440" spans="37:40">
      <c r="AK440" s="606"/>
      <c r="AL440" s="606"/>
      <c r="AM440" s="606"/>
      <c r="AN440" s="607"/>
    </row>
    <row r="441" spans="37:40">
      <c r="AK441" s="606"/>
      <c r="AL441" s="606"/>
      <c r="AM441" s="606"/>
      <c r="AN441" s="607"/>
    </row>
    <row r="442" spans="37:40">
      <c r="AK442" s="606"/>
      <c r="AL442" s="606"/>
      <c r="AM442" s="606"/>
      <c r="AN442" s="607"/>
    </row>
    <row r="443" spans="37:40">
      <c r="AK443" s="606"/>
      <c r="AL443" s="606"/>
      <c r="AM443" s="606"/>
      <c r="AN443" s="607"/>
    </row>
    <row r="444" spans="37:40">
      <c r="AK444" s="606"/>
      <c r="AL444" s="606"/>
      <c r="AM444" s="606"/>
      <c r="AN444" s="607"/>
    </row>
    <row r="445" spans="37:40">
      <c r="AK445" s="606"/>
      <c r="AL445" s="606"/>
      <c r="AM445" s="606"/>
      <c r="AN445" s="607"/>
    </row>
    <row r="446" spans="37:40">
      <c r="AK446" s="606"/>
      <c r="AL446" s="606"/>
      <c r="AM446" s="606"/>
      <c r="AN446" s="607"/>
    </row>
    <row r="447" spans="37:40">
      <c r="AK447" s="606"/>
      <c r="AL447" s="606"/>
      <c r="AM447" s="606"/>
      <c r="AN447" s="607"/>
    </row>
    <row r="448" spans="37:40">
      <c r="AK448" s="606"/>
      <c r="AL448" s="606"/>
      <c r="AM448" s="606"/>
      <c r="AN448" s="607"/>
    </row>
    <row r="449" spans="37:40">
      <c r="AK449" s="606"/>
      <c r="AL449" s="606"/>
      <c r="AM449" s="606"/>
      <c r="AN449" s="607"/>
    </row>
    <row r="450" spans="37:40">
      <c r="AK450" s="606"/>
      <c r="AL450" s="606"/>
      <c r="AM450" s="606"/>
      <c r="AN450" s="607"/>
    </row>
    <row r="451" spans="37:40">
      <c r="AK451" s="606"/>
      <c r="AL451" s="606"/>
      <c r="AM451" s="606"/>
      <c r="AN451" s="607"/>
    </row>
    <row r="452" spans="37:40">
      <c r="AK452" s="606"/>
      <c r="AL452" s="606"/>
      <c r="AM452" s="606"/>
      <c r="AN452" s="607"/>
    </row>
    <row r="453" spans="37:40">
      <c r="AK453" s="606"/>
      <c r="AL453" s="606"/>
      <c r="AM453" s="606"/>
      <c r="AN453" s="607"/>
    </row>
    <row r="454" spans="37:40">
      <c r="AK454" s="606"/>
      <c r="AL454" s="606"/>
      <c r="AM454" s="606"/>
      <c r="AN454" s="607"/>
    </row>
    <row r="455" spans="37:40">
      <c r="AK455" s="606"/>
      <c r="AL455" s="606"/>
      <c r="AM455" s="606"/>
      <c r="AN455" s="607"/>
    </row>
    <row r="456" spans="37:40">
      <c r="AK456" s="606"/>
      <c r="AL456" s="606"/>
      <c r="AM456" s="606"/>
      <c r="AN456" s="607"/>
    </row>
    <row r="457" spans="37:40">
      <c r="AK457" s="606"/>
      <c r="AL457" s="606"/>
      <c r="AM457" s="606"/>
      <c r="AN457" s="607"/>
    </row>
    <row r="458" spans="37:40">
      <c r="AK458" s="606"/>
      <c r="AL458" s="606"/>
      <c r="AM458" s="606"/>
      <c r="AN458" s="607"/>
    </row>
    <row r="459" spans="37:40">
      <c r="AK459" s="606"/>
      <c r="AL459" s="606"/>
      <c r="AM459" s="606"/>
      <c r="AN459" s="607"/>
    </row>
    <row r="460" spans="37:40">
      <c r="AK460" s="606"/>
      <c r="AL460" s="606"/>
      <c r="AM460" s="606"/>
      <c r="AN460" s="607"/>
    </row>
    <row r="461" spans="37:40">
      <c r="AK461" s="606"/>
      <c r="AL461" s="606"/>
      <c r="AM461" s="606"/>
      <c r="AN461" s="607"/>
    </row>
    <row r="462" spans="37:40">
      <c r="AK462" s="606"/>
      <c r="AL462" s="606"/>
      <c r="AM462" s="606"/>
      <c r="AN462" s="607"/>
    </row>
    <row r="463" spans="37:40">
      <c r="AK463" s="606"/>
      <c r="AL463" s="606"/>
      <c r="AM463" s="606"/>
      <c r="AN463" s="607"/>
    </row>
    <row r="464" spans="37:40">
      <c r="AK464" s="606"/>
      <c r="AL464" s="606"/>
      <c r="AM464" s="606"/>
      <c r="AN464" s="607"/>
    </row>
    <row r="465" spans="37:40">
      <c r="AK465" s="606"/>
      <c r="AL465" s="606"/>
      <c r="AM465" s="606"/>
      <c r="AN465" s="607"/>
    </row>
    <row r="466" spans="37:40">
      <c r="AK466" s="606"/>
      <c r="AL466" s="606"/>
      <c r="AM466" s="606"/>
      <c r="AN466" s="607"/>
    </row>
    <row r="467" spans="37:40">
      <c r="AK467" s="606"/>
      <c r="AL467" s="606"/>
      <c r="AM467" s="606"/>
      <c r="AN467" s="607"/>
    </row>
    <row r="468" spans="37:40">
      <c r="AK468" s="606"/>
      <c r="AL468" s="606"/>
      <c r="AM468" s="606"/>
      <c r="AN468" s="607"/>
    </row>
    <row r="469" spans="37:40">
      <c r="AK469" s="606"/>
      <c r="AL469" s="606"/>
      <c r="AM469" s="606"/>
      <c r="AN469" s="607"/>
    </row>
    <row r="470" spans="37:40">
      <c r="AK470" s="606"/>
      <c r="AL470" s="606"/>
      <c r="AM470" s="606"/>
      <c r="AN470" s="607"/>
    </row>
    <row r="471" spans="37:40">
      <c r="AK471" s="606"/>
      <c r="AL471" s="606"/>
      <c r="AM471" s="606"/>
      <c r="AN471" s="607"/>
    </row>
    <row r="472" spans="37:40">
      <c r="AK472" s="606"/>
      <c r="AL472" s="606"/>
      <c r="AM472" s="606"/>
      <c r="AN472" s="607"/>
    </row>
    <row r="473" spans="37:40">
      <c r="AK473" s="606"/>
      <c r="AL473" s="606"/>
      <c r="AM473" s="606"/>
      <c r="AN473" s="607"/>
    </row>
    <row r="474" spans="37:40">
      <c r="AK474" s="606"/>
      <c r="AL474" s="606"/>
      <c r="AM474" s="606"/>
      <c r="AN474" s="607"/>
    </row>
    <row r="475" spans="37:40">
      <c r="AK475" s="606"/>
      <c r="AL475" s="606"/>
      <c r="AM475" s="606"/>
      <c r="AN475" s="607"/>
    </row>
    <row r="476" spans="37:40">
      <c r="AK476" s="606"/>
      <c r="AL476" s="606"/>
      <c r="AM476" s="606"/>
      <c r="AN476" s="607"/>
    </row>
    <row r="477" spans="37:40">
      <c r="AK477" s="606"/>
      <c r="AL477" s="606"/>
      <c r="AM477" s="606"/>
      <c r="AN477" s="607"/>
    </row>
    <row r="478" spans="37:40">
      <c r="AK478" s="606"/>
      <c r="AL478" s="606"/>
      <c r="AM478" s="606"/>
      <c r="AN478" s="607"/>
    </row>
    <row r="479" spans="37:40">
      <c r="AK479" s="606"/>
      <c r="AL479" s="606"/>
      <c r="AM479" s="606"/>
      <c r="AN479" s="607"/>
    </row>
    <row r="480" spans="37:40">
      <c r="AK480" s="606"/>
      <c r="AL480" s="606"/>
      <c r="AM480" s="606"/>
      <c r="AN480" s="607"/>
    </row>
    <row r="481" spans="37:40">
      <c r="AK481" s="606"/>
      <c r="AL481" s="606"/>
      <c r="AM481" s="606"/>
      <c r="AN481" s="607"/>
    </row>
    <row r="482" spans="37:40">
      <c r="AK482" s="606"/>
      <c r="AL482" s="606"/>
      <c r="AM482" s="606"/>
      <c r="AN482" s="607"/>
    </row>
    <row r="483" spans="37:40">
      <c r="AK483" s="606"/>
      <c r="AL483" s="606"/>
      <c r="AM483" s="606"/>
      <c r="AN483" s="607"/>
    </row>
    <row r="484" spans="37:40">
      <c r="AK484" s="606"/>
      <c r="AL484" s="606"/>
      <c r="AM484" s="606"/>
      <c r="AN484" s="607"/>
    </row>
    <row r="485" spans="37:40">
      <c r="AK485" s="606"/>
      <c r="AL485" s="606"/>
      <c r="AM485" s="606"/>
      <c r="AN485" s="607"/>
    </row>
    <row r="486" spans="37:40">
      <c r="AK486" s="606"/>
      <c r="AL486" s="606"/>
      <c r="AM486" s="606"/>
      <c r="AN486" s="607"/>
    </row>
    <row r="487" spans="37:40">
      <c r="AK487" s="606"/>
      <c r="AL487" s="606"/>
      <c r="AM487" s="606"/>
      <c r="AN487" s="607"/>
    </row>
    <row r="488" spans="37:40">
      <c r="AK488" s="606"/>
      <c r="AL488" s="606"/>
      <c r="AM488" s="606"/>
      <c r="AN488" s="607"/>
    </row>
    <row r="489" spans="37:40">
      <c r="AK489" s="606"/>
      <c r="AL489" s="606"/>
      <c r="AM489" s="606"/>
      <c r="AN489" s="607"/>
    </row>
  </sheetData>
  <mergeCells count="14">
    <mergeCell ref="AK6:AN6"/>
    <mergeCell ref="B3:D3"/>
    <mergeCell ref="C4:D4"/>
    <mergeCell ref="F4:H4"/>
    <mergeCell ref="Y6:AG6"/>
    <mergeCell ref="AH6:AI6"/>
    <mergeCell ref="V7:W7"/>
    <mergeCell ref="AH7:AI7"/>
    <mergeCell ref="C7:D7"/>
    <mergeCell ref="E7:G7"/>
    <mergeCell ref="I7:K7"/>
    <mergeCell ref="O7:P7"/>
    <mergeCell ref="Q7:R7"/>
    <mergeCell ref="S7:T7"/>
  </mergeCells>
  <printOptions gridLines="1"/>
  <pageMargins left="0.5" right="1" top="0.3" bottom="0.25" header="0.5" footer="0.21"/>
  <pageSetup paperSize="9" scale="44" orientation="landscape" horizontalDpi="4294967293"/>
  <headerFooter alignWithMargins="0"/>
  <rowBreaks count="3" manualBreakCount="3">
    <brk id="46" max="27" man="1"/>
    <brk id="58" max="27" man="1"/>
    <brk id="76" max="29" man="1"/>
  </rowBreaks>
  <colBreaks count="1" manualBreakCount="1">
    <brk id="20" max="107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499984740745262"/>
  </sheetPr>
  <dimension ref="A1:AO489"/>
  <sheetViews>
    <sheetView zoomScale="60" zoomScaleNormal="60" zoomScaleSheetLayoutView="50" zoomScalePageLayoutView="60" workbookViewId="0">
      <pane ySplit="8" topLeftCell="A20" activePane="bottomLeft" state="frozen"/>
      <selection activeCell="R51" sqref="R51"/>
      <selection pane="bottomLeft" activeCell="R51" sqref="R51"/>
    </sheetView>
  </sheetViews>
  <sheetFormatPr baseColWidth="10" defaultColWidth="8.83203125" defaultRowHeight="14" x14ac:dyDescent="0"/>
  <cols>
    <col min="1" max="1" width="12" style="198" customWidth="1"/>
    <col min="2" max="2" width="17.33203125" style="198" customWidth="1"/>
    <col min="3" max="3" width="8.83203125" style="198"/>
    <col min="4" max="4" width="10.5" style="198" customWidth="1"/>
    <col min="5" max="5" width="13.83203125" style="198" customWidth="1"/>
    <col min="6" max="6" width="11" style="198" customWidth="1"/>
    <col min="7" max="7" width="8.83203125" style="198"/>
    <col min="8" max="8" width="19" style="486" customWidth="1"/>
    <col min="9" max="10" width="8.83203125" style="198"/>
    <col min="11" max="11" width="10.33203125" style="198" customWidth="1"/>
    <col min="12" max="12" width="15.5" style="198" customWidth="1"/>
    <col min="13" max="13" width="12.5" style="198" customWidth="1"/>
    <col min="14" max="14" width="12.83203125" style="198" customWidth="1"/>
    <col min="15" max="19" width="8.83203125" style="198"/>
    <col min="20" max="20" width="7" style="198" customWidth="1"/>
    <col min="21" max="22" width="8.83203125" style="198"/>
    <col min="23" max="25" width="14.6640625" style="198" customWidth="1"/>
    <col min="26" max="26" width="37.83203125" style="198" customWidth="1"/>
    <col min="27" max="35" width="8.83203125" style="452"/>
    <col min="36" max="36" width="36.5" style="198" customWidth="1"/>
    <col min="37" max="40" width="13.1640625" style="198" hidden="1" customWidth="1"/>
    <col min="41" max="41" width="58.1640625" style="198" customWidth="1"/>
    <col min="42" max="16384" width="8.83203125" style="198"/>
  </cols>
  <sheetData>
    <row r="1" spans="1:41" ht="19" thickBot="1">
      <c r="A1" s="457" t="s">
        <v>1085</v>
      </c>
      <c r="B1" s="458"/>
      <c r="C1" s="182"/>
      <c r="D1" s="182"/>
      <c r="E1" s="182"/>
      <c r="F1" s="182"/>
      <c r="G1" s="459"/>
      <c r="H1" s="176"/>
      <c r="I1" s="177"/>
      <c r="J1" s="178"/>
      <c r="K1" s="178"/>
      <c r="L1" s="178"/>
      <c r="M1" s="177"/>
      <c r="N1" s="177"/>
      <c r="O1" s="177"/>
      <c r="P1" s="178"/>
      <c r="Q1" s="178"/>
      <c r="R1" s="178"/>
      <c r="S1" s="178"/>
      <c r="T1" s="178"/>
      <c r="U1" s="179"/>
      <c r="V1" s="178"/>
      <c r="W1" s="178"/>
      <c r="X1" s="178"/>
      <c r="Y1" s="178"/>
      <c r="Z1" s="178"/>
      <c r="AJ1" s="178"/>
      <c r="AK1" s="178"/>
      <c r="AL1" s="178"/>
      <c r="AM1" s="178"/>
      <c r="AN1" s="178"/>
      <c r="AO1" s="181"/>
    </row>
    <row r="2" spans="1:41" ht="19" thickBot="1">
      <c r="A2" s="182" t="s">
        <v>0</v>
      </c>
      <c r="B2" s="460"/>
      <c r="C2" s="182"/>
      <c r="D2" s="182"/>
      <c r="E2" s="182"/>
      <c r="F2" s="182"/>
      <c r="G2" s="182"/>
      <c r="H2" s="176"/>
      <c r="I2" s="177"/>
      <c r="J2" s="178"/>
      <c r="K2" s="178"/>
      <c r="L2" s="178"/>
      <c r="M2" s="177"/>
      <c r="N2" s="177"/>
      <c r="O2" s="177"/>
      <c r="P2" s="178"/>
      <c r="Q2" s="178"/>
      <c r="R2" s="178"/>
      <c r="S2" s="178"/>
      <c r="T2" s="178"/>
      <c r="U2" s="179"/>
      <c r="V2" s="178"/>
      <c r="W2" s="178"/>
      <c r="X2" s="178"/>
      <c r="Y2" s="178"/>
      <c r="Z2" s="178"/>
      <c r="AJ2" s="178"/>
      <c r="AK2" s="178"/>
      <c r="AL2" s="178"/>
      <c r="AM2" s="178"/>
      <c r="AN2" s="178"/>
      <c r="AO2" s="178"/>
    </row>
    <row r="3" spans="1:41" ht="16" thickBot="1">
      <c r="A3" s="461" t="s">
        <v>1</v>
      </c>
      <c r="B3" s="1093" t="s">
        <v>2</v>
      </c>
      <c r="C3" s="1093"/>
      <c r="D3" s="1093"/>
      <c r="E3" s="461"/>
      <c r="F3" s="461"/>
      <c r="G3" s="461"/>
      <c r="H3" s="462"/>
      <c r="I3" s="463"/>
      <c r="J3" s="463"/>
      <c r="K3" s="463"/>
      <c r="L3" s="463"/>
      <c r="M3" s="463"/>
      <c r="N3" s="463"/>
      <c r="O3" s="463"/>
      <c r="P3" s="463"/>
      <c r="Q3" s="463"/>
      <c r="R3" s="463"/>
      <c r="S3" s="463"/>
      <c r="T3" s="463"/>
      <c r="U3" s="179"/>
      <c r="V3" s="463"/>
      <c r="W3" s="463"/>
      <c r="X3" s="463"/>
      <c r="Y3" s="463"/>
      <c r="Z3" s="463"/>
      <c r="AJ3" s="463"/>
      <c r="AK3" s="463"/>
      <c r="AL3" s="463"/>
      <c r="AM3" s="463"/>
      <c r="AN3" s="463"/>
      <c r="AO3" s="463"/>
    </row>
    <row r="4" spans="1:41" ht="16" thickBot="1">
      <c r="A4" s="461" t="s">
        <v>3</v>
      </c>
      <c r="B4" s="1126" t="s">
        <v>3176</v>
      </c>
      <c r="C4" s="1126"/>
      <c r="D4" s="1126"/>
      <c r="E4" s="461" t="s">
        <v>5</v>
      </c>
      <c r="F4" s="1122" t="s">
        <v>3217</v>
      </c>
      <c r="G4" s="1102"/>
      <c r="H4" s="1123"/>
      <c r="I4" s="463"/>
      <c r="J4" s="463"/>
      <c r="K4" s="463"/>
      <c r="L4" s="463"/>
      <c r="M4" s="463"/>
      <c r="N4" s="463"/>
      <c r="O4" s="463"/>
      <c r="P4" s="463"/>
      <c r="Q4" s="463"/>
      <c r="R4" s="463"/>
      <c r="S4" s="463"/>
      <c r="T4" s="463"/>
      <c r="U4" s="179"/>
      <c r="V4" s="463"/>
      <c r="W4" s="463"/>
      <c r="X4" s="463"/>
      <c r="Y4" s="463"/>
      <c r="Z4" s="463"/>
      <c r="AA4" s="463"/>
      <c r="AB4" s="463"/>
      <c r="AC4" s="463"/>
      <c r="AD4" s="463"/>
      <c r="AE4" s="463"/>
      <c r="AF4" s="463"/>
      <c r="AG4" s="463"/>
      <c r="AH4" s="463"/>
      <c r="AI4" s="463"/>
      <c r="AJ4" s="463"/>
      <c r="AK4" s="463"/>
      <c r="AL4" s="463"/>
      <c r="AM4" s="463"/>
      <c r="AN4" s="463"/>
      <c r="AO4" s="463"/>
    </row>
    <row r="5" spans="1:41" ht="16" thickBot="1">
      <c r="A5" s="464" t="s">
        <v>6</v>
      </c>
      <c r="B5" s="487"/>
      <c r="C5" s="464"/>
      <c r="D5" s="464"/>
      <c r="E5" s="464" t="s">
        <v>5</v>
      </c>
      <c r="F5" s="464"/>
      <c r="G5" s="464"/>
      <c r="H5" s="488"/>
      <c r="I5" s="463"/>
      <c r="J5" s="463"/>
      <c r="K5" s="463"/>
      <c r="L5" s="463"/>
      <c r="M5" s="463"/>
      <c r="N5" s="463"/>
      <c r="O5" s="463"/>
      <c r="P5" s="463"/>
      <c r="Q5" s="463"/>
      <c r="R5" s="463"/>
      <c r="S5" s="463"/>
      <c r="T5" s="463"/>
      <c r="U5" s="179"/>
      <c r="V5" s="463"/>
      <c r="W5" s="463"/>
      <c r="X5" s="463"/>
      <c r="Y5" s="463"/>
      <c r="Z5" s="463"/>
      <c r="AA5" s="463"/>
      <c r="AB5" s="463"/>
      <c r="AC5" s="463"/>
      <c r="AD5" s="463"/>
      <c r="AE5" s="463"/>
      <c r="AF5" s="463"/>
      <c r="AG5" s="463"/>
      <c r="AH5" s="463"/>
      <c r="AI5" s="463"/>
      <c r="AJ5" s="463"/>
      <c r="AK5" s="463"/>
      <c r="AL5" s="463"/>
      <c r="AM5" s="463"/>
      <c r="AN5" s="463"/>
      <c r="AO5" s="463"/>
    </row>
    <row r="6" spans="1:41" ht="16" thickBot="1">
      <c r="A6" s="192"/>
      <c r="B6" s="193"/>
      <c r="C6" s="192"/>
      <c r="D6" s="192"/>
      <c r="E6" s="192"/>
      <c r="F6" s="192"/>
      <c r="G6" s="192"/>
      <c r="H6" s="194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5"/>
      <c r="U6" s="465" t="s">
        <v>11</v>
      </c>
      <c r="V6" s="192"/>
      <c r="W6" s="192"/>
      <c r="X6" s="192"/>
      <c r="Y6" s="192"/>
      <c r="Z6" s="192"/>
      <c r="AA6" s="1094" t="s">
        <v>2956</v>
      </c>
      <c r="AB6" s="1095"/>
      <c r="AC6" s="1095"/>
      <c r="AD6" s="1095"/>
      <c r="AE6" s="1095"/>
      <c r="AF6" s="1095"/>
      <c r="AG6" s="1095"/>
      <c r="AH6" s="1095"/>
      <c r="AI6" s="1096"/>
      <c r="AJ6" s="192"/>
      <c r="AK6" s="1097" t="s">
        <v>9</v>
      </c>
      <c r="AL6" s="1098"/>
      <c r="AM6" s="1098"/>
      <c r="AN6" s="1098"/>
    </row>
    <row r="7" spans="1:41" ht="16" thickBot="1">
      <c r="A7" s="199" t="s">
        <v>11</v>
      </c>
      <c r="B7" s="200" t="s">
        <v>12</v>
      </c>
      <c r="C7" s="1028" t="s">
        <v>13</v>
      </c>
      <c r="D7" s="1028"/>
      <c r="E7" s="1028" t="s">
        <v>14</v>
      </c>
      <c r="F7" s="1028"/>
      <c r="G7" s="1028"/>
      <c r="H7" s="201" t="s">
        <v>16</v>
      </c>
      <c r="I7" s="1028" t="s">
        <v>20</v>
      </c>
      <c r="J7" s="1028"/>
      <c r="K7" s="1028"/>
      <c r="L7" s="202" t="s">
        <v>15</v>
      </c>
      <c r="M7" s="202" t="s">
        <v>71</v>
      </c>
      <c r="N7" s="202" t="s">
        <v>72</v>
      </c>
      <c r="O7" s="1028" t="s">
        <v>17</v>
      </c>
      <c r="P7" s="1028"/>
      <c r="Q7" s="1028" t="s">
        <v>18</v>
      </c>
      <c r="R7" s="1028"/>
      <c r="S7" s="1028" t="s">
        <v>19</v>
      </c>
      <c r="T7" s="1028"/>
      <c r="U7" s="203"/>
      <c r="V7" s="1099" t="s">
        <v>319</v>
      </c>
      <c r="W7" s="1034"/>
      <c r="X7" s="1034"/>
      <c r="Y7" s="1034"/>
      <c r="Z7" s="1100"/>
      <c r="AA7" s="466" t="s">
        <v>83</v>
      </c>
      <c r="AB7" s="467" t="s">
        <v>82</v>
      </c>
      <c r="AC7" s="467" t="s">
        <v>84</v>
      </c>
      <c r="AD7" s="467" t="s">
        <v>85</v>
      </c>
      <c r="AE7" s="467" t="s">
        <v>86</v>
      </c>
      <c r="AF7" s="468" t="s">
        <v>87</v>
      </c>
      <c r="AG7" s="467" t="s">
        <v>88</v>
      </c>
      <c r="AH7" s="469" t="s">
        <v>89</v>
      </c>
      <c r="AI7" s="470" t="s">
        <v>90</v>
      </c>
      <c r="AJ7" s="202" t="s">
        <v>25</v>
      </c>
      <c r="AK7" s="214" t="s">
        <v>21</v>
      </c>
      <c r="AL7" s="214" t="s">
        <v>74</v>
      </c>
      <c r="AM7" s="214" t="s">
        <v>22</v>
      </c>
      <c r="AN7" s="215" t="s">
        <v>23</v>
      </c>
    </row>
    <row r="8" spans="1:41" ht="15">
      <c r="A8" s="211"/>
      <c r="B8" s="211"/>
      <c r="C8" s="212" t="s">
        <v>26</v>
      </c>
      <c r="D8" s="212" t="s">
        <v>27</v>
      </c>
      <c r="E8" s="212" t="s">
        <v>75</v>
      </c>
      <c r="F8" s="212" t="s">
        <v>76</v>
      </c>
      <c r="G8" s="212" t="s">
        <v>29</v>
      </c>
      <c r="H8" s="213" t="s">
        <v>31</v>
      </c>
      <c r="I8" s="212" t="s">
        <v>34</v>
      </c>
      <c r="J8" s="212" t="s">
        <v>77</v>
      </c>
      <c r="K8" s="212" t="s">
        <v>35</v>
      </c>
      <c r="L8" s="212" t="s">
        <v>30</v>
      </c>
      <c r="M8" s="212" t="s">
        <v>30</v>
      </c>
      <c r="N8" s="212" t="s">
        <v>30</v>
      </c>
      <c r="O8" s="212" t="s">
        <v>32</v>
      </c>
      <c r="P8" s="212" t="s">
        <v>33</v>
      </c>
      <c r="Q8" s="212" t="s">
        <v>32</v>
      </c>
      <c r="R8" s="212" t="s">
        <v>33</v>
      </c>
      <c r="S8" s="212" t="s">
        <v>32</v>
      </c>
      <c r="T8" s="212" t="s">
        <v>33</v>
      </c>
      <c r="U8" s="203"/>
      <c r="V8" s="214" t="s">
        <v>38</v>
      </c>
      <c r="W8" s="214" t="s">
        <v>39</v>
      </c>
      <c r="X8" s="210" t="s">
        <v>3435</v>
      </c>
      <c r="Y8" s="210" t="s">
        <v>70</v>
      </c>
      <c r="Z8" s="219" t="s">
        <v>1089</v>
      </c>
      <c r="AA8" s="463"/>
      <c r="AB8" s="463"/>
      <c r="AC8" s="463"/>
      <c r="AD8" s="463"/>
      <c r="AE8" s="463"/>
      <c r="AF8" s="463"/>
      <c r="AG8" s="463"/>
      <c r="AH8" s="463"/>
      <c r="AI8" s="463"/>
      <c r="AJ8" s="212"/>
      <c r="AK8" s="207" t="s">
        <v>497</v>
      </c>
      <c r="AL8" s="207" t="s">
        <v>498</v>
      </c>
      <c r="AM8" s="207"/>
      <c r="AN8" s="206"/>
    </row>
    <row r="9" spans="1:41" ht="29.25" customHeight="1">
      <c r="A9" s="220">
        <v>1</v>
      </c>
      <c r="B9" s="472" t="s">
        <v>3436</v>
      </c>
      <c r="C9" s="220"/>
      <c r="D9" s="220">
        <v>1</v>
      </c>
      <c r="E9" s="220"/>
      <c r="F9" s="220"/>
      <c r="G9" s="220">
        <v>1</v>
      </c>
      <c r="H9" s="473">
        <v>644</v>
      </c>
      <c r="I9" s="220"/>
      <c r="J9" s="220"/>
      <c r="K9" s="220">
        <v>1</v>
      </c>
      <c r="L9" s="220">
        <v>170</v>
      </c>
      <c r="M9" s="220">
        <v>67</v>
      </c>
      <c r="N9" s="220">
        <v>212</v>
      </c>
      <c r="O9" s="220">
        <v>1</v>
      </c>
      <c r="P9" s="220"/>
      <c r="Q9" s="220"/>
      <c r="R9" s="220">
        <v>1</v>
      </c>
      <c r="S9" s="220"/>
      <c r="T9" s="220">
        <v>1</v>
      </c>
      <c r="U9" s="474">
        <v>1</v>
      </c>
      <c r="V9" s="220">
        <v>300</v>
      </c>
      <c r="W9" s="220">
        <v>900</v>
      </c>
      <c r="X9" s="220">
        <v>20</v>
      </c>
      <c r="Y9" s="220">
        <v>20</v>
      </c>
      <c r="Z9" s="220" t="s">
        <v>3437</v>
      </c>
      <c r="AA9" s="479">
        <v>830.5</v>
      </c>
      <c r="AB9" s="66">
        <v>8680</v>
      </c>
      <c r="AC9" s="475">
        <v>249</v>
      </c>
      <c r="AD9" s="475">
        <v>131</v>
      </c>
      <c r="AE9" s="475">
        <v>142</v>
      </c>
      <c r="AF9" s="476">
        <v>101</v>
      </c>
      <c r="AG9" s="480">
        <v>377</v>
      </c>
      <c r="AH9" s="477">
        <v>79.5</v>
      </c>
      <c r="AI9" s="478">
        <v>2008</v>
      </c>
      <c r="AJ9" s="220"/>
      <c r="AK9" s="220"/>
      <c r="AL9" s="220"/>
      <c r="AM9" s="220"/>
      <c r="AN9" s="216"/>
    </row>
    <row r="10" spans="1:41" ht="29.25" customHeight="1">
      <c r="A10" s="220">
        <v>2</v>
      </c>
      <c r="B10" s="472" t="s">
        <v>3436</v>
      </c>
      <c r="C10" s="220"/>
      <c r="D10" s="220">
        <v>1</v>
      </c>
      <c r="E10" s="220"/>
      <c r="F10" s="220"/>
      <c r="G10" s="220">
        <v>1</v>
      </c>
      <c r="H10" s="473">
        <v>640</v>
      </c>
      <c r="I10" s="220"/>
      <c r="J10" s="220">
        <v>1</v>
      </c>
      <c r="K10" s="220"/>
      <c r="L10" s="220">
        <v>175</v>
      </c>
      <c r="M10" s="220">
        <v>69</v>
      </c>
      <c r="N10" s="220">
        <v>213</v>
      </c>
      <c r="O10" s="220">
        <v>1</v>
      </c>
      <c r="P10" s="220"/>
      <c r="Q10" s="220"/>
      <c r="R10" s="220">
        <v>1</v>
      </c>
      <c r="S10" s="220"/>
      <c r="T10" s="220">
        <v>1</v>
      </c>
      <c r="U10" s="474">
        <v>2</v>
      </c>
      <c r="V10" s="220">
        <v>300</v>
      </c>
      <c r="W10" s="220">
        <v>600</v>
      </c>
      <c r="X10" s="220">
        <v>10</v>
      </c>
      <c r="Y10" s="220">
        <v>10</v>
      </c>
      <c r="Z10" s="220" t="s">
        <v>3438</v>
      </c>
      <c r="AA10" s="479">
        <v>160</v>
      </c>
      <c r="AB10" s="475">
        <v>105</v>
      </c>
      <c r="AC10" s="475">
        <v>119</v>
      </c>
      <c r="AD10" s="475">
        <v>94.5</v>
      </c>
      <c r="AE10" s="475">
        <v>114</v>
      </c>
      <c r="AF10" s="71">
        <v>4584</v>
      </c>
      <c r="AG10" s="480">
        <v>923</v>
      </c>
      <c r="AH10" s="477">
        <v>117</v>
      </c>
      <c r="AI10" s="478">
        <v>2614.5</v>
      </c>
      <c r="AJ10" s="220"/>
      <c r="AK10" s="220"/>
      <c r="AL10" s="220"/>
      <c r="AM10" s="220"/>
      <c r="AN10" s="216"/>
    </row>
    <row r="11" spans="1:41" ht="29.25" customHeight="1">
      <c r="A11" s="220">
        <v>3</v>
      </c>
      <c r="B11" s="472" t="s">
        <v>3436</v>
      </c>
      <c r="C11" s="220"/>
      <c r="D11" s="220">
        <v>1</v>
      </c>
      <c r="E11" s="220"/>
      <c r="F11" s="220"/>
      <c r="G11" s="220">
        <v>1</v>
      </c>
      <c r="H11" s="473">
        <v>574</v>
      </c>
      <c r="I11" s="220"/>
      <c r="J11" s="220">
        <v>1</v>
      </c>
      <c r="K11" s="220"/>
      <c r="L11" s="220">
        <v>172</v>
      </c>
      <c r="M11" s="220">
        <v>72</v>
      </c>
      <c r="N11" s="220">
        <v>205</v>
      </c>
      <c r="O11" s="220">
        <v>1</v>
      </c>
      <c r="P11" s="220"/>
      <c r="Q11" s="220"/>
      <c r="R11" s="220">
        <v>1</v>
      </c>
      <c r="S11" s="220"/>
      <c r="T11" s="220">
        <v>1</v>
      </c>
      <c r="U11" s="474">
        <v>3</v>
      </c>
      <c r="V11" s="220">
        <v>300</v>
      </c>
      <c r="W11" s="220">
        <v>600</v>
      </c>
      <c r="X11" s="220"/>
      <c r="Y11" s="220"/>
      <c r="Z11" s="220" t="s">
        <v>3439</v>
      </c>
      <c r="AA11" s="479">
        <v>110</v>
      </c>
      <c r="AB11" s="475">
        <v>280</v>
      </c>
      <c r="AC11" s="475">
        <v>104</v>
      </c>
      <c r="AD11" s="475">
        <v>178.5</v>
      </c>
      <c r="AE11" s="475">
        <v>175</v>
      </c>
      <c r="AF11" s="476">
        <v>111.5</v>
      </c>
      <c r="AG11" s="81">
        <v>2200</v>
      </c>
      <c r="AH11" s="477">
        <v>132</v>
      </c>
      <c r="AI11" s="130">
        <v>7362</v>
      </c>
      <c r="AJ11" s="220"/>
      <c r="AK11" s="220"/>
      <c r="AL11" s="220"/>
      <c r="AM11" s="220"/>
      <c r="AN11" s="216"/>
    </row>
    <row r="12" spans="1:41" ht="29.25" customHeight="1">
      <c r="A12" s="220">
        <v>4</v>
      </c>
      <c r="B12" s="472" t="s">
        <v>3436</v>
      </c>
      <c r="C12" s="220"/>
      <c r="D12" s="220">
        <v>1</v>
      </c>
      <c r="E12" s="220"/>
      <c r="F12" s="220">
        <v>1</v>
      </c>
      <c r="G12" s="220"/>
      <c r="H12" s="473">
        <v>504</v>
      </c>
      <c r="I12" s="220">
        <v>1</v>
      </c>
      <c r="J12" s="220"/>
      <c r="K12" s="220"/>
      <c r="L12" s="220">
        <v>176</v>
      </c>
      <c r="M12" s="220">
        <v>76</v>
      </c>
      <c r="N12" s="220">
        <v>197</v>
      </c>
      <c r="O12" s="220"/>
      <c r="P12" s="220">
        <v>1</v>
      </c>
      <c r="Q12" s="220"/>
      <c r="R12" s="220">
        <v>1</v>
      </c>
      <c r="S12" s="220"/>
      <c r="T12" s="220">
        <v>1</v>
      </c>
      <c r="U12" s="474">
        <v>4</v>
      </c>
      <c r="V12" s="220">
        <v>300</v>
      </c>
      <c r="W12" s="220">
        <v>980</v>
      </c>
      <c r="X12" s="220"/>
      <c r="Y12" s="220"/>
      <c r="Z12" s="220" t="s">
        <v>3440</v>
      </c>
      <c r="AA12" s="70">
        <v>6490</v>
      </c>
      <c r="AB12" s="66">
        <v>2475</v>
      </c>
      <c r="AC12" s="66">
        <v>1546</v>
      </c>
      <c r="AD12" s="475">
        <v>165.5</v>
      </c>
      <c r="AE12" s="475">
        <v>121</v>
      </c>
      <c r="AF12" s="476">
        <v>199</v>
      </c>
      <c r="AG12" s="81">
        <v>2755.5</v>
      </c>
      <c r="AH12" s="477">
        <v>734.5</v>
      </c>
      <c r="AI12" s="478">
        <v>3534</v>
      </c>
      <c r="AJ12" s="220"/>
      <c r="AK12" s="220"/>
      <c r="AL12" s="220"/>
      <c r="AM12" s="220"/>
      <c r="AN12" s="216"/>
    </row>
    <row r="13" spans="1:41" ht="29.25" customHeight="1">
      <c r="A13" s="220">
        <v>5</v>
      </c>
      <c r="B13" s="472" t="s">
        <v>3436</v>
      </c>
      <c r="C13" s="220"/>
      <c r="D13" s="220">
        <v>1</v>
      </c>
      <c r="E13" s="220"/>
      <c r="F13" s="220"/>
      <c r="G13" s="220">
        <v>1</v>
      </c>
      <c r="H13" s="473">
        <v>606</v>
      </c>
      <c r="I13" s="220"/>
      <c r="J13" s="220"/>
      <c r="K13" s="220">
        <v>1</v>
      </c>
      <c r="L13" s="220">
        <v>170</v>
      </c>
      <c r="M13" s="220">
        <v>70</v>
      </c>
      <c r="N13" s="220">
        <v>203</v>
      </c>
      <c r="O13" s="220">
        <v>1</v>
      </c>
      <c r="P13" s="220"/>
      <c r="Q13" s="220"/>
      <c r="R13" s="220">
        <v>1</v>
      </c>
      <c r="S13" s="220"/>
      <c r="T13" s="220">
        <v>1</v>
      </c>
      <c r="U13" s="474">
        <v>5</v>
      </c>
      <c r="V13" s="220">
        <v>300</v>
      </c>
      <c r="W13" s="220">
        <v>800</v>
      </c>
      <c r="X13" s="220"/>
      <c r="Y13" s="220"/>
      <c r="Z13" s="220" t="s">
        <v>3441</v>
      </c>
      <c r="AA13" s="70">
        <v>1526.5</v>
      </c>
      <c r="AB13" s="66">
        <v>4125.5</v>
      </c>
      <c r="AC13" s="66">
        <v>1224</v>
      </c>
      <c r="AD13" s="475">
        <v>101.5</v>
      </c>
      <c r="AE13" s="66">
        <v>2333.5</v>
      </c>
      <c r="AF13" s="476">
        <v>989.5</v>
      </c>
      <c r="AG13" s="480">
        <v>287</v>
      </c>
      <c r="AH13" s="477">
        <v>182</v>
      </c>
      <c r="AI13" s="478">
        <v>3433</v>
      </c>
      <c r="AJ13" s="220"/>
      <c r="AK13" s="220"/>
      <c r="AL13" s="220"/>
      <c r="AM13" s="220"/>
      <c r="AN13" s="216"/>
    </row>
    <row r="14" spans="1:41" ht="29.25" customHeight="1">
      <c r="A14" s="220">
        <v>6</v>
      </c>
      <c r="B14" s="472" t="s">
        <v>3436</v>
      </c>
      <c r="C14" s="220">
        <v>1</v>
      </c>
      <c r="D14" s="220"/>
      <c r="E14" s="220"/>
      <c r="F14" s="220">
        <v>1</v>
      </c>
      <c r="G14" s="220"/>
      <c r="H14" s="473">
        <v>402</v>
      </c>
      <c r="I14" s="220"/>
      <c r="J14" s="220">
        <v>1</v>
      </c>
      <c r="K14" s="220"/>
      <c r="L14" s="220">
        <v>150</v>
      </c>
      <c r="M14" s="220">
        <v>62</v>
      </c>
      <c r="N14" s="220">
        <v>163</v>
      </c>
      <c r="O14" s="220"/>
      <c r="P14" s="220">
        <v>1</v>
      </c>
      <c r="Q14" s="220"/>
      <c r="R14" s="220">
        <v>1</v>
      </c>
      <c r="S14" s="220"/>
      <c r="T14" s="220">
        <v>1</v>
      </c>
      <c r="U14" s="474">
        <v>6</v>
      </c>
      <c r="V14" s="220">
        <v>300</v>
      </c>
      <c r="W14" s="220">
        <v>800</v>
      </c>
      <c r="X14" s="220"/>
      <c r="Y14" s="220"/>
      <c r="Z14" s="220" t="s">
        <v>3442</v>
      </c>
      <c r="AA14" s="479">
        <v>617</v>
      </c>
      <c r="AB14" s="66">
        <v>1368</v>
      </c>
      <c r="AC14" s="66">
        <v>1405</v>
      </c>
      <c r="AD14" s="475">
        <v>272</v>
      </c>
      <c r="AE14" s="475">
        <v>520.5</v>
      </c>
      <c r="AF14" s="476">
        <v>559</v>
      </c>
      <c r="AG14" s="81">
        <v>1350.5</v>
      </c>
      <c r="AH14" s="477">
        <v>457</v>
      </c>
      <c r="AI14" s="478">
        <v>787</v>
      </c>
      <c r="AJ14" s="220"/>
      <c r="AK14" s="220"/>
      <c r="AL14" s="220"/>
      <c r="AM14" s="220"/>
      <c r="AN14" s="216"/>
    </row>
    <row r="15" spans="1:41" ht="29.25" customHeight="1">
      <c r="A15" s="220">
        <v>7</v>
      </c>
      <c r="B15" s="472" t="s">
        <v>3436</v>
      </c>
      <c r="C15" s="220"/>
      <c r="D15" s="220">
        <v>1</v>
      </c>
      <c r="E15" s="220"/>
      <c r="F15" s="220"/>
      <c r="G15" s="220">
        <v>1</v>
      </c>
      <c r="H15" s="473">
        <v>744</v>
      </c>
      <c r="I15" s="220"/>
      <c r="J15" s="220"/>
      <c r="K15" s="220">
        <v>1</v>
      </c>
      <c r="L15" s="220">
        <v>183</v>
      </c>
      <c r="M15" s="220">
        <v>72</v>
      </c>
      <c r="N15" s="220">
        <v>221</v>
      </c>
      <c r="O15" s="220">
        <v>1</v>
      </c>
      <c r="P15" s="220"/>
      <c r="Q15" s="220"/>
      <c r="R15" s="220">
        <v>1</v>
      </c>
      <c r="S15" s="220"/>
      <c r="T15" s="220">
        <v>1</v>
      </c>
      <c r="U15" s="474">
        <v>7</v>
      </c>
      <c r="V15" s="220">
        <v>300</v>
      </c>
      <c r="W15" s="220">
        <v>750</v>
      </c>
      <c r="X15" s="220"/>
      <c r="Y15" s="220"/>
      <c r="Z15" s="220" t="s">
        <v>3443</v>
      </c>
      <c r="AA15" s="479">
        <v>97.5</v>
      </c>
      <c r="AB15" s="475">
        <v>84.5</v>
      </c>
      <c r="AC15" s="475">
        <v>85</v>
      </c>
      <c r="AD15" s="475">
        <v>77.5</v>
      </c>
      <c r="AE15" s="475">
        <v>85.5</v>
      </c>
      <c r="AF15" s="476">
        <v>64</v>
      </c>
      <c r="AG15" s="480">
        <v>890</v>
      </c>
      <c r="AH15" s="477">
        <v>75.5</v>
      </c>
      <c r="AI15" s="478">
        <v>830</v>
      </c>
      <c r="AJ15" s="220"/>
      <c r="AK15" s="220"/>
      <c r="AL15" s="220"/>
      <c r="AM15" s="220"/>
      <c r="AN15" s="216"/>
    </row>
    <row r="16" spans="1:41" ht="29.25" customHeight="1">
      <c r="A16" s="220">
        <v>8</v>
      </c>
      <c r="B16" s="472" t="s">
        <v>3436</v>
      </c>
      <c r="C16" s="220">
        <v>1</v>
      </c>
      <c r="D16" s="220"/>
      <c r="E16" s="220"/>
      <c r="F16" s="220">
        <v>1</v>
      </c>
      <c r="G16" s="220"/>
      <c r="H16" s="473">
        <v>339</v>
      </c>
      <c r="I16" s="220"/>
      <c r="J16" s="220">
        <v>1</v>
      </c>
      <c r="K16" s="220"/>
      <c r="L16" s="220">
        <v>145</v>
      </c>
      <c r="M16" s="220">
        <v>56</v>
      </c>
      <c r="N16" s="220">
        <v>170</v>
      </c>
      <c r="O16" s="220"/>
      <c r="P16" s="220">
        <v>1</v>
      </c>
      <c r="Q16" s="220"/>
      <c r="R16" s="220">
        <v>1</v>
      </c>
      <c r="S16" s="220"/>
      <c r="T16" s="220">
        <v>1</v>
      </c>
      <c r="U16" s="474">
        <v>8</v>
      </c>
      <c r="V16" s="220">
        <v>300</v>
      </c>
      <c r="W16" s="220">
        <v>800</v>
      </c>
      <c r="X16" s="220"/>
      <c r="Y16" s="220"/>
      <c r="Z16" s="220" t="s">
        <v>3444</v>
      </c>
      <c r="AA16" s="479">
        <v>199</v>
      </c>
      <c r="AB16" s="475">
        <v>257.5</v>
      </c>
      <c r="AC16" s="475">
        <v>142</v>
      </c>
      <c r="AD16" s="475">
        <v>115</v>
      </c>
      <c r="AE16" s="475">
        <v>106</v>
      </c>
      <c r="AF16" s="476">
        <v>111</v>
      </c>
      <c r="AG16" s="480">
        <v>210</v>
      </c>
      <c r="AH16" s="477">
        <v>99</v>
      </c>
      <c r="AI16" s="478">
        <v>435</v>
      </c>
      <c r="AJ16" s="220"/>
      <c r="AK16" s="220"/>
      <c r="AL16" s="220"/>
      <c r="AM16" s="220"/>
      <c r="AN16" s="216"/>
    </row>
    <row r="17" spans="1:40" ht="29.25" customHeight="1">
      <c r="A17" s="220">
        <v>9</v>
      </c>
      <c r="B17" s="472" t="s">
        <v>3436</v>
      </c>
      <c r="C17" s="220">
        <v>1</v>
      </c>
      <c r="D17" s="220"/>
      <c r="E17" s="220"/>
      <c r="F17" s="220"/>
      <c r="G17" s="220">
        <v>1</v>
      </c>
      <c r="H17" s="473">
        <v>574</v>
      </c>
      <c r="I17" s="220"/>
      <c r="J17" s="220">
        <v>1</v>
      </c>
      <c r="K17" s="220"/>
      <c r="L17" s="220">
        <v>169</v>
      </c>
      <c r="M17" s="220">
        <v>68</v>
      </c>
      <c r="N17" s="220">
        <v>198</v>
      </c>
      <c r="O17" s="220"/>
      <c r="P17" s="220">
        <v>1</v>
      </c>
      <c r="Q17" s="220"/>
      <c r="R17" s="220">
        <v>1</v>
      </c>
      <c r="S17" s="220"/>
      <c r="T17" s="220">
        <v>1</v>
      </c>
      <c r="U17" s="474">
        <v>9</v>
      </c>
      <c r="V17" s="220">
        <v>300</v>
      </c>
      <c r="W17" s="220">
        <v>650</v>
      </c>
      <c r="X17" s="220"/>
      <c r="Y17" s="220"/>
      <c r="Z17" s="220" t="s">
        <v>3445</v>
      </c>
      <c r="AA17" s="479">
        <v>349</v>
      </c>
      <c r="AB17" s="475">
        <v>109</v>
      </c>
      <c r="AC17" s="475">
        <v>107</v>
      </c>
      <c r="AD17" s="475">
        <v>268.5</v>
      </c>
      <c r="AE17" s="475">
        <v>306</v>
      </c>
      <c r="AF17" s="476">
        <v>115</v>
      </c>
      <c r="AG17" s="480">
        <v>849</v>
      </c>
      <c r="AH17" s="477">
        <v>119.5</v>
      </c>
      <c r="AI17" s="478">
        <v>3922.5</v>
      </c>
      <c r="AJ17" s="220"/>
      <c r="AK17" s="220"/>
      <c r="AL17" s="220"/>
      <c r="AM17" s="220"/>
      <c r="AN17" s="216"/>
    </row>
    <row r="18" spans="1:40" ht="29.25" customHeight="1">
      <c r="A18" s="220">
        <v>10</v>
      </c>
      <c r="B18" s="472" t="s">
        <v>3436</v>
      </c>
      <c r="C18" s="220">
        <v>1</v>
      </c>
      <c r="D18" s="220"/>
      <c r="E18" s="220"/>
      <c r="F18" s="220"/>
      <c r="G18" s="220">
        <v>1</v>
      </c>
      <c r="H18" s="473">
        <v>535</v>
      </c>
      <c r="I18" s="220"/>
      <c r="J18" s="220">
        <v>1</v>
      </c>
      <c r="K18" s="220"/>
      <c r="L18" s="220">
        <v>171</v>
      </c>
      <c r="M18" s="220">
        <v>70</v>
      </c>
      <c r="N18" s="220">
        <v>185</v>
      </c>
      <c r="O18" s="220"/>
      <c r="P18" s="220">
        <v>1</v>
      </c>
      <c r="Q18" s="220"/>
      <c r="R18" s="220">
        <v>1</v>
      </c>
      <c r="S18" s="220"/>
      <c r="T18" s="220">
        <v>1</v>
      </c>
      <c r="U18" s="474">
        <v>10</v>
      </c>
      <c r="V18" s="220">
        <v>300</v>
      </c>
      <c r="W18" s="220">
        <v>1000</v>
      </c>
      <c r="X18" s="220"/>
      <c r="Y18" s="220"/>
      <c r="Z18" s="220" t="s">
        <v>3446</v>
      </c>
      <c r="AA18" s="70">
        <v>4327</v>
      </c>
      <c r="AB18" s="105">
        <v>24088.5</v>
      </c>
      <c r="AC18" s="66">
        <v>4145.5</v>
      </c>
      <c r="AD18" s="475">
        <v>437</v>
      </c>
      <c r="AE18" s="475">
        <v>616.5</v>
      </c>
      <c r="AF18" s="476">
        <v>138</v>
      </c>
      <c r="AG18" s="480">
        <v>635</v>
      </c>
      <c r="AH18" s="477">
        <v>101</v>
      </c>
      <c r="AI18" s="130">
        <v>9543</v>
      </c>
      <c r="AJ18" s="220"/>
      <c r="AK18" s="220"/>
      <c r="AL18" s="220"/>
      <c r="AM18" s="220"/>
      <c r="AN18" s="216"/>
    </row>
    <row r="19" spans="1:40" ht="29.25" customHeight="1">
      <c r="A19" s="220">
        <v>11</v>
      </c>
      <c r="B19" s="472" t="s">
        <v>3436</v>
      </c>
      <c r="C19" s="220">
        <v>1</v>
      </c>
      <c r="D19" s="220"/>
      <c r="E19" s="220"/>
      <c r="F19" s="220"/>
      <c r="G19" s="220">
        <v>1</v>
      </c>
      <c r="H19" s="473">
        <v>602</v>
      </c>
      <c r="I19" s="220"/>
      <c r="J19" s="220">
        <v>1</v>
      </c>
      <c r="K19" s="220"/>
      <c r="L19" s="220">
        <v>167</v>
      </c>
      <c r="M19" s="220">
        <v>70</v>
      </c>
      <c r="N19" s="220">
        <v>195</v>
      </c>
      <c r="O19" s="220"/>
      <c r="P19" s="220">
        <v>1</v>
      </c>
      <c r="Q19" s="220"/>
      <c r="R19" s="220">
        <v>1</v>
      </c>
      <c r="S19" s="220"/>
      <c r="T19" s="220">
        <v>1</v>
      </c>
      <c r="U19" s="474">
        <v>11</v>
      </c>
      <c r="V19" s="220">
        <v>300</v>
      </c>
      <c r="W19" s="220">
        <v>530</v>
      </c>
      <c r="X19" s="220"/>
      <c r="Y19" s="220"/>
      <c r="Z19" s="220" t="s">
        <v>3447</v>
      </c>
      <c r="AA19" s="70">
        <v>4333.5</v>
      </c>
      <c r="AB19" s="475">
        <v>278</v>
      </c>
      <c r="AC19" s="475">
        <v>134</v>
      </c>
      <c r="AD19" s="475">
        <v>130.5</v>
      </c>
      <c r="AE19" s="475">
        <v>146</v>
      </c>
      <c r="AF19" s="476">
        <v>955.5</v>
      </c>
      <c r="AG19" s="81">
        <v>4740</v>
      </c>
      <c r="AH19" s="72">
        <v>1408</v>
      </c>
      <c r="AI19" s="478">
        <v>3178.5</v>
      </c>
      <c r="AJ19" s="220"/>
      <c r="AK19" s="220"/>
      <c r="AL19" s="220"/>
      <c r="AM19" s="220"/>
      <c r="AN19" s="216"/>
    </row>
    <row r="20" spans="1:40" ht="29.25" customHeight="1">
      <c r="A20" s="220">
        <v>12</v>
      </c>
      <c r="B20" s="472" t="s">
        <v>3436</v>
      </c>
      <c r="C20" s="220">
        <v>1</v>
      </c>
      <c r="D20" s="220"/>
      <c r="E20" s="220"/>
      <c r="F20" s="220"/>
      <c r="G20" s="220">
        <v>1</v>
      </c>
      <c r="H20" s="473">
        <v>663</v>
      </c>
      <c r="I20" s="220"/>
      <c r="J20" s="220">
        <v>1</v>
      </c>
      <c r="K20" s="220"/>
      <c r="L20" s="220">
        <v>177</v>
      </c>
      <c r="M20" s="220">
        <v>78</v>
      </c>
      <c r="N20" s="220">
        <v>202</v>
      </c>
      <c r="O20" s="220"/>
      <c r="P20" s="220">
        <v>1</v>
      </c>
      <c r="Q20" s="220"/>
      <c r="R20" s="220">
        <v>1</v>
      </c>
      <c r="S20" s="220"/>
      <c r="T20" s="220">
        <v>1</v>
      </c>
      <c r="U20" s="474">
        <v>12</v>
      </c>
      <c r="V20" s="220">
        <v>300</v>
      </c>
      <c r="W20" s="220">
        <v>700</v>
      </c>
      <c r="X20" s="220"/>
      <c r="Y20" s="220"/>
      <c r="Z20" s="220" t="s">
        <v>3448</v>
      </c>
      <c r="AA20" s="479">
        <v>266</v>
      </c>
      <c r="AB20" s="475">
        <v>412</v>
      </c>
      <c r="AC20" s="475">
        <v>244</v>
      </c>
      <c r="AD20" s="475">
        <v>131</v>
      </c>
      <c r="AE20" s="475">
        <v>158</v>
      </c>
      <c r="AF20" s="476">
        <v>100</v>
      </c>
      <c r="AG20" s="480">
        <v>917</v>
      </c>
      <c r="AH20" s="477">
        <v>103</v>
      </c>
      <c r="AI20" s="478">
        <v>1329.5</v>
      </c>
      <c r="AJ20" s="220"/>
      <c r="AK20" s="220"/>
      <c r="AL20" s="220"/>
      <c r="AM20" s="220"/>
      <c r="AN20" s="216"/>
    </row>
    <row r="21" spans="1:40" ht="29.25" customHeight="1">
      <c r="A21" s="220">
        <v>13</v>
      </c>
      <c r="B21" s="472" t="s">
        <v>3436</v>
      </c>
      <c r="C21" s="220"/>
      <c r="D21" s="220">
        <v>1</v>
      </c>
      <c r="E21" s="220"/>
      <c r="F21" s="220"/>
      <c r="G21" s="220">
        <v>1</v>
      </c>
      <c r="H21" s="473">
        <v>570</v>
      </c>
      <c r="I21" s="220"/>
      <c r="J21" s="220"/>
      <c r="K21" s="220">
        <v>1</v>
      </c>
      <c r="L21" s="220">
        <v>172</v>
      </c>
      <c r="M21" s="220">
        <v>75</v>
      </c>
      <c r="N21" s="220">
        <v>193</v>
      </c>
      <c r="O21" s="220"/>
      <c r="P21" s="220">
        <v>1</v>
      </c>
      <c r="Q21" s="220"/>
      <c r="R21" s="220">
        <v>1</v>
      </c>
      <c r="S21" s="220"/>
      <c r="T21" s="220">
        <v>1</v>
      </c>
      <c r="U21" s="474">
        <v>13</v>
      </c>
      <c r="V21" s="220">
        <v>300</v>
      </c>
      <c r="W21" s="220">
        <v>980</v>
      </c>
      <c r="X21" s="220"/>
      <c r="Y21" s="220"/>
      <c r="Z21" s="220" t="s">
        <v>3449</v>
      </c>
      <c r="AA21" s="479">
        <v>63</v>
      </c>
      <c r="AB21" s="475">
        <v>86</v>
      </c>
      <c r="AC21" s="475">
        <v>80</v>
      </c>
      <c r="AD21" s="475">
        <v>97</v>
      </c>
      <c r="AE21" s="475">
        <v>78</v>
      </c>
      <c r="AF21" s="476">
        <v>78</v>
      </c>
      <c r="AG21" s="480">
        <v>156.5</v>
      </c>
      <c r="AH21" s="477">
        <v>95</v>
      </c>
      <c r="AI21" s="478">
        <v>1194</v>
      </c>
      <c r="AJ21" s="220" t="s">
        <v>3450</v>
      </c>
      <c r="AK21" s="220"/>
      <c r="AL21" s="220"/>
      <c r="AM21" s="220"/>
      <c r="AN21" s="216"/>
    </row>
    <row r="22" spans="1:40" ht="29.25" customHeight="1">
      <c r="A22" s="220">
        <v>14</v>
      </c>
      <c r="B22" s="472" t="s">
        <v>3436</v>
      </c>
      <c r="C22" s="220">
        <v>1</v>
      </c>
      <c r="D22" s="220"/>
      <c r="E22" s="220"/>
      <c r="F22" s="220">
        <v>1</v>
      </c>
      <c r="G22" s="220"/>
      <c r="H22" s="473">
        <v>543</v>
      </c>
      <c r="I22" s="220"/>
      <c r="J22" s="220"/>
      <c r="K22" s="220">
        <v>1</v>
      </c>
      <c r="L22" s="220">
        <v>175</v>
      </c>
      <c r="M22" s="220">
        <v>76</v>
      </c>
      <c r="N22" s="220">
        <v>195</v>
      </c>
      <c r="O22" s="220"/>
      <c r="P22" s="220">
        <v>1</v>
      </c>
      <c r="Q22" s="220"/>
      <c r="R22" s="220">
        <v>1</v>
      </c>
      <c r="S22" s="220"/>
      <c r="T22" s="220">
        <v>1</v>
      </c>
      <c r="U22" s="474">
        <v>14</v>
      </c>
      <c r="V22" s="220">
        <v>300</v>
      </c>
      <c r="W22" s="220">
        <v>600</v>
      </c>
      <c r="X22" s="220"/>
      <c r="Y22" s="220"/>
      <c r="Z22" s="220" t="s">
        <v>3451</v>
      </c>
      <c r="AA22" s="479">
        <v>84</v>
      </c>
      <c r="AB22" s="475">
        <v>138</v>
      </c>
      <c r="AC22" s="475">
        <v>149</v>
      </c>
      <c r="AD22" s="475">
        <v>155</v>
      </c>
      <c r="AE22" s="475">
        <v>236</v>
      </c>
      <c r="AF22" s="476">
        <v>281</v>
      </c>
      <c r="AG22" s="480">
        <v>450</v>
      </c>
      <c r="AH22" s="477">
        <v>114</v>
      </c>
      <c r="AI22" s="130">
        <v>7538</v>
      </c>
      <c r="AJ22" s="220"/>
      <c r="AK22" s="220"/>
      <c r="AL22" s="220"/>
      <c r="AM22" s="220"/>
      <c r="AN22" s="216"/>
    </row>
    <row r="23" spans="1:40" ht="29.25" customHeight="1">
      <c r="A23" s="220">
        <v>15</v>
      </c>
      <c r="B23" s="472" t="s">
        <v>3436</v>
      </c>
      <c r="C23" s="220">
        <v>1</v>
      </c>
      <c r="D23" s="220"/>
      <c r="E23" s="220"/>
      <c r="F23" s="220"/>
      <c r="G23" s="220">
        <v>1</v>
      </c>
      <c r="H23" s="473">
        <v>616</v>
      </c>
      <c r="I23" s="220"/>
      <c r="J23" s="220">
        <v>1</v>
      </c>
      <c r="K23" s="220"/>
      <c r="L23" s="220">
        <v>178</v>
      </c>
      <c r="M23" s="220">
        <v>74</v>
      </c>
      <c r="N23" s="220">
        <v>205</v>
      </c>
      <c r="O23" s="220"/>
      <c r="P23" s="220">
        <v>1</v>
      </c>
      <c r="Q23" s="220"/>
      <c r="R23" s="220">
        <v>1</v>
      </c>
      <c r="S23" s="220"/>
      <c r="T23" s="220">
        <v>1</v>
      </c>
      <c r="U23" s="474">
        <v>15</v>
      </c>
      <c r="V23" s="220">
        <v>300</v>
      </c>
      <c r="W23" s="220">
        <v>550</v>
      </c>
      <c r="X23" s="220"/>
      <c r="Y23" s="220"/>
      <c r="Z23" s="220" t="s">
        <v>3452</v>
      </c>
      <c r="AA23" s="70">
        <v>9320</v>
      </c>
      <c r="AB23" s="105">
        <v>16285</v>
      </c>
      <c r="AC23" s="66">
        <v>3954</v>
      </c>
      <c r="AD23" s="475">
        <v>769</v>
      </c>
      <c r="AE23" s="66">
        <v>1055.5</v>
      </c>
      <c r="AF23" s="71">
        <v>1529</v>
      </c>
      <c r="AG23" s="480">
        <v>382</v>
      </c>
      <c r="AH23" s="477">
        <v>249</v>
      </c>
      <c r="AI23" s="130">
        <v>6305</v>
      </c>
      <c r="AJ23" s="220"/>
      <c r="AK23" s="220"/>
      <c r="AL23" s="220"/>
      <c r="AM23" s="220"/>
      <c r="AN23" s="216"/>
    </row>
    <row r="24" spans="1:40" ht="29.25" customHeight="1">
      <c r="A24" s="220">
        <v>16</v>
      </c>
      <c r="B24" s="472" t="s">
        <v>3436</v>
      </c>
      <c r="C24" s="220">
        <v>1</v>
      </c>
      <c r="D24" s="220"/>
      <c r="E24" s="220"/>
      <c r="F24" s="220"/>
      <c r="G24" s="220">
        <v>1</v>
      </c>
      <c r="H24" s="473">
        <v>647</v>
      </c>
      <c r="I24" s="220"/>
      <c r="J24" s="220">
        <v>1</v>
      </c>
      <c r="K24" s="220"/>
      <c r="L24" s="220">
        <v>176</v>
      </c>
      <c r="M24" s="220">
        <v>76</v>
      </c>
      <c r="N24" s="220">
        <v>208</v>
      </c>
      <c r="O24" s="220"/>
      <c r="P24" s="220">
        <v>1</v>
      </c>
      <c r="Q24" s="220"/>
      <c r="R24" s="220">
        <v>1</v>
      </c>
      <c r="S24" s="220"/>
      <c r="T24" s="220">
        <v>1</v>
      </c>
      <c r="U24" s="474">
        <v>16</v>
      </c>
      <c r="V24" s="220">
        <v>300</v>
      </c>
      <c r="W24" s="220">
        <v>500</v>
      </c>
      <c r="X24" s="220"/>
      <c r="Y24" s="220"/>
      <c r="Z24" s="220" t="s">
        <v>3453</v>
      </c>
      <c r="AA24" s="479">
        <v>452</v>
      </c>
      <c r="AB24" s="66">
        <v>1851</v>
      </c>
      <c r="AC24" s="66">
        <v>1796</v>
      </c>
      <c r="AD24" s="475">
        <v>197</v>
      </c>
      <c r="AE24" s="475">
        <v>172</v>
      </c>
      <c r="AF24" s="476">
        <v>141</v>
      </c>
      <c r="AG24" s="480">
        <v>440</v>
      </c>
      <c r="AH24" s="477">
        <v>105.5</v>
      </c>
      <c r="AI24" s="130">
        <v>4190</v>
      </c>
      <c r="AJ24" s="220"/>
      <c r="AK24" s="220"/>
      <c r="AL24" s="220"/>
      <c r="AM24" s="220"/>
      <c r="AN24" s="216"/>
    </row>
    <row r="25" spans="1:40" ht="29.25" customHeight="1">
      <c r="A25" s="220">
        <v>17</v>
      </c>
      <c r="B25" s="472" t="s">
        <v>3436</v>
      </c>
      <c r="C25" s="220"/>
      <c r="D25" s="220">
        <v>1</v>
      </c>
      <c r="E25" s="220"/>
      <c r="F25" s="220"/>
      <c r="G25" s="220">
        <v>1</v>
      </c>
      <c r="H25" s="473">
        <v>531</v>
      </c>
      <c r="I25" s="220"/>
      <c r="J25" s="220">
        <v>1</v>
      </c>
      <c r="K25" s="220"/>
      <c r="L25" s="220">
        <v>162</v>
      </c>
      <c r="M25" s="220">
        <v>67</v>
      </c>
      <c r="N25" s="220">
        <v>200</v>
      </c>
      <c r="O25" s="220">
        <v>1</v>
      </c>
      <c r="P25" s="220"/>
      <c r="Q25" s="220"/>
      <c r="R25" s="220">
        <v>1</v>
      </c>
      <c r="S25" s="220"/>
      <c r="T25" s="220">
        <v>1</v>
      </c>
      <c r="U25" s="474">
        <v>17</v>
      </c>
      <c r="V25" s="220">
        <v>300</v>
      </c>
      <c r="W25" s="220">
        <v>550</v>
      </c>
      <c r="X25" s="220"/>
      <c r="Y25" s="220"/>
      <c r="Z25" s="220" t="s">
        <v>3454</v>
      </c>
      <c r="AA25" s="479">
        <v>413.5</v>
      </c>
      <c r="AB25" s="475">
        <v>100</v>
      </c>
      <c r="AC25" s="475">
        <v>141</v>
      </c>
      <c r="AD25" s="475">
        <v>130</v>
      </c>
      <c r="AE25" s="475">
        <v>115</v>
      </c>
      <c r="AF25" s="476">
        <v>162</v>
      </c>
      <c r="AG25" s="81">
        <v>2507.5</v>
      </c>
      <c r="AH25" s="477">
        <v>268</v>
      </c>
      <c r="AI25" s="130">
        <v>4070</v>
      </c>
      <c r="AJ25" s="220"/>
      <c r="AK25" s="220"/>
      <c r="AL25" s="220"/>
      <c r="AM25" s="220"/>
      <c r="AN25" s="216"/>
    </row>
    <row r="26" spans="1:40" ht="29.25" customHeight="1">
      <c r="A26" s="220">
        <v>18</v>
      </c>
      <c r="B26" s="472" t="s">
        <v>3436</v>
      </c>
      <c r="C26" s="220"/>
      <c r="D26" s="220">
        <v>1</v>
      </c>
      <c r="E26" s="220"/>
      <c r="F26" s="220"/>
      <c r="G26" s="220">
        <v>1</v>
      </c>
      <c r="H26" s="473">
        <v>678</v>
      </c>
      <c r="I26" s="220"/>
      <c r="J26" s="220">
        <v>1</v>
      </c>
      <c r="K26" s="220"/>
      <c r="L26" s="220">
        <v>175</v>
      </c>
      <c r="M26" s="220">
        <v>70</v>
      </c>
      <c r="N26" s="220">
        <v>208</v>
      </c>
      <c r="O26" s="220">
        <v>1</v>
      </c>
      <c r="P26" s="220"/>
      <c r="Q26" s="220"/>
      <c r="R26" s="220">
        <v>1</v>
      </c>
      <c r="S26" s="220"/>
      <c r="T26" s="220">
        <v>1</v>
      </c>
      <c r="U26" s="474">
        <v>18</v>
      </c>
      <c r="V26" s="220">
        <v>300</v>
      </c>
      <c r="W26" s="220">
        <v>700</v>
      </c>
      <c r="X26" s="220"/>
      <c r="Y26" s="220"/>
      <c r="Z26" s="220" t="s">
        <v>3455</v>
      </c>
      <c r="AA26" s="481">
        <v>15799</v>
      </c>
      <c r="AB26" s="475">
        <v>727</v>
      </c>
      <c r="AC26" s="475">
        <v>230.5</v>
      </c>
      <c r="AD26" s="475">
        <v>154</v>
      </c>
      <c r="AE26" s="475">
        <v>279</v>
      </c>
      <c r="AF26" s="71">
        <v>3541</v>
      </c>
      <c r="AG26" s="106">
        <v>10911</v>
      </c>
      <c r="AH26" s="72">
        <v>6469.5</v>
      </c>
      <c r="AI26" s="478">
        <v>3180</v>
      </c>
      <c r="AJ26" s="220"/>
      <c r="AK26" s="220"/>
      <c r="AL26" s="220"/>
      <c r="AM26" s="220"/>
      <c r="AN26" s="216"/>
    </row>
    <row r="27" spans="1:40" ht="29.25" customHeight="1">
      <c r="A27" s="220">
        <v>19</v>
      </c>
      <c r="B27" s="472" t="s">
        <v>3436</v>
      </c>
      <c r="C27" s="220">
        <v>1</v>
      </c>
      <c r="D27" s="220"/>
      <c r="E27" s="220"/>
      <c r="F27" s="220"/>
      <c r="G27" s="220">
        <v>1</v>
      </c>
      <c r="H27" s="473">
        <v>675</v>
      </c>
      <c r="I27" s="220"/>
      <c r="J27" s="220"/>
      <c r="K27" s="220">
        <v>1</v>
      </c>
      <c r="L27" s="220">
        <v>186</v>
      </c>
      <c r="M27" s="220">
        <v>72</v>
      </c>
      <c r="N27" s="220">
        <v>212</v>
      </c>
      <c r="O27" s="220"/>
      <c r="P27" s="220"/>
      <c r="Q27" s="220"/>
      <c r="R27" s="220">
        <v>1</v>
      </c>
      <c r="S27" s="220"/>
      <c r="T27" s="220">
        <v>1</v>
      </c>
      <c r="U27" s="474">
        <v>19</v>
      </c>
      <c r="V27" s="220">
        <v>300</v>
      </c>
      <c r="W27" s="220">
        <v>800</v>
      </c>
      <c r="X27" s="220"/>
      <c r="Y27" s="220"/>
      <c r="Z27" s="220" t="s">
        <v>3456</v>
      </c>
      <c r="AA27" s="479">
        <v>450.5</v>
      </c>
      <c r="AB27" s="475">
        <v>122</v>
      </c>
      <c r="AC27" s="475">
        <v>131</v>
      </c>
      <c r="AD27" s="475">
        <v>204.5</v>
      </c>
      <c r="AE27" s="475">
        <v>177</v>
      </c>
      <c r="AF27" s="476">
        <v>87</v>
      </c>
      <c r="AG27" s="480">
        <v>512</v>
      </c>
      <c r="AH27" s="477">
        <v>135</v>
      </c>
      <c r="AI27" s="130">
        <v>9403</v>
      </c>
      <c r="AJ27" s="220"/>
      <c r="AK27" s="220"/>
      <c r="AL27" s="220"/>
      <c r="AM27" s="220"/>
      <c r="AN27" s="216"/>
    </row>
    <row r="28" spans="1:40" ht="29.25" customHeight="1">
      <c r="A28" s="220">
        <v>20</v>
      </c>
      <c r="B28" s="472" t="s">
        <v>3436</v>
      </c>
      <c r="C28" s="220"/>
      <c r="D28" s="220">
        <v>1</v>
      </c>
      <c r="E28" s="220"/>
      <c r="F28" s="220">
        <v>1</v>
      </c>
      <c r="G28" s="220"/>
      <c r="H28" s="473">
        <v>388</v>
      </c>
      <c r="I28" s="220"/>
      <c r="J28" s="220">
        <v>1</v>
      </c>
      <c r="K28" s="220"/>
      <c r="L28" s="220">
        <v>160</v>
      </c>
      <c r="M28" s="220">
        <v>65</v>
      </c>
      <c r="N28" s="220">
        <v>175</v>
      </c>
      <c r="O28" s="220"/>
      <c r="P28" s="220"/>
      <c r="Q28" s="220"/>
      <c r="R28" s="220">
        <v>1</v>
      </c>
      <c r="S28" s="220"/>
      <c r="T28" s="220">
        <v>1</v>
      </c>
      <c r="U28" s="474">
        <v>20</v>
      </c>
      <c r="V28" s="220">
        <v>300</v>
      </c>
      <c r="W28" s="220">
        <v>550</v>
      </c>
      <c r="X28" s="220"/>
      <c r="Y28" s="220"/>
      <c r="Z28" s="220" t="s">
        <v>3457</v>
      </c>
      <c r="AA28" s="479">
        <v>126</v>
      </c>
      <c r="AB28" s="475">
        <v>150</v>
      </c>
      <c r="AC28" s="475">
        <v>131</v>
      </c>
      <c r="AD28" s="475">
        <v>106</v>
      </c>
      <c r="AE28" s="475">
        <v>127</v>
      </c>
      <c r="AF28" s="476">
        <v>256.5</v>
      </c>
      <c r="AG28" s="81">
        <v>1074.5</v>
      </c>
      <c r="AH28" s="477">
        <v>119</v>
      </c>
      <c r="AI28" s="478">
        <v>466</v>
      </c>
      <c r="AJ28" s="220"/>
      <c r="AK28" s="220"/>
      <c r="AL28" s="220"/>
      <c r="AM28" s="220"/>
      <c r="AN28" s="216"/>
    </row>
    <row r="29" spans="1:40" ht="29.25" customHeight="1">
      <c r="A29" s="220">
        <v>21</v>
      </c>
      <c r="B29" s="472" t="s">
        <v>3436</v>
      </c>
      <c r="C29" s="220"/>
      <c r="D29" s="220">
        <v>1</v>
      </c>
      <c r="E29" s="220"/>
      <c r="F29" s="220"/>
      <c r="G29" s="220">
        <v>1</v>
      </c>
      <c r="H29" s="473">
        <v>546</v>
      </c>
      <c r="I29" s="220"/>
      <c r="J29" s="220">
        <v>1</v>
      </c>
      <c r="K29" s="220"/>
      <c r="L29" s="220">
        <v>180</v>
      </c>
      <c r="M29" s="220">
        <v>71</v>
      </c>
      <c r="N29" s="220">
        <v>205</v>
      </c>
      <c r="O29" s="220">
        <v>1</v>
      </c>
      <c r="P29" s="220"/>
      <c r="Q29" s="220"/>
      <c r="R29" s="220">
        <v>1</v>
      </c>
      <c r="S29" s="220"/>
      <c r="T29" s="220">
        <v>1</v>
      </c>
      <c r="U29" s="474">
        <v>21</v>
      </c>
      <c r="V29" s="220">
        <v>150</v>
      </c>
      <c r="W29" s="220">
        <v>300</v>
      </c>
      <c r="X29" s="220"/>
      <c r="Y29" s="220"/>
      <c r="Z29" s="220" t="s">
        <v>3458</v>
      </c>
      <c r="AA29" s="70">
        <v>5978</v>
      </c>
      <c r="AB29" s="105">
        <v>13904</v>
      </c>
      <c r="AC29" s="66">
        <v>4765</v>
      </c>
      <c r="AD29" s="475">
        <v>176.5</v>
      </c>
      <c r="AE29" s="475">
        <v>272</v>
      </c>
      <c r="AF29" s="476">
        <v>122</v>
      </c>
      <c r="AG29" s="480">
        <v>115</v>
      </c>
      <c r="AH29" s="477">
        <v>131</v>
      </c>
      <c r="AI29" s="478">
        <v>3557.5</v>
      </c>
      <c r="AJ29" s="220"/>
      <c r="AK29" s="220"/>
      <c r="AL29" s="220"/>
      <c r="AM29" s="220"/>
      <c r="AN29" s="216"/>
    </row>
    <row r="30" spans="1:40" ht="29.25" customHeight="1">
      <c r="A30" s="220">
        <v>22</v>
      </c>
      <c r="B30" s="472" t="s">
        <v>3436</v>
      </c>
      <c r="C30" s="220"/>
      <c r="D30" s="220">
        <v>1</v>
      </c>
      <c r="E30" s="220"/>
      <c r="F30" s="220"/>
      <c r="G30" s="220">
        <v>1</v>
      </c>
      <c r="H30" s="473">
        <v>614</v>
      </c>
      <c r="I30" s="220"/>
      <c r="J30" s="220">
        <v>1</v>
      </c>
      <c r="K30" s="220"/>
      <c r="L30" s="220">
        <v>170</v>
      </c>
      <c r="M30" s="220">
        <v>68</v>
      </c>
      <c r="N30" s="220">
        <v>216</v>
      </c>
      <c r="O30" s="220">
        <v>1</v>
      </c>
      <c r="P30" s="220"/>
      <c r="Q30" s="220"/>
      <c r="R30" s="220">
        <v>1</v>
      </c>
      <c r="S30" s="220"/>
      <c r="T30" s="220">
        <v>1</v>
      </c>
      <c r="U30" s="474">
        <v>22</v>
      </c>
      <c r="V30" s="220">
        <v>300</v>
      </c>
      <c r="W30" s="220">
        <v>300</v>
      </c>
      <c r="X30" s="220"/>
      <c r="Y30" s="220"/>
      <c r="Z30" s="220" t="s">
        <v>3459</v>
      </c>
      <c r="AA30" s="481">
        <v>24723.5</v>
      </c>
      <c r="AB30" s="105">
        <v>24470</v>
      </c>
      <c r="AC30" s="66">
        <v>5157</v>
      </c>
      <c r="AD30" s="475">
        <v>304</v>
      </c>
      <c r="AE30" s="475">
        <v>547</v>
      </c>
      <c r="AF30" s="71">
        <v>2210.5</v>
      </c>
      <c r="AG30" s="480">
        <v>813.5</v>
      </c>
      <c r="AH30" s="477">
        <v>356</v>
      </c>
      <c r="AI30" s="478">
        <v>2429.5</v>
      </c>
      <c r="AJ30" s="220" t="s">
        <v>3460</v>
      </c>
      <c r="AK30" s="220"/>
      <c r="AL30" s="220"/>
      <c r="AM30" s="220"/>
      <c r="AN30" s="216"/>
    </row>
    <row r="31" spans="1:40" ht="29.25" customHeight="1">
      <c r="A31" s="220">
        <v>23</v>
      </c>
      <c r="B31" s="472" t="s">
        <v>3436</v>
      </c>
      <c r="C31" s="220"/>
      <c r="D31" s="220">
        <v>1</v>
      </c>
      <c r="E31" s="220"/>
      <c r="F31" s="220"/>
      <c r="G31" s="220">
        <v>1</v>
      </c>
      <c r="H31" s="473">
        <v>560</v>
      </c>
      <c r="I31" s="220"/>
      <c r="J31" s="220">
        <v>1</v>
      </c>
      <c r="K31" s="220"/>
      <c r="L31" s="220">
        <v>172</v>
      </c>
      <c r="M31" s="220">
        <v>72</v>
      </c>
      <c r="N31" s="220">
        <v>203</v>
      </c>
      <c r="O31" s="220">
        <v>1</v>
      </c>
      <c r="P31" s="220"/>
      <c r="Q31" s="220"/>
      <c r="R31" s="220">
        <v>1</v>
      </c>
      <c r="S31" s="220"/>
      <c r="T31" s="220">
        <v>1</v>
      </c>
      <c r="U31" s="474">
        <v>23</v>
      </c>
      <c r="V31" s="220">
        <v>300</v>
      </c>
      <c r="W31" s="220">
        <v>500</v>
      </c>
      <c r="X31" s="220"/>
      <c r="Y31" s="220"/>
      <c r="Z31" s="220" t="s">
        <v>3461</v>
      </c>
      <c r="AA31" s="481">
        <v>20339</v>
      </c>
      <c r="AB31" s="105">
        <v>26465</v>
      </c>
      <c r="AC31" s="66">
        <v>6035</v>
      </c>
      <c r="AD31" s="475">
        <v>172.5</v>
      </c>
      <c r="AE31" s="475">
        <v>147</v>
      </c>
      <c r="AF31" s="476">
        <v>169</v>
      </c>
      <c r="AG31" s="480">
        <v>877.5</v>
      </c>
      <c r="AH31" s="477">
        <v>133.5</v>
      </c>
      <c r="AI31" s="478">
        <v>2879.5</v>
      </c>
      <c r="AJ31" s="220"/>
      <c r="AK31" s="220"/>
      <c r="AL31" s="220"/>
      <c r="AM31" s="220"/>
      <c r="AN31" s="216"/>
    </row>
    <row r="32" spans="1:40" ht="29.25" customHeight="1">
      <c r="A32" s="220">
        <v>24</v>
      </c>
      <c r="B32" s="472" t="s">
        <v>3436</v>
      </c>
      <c r="C32" s="220"/>
      <c r="D32" s="220">
        <v>1</v>
      </c>
      <c r="E32" s="220"/>
      <c r="F32" s="220"/>
      <c r="G32" s="220">
        <v>1</v>
      </c>
      <c r="H32" s="473">
        <v>619</v>
      </c>
      <c r="I32" s="220"/>
      <c r="J32" s="220">
        <v>1</v>
      </c>
      <c r="K32" s="220"/>
      <c r="L32" s="220">
        <v>179</v>
      </c>
      <c r="M32" s="220">
        <v>68</v>
      </c>
      <c r="N32" s="220">
        <v>212</v>
      </c>
      <c r="O32" s="220">
        <v>1</v>
      </c>
      <c r="P32" s="220"/>
      <c r="Q32" s="220"/>
      <c r="R32" s="220">
        <v>1</v>
      </c>
      <c r="S32" s="220"/>
      <c r="T32" s="220">
        <v>1</v>
      </c>
      <c r="U32" s="474">
        <v>24</v>
      </c>
      <c r="V32" s="220">
        <v>300</v>
      </c>
      <c r="W32" s="220">
        <v>550</v>
      </c>
      <c r="X32" s="220"/>
      <c r="Y32" s="220"/>
      <c r="Z32" s="220" t="s">
        <v>3462</v>
      </c>
      <c r="AA32" s="479">
        <v>277</v>
      </c>
      <c r="AB32" s="475">
        <v>145</v>
      </c>
      <c r="AC32" s="475">
        <v>149</v>
      </c>
      <c r="AD32" s="475">
        <v>115</v>
      </c>
      <c r="AE32" s="475">
        <v>186.5</v>
      </c>
      <c r="AF32" s="476">
        <v>598</v>
      </c>
      <c r="AG32" s="81">
        <v>4247</v>
      </c>
      <c r="AH32" s="477">
        <v>247</v>
      </c>
      <c r="AI32" s="130">
        <v>5337</v>
      </c>
      <c r="AJ32" s="220"/>
      <c r="AK32" s="220"/>
      <c r="AL32" s="220"/>
      <c r="AM32" s="220"/>
      <c r="AN32" s="216"/>
    </row>
    <row r="33" spans="1:40" ht="29.25" customHeight="1">
      <c r="A33" s="220">
        <v>25</v>
      </c>
      <c r="B33" s="472" t="s">
        <v>3436</v>
      </c>
      <c r="C33" s="220"/>
      <c r="D33" s="220"/>
      <c r="E33" s="220"/>
      <c r="F33" s="220">
        <v>1</v>
      </c>
      <c r="G33" s="220"/>
      <c r="H33" s="473">
        <v>488</v>
      </c>
      <c r="I33" s="220"/>
      <c r="J33" s="220"/>
      <c r="K33" s="220">
        <v>1</v>
      </c>
      <c r="L33" s="220">
        <v>162</v>
      </c>
      <c r="M33" s="220">
        <v>62</v>
      </c>
      <c r="N33" s="220">
        <v>191</v>
      </c>
      <c r="O33" s="220"/>
      <c r="P33" s="220">
        <v>1</v>
      </c>
      <c r="Q33" s="220"/>
      <c r="R33" s="220">
        <v>1</v>
      </c>
      <c r="S33" s="220"/>
      <c r="T33" s="220">
        <v>1</v>
      </c>
      <c r="U33" s="474">
        <v>25</v>
      </c>
      <c r="V33" s="220">
        <v>300</v>
      </c>
      <c r="W33" s="220">
        <v>600</v>
      </c>
      <c r="X33" s="220"/>
      <c r="Y33" s="220"/>
      <c r="Z33" s="220" t="s">
        <v>3463</v>
      </c>
      <c r="AA33" s="479">
        <v>137</v>
      </c>
      <c r="AB33" s="475">
        <v>111</v>
      </c>
      <c r="AC33" s="475">
        <v>107.5</v>
      </c>
      <c r="AD33" s="475">
        <v>125</v>
      </c>
      <c r="AE33" s="475">
        <v>132</v>
      </c>
      <c r="AF33" s="476">
        <v>124.5</v>
      </c>
      <c r="AG33" s="81">
        <v>4276</v>
      </c>
      <c r="AH33" s="477">
        <v>136.5</v>
      </c>
      <c r="AI33" s="478">
        <v>2309.5</v>
      </c>
      <c r="AJ33" s="220"/>
      <c r="AK33" s="220"/>
      <c r="AL33" s="220"/>
      <c r="AM33" s="220"/>
      <c r="AN33" s="216"/>
    </row>
    <row r="34" spans="1:40" ht="29.25" customHeight="1">
      <c r="A34" s="220">
        <v>26</v>
      </c>
      <c r="B34" s="472" t="s">
        <v>3436</v>
      </c>
      <c r="C34" s="220">
        <v>1</v>
      </c>
      <c r="D34" s="220">
        <v>1</v>
      </c>
      <c r="E34" s="220"/>
      <c r="F34" s="220">
        <v>1</v>
      </c>
      <c r="G34" s="220"/>
      <c r="H34" s="473">
        <v>415</v>
      </c>
      <c r="I34" s="220"/>
      <c r="J34" s="220">
        <v>1</v>
      </c>
      <c r="K34" s="220"/>
      <c r="L34" s="220">
        <v>157</v>
      </c>
      <c r="M34" s="220">
        <v>63</v>
      </c>
      <c r="N34" s="220">
        <v>181</v>
      </c>
      <c r="O34" s="220"/>
      <c r="P34" s="220">
        <v>1</v>
      </c>
      <c r="Q34" s="220"/>
      <c r="R34" s="220">
        <v>1</v>
      </c>
      <c r="S34" s="220"/>
      <c r="T34" s="220">
        <v>1</v>
      </c>
      <c r="U34" s="474">
        <v>26</v>
      </c>
      <c r="V34" s="220">
        <v>300</v>
      </c>
      <c r="W34" s="220">
        <v>500</v>
      </c>
      <c r="X34" s="220"/>
      <c r="Y34" s="220"/>
      <c r="Z34" s="220" t="s">
        <v>3464</v>
      </c>
      <c r="AA34" s="479">
        <v>119</v>
      </c>
      <c r="AB34" s="475">
        <v>127</v>
      </c>
      <c r="AC34" s="475">
        <v>57</v>
      </c>
      <c r="AD34" s="475">
        <v>95</v>
      </c>
      <c r="AE34" s="475">
        <v>128</v>
      </c>
      <c r="AF34" s="476">
        <v>108</v>
      </c>
      <c r="AG34" s="81">
        <v>2127</v>
      </c>
      <c r="AH34" s="477">
        <v>110.5</v>
      </c>
      <c r="AI34" s="478">
        <v>564.5</v>
      </c>
      <c r="AJ34" s="220"/>
      <c r="AK34" s="220"/>
      <c r="AL34" s="220"/>
      <c r="AM34" s="220"/>
      <c r="AN34" s="216"/>
    </row>
    <row r="35" spans="1:40" ht="29.25" customHeight="1">
      <c r="A35" s="220">
        <v>27</v>
      </c>
      <c r="B35" s="472" t="s">
        <v>3436</v>
      </c>
      <c r="C35" s="220"/>
      <c r="D35" s="220">
        <v>1</v>
      </c>
      <c r="E35" s="220"/>
      <c r="F35" s="220">
        <v>1</v>
      </c>
      <c r="G35" s="220"/>
      <c r="H35" s="473">
        <v>370</v>
      </c>
      <c r="I35" s="220"/>
      <c r="J35" s="220">
        <v>1</v>
      </c>
      <c r="K35" s="220"/>
      <c r="L35" s="220">
        <v>153</v>
      </c>
      <c r="M35" s="220">
        <v>62</v>
      </c>
      <c r="N35" s="220">
        <v>170</v>
      </c>
      <c r="O35" s="220"/>
      <c r="P35" s="220">
        <v>1</v>
      </c>
      <c r="Q35" s="220"/>
      <c r="R35" s="220">
        <v>1</v>
      </c>
      <c r="S35" s="220"/>
      <c r="T35" s="220">
        <v>1</v>
      </c>
      <c r="U35" s="474">
        <v>27</v>
      </c>
      <c r="V35" s="220">
        <v>150</v>
      </c>
      <c r="W35" s="220">
        <v>300</v>
      </c>
      <c r="X35" s="220"/>
      <c r="Y35" s="220"/>
      <c r="Z35" s="220" t="s">
        <v>3465</v>
      </c>
      <c r="AA35" s="479">
        <v>89</v>
      </c>
      <c r="AB35" s="475">
        <v>160</v>
      </c>
      <c r="AC35" s="475">
        <v>91</v>
      </c>
      <c r="AD35" s="475">
        <v>106</v>
      </c>
      <c r="AE35" s="475">
        <v>75.5</v>
      </c>
      <c r="AF35" s="476">
        <v>172</v>
      </c>
      <c r="AG35" s="81">
        <v>2189.5</v>
      </c>
      <c r="AH35" s="477">
        <v>124</v>
      </c>
      <c r="AI35" s="478">
        <v>715</v>
      </c>
      <c r="AJ35" s="220"/>
      <c r="AK35" s="220"/>
      <c r="AL35" s="220"/>
      <c r="AM35" s="220"/>
      <c r="AN35" s="216"/>
    </row>
    <row r="36" spans="1:40" ht="29.25" customHeight="1">
      <c r="A36" s="220">
        <v>28</v>
      </c>
      <c r="B36" s="472" t="s">
        <v>3436</v>
      </c>
      <c r="C36" s="220">
        <v>1</v>
      </c>
      <c r="D36" s="220"/>
      <c r="E36" s="220"/>
      <c r="F36" s="220">
        <v>1</v>
      </c>
      <c r="G36" s="220"/>
      <c r="H36" s="473">
        <v>431</v>
      </c>
      <c r="I36" s="220"/>
      <c r="J36" s="220">
        <v>1</v>
      </c>
      <c r="K36" s="220"/>
      <c r="L36" s="220">
        <v>170</v>
      </c>
      <c r="M36" s="220">
        <v>62</v>
      </c>
      <c r="N36" s="220">
        <v>173</v>
      </c>
      <c r="O36" s="220"/>
      <c r="P36" s="220">
        <v>1</v>
      </c>
      <c r="Q36" s="220"/>
      <c r="R36" s="220">
        <v>1</v>
      </c>
      <c r="S36" s="220"/>
      <c r="T36" s="220">
        <v>1</v>
      </c>
      <c r="U36" s="474">
        <v>28</v>
      </c>
      <c r="V36" s="220">
        <v>300</v>
      </c>
      <c r="W36" s="220">
        <v>600</v>
      </c>
      <c r="X36" s="220"/>
      <c r="Y36" s="220"/>
      <c r="Z36" s="220" t="s">
        <v>3466</v>
      </c>
      <c r="AA36" s="479">
        <v>101</v>
      </c>
      <c r="AB36" s="475">
        <v>142</v>
      </c>
      <c r="AC36" s="475">
        <v>102</v>
      </c>
      <c r="AD36" s="475">
        <v>150</v>
      </c>
      <c r="AE36" s="475">
        <v>140</v>
      </c>
      <c r="AF36" s="476">
        <v>116</v>
      </c>
      <c r="AG36" s="106">
        <v>23430</v>
      </c>
      <c r="AH36" s="72">
        <v>6062.5</v>
      </c>
      <c r="AI36" s="478">
        <v>848</v>
      </c>
      <c r="AJ36" s="220"/>
      <c r="AK36" s="220"/>
      <c r="AL36" s="220"/>
      <c r="AM36" s="220"/>
      <c r="AN36" s="216"/>
    </row>
    <row r="37" spans="1:40" ht="29.25" customHeight="1">
      <c r="A37" s="220">
        <v>29</v>
      </c>
      <c r="B37" s="472" t="s">
        <v>3467</v>
      </c>
      <c r="C37" s="220"/>
      <c r="D37" s="220">
        <v>1</v>
      </c>
      <c r="E37" s="220"/>
      <c r="F37" s="220">
        <v>1</v>
      </c>
      <c r="G37" s="220"/>
      <c r="H37" s="473">
        <v>556</v>
      </c>
      <c r="I37" s="220"/>
      <c r="J37" s="220">
        <v>1</v>
      </c>
      <c r="K37" s="220"/>
      <c r="L37" s="220">
        <v>165</v>
      </c>
      <c r="M37" s="220">
        <v>68</v>
      </c>
      <c r="N37" s="220">
        <v>195</v>
      </c>
      <c r="O37" s="220"/>
      <c r="P37" s="220">
        <v>1</v>
      </c>
      <c r="Q37" s="220"/>
      <c r="R37" s="220">
        <v>1</v>
      </c>
      <c r="S37" s="220"/>
      <c r="T37" s="220">
        <v>1</v>
      </c>
      <c r="U37" s="474">
        <v>29</v>
      </c>
      <c r="V37" s="220">
        <v>300</v>
      </c>
      <c r="W37" s="220">
        <v>700</v>
      </c>
      <c r="X37" s="220"/>
      <c r="Y37" s="220"/>
      <c r="Z37" s="220" t="s">
        <v>3468</v>
      </c>
      <c r="AA37" s="479">
        <v>115</v>
      </c>
      <c r="AB37" s="475">
        <v>158</v>
      </c>
      <c r="AC37" s="475">
        <v>119</v>
      </c>
      <c r="AD37" s="475">
        <v>91</v>
      </c>
      <c r="AE37" s="475">
        <v>140</v>
      </c>
      <c r="AF37" s="476">
        <v>95</v>
      </c>
      <c r="AG37" s="480">
        <v>186</v>
      </c>
      <c r="AH37" s="477">
        <v>102.5</v>
      </c>
      <c r="AI37" s="478">
        <v>2399</v>
      </c>
      <c r="AJ37" s="220"/>
      <c r="AK37" s="220"/>
      <c r="AL37" s="220"/>
      <c r="AM37" s="220"/>
      <c r="AN37" s="216"/>
    </row>
    <row r="38" spans="1:40" ht="29.25" customHeight="1">
      <c r="A38" s="220">
        <v>30</v>
      </c>
      <c r="B38" s="472" t="s">
        <v>3467</v>
      </c>
      <c r="C38" s="220"/>
      <c r="D38" s="220">
        <v>1</v>
      </c>
      <c r="E38" s="220"/>
      <c r="F38" s="220"/>
      <c r="G38" s="220">
        <v>1</v>
      </c>
      <c r="H38" s="473">
        <v>592</v>
      </c>
      <c r="I38" s="220"/>
      <c r="J38" s="220"/>
      <c r="K38" s="220">
        <v>1</v>
      </c>
      <c r="L38" s="220">
        <v>180</v>
      </c>
      <c r="M38" s="220">
        <v>65</v>
      </c>
      <c r="N38" s="220">
        <v>195</v>
      </c>
      <c r="O38" s="220">
        <v>1</v>
      </c>
      <c r="P38" s="220"/>
      <c r="Q38" s="220"/>
      <c r="R38" s="220">
        <v>1</v>
      </c>
      <c r="S38" s="220"/>
      <c r="T38" s="220">
        <v>1</v>
      </c>
      <c r="U38" s="474">
        <v>30</v>
      </c>
      <c r="V38" s="220">
        <v>150</v>
      </c>
      <c r="W38" s="220">
        <v>400</v>
      </c>
      <c r="X38" s="220"/>
      <c r="Y38" s="220"/>
      <c r="Z38" s="220" t="s">
        <v>3469</v>
      </c>
      <c r="AA38" s="70">
        <v>7922</v>
      </c>
      <c r="AB38" s="475">
        <v>263</v>
      </c>
      <c r="AC38" s="475">
        <v>114.5</v>
      </c>
      <c r="AD38" s="475">
        <v>165.5</v>
      </c>
      <c r="AE38" s="475">
        <v>141</v>
      </c>
      <c r="AF38" s="476">
        <v>569.5</v>
      </c>
      <c r="AG38" s="81">
        <v>7913</v>
      </c>
      <c r="AH38" s="72">
        <v>2414</v>
      </c>
      <c r="AI38" s="478">
        <v>2230</v>
      </c>
      <c r="AJ38" s="220"/>
      <c r="AK38" s="220"/>
      <c r="AL38" s="220"/>
      <c r="AM38" s="220"/>
      <c r="AN38" s="216"/>
    </row>
    <row r="39" spans="1:40" ht="29.25" customHeight="1">
      <c r="A39" s="220">
        <v>31</v>
      </c>
      <c r="B39" s="472" t="s">
        <v>3467</v>
      </c>
      <c r="C39" s="220"/>
      <c r="D39" s="220">
        <v>1</v>
      </c>
      <c r="E39" s="220"/>
      <c r="F39" s="220"/>
      <c r="G39" s="220">
        <v>1</v>
      </c>
      <c r="H39" s="473">
        <v>532</v>
      </c>
      <c r="I39" s="220"/>
      <c r="J39" s="220">
        <v>1</v>
      </c>
      <c r="K39" s="220"/>
      <c r="L39" s="220">
        <v>170</v>
      </c>
      <c r="M39" s="220">
        <v>71</v>
      </c>
      <c r="N39" s="220">
        <v>196</v>
      </c>
      <c r="O39" s="220">
        <v>1</v>
      </c>
      <c r="P39" s="220"/>
      <c r="Q39" s="220"/>
      <c r="R39" s="220">
        <v>1</v>
      </c>
      <c r="S39" s="220"/>
      <c r="T39" s="220">
        <v>1</v>
      </c>
      <c r="U39" s="474">
        <v>31</v>
      </c>
      <c r="V39" s="220">
        <v>150</v>
      </c>
      <c r="W39" s="220">
        <v>300</v>
      </c>
      <c r="X39" s="220"/>
      <c r="Y39" s="220"/>
      <c r="Z39" s="220" t="s">
        <v>3470</v>
      </c>
      <c r="AA39" s="479">
        <v>82</v>
      </c>
      <c r="AB39" s="475">
        <v>120.5</v>
      </c>
      <c r="AC39" s="475">
        <v>93</v>
      </c>
      <c r="AD39" s="475">
        <v>122</v>
      </c>
      <c r="AE39" s="475">
        <v>144</v>
      </c>
      <c r="AF39" s="476">
        <v>60</v>
      </c>
      <c r="AG39" s="480">
        <v>189.5</v>
      </c>
      <c r="AH39" s="477">
        <v>92</v>
      </c>
      <c r="AI39" s="130">
        <v>5232</v>
      </c>
      <c r="AJ39" s="220"/>
      <c r="AK39" s="220"/>
      <c r="AL39" s="220"/>
      <c r="AM39" s="220"/>
      <c r="AN39" s="216"/>
    </row>
    <row r="40" spans="1:40" ht="29.25" customHeight="1">
      <c r="A40" s="220">
        <v>32</v>
      </c>
      <c r="B40" s="472" t="s">
        <v>3467</v>
      </c>
      <c r="C40" s="220">
        <v>1</v>
      </c>
      <c r="D40" s="220"/>
      <c r="E40" s="220"/>
      <c r="F40" s="220">
        <v>1</v>
      </c>
      <c r="G40" s="220"/>
      <c r="H40" s="473">
        <v>373</v>
      </c>
      <c r="I40" s="220"/>
      <c r="J40" s="220">
        <v>1</v>
      </c>
      <c r="K40" s="220"/>
      <c r="L40" s="220">
        <v>153</v>
      </c>
      <c r="M40" s="220">
        <v>63</v>
      </c>
      <c r="N40" s="220">
        <v>171</v>
      </c>
      <c r="O40" s="220"/>
      <c r="P40" s="220">
        <v>1</v>
      </c>
      <c r="Q40" s="220"/>
      <c r="R40" s="220">
        <v>1</v>
      </c>
      <c r="S40" s="220"/>
      <c r="T40" s="220">
        <v>1</v>
      </c>
      <c r="U40" s="474">
        <v>32</v>
      </c>
      <c r="V40" s="220">
        <v>300</v>
      </c>
      <c r="W40" s="220">
        <v>800</v>
      </c>
      <c r="X40" s="220"/>
      <c r="Y40" s="220"/>
      <c r="Z40" s="220" t="s">
        <v>3471</v>
      </c>
      <c r="AA40" s="479">
        <v>101.5</v>
      </c>
      <c r="AB40" s="475">
        <v>121.5</v>
      </c>
      <c r="AC40" s="475">
        <v>104</v>
      </c>
      <c r="AD40" s="475">
        <v>101.5</v>
      </c>
      <c r="AE40" s="475">
        <v>120.5</v>
      </c>
      <c r="AF40" s="476">
        <v>88</v>
      </c>
      <c r="AG40" s="480">
        <v>388</v>
      </c>
      <c r="AH40" s="477">
        <v>67.5</v>
      </c>
      <c r="AI40" s="478">
        <v>451</v>
      </c>
      <c r="AJ40" s="220"/>
      <c r="AK40" s="220"/>
      <c r="AL40" s="220"/>
      <c r="AM40" s="220"/>
      <c r="AN40" s="216"/>
    </row>
    <row r="41" spans="1:40" ht="29.25" customHeight="1">
      <c r="A41" s="220">
        <v>33</v>
      </c>
      <c r="B41" s="472" t="s">
        <v>3467</v>
      </c>
      <c r="C41" s="220"/>
      <c r="D41" s="220">
        <v>1</v>
      </c>
      <c r="E41" s="220"/>
      <c r="F41" s="220">
        <v>1</v>
      </c>
      <c r="G41" s="220"/>
      <c r="H41" s="473">
        <v>402</v>
      </c>
      <c r="I41" s="220"/>
      <c r="J41" s="220"/>
      <c r="K41" s="220">
        <v>1</v>
      </c>
      <c r="L41" s="220">
        <v>165</v>
      </c>
      <c r="M41" s="220">
        <v>67</v>
      </c>
      <c r="N41" s="220">
        <v>169</v>
      </c>
      <c r="O41" s="220"/>
      <c r="P41" s="220">
        <v>1</v>
      </c>
      <c r="Q41" s="220"/>
      <c r="R41" s="220">
        <v>1</v>
      </c>
      <c r="S41" s="220"/>
      <c r="T41" s="220">
        <v>1</v>
      </c>
      <c r="U41" s="474">
        <v>33</v>
      </c>
      <c r="V41" s="220">
        <v>300</v>
      </c>
      <c r="W41" s="220">
        <v>400</v>
      </c>
      <c r="X41" s="220"/>
      <c r="Y41" s="220"/>
      <c r="Z41" s="220" t="s">
        <v>3472</v>
      </c>
      <c r="AA41" s="479">
        <v>147</v>
      </c>
      <c r="AB41" s="475">
        <v>113</v>
      </c>
      <c r="AC41" s="475">
        <v>120</v>
      </c>
      <c r="AD41" s="475">
        <v>70.5</v>
      </c>
      <c r="AE41" s="475">
        <v>101.5</v>
      </c>
      <c r="AF41" s="476">
        <v>67</v>
      </c>
      <c r="AG41" s="480">
        <v>864</v>
      </c>
      <c r="AH41" s="477">
        <v>118.5</v>
      </c>
      <c r="AI41" s="478">
        <v>1233</v>
      </c>
      <c r="AJ41" s="220"/>
      <c r="AK41" s="220"/>
      <c r="AL41" s="220"/>
      <c r="AM41" s="220"/>
      <c r="AN41" s="216"/>
    </row>
    <row r="42" spans="1:40" ht="29.25" customHeight="1">
      <c r="A42" s="220">
        <v>34</v>
      </c>
      <c r="B42" s="472" t="s">
        <v>3467</v>
      </c>
      <c r="C42" s="220">
        <v>1</v>
      </c>
      <c r="D42" s="220"/>
      <c r="E42" s="220"/>
      <c r="F42" s="220">
        <v>1</v>
      </c>
      <c r="G42" s="220"/>
      <c r="H42" s="473">
        <v>345</v>
      </c>
      <c r="I42" s="220"/>
      <c r="J42" s="220"/>
      <c r="K42" s="220">
        <v>1</v>
      </c>
      <c r="L42" s="220">
        <v>153</v>
      </c>
      <c r="M42" s="220">
        <v>69</v>
      </c>
      <c r="N42" s="220">
        <v>167</v>
      </c>
      <c r="O42" s="220"/>
      <c r="P42" s="220">
        <v>1</v>
      </c>
      <c r="Q42" s="220"/>
      <c r="R42" s="220">
        <v>1</v>
      </c>
      <c r="S42" s="220"/>
      <c r="T42" s="220">
        <v>1</v>
      </c>
      <c r="U42" s="474">
        <v>34</v>
      </c>
      <c r="V42" s="220">
        <v>300</v>
      </c>
      <c r="W42" s="220">
        <v>500</v>
      </c>
      <c r="X42" s="220"/>
      <c r="Y42" s="220"/>
      <c r="Z42" s="220" t="s">
        <v>3473</v>
      </c>
      <c r="AA42" s="479">
        <v>813</v>
      </c>
      <c r="AB42" s="66">
        <v>2038</v>
      </c>
      <c r="AC42" s="475">
        <v>682</v>
      </c>
      <c r="AD42" s="475">
        <v>116</v>
      </c>
      <c r="AE42" s="475">
        <v>111</v>
      </c>
      <c r="AF42" s="476">
        <v>86</v>
      </c>
      <c r="AG42" s="480">
        <v>321.5</v>
      </c>
      <c r="AH42" s="477">
        <v>93</v>
      </c>
      <c r="AI42" s="478">
        <v>480</v>
      </c>
      <c r="AJ42" s="220"/>
      <c r="AK42" s="220"/>
      <c r="AL42" s="220"/>
      <c r="AM42" s="220"/>
      <c r="AN42" s="216"/>
    </row>
    <row r="43" spans="1:40" ht="29.25" customHeight="1">
      <c r="A43" s="220">
        <v>35</v>
      </c>
      <c r="B43" s="472" t="s">
        <v>3467</v>
      </c>
      <c r="C43" s="220"/>
      <c r="D43" s="220">
        <v>1</v>
      </c>
      <c r="E43" s="220"/>
      <c r="F43" s="220">
        <v>1</v>
      </c>
      <c r="G43" s="220"/>
      <c r="H43" s="473">
        <v>365</v>
      </c>
      <c r="I43" s="220"/>
      <c r="J43" s="220">
        <v>1</v>
      </c>
      <c r="K43" s="220"/>
      <c r="L43" s="220">
        <v>151</v>
      </c>
      <c r="M43" s="220">
        <v>62</v>
      </c>
      <c r="N43" s="220">
        <v>163</v>
      </c>
      <c r="O43" s="220"/>
      <c r="P43" s="220">
        <v>1</v>
      </c>
      <c r="Q43" s="220"/>
      <c r="R43" s="220">
        <v>1</v>
      </c>
      <c r="S43" s="220"/>
      <c r="T43" s="220">
        <v>1</v>
      </c>
      <c r="U43" s="474">
        <v>35</v>
      </c>
      <c r="V43" s="220">
        <v>300</v>
      </c>
      <c r="W43" s="220">
        <v>700</v>
      </c>
      <c r="X43" s="220"/>
      <c r="Y43" s="220"/>
      <c r="Z43" s="220" t="s">
        <v>3474</v>
      </c>
      <c r="AA43" s="479">
        <v>353.5</v>
      </c>
      <c r="AB43" s="475">
        <v>90</v>
      </c>
      <c r="AC43" s="475">
        <v>86</v>
      </c>
      <c r="AD43" s="475">
        <v>125</v>
      </c>
      <c r="AE43" s="475">
        <v>108</v>
      </c>
      <c r="AF43" s="476">
        <v>101</v>
      </c>
      <c r="AG43" s="480">
        <v>708</v>
      </c>
      <c r="AH43" s="477">
        <v>122</v>
      </c>
      <c r="AI43" s="478">
        <v>565</v>
      </c>
      <c r="AJ43" s="220"/>
      <c r="AK43" s="220"/>
      <c r="AL43" s="220"/>
      <c r="AM43" s="220"/>
      <c r="AN43" s="216"/>
    </row>
    <row r="44" spans="1:40" ht="29.25" customHeight="1">
      <c r="A44" s="220">
        <v>36</v>
      </c>
      <c r="B44" s="472" t="s">
        <v>3467</v>
      </c>
      <c r="C44" s="220">
        <v>1</v>
      </c>
      <c r="D44" s="220"/>
      <c r="E44" s="220"/>
      <c r="F44" s="220">
        <v>1</v>
      </c>
      <c r="G44" s="220"/>
      <c r="H44" s="473">
        <v>421</v>
      </c>
      <c r="I44" s="220"/>
      <c r="J44" s="220"/>
      <c r="K44" s="220">
        <v>1</v>
      </c>
      <c r="L44" s="220">
        <v>152</v>
      </c>
      <c r="M44" s="220">
        <v>62</v>
      </c>
      <c r="N44" s="220">
        <v>175</v>
      </c>
      <c r="O44" s="220"/>
      <c r="P44" s="220">
        <v>1</v>
      </c>
      <c r="Q44" s="220"/>
      <c r="R44" s="220">
        <v>1</v>
      </c>
      <c r="S44" s="220"/>
      <c r="T44" s="220">
        <v>1</v>
      </c>
      <c r="U44" s="474">
        <v>36</v>
      </c>
      <c r="V44" s="220">
        <v>150</v>
      </c>
      <c r="W44" s="220">
        <v>300</v>
      </c>
      <c r="X44" s="220"/>
      <c r="Y44" s="220"/>
      <c r="Z44" s="220" t="s">
        <v>3475</v>
      </c>
      <c r="AA44" s="479">
        <v>72.5</v>
      </c>
      <c r="AB44" s="475">
        <v>132</v>
      </c>
      <c r="AC44" s="475">
        <v>93</v>
      </c>
      <c r="AD44" s="475">
        <v>94</v>
      </c>
      <c r="AE44" s="475">
        <v>118</v>
      </c>
      <c r="AF44" s="476">
        <v>118</v>
      </c>
      <c r="AG44" s="480">
        <v>473.5</v>
      </c>
      <c r="AH44" s="477">
        <v>66</v>
      </c>
      <c r="AI44" s="478">
        <v>380</v>
      </c>
      <c r="AJ44" s="220"/>
      <c r="AK44" s="220"/>
      <c r="AL44" s="220"/>
      <c r="AM44" s="220"/>
      <c r="AN44" s="216"/>
    </row>
    <row r="45" spans="1:40" ht="29.25" customHeight="1">
      <c r="A45" s="220">
        <v>37</v>
      </c>
      <c r="B45" s="472"/>
      <c r="C45" s="220"/>
      <c r="D45" s="220"/>
      <c r="E45" s="220"/>
      <c r="F45" s="220"/>
      <c r="G45" s="220"/>
      <c r="H45" s="473"/>
      <c r="I45" s="220"/>
      <c r="J45" s="220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474">
        <v>37</v>
      </c>
      <c r="V45" s="220"/>
      <c r="W45" s="220"/>
      <c r="X45" s="220"/>
      <c r="Y45" s="220"/>
      <c r="Z45" s="220"/>
      <c r="AJ45" s="220"/>
      <c r="AK45" s="220"/>
      <c r="AL45" s="220"/>
      <c r="AM45" s="220"/>
      <c r="AN45" s="216"/>
    </row>
    <row r="46" spans="1:40" ht="29.25" customHeight="1">
      <c r="A46" s="220">
        <v>38</v>
      </c>
      <c r="B46" s="472"/>
      <c r="C46" s="220">
        <f>SUM(C8:C45)</f>
        <v>15</v>
      </c>
      <c r="D46" s="220">
        <f t="shared" ref="D46:T46" si="0">SUM(D8:D45)</f>
        <v>21</v>
      </c>
      <c r="E46" s="220">
        <f t="shared" si="0"/>
        <v>0</v>
      </c>
      <c r="F46" s="220">
        <f t="shared" si="0"/>
        <v>15</v>
      </c>
      <c r="G46" s="220">
        <f t="shared" si="0"/>
        <v>21</v>
      </c>
      <c r="H46" s="220">
        <f t="shared" si="0"/>
        <v>19104</v>
      </c>
      <c r="I46" s="220">
        <f t="shared" si="0"/>
        <v>1</v>
      </c>
      <c r="J46" s="220">
        <f t="shared" si="0"/>
        <v>24</v>
      </c>
      <c r="K46" s="220">
        <f t="shared" si="0"/>
        <v>11</v>
      </c>
      <c r="L46" s="220">
        <f t="shared" si="0"/>
        <v>6041</v>
      </c>
      <c r="M46" s="220">
        <f t="shared" si="0"/>
        <v>2460</v>
      </c>
      <c r="N46" s="220">
        <f t="shared" si="0"/>
        <v>6942</v>
      </c>
      <c r="O46" s="220">
        <f t="shared" si="0"/>
        <v>13</v>
      </c>
      <c r="P46" s="220">
        <f t="shared" si="0"/>
        <v>21</v>
      </c>
      <c r="Q46" s="220">
        <f t="shared" si="0"/>
        <v>0</v>
      </c>
      <c r="R46" s="220">
        <f t="shared" si="0"/>
        <v>36</v>
      </c>
      <c r="S46" s="220">
        <f t="shared" si="0"/>
        <v>0</v>
      </c>
      <c r="T46" s="220">
        <f t="shared" si="0"/>
        <v>36</v>
      </c>
      <c r="U46" s="474">
        <v>38</v>
      </c>
      <c r="V46" s="220"/>
      <c r="W46" s="220"/>
      <c r="X46" s="220"/>
      <c r="Y46" s="220"/>
      <c r="Z46" s="220"/>
      <c r="AJ46" s="220"/>
      <c r="AK46" s="220"/>
      <c r="AL46" s="220"/>
      <c r="AM46" s="220"/>
      <c r="AN46" s="216"/>
    </row>
    <row r="47" spans="1:40" ht="29.25" customHeight="1">
      <c r="A47" s="220">
        <v>39</v>
      </c>
      <c r="B47" s="472"/>
      <c r="C47" s="220"/>
      <c r="D47" s="220"/>
      <c r="E47" s="220"/>
      <c r="F47" s="220"/>
      <c r="G47" s="220"/>
      <c r="H47" s="473"/>
      <c r="I47" s="220"/>
      <c r="J47" s="220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474">
        <v>39</v>
      </c>
      <c r="V47" s="220"/>
      <c r="W47" s="220"/>
      <c r="X47" s="220"/>
      <c r="Y47" s="220"/>
      <c r="Z47" s="220"/>
      <c r="AJ47" s="220"/>
      <c r="AK47" s="220"/>
      <c r="AL47" s="220"/>
      <c r="AM47" s="220"/>
      <c r="AN47" s="216"/>
    </row>
    <row r="48" spans="1:40" ht="29.25" customHeight="1">
      <c r="A48" s="220">
        <v>40</v>
      </c>
      <c r="B48" s="472" t="s">
        <v>3306</v>
      </c>
      <c r="C48" s="220">
        <f>COUNT(AB9,AB12,AB15,AB19,AB20,AB24,AB25,AB26)</f>
        <v>8</v>
      </c>
      <c r="D48" s="220"/>
      <c r="E48" s="220"/>
      <c r="F48" s="220"/>
      <c r="G48" s="220"/>
      <c r="H48" s="473"/>
      <c r="I48" s="220"/>
      <c r="J48" s="220"/>
      <c r="K48" s="220"/>
      <c r="L48" s="220"/>
      <c r="M48" s="220"/>
      <c r="N48" s="220"/>
      <c r="O48" s="220"/>
      <c r="P48" s="220"/>
      <c r="Q48" s="220"/>
      <c r="R48" s="220"/>
      <c r="S48" s="220"/>
      <c r="T48" s="220"/>
      <c r="U48" s="474">
        <v>40</v>
      </c>
      <c r="V48" s="220"/>
      <c r="W48" s="220"/>
      <c r="X48" s="220"/>
      <c r="Y48" s="220"/>
      <c r="Z48" s="220"/>
      <c r="AJ48" s="220"/>
      <c r="AK48" s="220"/>
      <c r="AL48" s="220"/>
      <c r="AM48" s="220"/>
      <c r="AN48" s="216"/>
    </row>
    <row r="49" spans="1:40" ht="29.25" customHeight="1">
      <c r="A49" s="220">
        <v>41</v>
      </c>
      <c r="B49" s="472" t="s">
        <v>2622</v>
      </c>
      <c r="C49" s="220">
        <f>COUNT(AB42,AB31,AB30)</f>
        <v>3</v>
      </c>
      <c r="D49" s="220"/>
      <c r="E49" s="220"/>
      <c r="F49" s="220"/>
      <c r="G49" s="220"/>
      <c r="H49" s="473"/>
      <c r="I49" s="220"/>
      <c r="J49" s="220"/>
      <c r="K49" s="220"/>
      <c r="L49" s="220"/>
      <c r="M49" s="220"/>
      <c r="N49" s="220"/>
      <c r="O49" s="220"/>
      <c r="P49" s="220"/>
      <c r="Q49" s="220"/>
      <c r="R49" s="220"/>
      <c r="S49" s="220"/>
      <c r="T49" s="220"/>
      <c r="U49" s="474">
        <v>41</v>
      </c>
      <c r="V49" s="220"/>
      <c r="W49" s="220"/>
      <c r="X49" s="220"/>
      <c r="Y49" s="220"/>
      <c r="Z49" s="220"/>
      <c r="AJ49" s="220"/>
      <c r="AK49" s="220"/>
      <c r="AL49" s="220"/>
      <c r="AM49" s="220"/>
      <c r="AN49" s="216"/>
    </row>
    <row r="50" spans="1:40" ht="29.25" customHeight="1">
      <c r="A50" s="220">
        <v>42</v>
      </c>
      <c r="B50" s="472" t="s">
        <v>2951</v>
      </c>
      <c r="C50" s="220">
        <v>0</v>
      </c>
      <c r="D50" s="220"/>
      <c r="E50" s="220"/>
      <c r="F50" s="220"/>
      <c r="G50" s="220"/>
      <c r="H50" s="473"/>
      <c r="I50" s="220"/>
      <c r="J50" s="220"/>
      <c r="K50" s="220"/>
      <c r="L50" s="220"/>
      <c r="M50" s="220"/>
      <c r="N50" s="220"/>
      <c r="O50" s="220"/>
      <c r="P50" s="220"/>
      <c r="Q50" s="220"/>
      <c r="R50" s="220"/>
      <c r="S50" s="220"/>
      <c r="T50" s="220"/>
      <c r="U50" s="474">
        <v>42</v>
      </c>
      <c r="V50" s="220"/>
      <c r="W50" s="220"/>
      <c r="X50" s="220"/>
      <c r="Y50" s="220"/>
      <c r="Z50" s="220"/>
      <c r="AJ50" s="220"/>
      <c r="AK50" s="220"/>
      <c r="AL50" s="220"/>
      <c r="AM50" s="220"/>
      <c r="AN50" s="216"/>
    </row>
    <row r="51" spans="1:40" ht="29.25" customHeight="1">
      <c r="A51" s="220">
        <v>43</v>
      </c>
      <c r="B51" s="472"/>
      <c r="C51" s="220"/>
      <c r="D51" s="220"/>
      <c r="E51" s="220"/>
      <c r="F51" s="220"/>
      <c r="G51" s="220"/>
      <c r="H51" s="473"/>
      <c r="I51" s="220"/>
      <c r="J51" s="220"/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474">
        <v>43</v>
      </c>
      <c r="V51" s="220"/>
      <c r="W51" s="220"/>
      <c r="X51" s="220"/>
      <c r="Y51" s="220"/>
      <c r="Z51" s="220"/>
      <c r="AJ51" s="220"/>
      <c r="AK51" s="220"/>
      <c r="AL51" s="220"/>
      <c r="AM51" s="220"/>
      <c r="AN51" s="216"/>
    </row>
    <row r="52" spans="1:40" ht="29.25" customHeight="1">
      <c r="A52" s="220">
        <v>44</v>
      </c>
      <c r="B52" s="472"/>
      <c r="C52" s="220"/>
      <c r="D52" s="220"/>
      <c r="E52" s="220"/>
      <c r="F52" s="220"/>
      <c r="G52" s="220"/>
      <c r="H52" s="473"/>
      <c r="I52" s="220"/>
      <c r="J52" s="220"/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474">
        <v>44</v>
      </c>
      <c r="V52" s="220"/>
      <c r="W52" s="220"/>
      <c r="X52" s="220"/>
      <c r="Y52" s="220"/>
      <c r="Z52" s="220"/>
      <c r="AJ52" s="220"/>
      <c r="AK52" s="220"/>
      <c r="AL52" s="220"/>
      <c r="AM52" s="220"/>
      <c r="AN52" s="216"/>
    </row>
    <row r="53" spans="1:40" ht="29.25" customHeight="1">
      <c r="A53" s="220">
        <v>45</v>
      </c>
      <c r="B53" s="472"/>
      <c r="C53" s="220"/>
      <c r="D53" s="220"/>
      <c r="E53" s="220"/>
      <c r="F53" s="220"/>
      <c r="G53" s="220"/>
      <c r="H53" s="473"/>
      <c r="I53" s="220"/>
      <c r="J53" s="220"/>
      <c r="K53" s="220"/>
      <c r="L53" s="220"/>
      <c r="M53" s="220"/>
      <c r="N53" s="220"/>
      <c r="O53" s="220"/>
      <c r="P53" s="220"/>
      <c r="Q53" s="220"/>
      <c r="R53" s="220"/>
      <c r="S53" s="220"/>
      <c r="T53" s="220"/>
      <c r="U53" s="474">
        <v>45</v>
      </c>
      <c r="V53" s="220"/>
      <c r="W53" s="220"/>
      <c r="X53" s="220"/>
      <c r="Y53" s="220"/>
      <c r="Z53" s="220"/>
      <c r="AJ53" s="220"/>
      <c r="AK53" s="220"/>
      <c r="AL53" s="220"/>
      <c r="AM53" s="220"/>
      <c r="AN53" s="216"/>
    </row>
    <row r="54" spans="1:40" ht="29.25" customHeight="1">
      <c r="A54" s="220">
        <v>46</v>
      </c>
      <c r="B54" s="472"/>
      <c r="C54" s="220"/>
      <c r="D54" s="220"/>
      <c r="E54" s="220"/>
      <c r="F54" s="220"/>
      <c r="G54" s="220"/>
      <c r="H54" s="473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0"/>
      <c r="T54" s="220"/>
      <c r="U54" s="474">
        <v>46</v>
      </c>
      <c r="V54" s="220"/>
      <c r="W54" s="220"/>
      <c r="X54" s="220"/>
      <c r="Y54" s="220"/>
      <c r="Z54" s="220"/>
      <c r="AJ54" s="220"/>
      <c r="AK54" s="220"/>
      <c r="AL54" s="220"/>
      <c r="AM54" s="220"/>
      <c r="AN54" s="216"/>
    </row>
    <row r="55" spans="1:40" ht="29.25" customHeight="1">
      <c r="A55" s="220">
        <v>47</v>
      </c>
      <c r="B55" s="472"/>
      <c r="C55" s="220"/>
      <c r="D55" s="220"/>
      <c r="E55" s="220"/>
      <c r="F55" s="220"/>
      <c r="G55" s="220"/>
      <c r="H55" s="473"/>
      <c r="I55" s="220"/>
      <c r="J55" s="220"/>
      <c r="K55" s="220"/>
      <c r="L55" s="220"/>
      <c r="M55" s="220"/>
      <c r="N55" s="220"/>
      <c r="O55" s="220"/>
      <c r="P55" s="220"/>
      <c r="Q55" s="220"/>
      <c r="R55" s="220"/>
      <c r="S55" s="220"/>
      <c r="T55" s="220"/>
      <c r="U55" s="474">
        <v>47</v>
      </c>
      <c r="V55" s="220"/>
      <c r="W55" s="220"/>
      <c r="X55" s="220"/>
      <c r="Y55" s="220"/>
      <c r="Z55" s="220"/>
      <c r="AJ55" s="220"/>
      <c r="AK55" s="220"/>
      <c r="AL55" s="220"/>
      <c r="AM55" s="220"/>
      <c r="AN55" s="216"/>
    </row>
    <row r="56" spans="1:40" ht="29.25" customHeight="1">
      <c r="A56" s="220">
        <v>48</v>
      </c>
      <c r="B56" s="472"/>
      <c r="C56" s="220"/>
      <c r="D56" s="220"/>
      <c r="E56" s="220"/>
      <c r="F56" s="220"/>
      <c r="G56" s="220"/>
      <c r="H56" s="473"/>
      <c r="I56" s="220"/>
      <c r="J56" s="220"/>
      <c r="K56" s="220"/>
      <c r="L56" s="220"/>
      <c r="M56" s="220"/>
      <c r="N56" s="220"/>
      <c r="O56" s="220"/>
      <c r="P56" s="220"/>
      <c r="Q56" s="220"/>
      <c r="R56" s="220"/>
      <c r="S56" s="220"/>
      <c r="T56" s="220"/>
      <c r="U56" s="474">
        <v>48</v>
      </c>
      <c r="V56" s="220"/>
      <c r="W56" s="220"/>
      <c r="X56" s="220"/>
      <c r="Y56" s="220"/>
      <c r="Z56" s="220"/>
      <c r="AJ56" s="220"/>
      <c r="AK56" s="207"/>
      <c r="AL56" s="207"/>
      <c r="AM56" s="207"/>
      <c r="AN56" s="206"/>
    </row>
    <row r="57" spans="1:40" ht="29.25" customHeight="1">
      <c r="A57" s="220">
        <v>49</v>
      </c>
      <c r="B57" s="472"/>
      <c r="C57" s="220"/>
      <c r="D57" s="220"/>
      <c r="E57" s="220"/>
      <c r="F57" s="220"/>
      <c r="G57" s="220"/>
      <c r="H57" s="473"/>
      <c r="I57" s="220"/>
      <c r="J57" s="220"/>
      <c r="K57" s="220"/>
      <c r="L57" s="220"/>
      <c r="M57" s="220"/>
      <c r="N57" s="220"/>
      <c r="O57" s="220"/>
      <c r="P57" s="220"/>
      <c r="Q57" s="220"/>
      <c r="R57" s="220"/>
      <c r="S57" s="220"/>
      <c r="T57" s="220"/>
      <c r="U57" s="474">
        <v>49</v>
      </c>
      <c r="V57" s="220"/>
      <c r="W57" s="220"/>
      <c r="X57" s="220"/>
      <c r="Y57" s="220"/>
      <c r="Z57" s="220"/>
      <c r="AJ57" s="220"/>
      <c r="AK57" s="207"/>
      <c r="AL57" s="207"/>
      <c r="AM57" s="207"/>
      <c r="AN57" s="206"/>
    </row>
    <row r="58" spans="1:40" ht="29.25" customHeight="1">
      <c r="A58" s="220">
        <v>50</v>
      </c>
      <c r="B58" s="472"/>
      <c r="C58" s="220"/>
      <c r="D58" s="220"/>
      <c r="E58" s="220"/>
      <c r="F58" s="220"/>
      <c r="G58" s="220"/>
      <c r="H58" s="473"/>
      <c r="I58" s="220"/>
      <c r="J58" s="220"/>
      <c r="K58" s="220"/>
      <c r="L58" s="220"/>
      <c r="M58" s="220"/>
      <c r="N58" s="220"/>
      <c r="O58" s="220"/>
      <c r="P58" s="220"/>
      <c r="Q58" s="220"/>
      <c r="R58" s="220"/>
      <c r="S58" s="220"/>
      <c r="T58" s="220"/>
      <c r="U58" s="474">
        <v>50</v>
      </c>
      <c r="V58" s="220"/>
      <c r="W58" s="220"/>
      <c r="X58" s="220"/>
      <c r="Y58" s="220"/>
      <c r="Z58" s="220"/>
      <c r="AJ58" s="220"/>
      <c r="AK58" s="207"/>
      <c r="AL58" s="207"/>
      <c r="AM58" s="207"/>
      <c r="AN58" s="206"/>
    </row>
    <row r="59" spans="1:40" ht="29.25" customHeight="1">
      <c r="A59" s="220">
        <v>51</v>
      </c>
      <c r="B59" s="472"/>
      <c r="C59" s="220"/>
      <c r="D59" s="220"/>
      <c r="E59" s="220"/>
      <c r="F59" s="220"/>
      <c r="G59" s="220"/>
      <c r="H59" s="473"/>
      <c r="I59" s="220"/>
      <c r="J59" s="220"/>
      <c r="K59" s="220"/>
      <c r="L59" s="220"/>
      <c r="M59" s="220"/>
      <c r="N59" s="220"/>
      <c r="O59" s="220"/>
      <c r="P59" s="220"/>
      <c r="Q59" s="220"/>
      <c r="R59" s="220"/>
      <c r="S59" s="220"/>
      <c r="T59" s="220"/>
      <c r="U59" s="474">
        <v>51</v>
      </c>
      <c r="V59" s="220"/>
      <c r="W59" s="220"/>
      <c r="X59" s="220"/>
      <c r="Y59" s="220"/>
      <c r="Z59" s="220"/>
      <c r="AJ59" s="220"/>
      <c r="AK59" s="207"/>
      <c r="AL59" s="207"/>
      <c r="AM59" s="207"/>
      <c r="AN59" s="206"/>
    </row>
    <row r="60" spans="1:40" ht="29.25" customHeight="1">
      <c r="A60" s="220">
        <v>52</v>
      </c>
      <c r="B60" s="483"/>
      <c r="C60" s="207"/>
      <c r="D60" s="207"/>
      <c r="E60" s="207"/>
      <c r="F60" s="207"/>
      <c r="G60" s="207"/>
      <c r="H60" s="484"/>
      <c r="I60" s="207"/>
      <c r="J60" s="220"/>
      <c r="K60" s="207"/>
      <c r="L60" s="207"/>
      <c r="M60" s="207"/>
      <c r="N60" s="207"/>
      <c r="O60" s="207"/>
      <c r="P60" s="207"/>
      <c r="Q60" s="207"/>
      <c r="R60" s="207"/>
      <c r="S60" s="207"/>
      <c r="T60" s="207"/>
      <c r="U60" s="474">
        <v>52</v>
      </c>
      <c r="V60" s="220"/>
      <c r="W60" s="220"/>
      <c r="X60" s="220"/>
      <c r="Y60" s="220"/>
      <c r="Z60" s="207"/>
      <c r="AJ60" s="207"/>
      <c r="AK60" s="207"/>
      <c r="AL60" s="207"/>
      <c r="AM60" s="207"/>
      <c r="AN60" s="206"/>
    </row>
    <row r="61" spans="1:40" ht="29.25" customHeight="1">
      <c r="A61" s="220">
        <v>53</v>
      </c>
      <c r="B61" s="483"/>
      <c r="C61" s="207"/>
      <c r="D61" s="207"/>
      <c r="E61" s="207"/>
      <c r="F61" s="207"/>
      <c r="G61" s="207"/>
      <c r="H61" s="484"/>
      <c r="I61" s="207"/>
      <c r="J61" s="220"/>
      <c r="K61" s="207"/>
      <c r="L61" s="207"/>
      <c r="M61" s="207"/>
      <c r="N61" s="207"/>
      <c r="O61" s="207"/>
      <c r="P61" s="207"/>
      <c r="Q61" s="207"/>
      <c r="R61" s="207"/>
      <c r="S61" s="207"/>
      <c r="T61" s="207"/>
      <c r="U61" s="474">
        <v>53</v>
      </c>
      <c r="V61" s="220"/>
      <c r="W61" s="220"/>
      <c r="X61" s="220"/>
      <c r="Y61" s="220"/>
      <c r="Z61" s="207"/>
      <c r="AJ61" s="207"/>
      <c r="AK61" s="207"/>
      <c r="AL61" s="207"/>
      <c r="AM61" s="207"/>
      <c r="AN61" s="206"/>
    </row>
    <row r="62" spans="1:40" ht="29.25" customHeight="1">
      <c r="A62" s="220">
        <v>54</v>
      </c>
      <c r="B62" s="483"/>
      <c r="C62" s="207"/>
      <c r="D62" s="207"/>
      <c r="E62" s="207"/>
      <c r="F62" s="207"/>
      <c r="G62" s="207"/>
      <c r="H62" s="484"/>
      <c r="I62" s="207"/>
      <c r="J62" s="220"/>
      <c r="K62" s="207"/>
      <c r="L62" s="207"/>
      <c r="M62" s="207"/>
      <c r="N62" s="207"/>
      <c r="O62" s="207"/>
      <c r="P62" s="207"/>
      <c r="Q62" s="207"/>
      <c r="R62" s="207"/>
      <c r="S62" s="207"/>
      <c r="T62" s="207"/>
      <c r="U62" s="474">
        <v>54</v>
      </c>
      <c r="V62" s="220"/>
      <c r="W62" s="220"/>
      <c r="X62" s="220"/>
      <c r="Y62" s="220"/>
      <c r="Z62" s="207"/>
      <c r="AJ62" s="207"/>
      <c r="AK62" s="207"/>
      <c r="AL62" s="207"/>
      <c r="AM62" s="207"/>
      <c r="AN62" s="206"/>
    </row>
    <row r="63" spans="1:40" ht="29.25" customHeight="1">
      <c r="A63" s="220">
        <v>55</v>
      </c>
      <c r="B63" s="483"/>
      <c r="C63" s="207"/>
      <c r="D63" s="207"/>
      <c r="E63" s="207"/>
      <c r="F63" s="207"/>
      <c r="G63" s="207"/>
      <c r="H63" s="484"/>
      <c r="I63" s="207"/>
      <c r="J63" s="220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474">
        <v>55</v>
      </c>
      <c r="V63" s="220"/>
      <c r="W63" s="220"/>
      <c r="X63" s="220"/>
      <c r="Y63" s="220"/>
      <c r="Z63" s="207"/>
      <c r="AJ63" s="207"/>
      <c r="AK63" s="207"/>
      <c r="AL63" s="207"/>
      <c r="AM63" s="207"/>
      <c r="AN63" s="206"/>
    </row>
    <row r="64" spans="1:40" ht="29.25" customHeight="1">
      <c r="A64" s="220">
        <v>56</v>
      </c>
      <c r="B64" s="483"/>
      <c r="C64" s="207"/>
      <c r="D64" s="207"/>
      <c r="E64" s="207"/>
      <c r="F64" s="207"/>
      <c r="G64" s="207"/>
      <c r="H64" s="484"/>
      <c r="I64" s="207"/>
      <c r="J64" s="220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474">
        <v>56</v>
      </c>
      <c r="V64" s="220"/>
      <c r="W64" s="220"/>
      <c r="X64" s="220"/>
      <c r="Y64" s="220"/>
      <c r="Z64" s="207"/>
      <c r="AJ64" s="207"/>
      <c r="AK64" s="207"/>
      <c r="AL64" s="207"/>
      <c r="AM64" s="207"/>
      <c r="AN64" s="206"/>
    </row>
    <row r="65" spans="1:40" ht="29.25" customHeight="1">
      <c r="A65" s="220">
        <v>57</v>
      </c>
      <c r="B65" s="483"/>
      <c r="C65" s="207"/>
      <c r="D65" s="207"/>
      <c r="E65" s="207"/>
      <c r="F65" s="207"/>
      <c r="G65" s="207"/>
      <c r="H65" s="484"/>
      <c r="I65" s="207"/>
      <c r="J65" s="207"/>
      <c r="K65" s="207"/>
      <c r="L65" s="207"/>
      <c r="M65" s="207"/>
      <c r="N65" s="207"/>
      <c r="O65" s="207"/>
      <c r="P65" s="207"/>
      <c r="Q65" s="207"/>
      <c r="R65" s="207"/>
      <c r="S65" s="207"/>
      <c r="T65" s="207"/>
      <c r="U65" s="474">
        <v>57</v>
      </c>
      <c r="V65" s="220"/>
      <c r="W65" s="220"/>
      <c r="X65" s="220"/>
      <c r="Y65" s="220"/>
      <c r="Z65" s="207"/>
      <c r="AJ65" s="207"/>
      <c r="AK65" s="207"/>
      <c r="AL65" s="207"/>
      <c r="AM65" s="207"/>
      <c r="AN65" s="206"/>
    </row>
    <row r="66" spans="1:40" ht="29.25" customHeight="1">
      <c r="A66" s="220">
        <v>58</v>
      </c>
      <c r="B66" s="483"/>
      <c r="C66" s="207"/>
      <c r="D66" s="207"/>
      <c r="E66" s="207"/>
      <c r="F66" s="207"/>
      <c r="G66" s="207"/>
      <c r="H66" s="484"/>
      <c r="I66" s="207"/>
      <c r="J66" s="207"/>
      <c r="K66" s="207"/>
      <c r="L66" s="207"/>
      <c r="M66" s="207"/>
      <c r="N66" s="207"/>
      <c r="O66" s="207"/>
      <c r="P66" s="207"/>
      <c r="Q66" s="207"/>
      <c r="R66" s="207"/>
      <c r="S66" s="207"/>
      <c r="T66" s="207"/>
      <c r="U66" s="474">
        <v>58</v>
      </c>
      <c r="V66" s="220"/>
      <c r="W66" s="220"/>
      <c r="X66" s="220"/>
      <c r="Y66" s="220"/>
      <c r="Z66" s="207"/>
      <c r="AJ66" s="207"/>
      <c r="AK66" s="207"/>
      <c r="AL66" s="207"/>
      <c r="AM66" s="207"/>
      <c r="AN66" s="206"/>
    </row>
    <row r="67" spans="1:40" ht="29.25" customHeight="1">
      <c r="A67" s="220">
        <v>59</v>
      </c>
      <c r="B67" s="483"/>
      <c r="C67" s="207"/>
      <c r="D67" s="207"/>
      <c r="E67" s="207"/>
      <c r="F67" s="207"/>
      <c r="G67" s="207"/>
      <c r="H67" s="484"/>
      <c r="I67" s="207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474">
        <v>59</v>
      </c>
      <c r="V67" s="220"/>
      <c r="W67" s="220"/>
      <c r="X67" s="220"/>
      <c r="Y67" s="220"/>
      <c r="Z67" s="207"/>
      <c r="AJ67" s="207"/>
      <c r="AK67" s="207"/>
      <c r="AL67" s="207"/>
      <c r="AM67" s="207"/>
      <c r="AN67" s="206"/>
    </row>
    <row r="68" spans="1:40" ht="29.25" customHeight="1">
      <c r="A68" s="220">
        <v>60</v>
      </c>
      <c r="B68" s="483"/>
      <c r="C68" s="207"/>
      <c r="D68" s="207"/>
      <c r="E68" s="207"/>
      <c r="F68" s="207"/>
      <c r="G68" s="207"/>
      <c r="H68" s="484"/>
      <c r="I68" s="207"/>
      <c r="J68" s="207"/>
      <c r="K68" s="207"/>
      <c r="L68" s="207"/>
      <c r="M68" s="207"/>
      <c r="N68" s="207"/>
      <c r="O68" s="207"/>
      <c r="P68" s="207"/>
      <c r="Q68" s="207"/>
      <c r="R68" s="207"/>
      <c r="S68" s="207"/>
      <c r="T68" s="207"/>
      <c r="U68" s="474">
        <v>60</v>
      </c>
      <c r="V68" s="220"/>
      <c r="W68" s="220"/>
      <c r="X68" s="220"/>
      <c r="Y68" s="220"/>
      <c r="Z68" s="207"/>
      <c r="AJ68" s="207"/>
      <c r="AK68" s="207"/>
      <c r="AL68" s="207"/>
      <c r="AM68" s="207"/>
      <c r="AN68" s="206"/>
    </row>
    <row r="69" spans="1:40" ht="29.25" customHeight="1">
      <c r="A69" s="220">
        <v>61</v>
      </c>
      <c r="B69" s="483"/>
      <c r="C69" s="207"/>
      <c r="D69" s="207"/>
      <c r="E69" s="207"/>
      <c r="F69" s="207"/>
      <c r="G69" s="207"/>
      <c r="H69" s="484"/>
      <c r="I69" s="207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474">
        <v>61</v>
      </c>
      <c r="V69" s="220"/>
      <c r="W69" s="220"/>
      <c r="X69" s="220"/>
      <c r="Y69" s="220"/>
      <c r="Z69" s="207"/>
      <c r="AJ69" s="207"/>
      <c r="AK69" s="207"/>
      <c r="AL69" s="207"/>
      <c r="AM69" s="207"/>
      <c r="AN69" s="206"/>
    </row>
    <row r="70" spans="1:40" ht="29.25" customHeight="1">
      <c r="A70" s="220">
        <v>62</v>
      </c>
      <c r="B70" s="483"/>
      <c r="C70" s="207"/>
      <c r="D70" s="207"/>
      <c r="E70" s="207"/>
      <c r="F70" s="207"/>
      <c r="G70" s="207"/>
      <c r="H70" s="484"/>
      <c r="I70" s="207"/>
      <c r="J70" s="207"/>
      <c r="K70" s="207"/>
      <c r="L70" s="207"/>
      <c r="M70" s="207"/>
      <c r="N70" s="207"/>
      <c r="O70" s="207"/>
      <c r="P70" s="207"/>
      <c r="Q70" s="207"/>
      <c r="R70" s="207"/>
      <c r="S70" s="207"/>
      <c r="T70" s="207"/>
      <c r="U70" s="474">
        <v>62</v>
      </c>
      <c r="V70" s="220"/>
      <c r="W70" s="220"/>
      <c r="X70" s="220"/>
      <c r="Y70" s="220"/>
      <c r="Z70" s="207"/>
      <c r="AJ70" s="207"/>
      <c r="AK70" s="207"/>
      <c r="AL70" s="207"/>
      <c r="AM70" s="207"/>
      <c r="AN70" s="206"/>
    </row>
    <row r="71" spans="1:40" ht="29.25" customHeight="1">
      <c r="A71" s="220">
        <v>63</v>
      </c>
      <c r="B71" s="483"/>
      <c r="C71" s="207"/>
      <c r="D71" s="207"/>
      <c r="E71" s="207"/>
      <c r="F71" s="207"/>
      <c r="G71" s="207"/>
      <c r="H71" s="484"/>
      <c r="I71" s="207"/>
      <c r="J71" s="207"/>
      <c r="K71" s="207"/>
      <c r="L71" s="207"/>
      <c r="M71" s="207"/>
      <c r="N71" s="207"/>
      <c r="O71" s="207"/>
      <c r="P71" s="207"/>
      <c r="Q71" s="207"/>
      <c r="R71" s="207"/>
      <c r="S71" s="207"/>
      <c r="T71" s="207"/>
      <c r="U71" s="474">
        <v>63</v>
      </c>
      <c r="V71" s="220"/>
      <c r="W71" s="220"/>
      <c r="X71" s="220"/>
      <c r="Y71" s="220"/>
      <c r="Z71" s="207"/>
      <c r="AJ71" s="207"/>
      <c r="AK71" s="207"/>
      <c r="AL71" s="207"/>
      <c r="AM71" s="207"/>
      <c r="AN71" s="206"/>
    </row>
    <row r="72" spans="1:40" ht="29.25" customHeight="1">
      <c r="A72" s="220">
        <v>64</v>
      </c>
      <c r="B72" s="483"/>
      <c r="C72" s="207"/>
      <c r="D72" s="207"/>
      <c r="E72" s="207"/>
      <c r="F72" s="207"/>
      <c r="G72" s="207"/>
      <c r="H72" s="484"/>
      <c r="I72" s="207"/>
      <c r="J72" s="207"/>
      <c r="K72" s="207"/>
      <c r="L72" s="207"/>
      <c r="M72" s="207"/>
      <c r="N72" s="207"/>
      <c r="O72" s="207"/>
      <c r="P72" s="207"/>
      <c r="Q72" s="207"/>
      <c r="R72" s="207"/>
      <c r="S72" s="207"/>
      <c r="T72" s="207"/>
      <c r="U72" s="474">
        <v>64</v>
      </c>
      <c r="V72" s="220"/>
      <c r="W72" s="220"/>
      <c r="X72" s="220"/>
      <c r="Y72" s="220"/>
      <c r="Z72" s="207"/>
      <c r="AJ72" s="207"/>
      <c r="AK72" s="207"/>
      <c r="AL72" s="207"/>
      <c r="AM72" s="207"/>
      <c r="AN72" s="206"/>
    </row>
    <row r="73" spans="1:40" ht="29.25" customHeight="1">
      <c r="A73" s="220">
        <v>65</v>
      </c>
      <c r="B73" s="483"/>
      <c r="C73" s="207"/>
      <c r="D73" s="207"/>
      <c r="E73" s="207"/>
      <c r="F73" s="207"/>
      <c r="G73" s="207"/>
      <c r="H73" s="484"/>
      <c r="I73" s="207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474">
        <v>65</v>
      </c>
      <c r="V73" s="220"/>
      <c r="W73" s="220"/>
      <c r="X73" s="220"/>
      <c r="Y73" s="220"/>
      <c r="Z73" s="207"/>
      <c r="AJ73" s="207"/>
      <c r="AK73" s="207"/>
      <c r="AL73" s="207"/>
      <c r="AM73" s="207"/>
      <c r="AN73" s="206"/>
    </row>
    <row r="74" spans="1:40" ht="29.25" customHeight="1">
      <c r="A74" s="220">
        <v>66</v>
      </c>
      <c r="B74" s="483"/>
      <c r="C74" s="207"/>
      <c r="D74" s="207"/>
      <c r="E74" s="207"/>
      <c r="F74" s="207"/>
      <c r="G74" s="207"/>
      <c r="H74" s="484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474">
        <v>66</v>
      </c>
      <c r="V74" s="220"/>
      <c r="W74" s="220"/>
      <c r="X74" s="220"/>
      <c r="Y74" s="220"/>
      <c r="Z74" s="207"/>
      <c r="AJ74" s="207"/>
      <c r="AK74" s="207"/>
      <c r="AL74" s="207"/>
      <c r="AM74" s="207"/>
      <c r="AN74" s="206"/>
    </row>
    <row r="75" spans="1:40" ht="29.25" customHeight="1">
      <c r="A75" s="220">
        <v>67</v>
      </c>
      <c r="B75" s="483"/>
      <c r="C75" s="207"/>
      <c r="D75" s="207"/>
      <c r="E75" s="207"/>
      <c r="F75" s="207"/>
      <c r="G75" s="207"/>
      <c r="H75" s="484"/>
      <c r="I75" s="207"/>
      <c r="J75" s="207"/>
      <c r="K75" s="207"/>
      <c r="L75" s="207"/>
      <c r="M75" s="207"/>
      <c r="N75" s="207"/>
      <c r="O75" s="207"/>
      <c r="P75" s="207"/>
      <c r="Q75" s="207"/>
      <c r="R75" s="207"/>
      <c r="S75" s="207"/>
      <c r="T75" s="207"/>
      <c r="U75" s="474">
        <v>67</v>
      </c>
      <c r="V75" s="220"/>
      <c r="W75" s="220"/>
      <c r="X75" s="220"/>
      <c r="Y75" s="220"/>
      <c r="Z75" s="207"/>
      <c r="AJ75" s="207"/>
      <c r="AK75" s="207"/>
      <c r="AL75" s="207"/>
      <c r="AM75" s="207"/>
      <c r="AN75" s="206"/>
    </row>
    <row r="76" spans="1:40" ht="29.25" customHeight="1">
      <c r="A76" s="220">
        <v>68</v>
      </c>
      <c r="B76" s="483"/>
      <c r="C76" s="207"/>
      <c r="D76" s="207"/>
      <c r="E76" s="207"/>
      <c r="F76" s="207"/>
      <c r="G76" s="207"/>
      <c r="H76" s="484"/>
      <c r="I76" s="207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474">
        <v>68</v>
      </c>
      <c r="V76" s="220"/>
      <c r="W76" s="220"/>
      <c r="X76" s="220"/>
      <c r="Y76" s="220"/>
      <c r="Z76" s="207"/>
      <c r="AJ76" s="207"/>
      <c r="AK76" s="207"/>
      <c r="AL76" s="207"/>
      <c r="AM76" s="207"/>
      <c r="AN76" s="206"/>
    </row>
    <row r="77" spans="1:40" ht="29.25" customHeight="1">
      <c r="A77" s="220">
        <v>69</v>
      </c>
      <c r="B77" s="483"/>
      <c r="C77" s="207"/>
      <c r="D77" s="207"/>
      <c r="E77" s="207"/>
      <c r="F77" s="207"/>
      <c r="G77" s="207"/>
      <c r="H77" s="484"/>
      <c r="I77" s="207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474">
        <v>69</v>
      </c>
      <c r="V77" s="220"/>
      <c r="W77" s="220"/>
      <c r="X77" s="220"/>
      <c r="Y77" s="220"/>
      <c r="Z77" s="207"/>
      <c r="AJ77" s="207"/>
      <c r="AK77" s="207"/>
      <c r="AL77" s="207"/>
      <c r="AM77" s="207"/>
      <c r="AN77" s="206"/>
    </row>
    <row r="78" spans="1:40" ht="29.25" customHeight="1">
      <c r="A78" s="220">
        <v>70</v>
      </c>
      <c r="B78" s="483"/>
      <c r="C78" s="207"/>
      <c r="D78" s="207"/>
      <c r="E78" s="207"/>
      <c r="F78" s="207"/>
      <c r="G78" s="207"/>
      <c r="H78" s="484"/>
      <c r="I78" s="207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207"/>
      <c r="U78" s="474">
        <v>70</v>
      </c>
      <c r="V78" s="220"/>
      <c r="W78" s="220"/>
      <c r="X78" s="220"/>
      <c r="Y78" s="220"/>
      <c r="Z78" s="207"/>
      <c r="AJ78" s="207"/>
      <c r="AK78" s="207"/>
      <c r="AL78" s="207"/>
      <c r="AM78" s="207"/>
      <c r="AN78" s="206"/>
    </row>
    <row r="79" spans="1:40" ht="29.25" customHeight="1">
      <c r="A79" s="220">
        <v>71</v>
      </c>
      <c r="B79" s="483"/>
      <c r="C79" s="207"/>
      <c r="D79" s="207"/>
      <c r="E79" s="207"/>
      <c r="F79" s="207"/>
      <c r="G79" s="207"/>
      <c r="H79" s="484"/>
      <c r="I79" s="207"/>
      <c r="J79" s="207"/>
      <c r="K79" s="207"/>
      <c r="L79" s="207"/>
      <c r="M79" s="207"/>
      <c r="N79" s="207"/>
      <c r="O79" s="207"/>
      <c r="P79" s="207"/>
      <c r="Q79" s="207"/>
      <c r="R79" s="207"/>
      <c r="S79" s="207"/>
      <c r="T79" s="207"/>
      <c r="U79" s="474">
        <v>71</v>
      </c>
      <c r="V79" s="220"/>
      <c r="W79" s="220"/>
      <c r="X79" s="220"/>
      <c r="Y79" s="220"/>
      <c r="Z79" s="207"/>
      <c r="AJ79" s="207"/>
      <c r="AK79" s="207"/>
      <c r="AL79" s="207"/>
      <c r="AM79" s="207"/>
      <c r="AN79" s="206"/>
    </row>
    <row r="80" spans="1:40" ht="29.25" customHeight="1">
      <c r="A80" s="220">
        <v>72</v>
      </c>
      <c r="B80" s="483"/>
      <c r="C80" s="207"/>
      <c r="D80" s="207"/>
      <c r="E80" s="207"/>
      <c r="F80" s="207"/>
      <c r="G80" s="207"/>
      <c r="H80" s="484"/>
      <c r="I80" s="207"/>
      <c r="J80" s="207"/>
      <c r="K80" s="207"/>
      <c r="L80" s="207"/>
      <c r="M80" s="207"/>
      <c r="N80" s="207"/>
      <c r="O80" s="207"/>
      <c r="P80" s="207"/>
      <c r="Q80" s="207"/>
      <c r="R80" s="207"/>
      <c r="S80" s="207"/>
      <c r="T80" s="207"/>
      <c r="U80" s="474">
        <v>72</v>
      </c>
      <c r="V80" s="220"/>
      <c r="W80" s="220"/>
      <c r="X80" s="220"/>
      <c r="Y80" s="220"/>
      <c r="Z80" s="207"/>
      <c r="AJ80" s="207"/>
      <c r="AK80" s="207"/>
      <c r="AL80" s="207"/>
      <c r="AM80" s="207"/>
      <c r="AN80" s="206"/>
    </row>
    <row r="81" spans="1:40" ht="29.25" customHeight="1">
      <c r="A81" s="220">
        <v>73</v>
      </c>
      <c r="B81" s="483"/>
      <c r="C81" s="207"/>
      <c r="D81" s="207"/>
      <c r="E81" s="207"/>
      <c r="F81" s="207"/>
      <c r="G81" s="207"/>
      <c r="H81" s="484"/>
      <c r="I81" s="207"/>
      <c r="J81" s="207"/>
      <c r="K81" s="207"/>
      <c r="L81" s="207"/>
      <c r="M81" s="207"/>
      <c r="N81" s="207"/>
      <c r="O81" s="207"/>
      <c r="P81" s="207"/>
      <c r="Q81" s="207"/>
      <c r="R81" s="207"/>
      <c r="S81" s="207"/>
      <c r="T81" s="207"/>
      <c r="U81" s="474">
        <v>73</v>
      </c>
      <c r="V81" s="220"/>
      <c r="W81" s="220"/>
      <c r="X81" s="220"/>
      <c r="Y81" s="220"/>
      <c r="Z81" s="207"/>
      <c r="AJ81" s="207"/>
      <c r="AK81" s="207"/>
      <c r="AL81" s="207"/>
      <c r="AM81" s="207"/>
      <c r="AN81" s="206"/>
    </row>
    <row r="82" spans="1:40" ht="29.25" customHeight="1">
      <c r="A82" s="220">
        <v>74</v>
      </c>
      <c r="B82" s="483"/>
      <c r="C82" s="207"/>
      <c r="D82" s="207"/>
      <c r="E82" s="207"/>
      <c r="F82" s="207"/>
      <c r="G82" s="207"/>
      <c r="H82" s="484"/>
      <c r="I82" s="207"/>
      <c r="J82" s="207"/>
      <c r="K82" s="207"/>
      <c r="L82" s="207"/>
      <c r="M82" s="207"/>
      <c r="N82" s="207"/>
      <c r="O82" s="207"/>
      <c r="P82" s="207"/>
      <c r="Q82" s="207"/>
      <c r="R82" s="207"/>
      <c r="S82" s="207"/>
      <c r="T82" s="207"/>
      <c r="U82" s="474">
        <v>74</v>
      </c>
      <c r="V82" s="220"/>
      <c r="W82" s="220"/>
      <c r="X82" s="220"/>
      <c r="Y82" s="220"/>
      <c r="Z82" s="207"/>
      <c r="AJ82" s="207"/>
      <c r="AK82" s="207"/>
      <c r="AL82" s="207"/>
      <c r="AM82" s="207"/>
      <c r="AN82" s="206"/>
    </row>
    <row r="83" spans="1:40" ht="29.25" customHeight="1">
      <c r="A83" s="220">
        <v>75</v>
      </c>
      <c r="B83" s="483"/>
      <c r="C83" s="207"/>
      <c r="D83" s="207"/>
      <c r="E83" s="207"/>
      <c r="F83" s="207"/>
      <c r="G83" s="207"/>
      <c r="H83" s="484"/>
      <c r="I83" s="207"/>
      <c r="J83" s="207"/>
      <c r="K83" s="207"/>
      <c r="L83" s="207"/>
      <c r="M83" s="207"/>
      <c r="N83" s="207"/>
      <c r="O83" s="207"/>
      <c r="P83" s="207"/>
      <c r="Q83" s="207"/>
      <c r="R83" s="207"/>
      <c r="S83" s="207"/>
      <c r="T83" s="207"/>
      <c r="U83" s="474">
        <v>75</v>
      </c>
      <c r="V83" s="220"/>
      <c r="W83" s="220"/>
      <c r="X83" s="220"/>
      <c r="Y83" s="220"/>
      <c r="Z83" s="207"/>
      <c r="AJ83" s="207"/>
      <c r="AK83" s="207"/>
      <c r="AL83" s="207"/>
      <c r="AM83" s="207"/>
      <c r="AN83" s="206"/>
    </row>
    <row r="84" spans="1:40" ht="29.25" customHeight="1">
      <c r="A84" s="220">
        <v>76</v>
      </c>
      <c r="B84" s="483"/>
      <c r="C84" s="207"/>
      <c r="D84" s="207"/>
      <c r="E84" s="207"/>
      <c r="F84" s="207"/>
      <c r="G84" s="207"/>
      <c r="H84" s="484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474">
        <v>76</v>
      </c>
      <c r="V84" s="220"/>
      <c r="W84" s="220"/>
      <c r="X84" s="220"/>
      <c r="Y84" s="220"/>
      <c r="Z84" s="207"/>
      <c r="AJ84" s="207"/>
      <c r="AK84" s="207"/>
      <c r="AL84" s="207"/>
      <c r="AM84" s="207"/>
      <c r="AN84" s="206"/>
    </row>
    <row r="85" spans="1:40" ht="29.25" customHeight="1">
      <c r="A85" s="220">
        <v>77</v>
      </c>
      <c r="B85" s="483"/>
      <c r="C85" s="207"/>
      <c r="D85" s="207"/>
      <c r="E85" s="207"/>
      <c r="F85" s="207"/>
      <c r="G85" s="207"/>
      <c r="H85" s="484"/>
      <c r="I85" s="207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474">
        <v>77</v>
      </c>
      <c r="V85" s="220"/>
      <c r="W85" s="220"/>
      <c r="X85" s="220"/>
      <c r="Y85" s="220"/>
      <c r="Z85" s="207"/>
      <c r="AJ85" s="207"/>
      <c r="AK85" s="207"/>
      <c r="AL85" s="207"/>
      <c r="AM85" s="207"/>
      <c r="AN85" s="206"/>
    </row>
    <row r="86" spans="1:40" ht="29.25" customHeight="1">
      <c r="A86" s="220">
        <v>78</v>
      </c>
      <c r="B86" s="483"/>
      <c r="C86" s="207"/>
      <c r="D86" s="207"/>
      <c r="E86" s="207"/>
      <c r="F86" s="207"/>
      <c r="G86" s="207"/>
      <c r="H86" s="484"/>
      <c r="I86" s="207"/>
      <c r="J86" s="207"/>
      <c r="K86" s="207"/>
      <c r="L86" s="207"/>
      <c r="M86" s="207"/>
      <c r="N86" s="207"/>
      <c r="O86" s="207"/>
      <c r="P86" s="207"/>
      <c r="Q86" s="207"/>
      <c r="R86" s="207"/>
      <c r="S86" s="207"/>
      <c r="T86" s="207"/>
      <c r="U86" s="474">
        <v>78</v>
      </c>
      <c r="V86" s="220"/>
      <c r="W86" s="220"/>
      <c r="X86" s="220"/>
      <c r="Y86" s="220"/>
      <c r="Z86" s="207"/>
      <c r="AJ86" s="207"/>
      <c r="AK86" s="207"/>
      <c r="AL86" s="207"/>
      <c r="AM86" s="207"/>
      <c r="AN86" s="206"/>
    </row>
    <row r="87" spans="1:40" ht="29.25" customHeight="1">
      <c r="A87" s="220">
        <v>79</v>
      </c>
      <c r="B87" s="483"/>
      <c r="C87" s="207"/>
      <c r="D87" s="207"/>
      <c r="E87" s="207"/>
      <c r="F87" s="207"/>
      <c r="G87" s="207"/>
      <c r="H87" s="484"/>
      <c r="I87" s="207"/>
      <c r="J87" s="207"/>
      <c r="K87" s="207"/>
      <c r="L87" s="207"/>
      <c r="M87" s="207"/>
      <c r="N87" s="207"/>
      <c r="O87" s="207"/>
      <c r="P87" s="207"/>
      <c r="Q87" s="207"/>
      <c r="R87" s="207"/>
      <c r="S87" s="207"/>
      <c r="T87" s="207"/>
      <c r="U87" s="474">
        <v>79</v>
      </c>
      <c r="V87" s="220"/>
      <c r="W87" s="220"/>
      <c r="X87" s="220"/>
      <c r="Y87" s="220"/>
      <c r="Z87" s="207"/>
      <c r="AJ87" s="207"/>
      <c r="AK87" s="207"/>
      <c r="AL87" s="207"/>
      <c r="AM87" s="207"/>
      <c r="AN87" s="206"/>
    </row>
    <row r="88" spans="1:40" ht="29.25" customHeight="1">
      <c r="A88" s="220">
        <v>80</v>
      </c>
      <c r="B88" s="483"/>
      <c r="C88" s="207"/>
      <c r="D88" s="207"/>
      <c r="E88" s="207"/>
      <c r="F88" s="207"/>
      <c r="G88" s="207"/>
      <c r="H88" s="484"/>
      <c r="I88" s="207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474">
        <v>80</v>
      </c>
      <c r="V88" s="220"/>
      <c r="W88" s="220"/>
      <c r="X88" s="220"/>
      <c r="Y88" s="220"/>
      <c r="Z88" s="207"/>
      <c r="AJ88" s="207"/>
      <c r="AK88" s="207"/>
      <c r="AL88" s="207"/>
      <c r="AM88" s="207"/>
      <c r="AN88" s="206"/>
    </row>
    <row r="89" spans="1:40" ht="29.25" customHeight="1">
      <c r="A89" s="220">
        <v>81</v>
      </c>
      <c r="B89" s="483"/>
      <c r="C89" s="207"/>
      <c r="D89" s="207"/>
      <c r="E89" s="207"/>
      <c r="F89" s="207"/>
      <c r="G89" s="207"/>
      <c r="H89" s="484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474">
        <v>81</v>
      </c>
      <c r="V89" s="220"/>
      <c r="W89" s="220"/>
      <c r="X89" s="220"/>
      <c r="Y89" s="220"/>
      <c r="Z89" s="207"/>
      <c r="AJ89" s="207"/>
      <c r="AK89" s="207"/>
      <c r="AL89" s="207"/>
      <c r="AM89" s="207"/>
      <c r="AN89" s="206"/>
    </row>
    <row r="90" spans="1:40" ht="29.25" customHeight="1">
      <c r="A90" s="220">
        <v>82</v>
      </c>
      <c r="B90" s="483"/>
      <c r="C90" s="207"/>
      <c r="D90" s="207"/>
      <c r="E90" s="207"/>
      <c r="F90" s="207"/>
      <c r="G90" s="207"/>
      <c r="H90" s="484"/>
      <c r="I90" s="207"/>
      <c r="J90" s="207"/>
      <c r="K90" s="207"/>
      <c r="L90" s="207"/>
      <c r="M90" s="207"/>
      <c r="N90" s="207"/>
      <c r="O90" s="207"/>
      <c r="P90" s="207"/>
      <c r="Q90" s="207"/>
      <c r="R90" s="207"/>
      <c r="S90" s="207"/>
      <c r="T90" s="207"/>
      <c r="U90" s="474">
        <v>82</v>
      </c>
      <c r="V90" s="220"/>
      <c r="W90" s="220"/>
      <c r="X90" s="220"/>
      <c r="Y90" s="220"/>
      <c r="Z90" s="207"/>
      <c r="AJ90" s="207"/>
      <c r="AK90" s="207"/>
      <c r="AL90" s="207"/>
      <c r="AM90" s="207"/>
      <c r="AN90" s="206"/>
    </row>
    <row r="91" spans="1:40" ht="29.25" customHeight="1">
      <c r="A91" s="220">
        <v>83</v>
      </c>
      <c r="B91" s="483"/>
      <c r="C91" s="207"/>
      <c r="D91" s="207"/>
      <c r="E91" s="207"/>
      <c r="F91" s="207"/>
      <c r="G91" s="207"/>
      <c r="H91" s="484"/>
      <c r="I91" s="207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474">
        <v>83</v>
      </c>
      <c r="V91" s="220"/>
      <c r="W91" s="220"/>
      <c r="X91" s="220"/>
      <c r="Y91" s="220"/>
      <c r="Z91" s="207"/>
      <c r="AJ91" s="207"/>
      <c r="AK91" s="207"/>
      <c r="AL91" s="207"/>
      <c r="AM91" s="207"/>
      <c r="AN91" s="206"/>
    </row>
    <row r="92" spans="1:40" ht="29.25" customHeight="1">
      <c r="A92" s="220">
        <v>84</v>
      </c>
      <c r="B92" s="483"/>
      <c r="C92" s="207"/>
      <c r="D92" s="207"/>
      <c r="E92" s="207"/>
      <c r="F92" s="207"/>
      <c r="G92" s="207"/>
      <c r="H92" s="484"/>
      <c r="I92" s="207"/>
      <c r="J92" s="207"/>
      <c r="K92" s="207"/>
      <c r="L92" s="207"/>
      <c r="M92" s="207"/>
      <c r="N92" s="207"/>
      <c r="O92" s="207"/>
      <c r="P92" s="207"/>
      <c r="Q92" s="207"/>
      <c r="R92" s="207"/>
      <c r="S92" s="207"/>
      <c r="T92" s="207"/>
      <c r="U92" s="474">
        <v>84</v>
      </c>
      <c r="V92" s="220"/>
      <c r="W92" s="220"/>
      <c r="X92" s="220"/>
      <c r="Y92" s="220"/>
      <c r="Z92" s="207"/>
      <c r="AJ92" s="207"/>
      <c r="AK92" s="207"/>
      <c r="AL92" s="207"/>
      <c r="AM92" s="207"/>
      <c r="AN92" s="206"/>
    </row>
    <row r="93" spans="1:40" ht="29.25" customHeight="1">
      <c r="A93" s="220">
        <v>85</v>
      </c>
      <c r="B93" s="483"/>
      <c r="C93" s="207"/>
      <c r="D93" s="207"/>
      <c r="E93" s="207"/>
      <c r="F93" s="207"/>
      <c r="G93" s="207"/>
      <c r="H93" s="484"/>
      <c r="I93" s="207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474">
        <v>85</v>
      </c>
      <c r="V93" s="220"/>
      <c r="W93" s="220"/>
      <c r="X93" s="220"/>
      <c r="Y93" s="220"/>
      <c r="Z93" s="207"/>
      <c r="AJ93" s="207"/>
      <c r="AK93" s="207"/>
      <c r="AL93" s="207"/>
      <c r="AM93" s="207"/>
      <c r="AN93" s="206"/>
    </row>
    <row r="94" spans="1:40" ht="29.25" customHeight="1">
      <c r="A94" s="220">
        <v>86</v>
      </c>
      <c r="B94" s="483"/>
      <c r="C94" s="207"/>
      <c r="D94" s="207"/>
      <c r="E94" s="207"/>
      <c r="F94" s="207"/>
      <c r="G94" s="207"/>
      <c r="H94" s="484"/>
      <c r="I94" s="207"/>
      <c r="J94" s="207"/>
      <c r="K94" s="207"/>
      <c r="L94" s="207"/>
      <c r="M94" s="207"/>
      <c r="N94" s="207"/>
      <c r="O94" s="207"/>
      <c r="P94" s="207"/>
      <c r="Q94" s="207"/>
      <c r="R94" s="207"/>
      <c r="S94" s="207"/>
      <c r="T94" s="207"/>
      <c r="U94" s="474">
        <v>86</v>
      </c>
      <c r="V94" s="220"/>
      <c r="W94" s="220"/>
      <c r="X94" s="220"/>
      <c r="Y94" s="220"/>
      <c r="Z94" s="207"/>
      <c r="AJ94" s="207"/>
      <c r="AK94" s="207"/>
      <c r="AL94" s="207"/>
      <c r="AM94" s="207"/>
      <c r="AN94" s="206"/>
    </row>
    <row r="95" spans="1:40" ht="29.25" customHeight="1">
      <c r="A95" s="220">
        <v>87</v>
      </c>
      <c r="B95" s="483"/>
      <c r="C95" s="207"/>
      <c r="D95" s="207"/>
      <c r="E95" s="207"/>
      <c r="F95" s="207"/>
      <c r="G95" s="207"/>
      <c r="H95" s="484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474">
        <v>87</v>
      </c>
      <c r="V95" s="220"/>
      <c r="W95" s="220"/>
      <c r="X95" s="220"/>
      <c r="Y95" s="220"/>
      <c r="Z95" s="207"/>
      <c r="AJ95" s="207"/>
      <c r="AK95" s="207"/>
      <c r="AL95" s="207"/>
      <c r="AM95" s="207"/>
      <c r="AN95" s="206"/>
    </row>
    <row r="96" spans="1:40" ht="29.25" customHeight="1">
      <c r="A96" s="220">
        <v>88</v>
      </c>
      <c r="B96" s="483"/>
      <c r="C96" s="207"/>
      <c r="D96" s="207"/>
      <c r="E96" s="207"/>
      <c r="F96" s="207"/>
      <c r="G96" s="207"/>
      <c r="H96" s="484"/>
      <c r="I96" s="207"/>
      <c r="J96" s="207"/>
      <c r="K96" s="207"/>
      <c r="L96" s="207"/>
      <c r="M96" s="207"/>
      <c r="N96" s="207"/>
      <c r="O96" s="207"/>
      <c r="P96" s="207"/>
      <c r="Q96" s="207"/>
      <c r="R96" s="207"/>
      <c r="S96" s="207"/>
      <c r="T96" s="207"/>
      <c r="U96" s="474">
        <v>88</v>
      </c>
      <c r="V96" s="220"/>
      <c r="W96" s="220"/>
      <c r="X96" s="220"/>
      <c r="Y96" s="220"/>
      <c r="Z96" s="207"/>
      <c r="AJ96" s="207"/>
      <c r="AK96" s="207"/>
      <c r="AL96" s="207"/>
      <c r="AM96" s="207"/>
      <c r="AN96" s="206"/>
    </row>
    <row r="97" spans="1:40" ht="29.25" customHeight="1">
      <c r="A97" s="220">
        <v>89</v>
      </c>
      <c r="B97" s="483"/>
      <c r="C97" s="207"/>
      <c r="D97" s="207"/>
      <c r="E97" s="207"/>
      <c r="F97" s="207"/>
      <c r="G97" s="207"/>
      <c r="H97" s="484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474">
        <v>89</v>
      </c>
      <c r="V97" s="220"/>
      <c r="W97" s="220"/>
      <c r="X97" s="220"/>
      <c r="Y97" s="220"/>
      <c r="Z97" s="207"/>
      <c r="AJ97" s="207"/>
      <c r="AK97" s="207"/>
      <c r="AL97" s="207"/>
      <c r="AM97" s="207"/>
      <c r="AN97" s="206"/>
    </row>
    <row r="98" spans="1:40" ht="29.25" customHeight="1">
      <c r="A98" s="220">
        <v>90</v>
      </c>
      <c r="B98" s="483"/>
      <c r="C98" s="207"/>
      <c r="D98" s="207"/>
      <c r="E98" s="207"/>
      <c r="F98" s="207"/>
      <c r="G98" s="207"/>
      <c r="H98" s="484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474">
        <v>90</v>
      </c>
      <c r="V98" s="220"/>
      <c r="W98" s="220"/>
      <c r="X98" s="220"/>
      <c r="Y98" s="220"/>
      <c r="Z98" s="207"/>
      <c r="AJ98" s="207"/>
      <c r="AK98" s="207"/>
      <c r="AL98" s="207"/>
      <c r="AM98" s="207"/>
      <c r="AN98" s="206"/>
    </row>
    <row r="99" spans="1:40" ht="29.25" customHeight="1">
      <c r="A99" s="220">
        <v>91</v>
      </c>
      <c r="B99" s="483"/>
      <c r="C99" s="207"/>
      <c r="D99" s="207"/>
      <c r="E99" s="207"/>
      <c r="F99" s="207"/>
      <c r="G99" s="207"/>
      <c r="H99" s="484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474">
        <v>91</v>
      </c>
      <c r="V99" s="220"/>
      <c r="W99" s="220"/>
      <c r="X99" s="220"/>
      <c r="Y99" s="220"/>
      <c r="Z99" s="207"/>
      <c r="AJ99" s="207"/>
      <c r="AK99" s="207"/>
      <c r="AL99" s="207"/>
      <c r="AM99" s="207"/>
      <c r="AN99" s="206"/>
    </row>
    <row r="100" spans="1:40" ht="29.25" customHeight="1">
      <c r="A100" s="220">
        <v>92</v>
      </c>
      <c r="B100" s="483"/>
      <c r="C100" s="207"/>
      <c r="D100" s="207"/>
      <c r="E100" s="207"/>
      <c r="F100" s="207"/>
      <c r="G100" s="207"/>
      <c r="H100" s="484"/>
      <c r="I100" s="207"/>
      <c r="J100" s="207"/>
      <c r="K100" s="207"/>
      <c r="L100" s="207"/>
      <c r="M100" s="207"/>
      <c r="N100" s="207"/>
      <c r="O100" s="207"/>
      <c r="P100" s="207"/>
      <c r="Q100" s="207"/>
      <c r="R100" s="207"/>
      <c r="S100" s="207"/>
      <c r="T100" s="207"/>
      <c r="U100" s="474">
        <v>92</v>
      </c>
      <c r="V100" s="220"/>
      <c r="W100" s="220"/>
      <c r="X100" s="220"/>
      <c r="Y100" s="220"/>
      <c r="Z100" s="207"/>
      <c r="AJ100" s="207"/>
      <c r="AK100" s="207"/>
      <c r="AL100" s="207"/>
      <c r="AM100" s="207"/>
      <c r="AN100" s="206"/>
    </row>
    <row r="101" spans="1:40" ht="29.25" customHeight="1">
      <c r="A101" s="220">
        <v>93</v>
      </c>
      <c r="B101" s="483"/>
      <c r="C101" s="207"/>
      <c r="D101" s="207"/>
      <c r="E101" s="207"/>
      <c r="F101" s="207"/>
      <c r="G101" s="207"/>
      <c r="H101" s="484"/>
      <c r="I101" s="207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474">
        <v>93</v>
      </c>
      <c r="V101" s="220"/>
      <c r="W101" s="220"/>
      <c r="X101" s="220"/>
      <c r="Y101" s="220"/>
      <c r="Z101" s="207"/>
      <c r="AJ101" s="207"/>
      <c r="AK101" s="207"/>
      <c r="AL101" s="207"/>
      <c r="AM101" s="207"/>
      <c r="AN101" s="206"/>
    </row>
    <row r="102" spans="1:40" ht="29.25" customHeight="1">
      <c r="A102" s="220">
        <v>94</v>
      </c>
      <c r="B102" s="483"/>
      <c r="C102" s="207"/>
      <c r="D102" s="207"/>
      <c r="E102" s="207"/>
      <c r="F102" s="207"/>
      <c r="G102" s="207"/>
      <c r="H102" s="484"/>
      <c r="I102" s="207"/>
      <c r="J102" s="207"/>
      <c r="K102" s="207"/>
      <c r="L102" s="207"/>
      <c r="M102" s="207"/>
      <c r="N102" s="207"/>
      <c r="O102" s="207"/>
      <c r="P102" s="207"/>
      <c r="Q102" s="207"/>
      <c r="R102" s="207"/>
      <c r="S102" s="207"/>
      <c r="T102" s="207"/>
      <c r="U102" s="474">
        <v>94</v>
      </c>
      <c r="V102" s="220"/>
      <c r="W102" s="220"/>
      <c r="X102" s="220"/>
      <c r="Y102" s="220"/>
      <c r="Z102" s="207"/>
      <c r="AJ102" s="485"/>
      <c r="AK102" s="207"/>
      <c r="AL102" s="207"/>
      <c r="AM102" s="207"/>
      <c r="AN102" s="206"/>
    </row>
    <row r="103" spans="1:40" ht="29.25" customHeight="1">
      <c r="A103" s="220">
        <v>95</v>
      </c>
      <c r="B103" s="483"/>
      <c r="C103" s="207"/>
      <c r="D103" s="207"/>
      <c r="E103" s="207"/>
      <c r="F103" s="207"/>
      <c r="G103" s="207"/>
      <c r="H103" s="484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474">
        <v>95</v>
      </c>
      <c r="V103" s="220"/>
      <c r="W103" s="220"/>
      <c r="X103" s="220"/>
      <c r="Y103" s="220"/>
      <c r="Z103" s="207"/>
      <c r="AJ103" s="485"/>
      <c r="AK103" s="220"/>
      <c r="AL103" s="220"/>
      <c r="AM103" s="220"/>
      <c r="AN103" s="216"/>
    </row>
    <row r="104" spans="1:40" ht="29.25" customHeight="1">
      <c r="A104" s="220">
        <v>96</v>
      </c>
      <c r="B104" s="483"/>
      <c r="C104" s="207"/>
      <c r="D104" s="207"/>
      <c r="E104" s="207"/>
      <c r="F104" s="207"/>
      <c r="G104" s="207"/>
      <c r="H104" s="484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474">
        <v>96</v>
      </c>
      <c r="V104" s="220"/>
      <c r="W104" s="220"/>
      <c r="X104" s="220"/>
      <c r="Y104" s="220"/>
      <c r="Z104" s="207"/>
      <c r="AJ104" s="485"/>
      <c r="AK104" s="220"/>
      <c r="AL104" s="220"/>
      <c r="AM104" s="220"/>
      <c r="AN104" s="216"/>
    </row>
    <row r="105" spans="1:40" ht="29.25" customHeight="1">
      <c r="A105" s="220">
        <v>97</v>
      </c>
      <c r="B105" s="483"/>
      <c r="C105" s="207"/>
      <c r="D105" s="207"/>
      <c r="E105" s="207"/>
      <c r="F105" s="207"/>
      <c r="G105" s="207"/>
      <c r="H105" s="484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474">
        <v>97</v>
      </c>
      <c r="V105" s="220"/>
      <c r="W105" s="220"/>
      <c r="X105" s="220"/>
      <c r="Y105" s="220"/>
      <c r="Z105" s="207"/>
      <c r="AJ105" s="485"/>
      <c r="AK105" s="220"/>
      <c r="AL105" s="220"/>
      <c r="AM105" s="220"/>
      <c r="AN105" s="216"/>
    </row>
    <row r="106" spans="1:40" ht="29.25" customHeight="1">
      <c r="A106" s="220">
        <v>98</v>
      </c>
      <c r="B106" s="483"/>
      <c r="C106" s="207"/>
      <c r="D106" s="207"/>
      <c r="E106" s="207"/>
      <c r="F106" s="207"/>
      <c r="G106" s="207"/>
      <c r="H106" s="484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474">
        <v>98</v>
      </c>
      <c r="V106" s="220"/>
      <c r="W106" s="220"/>
      <c r="X106" s="220"/>
      <c r="Y106" s="220"/>
      <c r="Z106" s="207"/>
      <c r="AJ106" s="485"/>
      <c r="AK106" s="220"/>
      <c r="AL106" s="220"/>
      <c r="AM106" s="220"/>
      <c r="AN106" s="216"/>
    </row>
    <row r="107" spans="1:40" ht="29.25" customHeight="1">
      <c r="A107" s="220">
        <v>99</v>
      </c>
      <c r="B107" s="483"/>
      <c r="C107" s="207"/>
      <c r="D107" s="207"/>
      <c r="E107" s="207"/>
      <c r="F107" s="207"/>
      <c r="G107" s="207"/>
      <c r="H107" s="484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474">
        <v>99</v>
      </c>
      <c r="V107" s="220"/>
      <c r="W107" s="220"/>
      <c r="X107" s="220"/>
      <c r="Y107" s="220"/>
      <c r="Z107" s="207"/>
      <c r="AJ107" s="485"/>
      <c r="AK107" s="207"/>
      <c r="AL107" s="207"/>
      <c r="AM107" s="207"/>
      <c r="AN107" s="206"/>
    </row>
    <row r="108" spans="1:40" ht="29.25" customHeight="1">
      <c r="A108" s="220">
        <v>100</v>
      </c>
      <c r="B108" s="483"/>
      <c r="C108" s="207"/>
      <c r="D108" s="207"/>
      <c r="E108" s="207"/>
      <c r="F108" s="207"/>
      <c r="G108" s="207"/>
      <c r="H108" s="484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474">
        <v>100</v>
      </c>
      <c r="V108" s="220"/>
      <c r="W108" s="220"/>
      <c r="X108" s="220"/>
      <c r="Y108" s="220"/>
      <c r="Z108" s="207"/>
      <c r="AJ108" s="485"/>
      <c r="AK108" s="207"/>
      <c r="AL108" s="207"/>
      <c r="AM108" s="207"/>
      <c r="AN108" s="206"/>
    </row>
    <row r="109" spans="1:40" ht="29.25" customHeight="1">
      <c r="A109" s="207"/>
      <c r="B109" s="207"/>
      <c r="C109" s="207"/>
      <c r="D109" s="207"/>
      <c r="E109" s="207"/>
      <c r="F109" s="207"/>
      <c r="G109" s="207"/>
      <c r="H109" s="484"/>
      <c r="I109" s="207"/>
      <c r="J109" s="207"/>
      <c r="K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Y109" s="207"/>
      <c r="Z109" s="207"/>
      <c r="AJ109" s="485"/>
      <c r="AK109" s="207"/>
      <c r="AL109" s="207"/>
      <c r="AM109" s="207"/>
      <c r="AN109" s="206"/>
    </row>
    <row r="110" spans="1:40" ht="29.25" customHeight="1">
      <c r="A110" s="207" t="s">
        <v>48</v>
      </c>
      <c r="B110" s="207"/>
      <c r="C110" s="207"/>
      <c r="D110" s="207"/>
      <c r="E110" s="207"/>
      <c r="F110" s="207"/>
      <c r="G110" s="207"/>
      <c r="H110" s="484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Y110" s="207"/>
      <c r="Z110" s="207"/>
      <c r="AJ110" s="485"/>
      <c r="AK110" s="207"/>
      <c r="AL110" s="207"/>
      <c r="AM110" s="207"/>
      <c r="AN110" s="206"/>
    </row>
    <row r="111" spans="1:40" ht="15">
      <c r="A111" s="207"/>
      <c r="B111" s="207"/>
      <c r="C111" s="207"/>
      <c r="D111" s="207"/>
      <c r="E111" s="207"/>
      <c r="F111" s="207"/>
      <c r="G111" s="207"/>
      <c r="H111" s="484"/>
      <c r="I111" s="207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Y111" s="207"/>
      <c r="Z111" s="207"/>
      <c r="AK111" s="207"/>
      <c r="AL111" s="207"/>
      <c r="AM111" s="207"/>
      <c r="AN111" s="206"/>
    </row>
    <row r="112" spans="1:40" ht="15">
      <c r="A112" s="207"/>
      <c r="B112" s="207"/>
      <c r="C112" s="207"/>
      <c r="D112" s="207"/>
      <c r="E112" s="207"/>
      <c r="F112" s="207"/>
      <c r="G112" s="207"/>
      <c r="H112" s="484"/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Y112" s="207"/>
      <c r="Z112" s="207"/>
      <c r="AK112" s="207"/>
      <c r="AL112" s="207"/>
      <c r="AM112" s="207"/>
      <c r="AN112" s="206"/>
    </row>
    <row r="113" spans="1:40" ht="15">
      <c r="A113" s="207"/>
      <c r="B113" s="207"/>
      <c r="C113" s="207"/>
      <c r="D113" s="207"/>
      <c r="E113" s="207"/>
      <c r="F113" s="207"/>
      <c r="G113" s="207"/>
      <c r="H113" s="484"/>
      <c r="I113" s="207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Y113" s="207"/>
      <c r="Z113" s="207"/>
      <c r="AK113" s="207"/>
      <c r="AL113" s="207"/>
      <c r="AM113" s="207"/>
      <c r="AN113" s="206"/>
    </row>
    <row r="114" spans="1:40" ht="15">
      <c r="A114" s="207"/>
      <c r="B114" s="207"/>
      <c r="C114" s="207"/>
      <c r="D114" s="207"/>
      <c r="E114" s="207"/>
      <c r="F114" s="207"/>
      <c r="G114" s="207"/>
      <c r="H114" s="484"/>
      <c r="I114" s="207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Y114" s="207"/>
      <c r="Z114" s="207"/>
      <c r="AK114" s="207"/>
      <c r="AL114" s="207"/>
      <c r="AM114" s="207"/>
      <c r="AN114" s="206"/>
    </row>
    <row r="115" spans="1:40" ht="15">
      <c r="A115" s="207"/>
      <c r="B115" s="207"/>
      <c r="C115" s="207"/>
      <c r="D115" s="207"/>
      <c r="E115" s="207"/>
      <c r="F115" s="207"/>
      <c r="G115" s="207"/>
      <c r="H115" s="484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Y115" s="207"/>
      <c r="Z115" s="207"/>
      <c r="AK115" s="207"/>
      <c r="AL115" s="207"/>
      <c r="AM115" s="207"/>
      <c r="AN115" s="206"/>
    </row>
    <row r="116" spans="1:40" ht="15">
      <c r="A116" s="207"/>
      <c r="B116" s="207"/>
      <c r="C116" s="207"/>
      <c r="D116" s="207"/>
      <c r="E116" s="207"/>
      <c r="F116" s="207"/>
      <c r="G116" s="207"/>
      <c r="H116" s="484"/>
      <c r="I116" s="207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Y116" s="207"/>
      <c r="Z116" s="207"/>
      <c r="AK116" s="207"/>
      <c r="AL116" s="207"/>
      <c r="AM116" s="207"/>
      <c r="AN116" s="206"/>
    </row>
    <row r="117" spans="1:40" ht="15">
      <c r="A117" s="207"/>
      <c r="B117" s="207"/>
      <c r="C117" s="207"/>
      <c r="D117" s="207"/>
      <c r="E117" s="207"/>
      <c r="F117" s="207"/>
      <c r="G117" s="207"/>
      <c r="H117" s="484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Y117" s="207"/>
      <c r="Z117" s="207"/>
      <c r="AK117" s="207"/>
      <c r="AL117" s="207"/>
      <c r="AM117" s="207"/>
      <c r="AN117" s="206"/>
    </row>
    <row r="118" spans="1:40" ht="15">
      <c r="A118" s="207"/>
      <c r="B118" s="207"/>
      <c r="C118" s="207"/>
      <c r="D118" s="207"/>
      <c r="E118" s="207"/>
      <c r="F118" s="207"/>
      <c r="G118" s="207"/>
      <c r="H118" s="484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Y118" s="207"/>
      <c r="Z118" s="207"/>
      <c r="AK118" s="207"/>
      <c r="AL118" s="207"/>
      <c r="AM118" s="207"/>
      <c r="AN118" s="206"/>
    </row>
    <row r="119" spans="1:40" ht="15">
      <c r="A119" s="207"/>
      <c r="B119" s="207"/>
      <c r="C119" s="207"/>
      <c r="D119" s="207"/>
      <c r="E119" s="207"/>
      <c r="F119" s="207"/>
      <c r="G119" s="207"/>
      <c r="H119" s="484"/>
      <c r="I119" s="207"/>
      <c r="J119" s="207"/>
      <c r="K119" s="207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  <c r="Y119" s="207"/>
      <c r="Z119" s="207"/>
      <c r="AK119" s="207"/>
      <c r="AL119" s="207"/>
      <c r="AM119" s="207"/>
      <c r="AN119" s="206"/>
    </row>
    <row r="120" spans="1:40" ht="15">
      <c r="A120" s="207"/>
      <c r="B120" s="207"/>
      <c r="C120" s="207"/>
      <c r="D120" s="207"/>
      <c r="E120" s="207"/>
      <c r="F120" s="207"/>
      <c r="G120" s="207"/>
      <c r="H120" s="484"/>
      <c r="I120" s="207"/>
      <c r="J120" s="207"/>
      <c r="K120" s="207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  <c r="Y120" s="207"/>
      <c r="Z120" s="207"/>
      <c r="AK120" s="207"/>
      <c r="AL120" s="207"/>
      <c r="AM120" s="207"/>
      <c r="AN120" s="206"/>
    </row>
    <row r="121" spans="1:40" ht="15">
      <c r="A121" s="207"/>
      <c r="B121" s="207"/>
      <c r="C121" s="207"/>
      <c r="D121" s="207"/>
      <c r="E121" s="207"/>
      <c r="F121" s="207"/>
      <c r="G121" s="207"/>
      <c r="H121" s="484"/>
      <c r="I121" s="207"/>
      <c r="J121" s="207"/>
      <c r="K121" s="207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  <c r="Y121" s="207"/>
      <c r="Z121" s="207"/>
      <c r="AK121" s="207"/>
      <c r="AL121" s="207"/>
      <c r="AM121" s="207"/>
      <c r="AN121" s="206"/>
    </row>
    <row r="122" spans="1:40" ht="15">
      <c r="A122" s="207"/>
      <c r="B122" s="207"/>
      <c r="C122" s="207"/>
      <c r="D122" s="207"/>
      <c r="E122" s="207"/>
      <c r="F122" s="207"/>
      <c r="G122" s="207"/>
      <c r="H122" s="484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Y122" s="207"/>
      <c r="Z122" s="207"/>
      <c r="AK122" s="207"/>
      <c r="AL122" s="207"/>
      <c r="AM122" s="207"/>
      <c r="AN122" s="206"/>
    </row>
    <row r="123" spans="1:40" ht="15">
      <c r="A123" s="207"/>
      <c r="B123" s="207"/>
      <c r="C123" s="207"/>
      <c r="D123" s="207"/>
      <c r="E123" s="207"/>
      <c r="F123" s="207"/>
      <c r="G123" s="207"/>
      <c r="H123" s="484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Y123" s="207"/>
      <c r="Z123" s="207"/>
      <c r="AK123" s="207"/>
      <c r="AL123" s="207"/>
      <c r="AM123" s="207"/>
      <c r="AN123" s="206"/>
    </row>
    <row r="124" spans="1:40" ht="15">
      <c r="A124" s="207"/>
      <c r="B124" s="207"/>
      <c r="C124" s="207"/>
      <c r="D124" s="207"/>
      <c r="E124" s="207"/>
      <c r="F124" s="207"/>
      <c r="G124" s="207"/>
      <c r="H124" s="484"/>
      <c r="I124" s="207"/>
      <c r="J124" s="207"/>
      <c r="K124" s="207"/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  <c r="Y124" s="207"/>
      <c r="Z124" s="207"/>
      <c r="AK124" s="207"/>
      <c r="AL124" s="207"/>
      <c r="AM124" s="207"/>
      <c r="AN124" s="206"/>
    </row>
    <row r="125" spans="1:40" ht="15">
      <c r="A125" s="207"/>
      <c r="B125" s="207"/>
      <c r="C125" s="207"/>
      <c r="D125" s="207"/>
      <c r="E125" s="207"/>
      <c r="F125" s="207"/>
      <c r="G125" s="207"/>
      <c r="H125" s="484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Y125" s="207"/>
      <c r="Z125" s="207"/>
      <c r="AK125" s="207"/>
      <c r="AL125" s="207"/>
      <c r="AM125" s="207"/>
      <c r="AN125" s="206"/>
    </row>
    <row r="126" spans="1:40" ht="15">
      <c r="A126" s="207"/>
      <c r="B126" s="207"/>
      <c r="C126" s="207"/>
      <c r="D126" s="207"/>
      <c r="E126" s="207"/>
      <c r="F126" s="207"/>
      <c r="G126" s="207"/>
      <c r="H126" s="484"/>
      <c r="I126" s="207"/>
      <c r="J126" s="207"/>
      <c r="K126" s="20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  <c r="Y126" s="207"/>
      <c r="Z126" s="207"/>
      <c r="AK126" s="207"/>
      <c r="AL126" s="207"/>
      <c r="AM126" s="207"/>
      <c r="AN126" s="206"/>
    </row>
    <row r="127" spans="1:40" ht="15">
      <c r="A127" s="207"/>
      <c r="B127" s="207"/>
      <c r="C127" s="207"/>
      <c r="D127" s="207"/>
      <c r="E127" s="207"/>
      <c r="F127" s="207"/>
      <c r="G127" s="207"/>
      <c r="H127" s="484"/>
      <c r="I127" s="207"/>
      <c r="J127" s="207"/>
      <c r="K127" s="207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207"/>
      <c r="X127" s="207"/>
      <c r="Y127" s="207"/>
      <c r="Z127" s="207"/>
      <c r="AK127" s="207"/>
      <c r="AL127" s="207"/>
      <c r="AM127" s="207"/>
      <c r="AN127" s="206"/>
    </row>
    <row r="128" spans="1:40" ht="15">
      <c r="A128" s="207"/>
      <c r="B128" s="207"/>
      <c r="C128" s="207"/>
      <c r="D128" s="207"/>
      <c r="E128" s="207"/>
      <c r="F128" s="207"/>
      <c r="G128" s="207"/>
      <c r="H128" s="484"/>
      <c r="I128" s="207"/>
      <c r="J128" s="207"/>
      <c r="K128" s="207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207"/>
      <c r="X128" s="207"/>
      <c r="Y128" s="207"/>
      <c r="Z128" s="207"/>
      <c r="AK128" s="207"/>
      <c r="AL128" s="207"/>
      <c r="AM128" s="207"/>
      <c r="AN128" s="206"/>
    </row>
    <row r="129" spans="1:40" ht="15">
      <c r="A129" s="207"/>
      <c r="B129" s="207"/>
      <c r="C129" s="207"/>
      <c r="D129" s="207"/>
      <c r="E129" s="207"/>
      <c r="F129" s="207"/>
      <c r="G129" s="207"/>
      <c r="H129" s="484"/>
      <c r="I129" s="207"/>
      <c r="J129" s="207"/>
      <c r="K129" s="20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  <c r="Y129" s="207"/>
      <c r="Z129" s="207"/>
      <c r="AK129" s="207"/>
      <c r="AL129" s="207"/>
      <c r="AM129" s="207"/>
      <c r="AN129" s="206"/>
    </row>
    <row r="130" spans="1:40" ht="15">
      <c r="A130" s="207"/>
      <c r="B130" s="207"/>
      <c r="C130" s="207"/>
      <c r="D130" s="207"/>
      <c r="E130" s="207"/>
      <c r="F130" s="207"/>
      <c r="G130" s="207"/>
      <c r="H130" s="484"/>
      <c r="I130" s="207"/>
      <c r="J130" s="207"/>
      <c r="K130" s="207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  <c r="Y130" s="207"/>
      <c r="Z130" s="207"/>
      <c r="AK130" s="207"/>
      <c r="AL130" s="207"/>
      <c r="AM130" s="207"/>
      <c r="AN130" s="206"/>
    </row>
    <row r="131" spans="1:40" ht="15">
      <c r="A131" s="207"/>
      <c r="B131" s="207"/>
      <c r="C131" s="207"/>
      <c r="D131" s="207"/>
      <c r="E131" s="207"/>
      <c r="F131" s="207"/>
      <c r="G131" s="207"/>
      <c r="H131" s="484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Y131" s="207"/>
      <c r="Z131" s="207"/>
      <c r="AK131" s="207"/>
      <c r="AL131" s="207"/>
      <c r="AM131" s="207"/>
      <c r="AN131" s="206"/>
    </row>
    <row r="132" spans="1:40" ht="15">
      <c r="A132" s="207"/>
      <c r="B132" s="207"/>
      <c r="C132" s="207"/>
      <c r="D132" s="207"/>
      <c r="E132" s="207"/>
      <c r="F132" s="207"/>
      <c r="G132" s="207"/>
      <c r="H132" s="484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Y132" s="207"/>
      <c r="Z132" s="207"/>
      <c r="AK132" s="207"/>
      <c r="AL132" s="207"/>
      <c r="AM132" s="207"/>
      <c r="AN132" s="206"/>
    </row>
    <row r="133" spans="1:40" ht="15">
      <c r="A133" s="207"/>
      <c r="B133" s="207"/>
      <c r="C133" s="207"/>
      <c r="D133" s="207"/>
      <c r="E133" s="207"/>
      <c r="F133" s="207"/>
      <c r="G133" s="207"/>
      <c r="H133" s="484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Y133" s="207"/>
      <c r="Z133" s="207"/>
      <c r="AK133" s="207"/>
      <c r="AL133" s="207"/>
      <c r="AM133" s="207"/>
      <c r="AN133" s="206"/>
    </row>
    <row r="134" spans="1:40" ht="15">
      <c r="A134" s="207"/>
      <c r="B134" s="207"/>
      <c r="C134" s="207"/>
      <c r="D134" s="207"/>
      <c r="E134" s="207"/>
      <c r="F134" s="207"/>
      <c r="G134" s="207"/>
      <c r="H134" s="484"/>
      <c r="I134" s="207"/>
      <c r="J134" s="207"/>
      <c r="K134" s="207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207"/>
      <c r="X134" s="207"/>
      <c r="Y134" s="207"/>
      <c r="Z134" s="207"/>
      <c r="AK134" s="207"/>
      <c r="AL134" s="207"/>
      <c r="AM134" s="207"/>
      <c r="AN134" s="206"/>
    </row>
    <row r="135" spans="1:40" ht="15">
      <c r="A135" s="207"/>
      <c r="B135" s="207"/>
      <c r="C135" s="207"/>
      <c r="D135" s="207"/>
      <c r="E135" s="207"/>
      <c r="F135" s="207"/>
      <c r="G135" s="207"/>
      <c r="H135" s="484"/>
      <c r="I135" s="207"/>
      <c r="J135" s="207"/>
      <c r="K135" s="207"/>
      <c r="L135" s="207"/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207"/>
      <c r="X135" s="207"/>
      <c r="Y135" s="207"/>
      <c r="Z135" s="207"/>
      <c r="AK135" s="207"/>
      <c r="AL135" s="207"/>
      <c r="AM135" s="207"/>
      <c r="AN135" s="206"/>
    </row>
    <row r="136" spans="1:40" ht="15">
      <c r="A136" s="207"/>
      <c r="B136" s="207"/>
      <c r="C136" s="207"/>
      <c r="D136" s="207"/>
      <c r="E136" s="207"/>
      <c r="F136" s="207"/>
      <c r="G136" s="207"/>
      <c r="H136" s="484"/>
      <c r="I136" s="207"/>
      <c r="J136" s="207"/>
      <c r="K136" s="207"/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207"/>
      <c r="X136" s="207"/>
      <c r="Y136" s="207"/>
      <c r="Z136" s="207"/>
      <c r="AK136" s="207"/>
      <c r="AL136" s="207"/>
      <c r="AM136" s="207"/>
      <c r="AN136" s="206"/>
    </row>
    <row r="137" spans="1:40" ht="15">
      <c r="A137" s="207"/>
      <c r="B137" s="207"/>
      <c r="C137" s="207"/>
      <c r="D137" s="207"/>
      <c r="E137" s="207"/>
      <c r="F137" s="207"/>
      <c r="G137" s="207"/>
      <c r="H137" s="484"/>
      <c r="I137" s="207"/>
      <c r="J137" s="207"/>
      <c r="K137" s="20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  <c r="Y137" s="207"/>
      <c r="Z137" s="207"/>
      <c r="AK137" s="207"/>
      <c r="AL137" s="207"/>
      <c r="AM137" s="207"/>
      <c r="AN137" s="206"/>
    </row>
    <row r="138" spans="1:40" ht="15">
      <c r="A138" s="207"/>
      <c r="B138" s="207"/>
      <c r="C138" s="207"/>
      <c r="D138" s="207"/>
      <c r="E138" s="207"/>
      <c r="F138" s="207"/>
      <c r="G138" s="207"/>
      <c r="H138" s="484"/>
      <c r="I138" s="207"/>
      <c r="J138" s="207"/>
      <c r="K138" s="207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207"/>
      <c r="X138" s="207"/>
      <c r="Y138" s="207"/>
      <c r="Z138" s="207"/>
      <c r="AK138" s="207"/>
      <c r="AL138" s="207"/>
      <c r="AM138" s="207"/>
      <c r="AN138" s="206"/>
    </row>
    <row r="139" spans="1:40" ht="15">
      <c r="A139" s="207"/>
      <c r="B139" s="207"/>
      <c r="C139" s="207"/>
      <c r="D139" s="207"/>
      <c r="E139" s="207"/>
      <c r="F139" s="207"/>
      <c r="G139" s="207"/>
      <c r="H139" s="484"/>
      <c r="I139" s="207"/>
      <c r="J139" s="207"/>
      <c r="K139" s="207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207"/>
      <c r="X139" s="207"/>
      <c r="Y139" s="207"/>
      <c r="Z139" s="207"/>
      <c r="AK139" s="207"/>
      <c r="AL139" s="207"/>
      <c r="AM139" s="207"/>
      <c r="AN139" s="206"/>
    </row>
    <row r="140" spans="1:40" ht="15">
      <c r="A140" s="207"/>
      <c r="B140" s="207"/>
      <c r="C140" s="207"/>
      <c r="D140" s="207"/>
      <c r="E140" s="207"/>
      <c r="F140" s="207"/>
      <c r="G140" s="207"/>
      <c r="H140" s="484"/>
      <c r="I140" s="207"/>
      <c r="J140" s="207"/>
      <c r="K140" s="207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  <c r="Y140" s="207"/>
      <c r="Z140" s="207"/>
      <c r="AK140" s="207"/>
      <c r="AL140" s="207"/>
      <c r="AM140" s="207"/>
      <c r="AN140" s="206"/>
    </row>
    <row r="141" spans="1:40" ht="15">
      <c r="A141" s="207"/>
      <c r="B141" s="207"/>
      <c r="C141" s="207"/>
      <c r="D141" s="207"/>
      <c r="E141" s="207"/>
      <c r="F141" s="207"/>
      <c r="G141" s="207"/>
      <c r="H141" s="484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Y141" s="207"/>
      <c r="Z141" s="207"/>
      <c r="AK141" s="207"/>
      <c r="AL141" s="207"/>
      <c r="AM141" s="207"/>
      <c r="AN141" s="206"/>
    </row>
    <row r="142" spans="1:40" ht="15">
      <c r="A142" s="207"/>
      <c r="B142" s="207"/>
      <c r="C142" s="207"/>
      <c r="D142" s="207"/>
      <c r="E142" s="207"/>
      <c r="F142" s="207"/>
      <c r="G142" s="207"/>
      <c r="H142" s="484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Y142" s="207"/>
      <c r="Z142" s="207"/>
      <c r="AK142" s="207"/>
      <c r="AL142" s="207"/>
      <c r="AM142" s="207"/>
      <c r="AN142" s="206"/>
    </row>
    <row r="143" spans="1:40" ht="15">
      <c r="A143" s="207"/>
      <c r="B143" s="207"/>
      <c r="C143" s="207"/>
      <c r="D143" s="207"/>
      <c r="E143" s="207"/>
      <c r="F143" s="207"/>
      <c r="G143" s="207"/>
      <c r="H143" s="484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Y143" s="207"/>
      <c r="Z143" s="207"/>
      <c r="AK143" s="207"/>
      <c r="AL143" s="207"/>
      <c r="AM143" s="207"/>
      <c r="AN143" s="206"/>
    </row>
    <row r="144" spans="1:40" ht="15">
      <c r="A144" s="207"/>
      <c r="B144" s="207"/>
      <c r="C144" s="207"/>
      <c r="D144" s="207"/>
      <c r="E144" s="207"/>
      <c r="F144" s="207"/>
      <c r="G144" s="207"/>
      <c r="H144" s="484"/>
      <c r="I144" s="207"/>
      <c r="J144" s="207"/>
      <c r="K144" s="207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207"/>
      <c r="X144" s="207"/>
      <c r="Y144" s="207"/>
      <c r="Z144" s="207"/>
      <c r="AK144" s="207"/>
      <c r="AL144" s="207"/>
      <c r="AM144" s="207"/>
      <c r="AN144" s="206"/>
    </row>
    <row r="145" spans="1:40" ht="15">
      <c r="A145" s="207"/>
      <c r="B145" s="207"/>
      <c r="C145" s="207"/>
      <c r="D145" s="207"/>
      <c r="E145" s="207"/>
      <c r="F145" s="207"/>
      <c r="G145" s="207"/>
      <c r="H145" s="484"/>
      <c r="I145" s="207"/>
      <c r="J145" s="207"/>
      <c r="K145" s="207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207"/>
      <c r="X145" s="207"/>
      <c r="Y145" s="207"/>
      <c r="Z145" s="207"/>
      <c r="AK145" s="207"/>
      <c r="AL145" s="207"/>
      <c r="AM145" s="207"/>
      <c r="AN145" s="206"/>
    </row>
    <row r="146" spans="1:40" ht="15">
      <c r="A146" s="207"/>
      <c r="B146" s="207"/>
      <c r="C146" s="207"/>
      <c r="D146" s="207"/>
      <c r="E146" s="207"/>
      <c r="F146" s="207"/>
      <c r="G146" s="207"/>
      <c r="H146" s="484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Y146" s="207"/>
      <c r="Z146" s="207"/>
      <c r="AK146" s="207"/>
      <c r="AL146" s="207"/>
      <c r="AM146" s="207"/>
      <c r="AN146" s="206"/>
    </row>
    <row r="147" spans="1:40" ht="15">
      <c r="A147" s="207"/>
      <c r="B147" s="207"/>
      <c r="C147" s="207"/>
      <c r="D147" s="207"/>
      <c r="E147" s="207"/>
      <c r="F147" s="207"/>
      <c r="G147" s="207"/>
      <c r="H147" s="484"/>
      <c r="I147" s="207"/>
      <c r="J147" s="207"/>
      <c r="K147" s="207"/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  <c r="Y147" s="207"/>
      <c r="Z147" s="207"/>
      <c r="AK147" s="207"/>
      <c r="AL147" s="207"/>
      <c r="AM147" s="207"/>
      <c r="AN147" s="206"/>
    </row>
    <row r="148" spans="1:40" ht="15">
      <c r="A148" s="207"/>
      <c r="B148" s="207"/>
      <c r="C148" s="207"/>
      <c r="D148" s="207"/>
      <c r="E148" s="207"/>
      <c r="F148" s="207"/>
      <c r="G148" s="207"/>
      <c r="H148" s="484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K148" s="207"/>
      <c r="AL148" s="207"/>
      <c r="AM148" s="207"/>
      <c r="AN148" s="206"/>
    </row>
    <row r="149" spans="1:40" ht="15">
      <c r="A149" s="207"/>
      <c r="B149" s="207"/>
      <c r="C149" s="207"/>
      <c r="D149" s="207"/>
      <c r="E149" s="207"/>
      <c r="F149" s="207"/>
      <c r="G149" s="207"/>
      <c r="H149" s="484"/>
      <c r="I149" s="207"/>
      <c r="J149" s="207"/>
      <c r="K149" s="207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  <c r="Y149" s="207"/>
      <c r="Z149" s="207"/>
      <c r="AK149" s="207"/>
      <c r="AL149" s="207"/>
      <c r="AM149" s="207"/>
      <c r="AN149" s="206"/>
    </row>
    <row r="150" spans="1:40" ht="15">
      <c r="A150" s="207"/>
      <c r="B150" s="207"/>
      <c r="C150" s="207"/>
      <c r="D150" s="207"/>
      <c r="E150" s="207"/>
      <c r="F150" s="207"/>
      <c r="G150" s="207"/>
      <c r="H150" s="484"/>
      <c r="I150" s="207"/>
      <c r="J150" s="207"/>
      <c r="K150" s="207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  <c r="Y150" s="207"/>
      <c r="Z150" s="207"/>
      <c r="AK150" s="207"/>
      <c r="AL150" s="207"/>
      <c r="AM150" s="207"/>
      <c r="AN150" s="206"/>
    </row>
    <row r="151" spans="1:40" ht="15">
      <c r="A151" s="207"/>
      <c r="B151" s="207"/>
      <c r="C151" s="207"/>
      <c r="D151" s="207"/>
      <c r="E151" s="207"/>
      <c r="F151" s="207"/>
      <c r="G151" s="207"/>
      <c r="H151" s="484"/>
      <c r="I151" s="207"/>
      <c r="J151" s="207"/>
      <c r="K151" s="207"/>
      <c r="L151" s="207"/>
      <c r="M151" s="207"/>
      <c r="N151" s="207"/>
      <c r="O151" s="207"/>
      <c r="P151" s="207"/>
      <c r="Q151" s="207"/>
      <c r="R151" s="207"/>
      <c r="S151" s="207"/>
      <c r="T151" s="207"/>
      <c r="U151" s="207"/>
      <c r="V151" s="207"/>
      <c r="W151" s="207"/>
      <c r="X151" s="207"/>
      <c r="Y151" s="207"/>
      <c r="Z151" s="207"/>
      <c r="AK151" s="207"/>
      <c r="AL151" s="207"/>
      <c r="AM151" s="207"/>
      <c r="AN151" s="206"/>
    </row>
    <row r="152" spans="1:40" ht="15">
      <c r="A152" s="207"/>
      <c r="B152" s="207"/>
      <c r="C152" s="207"/>
      <c r="D152" s="207"/>
      <c r="E152" s="207"/>
      <c r="F152" s="207"/>
      <c r="G152" s="207"/>
      <c r="H152" s="484"/>
      <c r="I152" s="207"/>
      <c r="J152" s="207"/>
      <c r="K152" s="207"/>
      <c r="L152" s="207"/>
      <c r="M152" s="207"/>
      <c r="N152" s="207"/>
      <c r="O152" s="207"/>
      <c r="P152" s="207"/>
      <c r="Q152" s="207"/>
      <c r="R152" s="207"/>
      <c r="S152" s="207"/>
      <c r="T152" s="207"/>
      <c r="U152" s="207"/>
      <c r="V152" s="207"/>
      <c r="W152" s="207"/>
      <c r="X152" s="207"/>
      <c r="Y152" s="207"/>
      <c r="Z152" s="207"/>
      <c r="AK152" s="207"/>
      <c r="AL152" s="207"/>
      <c r="AM152" s="207"/>
      <c r="AN152" s="206"/>
    </row>
    <row r="153" spans="1:40" ht="15">
      <c r="A153" s="207"/>
      <c r="B153" s="207"/>
      <c r="C153" s="207"/>
      <c r="D153" s="207"/>
      <c r="E153" s="207"/>
      <c r="F153" s="207"/>
      <c r="G153" s="207"/>
      <c r="H153" s="484"/>
      <c r="I153" s="207"/>
      <c r="J153" s="207"/>
      <c r="K153" s="207"/>
      <c r="L153" s="207"/>
      <c r="M153" s="207"/>
      <c r="N153" s="207"/>
      <c r="O153" s="207"/>
      <c r="P153" s="207"/>
      <c r="Q153" s="207"/>
      <c r="R153" s="207"/>
      <c r="S153" s="207"/>
      <c r="T153" s="207"/>
      <c r="U153" s="207"/>
      <c r="V153" s="207"/>
      <c r="W153" s="207"/>
      <c r="X153" s="207"/>
      <c r="Y153" s="207"/>
      <c r="Z153" s="207"/>
      <c r="AK153" s="207"/>
      <c r="AL153" s="207"/>
      <c r="AM153" s="207"/>
      <c r="AN153" s="206"/>
    </row>
    <row r="154" spans="1:40" ht="15">
      <c r="A154" s="207"/>
      <c r="B154" s="207"/>
      <c r="C154" s="207"/>
      <c r="D154" s="207"/>
      <c r="E154" s="207"/>
      <c r="F154" s="207"/>
      <c r="G154" s="207"/>
      <c r="H154" s="484"/>
      <c r="I154" s="207"/>
      <c r="J154" s="207"/>
      <c r="K154" s="207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207"/>
      <c r="X154" s="207"/>
      <c r="Y154" s="207"/>
      <c r="Z154" s="207"/>
      <c r="AK154" s="207"/>
      <c r="AL154" s="207"/>
      <c r="AM154" s="207"/>
      <c r="AN154" s="206"/>
    </row>
    <row r="155" spans="1:40" ht="15">
      <c r="A155" s="207"/>
      <c r="B155" s="207"/>
      <c r="C155" s="207"/>
      <c r="D155" s="207"/>
      <c r="E155" s="207"/>
      <c r="F155" s="207"/>
      <c r="G155" s="207"/>
      <c r="H155" s="484"/>
      <c r="I155" s="207"/>
      <c r="J155" s="207"/>
      <c r="K155" s="207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207"/>
      <c r="X155" s="207"/>
      <c r="Y155" s="207"/>
      <c r="Z155" s="207"/>
      <c r="AK155" s="207"/>
      <c r="AL155" s="207"/>
      <c r="AM155" s="207"/>
      <c r="AN155" s="206"/>
    </row>
    <row r="156" spans="1:40" ht="15">
      <c r="A156" s="207"/>
      <c r="B156" s="207"/>
      <c r="C156" s="207"/>
      <c r="D156" s="207"/>
      <c r="E156" s="207"/>
      <c r="F156" s="207"/>
      <c r="G156" s="207"/>
      <c r="H156" s="484"/>
      <c r="I156" s="207"/>
      <c r="J156" s="207"/>
      <c r="K156" s="207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207"/>
      <c r="X156" s="207"/>
      <c r="Y156" s="207"/>
      <c r="Z156" s="207"/>
      <c r="AK156" s="207"/>
      <c r="AL156" s="207"/>
      <c r="AM156" s="207"/>
      <c r="AN156" s="206"/>
    </row>
    <row r="157" spans="1:40" ht="15">
      <c r="A157" s="207"/>
      <c r="B157" s="207"/>
      <c r="C157" s="207"/>
      <c r="D157" s="207"/>
      <c r="E157" s="207"/>
      <c r="F157" s="207"/>
      <c r="G157" s="207"/>
      <c r="H157" s="484"/>
      <c r="I157" s="207"/>
      <c r="J157" s="207"/>
      <c r="K157" s="207"/>
      <c r="L157" s="207"/>
      <c r="M157" s="207"/>
      <c r="N157" s="207"/>
      <c r="O157" s="207"/>
      <c r="P157" s="207"/>
      <c r="Q157" s="207"/>
      <c r="R157" s="207"/>
      <c r="S157" s="207"/>
      <c r="T157" s="207"/>
      <c r="U157" s="207"/>
      <c r="V157" s="207"/>
      <c r="W157" s="207"/>
      <c r="X157" s="207"/>
      <c r="Y157" s="207"/>
      <c r="Z157" s="207"/>
      <c r="AK157" s="207"/>
      <c r="AL157" s="207"/>
      <c r="AM157" s="207"/>
      <c r="AN157" s="206"/>
    </row>
    <row r="158" spans="1:40" ht="15">
      <c r="A158" s="207"/>
      <c r="B158" s="207"/>
      <c r="C158" s="207"/>
      <c r="D158" s="207"/>
      <c r="E158" s="207"/>
      <c r="F158" s="207"/>
      <c r="G158" s="207"/>
      <c r="H158" s="484"/>
      <c r="I158" s="207"/>
      <c r="J158" s="207"/>
      <c r="K158" s="207"/>
      <c r="L158" s="207"/>
      <c r="M158" s="207"/>
      <c r="N158" s="207"/>
      <c r="O158" s="207"/>
      <c r="P158" s="207"/>
      <c r="Q158" s="207"/>
      <c r="R158" s="207"/>
      <c r="S158" s="207"/>
      <c r="T158" s="207"/>
      <c r="U158" s="207"/>
      <c r="V158" s="207"/>
      <c r="W158" s="207"/>
      <c r="X158" s="207"/>
      <c r="Y158" s="207"/>
      <c r="Z158" s="207"/>
      <c r="AK158" s="207"/>
      <c r="AL158" s="207"/>
      <c r="AM158" s="207"/>
      <c r="AN158" s="206"/>
    </row>
    <row r="159" spans="1:40" ht="15">
      <c r="A159" s="207"/>
      <c r="B159" s="207"/>
      <c r="C159" s="207"/>
      <c r="D159" s="207"/>
      <c r="E159" s="207"/>
      <c r="F159" s="207"/>
      <c r="G159" s="207"/>
      <c r="H159" s="484"/>
      <c r="I159" s="207"/>
      <c r="J159" s="207"/>
      <c r="K159" s="207"/>
      <c r="L159" s="207"/>
      <c r="M159" s="207"/>
      <c r="N159" s="207"/>
      <c r="O159" s="207"/>
      <c r="P159" s="207"/>
      <c r="Q159" s="207"/>
      <c r="R159" s="207"/>
      <c r="S159" s="207"/>
      <c r="T159" s="207"/>
      <c r="U159" s="207"/>
      <c r="V159" s="207"/>
      <c r="W159" s="207"/>
      <c r="X159" s="207"/>
      <c r="Y159" s="207"/>
      <c r="Z159" s="207"/>
      <c r="AK159" s="207"/>
      <c r="AL159" s="207"/>
      <c r="AM159" s="207"/>
      <c r="AN159" s="206"/>
    </row>
    <row r="160" spans="1:40" ht="15">
      <c r="A160" s="207"/>
      <c r="B160" s="207"/>
      <c r="C160" s="207"/>
      <c r="D160" s="207"/>
      <c r="E160" s="207"/>
      <c r="F160" s="207"/>
      <c r="G160" s="207"/>
      <c r="H160" s="484"/>
      <c r="I160" s="207"/>
      <c r="J160" s="207"/>
      <c r="K160" s="207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207"/>
      <c r="X160" s="207"/>
      <c r="Y160" s="207"/>
      <c r="Z160" s="207"/>
      <c r="AK160" s="207"/>
      <c r="AL160" s="207"/>
      <c r="AM160" s="207"/>
      <c r="AN160" s="206"/>
    </row>
    <row r="161" spans="1:40" ht="15">
      <c r="A161" s="207"/>
      <c r="B161" s="207"/>
      <c r="C161" s="207"/>
      <c r="D161" s="207"/>
      <c r="E161" s="207"/>
      <c r="F161" s="207"/>
      <c r="G161" s="207"/>
      <c r="H161" s="484"/>
      <c r="I161" s="207"/>
      <c r="J161" s="207"/>
      <c r="K161" s="207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  <c r="Y161" s="207"/>
      <c r="Z161" s="207"/>
      <c r="AK161" s="207"/>
      <c r="AL161" s="207"/>
      <c r="AM161" s="207"/>
      <c r="AN161" s="206"/>
    </row>
    <row r="162" spans="1:40" ht="15">
      <c r="A162" s="207"/>
      <c r="B162" s="207"/>
      <c r="C162" s="207"/>
      <c r="D162" s="207"/>
      <c r="E162" s="207"/>
      <c r="F162" s="207"/>
      <c r="G162" s="207"/>
      <c r="H162" s="484"/>
      <c r="I162" s="207"/>
      <c r="J162" s="207"/>
      <c r="K162" s="207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07"/>
      <c r="Y162" s="207"/>
      <c r="Z162" s="207"/>
      <c r="AK162" s="207"/>
      <c r="AL162" s="207"/>
      <c r="AM162" s="207"/>
      <c r="AN162" s="206"/>
    </row>
    <row r="163" spans="1:40" ht="15">
      <c r="A163" s="207"/>
      <c r="B163" s="207"/>
      <c r="C163" s="207"/>
      <c r="D163" s="207"/>
      <c r="E163" s="207"/>
      <c r="F163" s="207"/>
      <c r="G163" s="207"/>
      <c r="H163" s="484"/>
      <c r="I163" s="207"/>
      <c r="J163" s="207"/>
      <c r="K163" s="207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207"/>
      <c r="X163" s="207"/>
      <c r="Y163" s="207"/>
      <c r="Z163" s="207"/>
      <c r="AK163" s="207"/>
      <c r="AL163" s="207"/>
      <c r="AM163" s="207"/>
      <c r="AN163" s="206"/>
    </row>
    <row r="164" spans="1:40" ht="15">
      <c r="A164" s="207"/>
      <c r="B164" s="207"/>
      <c r="C164" s="207"/>
      <c r="D164" s="207"/>
      <c r="E164" s="207"/>
      <c r="F164" s="207"/>
      <c r="G164" s="207"/>
      <c r="H164" s="484"/>
      <c r="I164" s="207"/>
      <c r="J164" s="207"/>
      <c r="K164" s="207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207"/>
      <c r="X164" s="207"/>
      <c r="Y164" s="207"/>
      <c r="Z164" s="207"/>
      <c r="AK164" s="207"/>
      <c r="AL164" s="207"/>
      <c r="AM164" s="207"/>
      <c r="AN164" s="206"/>
    </row>
    <row r="165" spans="1:40" ht="15">
      <c r="U165" s="207"/>
      <c r="AK165" s="207"/>
      <c r="AL165" s="207"/>
      <c r="AM165" s="207"/>
      <c r="AN165" s="206"/>
    </row>
    <row r="166" spans="1:40" ht="15">
      <c r="U166" s="207"/>
      <c r="AK166" s="207"/>
      <c r="AL166" s="207"/>
      <c r="AM166" s="207"/>
      <c r="AN166" s="206"/>
    </row>
    <row r="167" spans="1:40" ht="15">
      <c r="U167" s="207"/>
      <c r="AK167" s="207"/>
      <c r="AL167" s="207"/>
      <c r="AM167" s="207"/>
      <c r="AN167" s="206"/>
    </row>
    <row r="168" spans="1:40" ht="15">
      <c r="U168" s="207"/>
      <c r="AK168" s="207"/>
      <c r="AL168" s="207"/>
      <c r="AM168" s="207"/>
      <c r="AN168" s="206"/>
    </row>
    <row r="169" spans="1:40" ht="15">
      <c r="U169" s="207"/>
      <c r="AK169" s="207"/>
      <c r="AL169" s="207"/>
      <c r="AM169" s="207"/>
      <c r="AN169" s="206"/>
    </row>
    <row r="170" spans="1:40" ht="15">
      <c r="U170" s="207"/>
      <c r="AK170" s="207"/>
      <c r="AL170" s="207"/>
      <c r="AM170" s="207"/>
      <c r="AN170" s="206"/>
    </row>
    <row r="171" spans="1:40" ht="15">
      <c r="U171" s="207"/>
      <c r="AK171" s="207"/>
      <c r="AL171" s="207"/>
      <c r="AM171" s="207"/>
      <c r="AN171" s="206"/>
    </row>
    <row r="172" spans="1:40" ht="15">
      <c r="AK172" s="207"/>
      <c r="AL172" s="207"/>
      <c r="AM172" s="207"/>
      <c r="AN172" s="206"/>
    </row>
    <row r="173" spans="1:40" ht="15">
      <c r="AK173" s="207"/>
      <c r="AL173" s="207"/>
      <c r="AM173" s="207"/>
      <c r="AN173" s="206"/>
    </row>
    <row r="174" spans="1:40" ht="15">
      <c r="AK174" s="207"/>
      <c r="AL174" s="207"/>
      <c r="AM174" s="207"/>
      <c r="AN174" s="206"/>
    </row>
    <row r="175" spans="1:40" ht="15">
      <c r="AK175" s="207"/>
      <c r="AL175" s="207"/>
      <c r="AM175" s="207"/>
      <c r="AN175" s="206"/>
    </row>
    <row r="176" spans="1:40" ht="15">
      <c r="AK176" s="207"/>
      <c r="AL176" s="207"/>
      <c r="AM176" s="207"/>
      <c r="AN176" s="206"/>
    </row>
    <row r="177" spans="37:40" ht="15">
      <c r="AK177" s="207"/>
      <c r="AL177" s="207"/>
      <c r="AM177" s="207"/>
      <c r="AN177" s="206"/>
    </row>
    <row r="178" spans="37:40" ht="15">
      <c r="AK178" s="207"/>
      <c r="AL178" s="207"/>
      <c r="AM178" s="207"/>
      <c r="AN178" s="206"/>
    </row>
    <row r="179" spans="37:40" ht="15">
      <c r="AK179" s="207"/>
      <c r="AL179" s="207"/>
      <c r="AM179" s="207"/>
      <c r="AN179" s="206"/>
    </row>
    <row r="180" spans="37:40" ht="15">
      <c r="AK180" s="207"/>
      <c r="AL180" s="207"/>
      <c r="AM180" s="207"/>
      <c r="AN180" s="206"/>
    </row>
    <row r="181" spans="37:40" ht="15">
      <c r="AK181" s="207"/>
      <c r="AL181" s="207"/>
      <c r="AM181" s="207"/>
      <c r="AN181" s="206"/>
    </row>
    <row r="182" spans="37:40" ht="15">
      <c r="AK182" s="207"/>
      <c r="AL182" s="207"/>
      <c r="AM182" s="207"/>
      <c r="AN182" s="206"/>
    </row>
    <row r="183" spans="37:40" ht="15">
      <c r="AK183" s="207"/>
      <c r="AL183" s="207"/>
      <c r="AM183" s="207"/>
      <c r="AN183" s="206"/>
    </row>
    <row r="184" spans="37:40" ht="15">
      <c r="AK184" s="207"/>
      <c r="AL184" s="207"/>
      <c r="AM184" s="207"/>
      <c r="AN184" s="206"/>
    </row>
    <row r="185" spans="37:40" ht="15">
      <c r="AK185" s="207"/>
      <c r="AL185" s="207"/>
      <c r="AM185" s="207"/>
      <c r="AN185" s="206"/>
    </row>
    <row r="186" spans="37:40" ht="15">
      <c r="AK186" s="207"/>
      <c r="AL186" s="207"/>
      <c r="AM186" s="207"/>
      <c r="AN186" s="206"/>
    </row>
    <row r="187" spans="37:40" ht="15">
      <c r="AK187" s="207"/>
      <c r="AL187" s="207"/>
      <c r="AM187" s="207"/>
      <c r="AN187" s="206"/>
    </row>
    <row r="188" spans="37:40" ht="15">
      <c r="AK188" s="207"/>
      <c r="AL188" s="207"/>
      <c r="AM188" s="207"/>
      <c r="AN188" s="206"/>
    </row>
    <row r="189" spans="37:40" ht="15">
      <c r="AK189" s="207"/>
      <c r="AL189" s="207"/>
      <c r="AM189" s="207"/>
      <c r="AN189" s="206"/>
    </row>
    <row r="190" spans="37:40" ht="15">
      <c r="AK190" s="207"/>
      <c r="AL190" s="207"/>
      <c r="AM190" s="207"/>
      <c r="AN190" s="206"/>
    </row>
    <row r="191" spans="37:40" ht="15">
      <c r="AK191" s="207"/>
      <c r="AL191" s="207"/>
      <c r="AM191" s="207"/>
      <c r="AN191" s="206"/>
    </row>
    <row r="192" spans="37:40" ht="15">
      <c r="AK192" s="207"/>
      <c r="AL192" s="207"/>
      <c r="AM192" s="207"/>
      <c r="AN192" s="206"/>
    </row>
    <row r="193" spans="37:40" ht="15">
      <c r="AK193" s="207"/>
      <c r="AL193" s="207"/>
      <c r="AM193" s="207"/>
      <c r="AN193" s="206"/>
    </row>
    <row r="194" spans="37:40" ht="15">
      <c r="AK194" s="207"/>
      <c r="AL194" s="207"/>
      <c r="AM194" s="207"/>
      <c r="AN194" s="206"/>
    </row>
    <row r="195" spans="37:40" ht="15">
      <c r="AK195" s="207"/>
      <c r="AL195" s="207"/>
      <c r="AM195" s="207"/>
      <c r="AN195" s="206"/>
    </row>
    <row r="196" spans="37:40" ht="15">
      <c r="AK196" s="207"/>
      <c r="AL196" s="207"/>
      <c r="AM196" s="207"/>
      <c r="AN196" s="206"/>
    </row>
    <row r="197" spans="37:40" ht="15">
      <c r="AK197" s="207"/>
      <c r="AL197" s="207"/>
      <c r="AM197" s="207"/>
      <c r="AN197" s="206"/>
    </row>
    <row r="198" spans="37:40" ht="15">
      <c r="AK198" s="207"/>
      <c r="AL198" s="207"/>
      <c r="AM198" s="207"/>
      <c r="AN198" s="206"/>
    </row>
    <row r="199" spans="37:40" ht="15">
      <c r="AK199" s="207"/>
      <c r="AL199" s="207"/>
      <c r="AM199" s="207"/>
      <c r="AN199" s="206"/>
    </row>
    <row r="200" spans="37:40" ht="15">
      <c r="AK200" s="207"/>
      <c r="AL200" s="207"/>
      <c r="AM200" s="207"/>
      <c r="AN200" s="206"/>
    </row>
    <row r="201" spans="37:40" ht="15">
      <c r="AK201" s="207"/>
      <c r="AL201" s="207"/>
      <c r="AM201" s="207"/>
      <c r="AN201" s="206"/>
    </row>
    <row r="202" spans="37:40" ht="15">
      <c r="AK202" s="207"/>
      <c r="AL202" s="207"/>
      <c r="AM202" s="207"/>
      <c r="AN202" s="206"/>
    </row>
    <row r="203" spans="37:40" ht="15">
      <c r="AK203" s="207"/>
      <c r="AL203" s="207"/>
      <c r="AM203" s="207"/>
      <c r="AN203" s="206"/>
    </row>
    <row r="204" spans="37:40" ht="15">
      <c r="AK204" s="207"/>
      <c r="AL204" s="207"/>
      <c r="AM204" s="207"/>
      <c r="AN204" s="206"/>
    </row>
    <row r="205" spans="37:40" ht="15">
      <c r="AK205" s="207"/>
      <c r="AL205" s="207"/>
      <c r="AM205" s="207"/>
      <c r="AN205" s="206"/>
    </row>
    <row r="206" spans="37:40" ht="15">
      <c r="AK206" s="207"/>
      <c r="AL206" s="207"/>
      <c r="AM206" s="207"/>
      <c r="AN206" s="206"/>
    </row>
    <row r="207" spans="37:40" ht="15">
      <c r="AK207" s="207"/>
      <c r="AL207" s="207"/>
      <c r="AM207" s="207"/>
      <c r="AN207" s="206"/>
    </row>
    <row r="208" spans="37:40" ht="15">
      <c r="AK208" s="207"/>
      <c r="AL208" s="207"/>
      <c r="AM208" s="207"/>
      <c r="AN208" s="206"/>
    </row>
    <row r="209" spans="37:40" ht="15">
      <c r="AK209" s="207"/>
      <c r="AL209" s="207"/>
      <c r="AM209" s="207"/>
      <c r="AN209" s="206"/>
    </row>
    <row r="210" spans="37:40" ht="15">
      <c r="AK210" s="207"/>
      <c r="AL210" s="207"/>
      <c r="AM210" s="207"/>
      <c r="AN210" s="206"/>
    </row>
    <row r="211" spans="37:40" ht="15">
      <c r="AK211" s="207"/>
      <c r="AL211" s="207"/>
      <c r="AM211" s="207"/>
      <c r="AN211" s="206"/>
    </row>
    <row r="212" spans="37:40" ht="15">
      <c r="AK212" s="207"/>
      <c r="AL212" s="207"/>
      <c r="AM212" s="207"/>
      <c r="AN212" s="206"/>
    </row>
    <row r="213" spans="37:40" ht="15">
      <c r="AK213" s="207"/>
      <c r="AL213" s="207"/>
      <c r="AM213" s="207"/>
      <c r="AN213" s="206"/>
    </row>
    <row r="214" spans="37:40" ht="15">
      <c r="AK214" s="207"/>
      <c r="AL214" s="207"/>
      <c r="AM214" s="207"/>
      <c r="AN214" s="206"/>
    </row>
    <row r="215" spans="37:40" ht="15">
      <c r="AK215" s="207"/>
      <c r="AL215" s="207"/>
      <c r="AM215" s="207"/>
      <c r="AN215" s="206"/>
    </row>
    <row r="216" spans="37:40" ht="15">
      <c r="AK216" s="207"/>
      <c r="AL216" s="207"/>
      <c r="AM216" s="207"/>
      <c r="AN216" s="206"/>
    </row>
    <row r="217" spans="37:40" ht="15">
      <c r="AK217" s="207"/>
      <c r="AL217" s="207"/>
      <c r="AM217" s="207"/>
      <c r="AN217" s="206"/>
    </row>
    <row r="218" spans="37:40" ht="15">
      <c r="AK218" s="207"/>
      <c r="AL218" s="207"/>
      <c r="AM218" s="207"/>
      <c r="AN218" s="206"/>
    </row>
    <row r="219" spans="37:40" ht="15">
      <c r="AK219" s="207"/>
      <c r="AL219" s="207"/>
      <c r="AM219" s="207"/>
      <c r="AN219" s="206"/>
    </row>
    <row r="220" spans="37:40" ht="15">
      <c r="AK220" s="207"/>
      <c r="AL220" s="207"/>
      <c r="AM220" s="207"/>
      <c r="AN220" s="206"/>
    </row>
    <row r="221" spans="37:40" ht="15">
      <c r="AK221" s="207"/>
      <c r="AL221" s="207"/>
      <c r="AM221" s="207"/>
      <c r="AN221" s="206"/>
    </row>
    <row r="222" spans="37:40" ht="15">
      <c r="AK222" s="207"/>
      <c r="AL222" s="207"/>
      <c r="AM222" s="207"/>
      <c r="AN222" s="206"/>
    </row>
    <row r="223" spans="37:40" ht="15">
      <c r="AK223" s="207"/>
      <c r="AL223" s="207"/>
      <c r="AM223" s="207"/>
      <c r="AN223" s="206"/>
    </row>
    <row r="224" spans="37:40" ht="15">
      <c r="AK224" s="207"/>
      <c r="AL224" s="207"/>
      <c r="AM224" s="207"/>
      <c r="AN224" s="206"/>
    </row>
    <row r="225" spans="37:40" ht="15">
      <c r="AK225" s="207"/>
      <c r="AL225" s="207"/>
      <c r="AM225" s="207"/>
      <c r="AN225" s="206"/>
    </row>
    <row r="226" spans="37:40" ht="15">
      <c r="AK226" s="207"/>
      <c r="AL226" s="207"/>
      <c r="AM226" s="207"/>
      <c r="AN226" s="206"/>
    </row>
    <row r="227" spans="37:40" ht="15">
      <c r="AK227" s="207"/>
      <c r="AL227" s="207"/>
      <c r="AM227" s="207"/>
      <c r="AN227" s="206"/>
    </row>
    <row r="228" spans="37:40" ht="15">
      <c r="AK228" s="207"/>
      <c r="AL228" s="207"/>
      <c r="AM228" s="207"/>
      <c r="AN228" s="206"/>
    </row>
    <row r="229" spans="37:40" ht="15">
      <c r="AK229" s="207"/>
      <c r="AL229" s="207"/>
      <c r="AM229" s="207"/>
      <c r="AN229" s="206"/>
    </row>
    <row r="230" spans="37:40" ht="15">
      <c r="AK230" s="207"/>
      <c r="AL230" s="207"/>
      <c r="AM230" s="207"/>
      <c r="AN230" s="206"/>
    </row>
    <row r="231" spans="37:40" ht="15">
      <c r="AK231" s="207"/>
      <c r="AL231" s="207"/>
      <c r="AM231" s="207"/>
      <c r="AN231" s="206"/>
    </row>
    <row r="232" spans="37:40" ht="15">
      <c r="AK232" s="207"/>
      <c r="AL232" s="207"/>
      <c r="AM232" s="207"/>
      <c r="AN232" s="206"/>
    </row>
    <row r="233" spans="37:40" ht="15">
      <c r="AK233" s="207"/>
      <c r="AL233" s="207"/>
      <c r="AM233" s="207"/>
      <c r="AN233" s="206"/>
    </row>
    <row r="234" spans="37:40" ht="15">
      <c r="AK234" s="207"/>
      <c r="AL234" s="207"/>
      <c r="AM234" s="207"/>
      <c r="AN234" s="206"/>
    </row>
    <row r="235" spans="37:40" ht="15">
      <c r="AK235" s="207"/>
      <c r="AL235" s="207"/>
      <c r="AM235" s="207"/>
      <c r="AN235" s="206"/>
    </row>
    <row r="236" spans="37:40" ht="15">
      <c r="AK236" s="207"/>
      <c r="AL236" s="207"/>
      <c r="AM236" s="207"/>
      <c r="AN236" s="206"/>
    </row>
    <row r="237" spans="37:40" ht="15">
      <c r="AK237" s="207"/>
      <c r="AL237" s="207"/>
      <c r="AM237" s="207"/>
      <c r="AN237" s="206"/>
    </row>
    <row r="238" spans="37:40" ht="15">
      <c r="AK238" s="207"/>
      <c r="AL238" s="207"/>
      <c r="AM238" s="207"/>
      <c r="AN238" s="206"/>
    </row>
    <row r="239" spans="37:40" ht="15">
      <c r="AK239" s="207"/>
      <c r="AL239" s="207"/>
      <c r="AM239" s="207"/>
      <c r="AN239" s="206"/>
    </row>
    <row r="240" spans="37:40" ht="15">
      <c r="AK240" s="207"/>
      <c r="AL240" s="207"/>
      <c r="AM240" s="207"/>
      <c r="AN240" s="206"/>
    </row>
    <row r="241" spans="37:40" ht="15">
      <c r="AK241" s="207"/>
      <c r="AL241" s="207"/>
      <c r="AM241" s="207"/>
      <c r="AN241" s="206"/>
    </row>
    <row r="242" spans="37:40" ht="15">
      <c r="AK242" s="207"/>
      <c r="AL242" s="207"/>
      <c r="AM242" s="207"/>
      <c r="AN242" s="206"/>
    </row>
    <row r="243" spans="37:40" ht="15">
      <c r="AK243" s="207"/>
      <c r="AL243" s="207"/>
      <c r="AM243" s="207"/>
      <c r="AN243" s="206"/>
    </row>
    <row r="244" spans="37:40" ht="15">
      <c r="AK244" s="207"/>
      <c r="AL244" s="207"/>
      <c r="AM244" s="207"/>
      <c r="AN244" s="206"/>
    </row>
    <row r="245" spans="37:40" ht="15">
      <c r="AK245" s="207"/>
      <c r="AL245" s="207"/>
      <c r="AM245" s="207"/>
      <c r="AN245" s="206"/>
    </row>
    <row r="246" spans="37:40" ht="15">
      <c r="AK246" s="207"/>
      <c r="AL246" s="207"/>
      <c r="AM246" s="207"/>
      <c r="AN246" s="206"/>
    </row>
    <row r="247" spans="37:40" ht="15">
      <c r="AK247" s="207"/>
      <c r="AL247" s="207"/>
      <c r="AM247" s="207"/>
      <c r="AN247" s="206"/>
    </row>
    <row r="248" spans="37:40" ht="15">
      <c r="AK248" s="207"/>
      <c r="AL248" s="207"/>
      <c r="AM248" s="207"/>
      <c r="AN248" s="206"/>
    </row>
    <row r="249" spans="37:40" ht="15">
      <c r="AK249" s="207"/>
      <c r="AL249" s="207"/>
      <c r="AM249" s="207"/>
      <c r="AN249" s="206"/>
    </row>
    <row r="250" spans="37:40" ht="15">
      <c r="AK250" s="207"/>
      <c r="AL250" s="207"/>
      <c r="AM250" s="207"/>
      <c r="AN250" s="206"/>
    </row>
    <row r="251" spans="37:40" ht="15">
      <c r="AK251" s="207"/>
      <c r="AL251" s="207"/>
      <c r="AM251" s="207"/>
      <c r="AN251" s="206"/>
    </row>
    <row r="252" spans="37:40" ht="15">
      <c r="AK252" s="207"/>
      <c r="AL252" s="207"/>
      <c r="AM252" s="207"/>
      <c r="AN252" s="206"/>
    </row>
    <row r="253" spans="37:40" ht="15">
      <c r="AK253" s="207"/>
      <c r="AL253" s="207"/>
      <c r="AM253" s="207"/>
      <c r="AN253" s="206"/>
    </row>
    <row r="254" spans="37:40" ht="15">
      <c r="AK254" s="207"/>
      <c r="AL254" s="207"/>
      <c r="AM254" s="207"/>
      <c r="AN254" s="206"/>
    </row>
    <row r="255" spans="37:40" ht="15">
      <c r="AK255" s="207"/>
      <c r="AL255" s="207"/>
      <c r="AM255" s="207"/>
      <c r="AN255" s="206"/>
    </row>
    <row r="256" spans="37:40" ht="15">
      <c r="AK256" s="207"/>
      <c r="AL256" s="207"/>
      <c r="AM256" s="207"/>
      <c r="AN256" s="206"/>
    </row>
    <row r="257" spans="37:40" ht="15">
      <c r="AK257" s="207"/>
      <c r="AL257" s="207"/>
      <c r="AM257" s="207"/>
      <c r="AN257" s="206"/>
    </row>
    <row r="258" spans="37:40" ht="15">
      <c r="AK258" s="207"/>
      <c r="AL258" s="207"/>
      <c r="AM258" s="207"/>
      <c r="AN258" s="206"/>
    </row>
    <row r="259" spans="37:40" ht="15">
      <c r="AK259" s="207"/>
      <c r="AL259" s="207"/>
      <c r="AM259" s="207"/>
      <c r="AN259" s="206"/>
    </row>
    <row r="260" spans="37:40" ht="15">
      <c r="AK260" s="207"/>
      <c r="AL260" s="207"/>
      <c r="AM260" s="207"/>
      <c r="AN260" s="206"/>
    </row>
    <row r="261" spans="37:40" ht="15">
      <c r="AK261" s="207"/>
      <c r="AL261" s="207"/>
      <c r="AM261" s="207"/>
      <c r="AN261" s="206"/>
    </row>
    <row r="262" spans="37:40" ht="15">
      <c r="AK262" s="207"/>
      <c r="AL262" s="207"/>
      <c r="AM262" s="207"/>
      <c r="AN262" s="206"/>
    </row>
    <row r="263" spans="37:40" ht="15">
      <c r="AK263" s="207"/>
      <c r="AL263" s="207"/>
      <c r="AM263" s="207"/>
      <c r="AN263" s="206"/>
    </row>
    <row r="264" spans="37:40" ht="15">
      <c r="AK264" s="207"/>
      <c r="AL264" s="207"/>
      <c r="AM264" s="207"/>
      <c r="AN264" s="206"/>
    </row>
    <row r="265" spans="37:40" ht="15">
      <c r="AK265" s="207"/>
      <c r="AL265" s="207"/>
      <c r="AM265" s="207"/>
      <c r="AN265" s="206"/>
    </row>
    <row r="266" spans="37:40" ht="15">
      <c r="AK266" s="207"/>
      <c r="AL266" s="207"/>
      <c r="AM266" s="207"/>
      <c r="AN266" s="206"/>
    </row>
    <row r="267" spans="37:40" ht="15">
      <c r="AK267" s="207"/>
      <c r="AL267" s="207"/>
      <c r="AM267" s="207"/>
      <c r="AN267" s="206"/>
    </row>
    <row r="268" spans="37:40" ht="15">
      <c r="AK268" s="207"/>
      <c r="AL268" s="207"/>
      <c r="AM268" s="207"/>
      <c r="AN268" s="206"/>
    </row>
    <row r="269" spans="37:40" ht="15">
      <c r="AK269" s="207"/>
      <c r="AL269" s="207"/>
      <c r="AM269" s="207"/>
      <c r="AN269" s="206"/>
    </row>
    <row r="270" spans="37:40" ht="15">
      <c r="AK270" s="207"/>
      <c r="AL270" s="207"/>
      <c r="AM270" s="207"/>
      <c r="AN270" s="206"/>
    </row>
    <row r="271" spans="37:40" ht="15">
      <c r="AK271" s="207"/>
      <c r="AL271" s="207"/>
      <c r="AM271" s="207"/>
      <c r="AN271" s="206"/>
    </row>
    <row r="272" spans="37:40" ht="15">
      <c r="AK272" s="207"/>
      <c r="AL272" s="207"/>
      <c r="AM272" s="207"/>
      <c r="AN272" s="206"/>
    </row>
    <row r="273" spans="37:40" ht="15">
      <c r="AK273" s="207"/>
      <c r="AL273" s="207"/>
      <c r="AM273" s="207"/>
      <c r="AN273" s="206"/>
    </row>
    <row r="274" spans="37:40" ht="15">
      <c r="AK274" s="207"/>
      <c r="AL274" s="207"/>
      <c r="AM274" s="207"/>
      <c r="AN274" s="206"/>
    </row>
    <row r="275" spans="37:40" ht="15">
      <c r="AK275" s="207"/>
      <c r="AL275" s="207"/>
      <c r="AM275" s="207"/>
      <c r="AN275" s="206"/>
    </row>
    <row r="276" spans="37:40" ht="15">
      <c r="AK276" s="207"/>
      <c r="AL276" s="207"/>
      <c r="AM276" s="207"/>
      <c r="AN276" s="206"/>
    </row>
    <row r="277" spans="37:40" ht="15">
      <c r="AK277" s="207"/>
      <c r="AL277" s="207"/>
      <c r="AM277" s="207"/>
      <c r="AN277" s="206"/>
    </row>
    <row r="278" spans="37:40" ht="15">
      <c r="AK278" s="207"/>
      <c r="AL278" s="207"/>
      <c r="AM278" s="207"/>
      <c r="AN278" s="206"/>
    </row>
    <row r="279" spans="37:40" ht="15">
      <c r="AK279" s="207"/>
      <c r="AL279" s="207"/>
      <c r="AM279" s="207"/>
      <c r="AN279" s="206"/>
    </row>
    <row r="280" spans="37:40" ht="15">
      <c r="AK280" s="207"/>
      <c r="AL280" s="207"/>
      <c r="AM280" s="207"/>
      <c r="AN280" s="206"/>
    </row>
    <row r="281" spans="37:40" ht="15">
      <c r="AK281" s="207"/>
      <c r="AL281" s="207"/>
      <c r="AM281" s="207"/>
      <c r="AN281" s="206"/>
    </row>
    <row r="282" spans="37:40" ht="15">
      <c r="AK282" s="207"/>
      <c r="AL282" s="207"/>
      <c r="AM282" s="207"/>
      <c r="AN282" s="206"/>
    </row>
    <row r="283" spans="37:40" ht="15">
      <c r="AK283" s="207"/>
      <c r="AL283" s="207"/>
      <c r="AM283" s="207"/>
      <c r="AN283" s="206"/>
    </row>
    <row r="284" spans="37:40" ht="15">
      <c r="AK284" s="207"/>
      <c r="AL284" s="207"/>
      <c r="AM284" s="207"/>
      <c r="AN284" s="206"/>
    </row>
    <row r="285" spans="37:40" ht="15">
      <c r="AK285" s="207"/>
      <c r="AL285" s="207"/>
      <c r="AM285" s="207"/>
      <c r="AN285" s="206"/>
    </row>
    <row r="286" spans="37:40" ht="15">
      <c r="AK286" s="207"/>
      <c r="AL286" s="207"/>
      <c r="AM286" s="207"/>
      <c r="AN286" s="206"/>
    </row>
    <row r="287" spans="37:40" ht="15">
      <c r="AK287" s="207"/>
      <c r="AL287" s="207"/>
      <c r="AM287" s="207"/>
      <c r="AN287" s="206"/>
    </row>
    <row r="288" spans="37:40" ht="15">
      <c r="AK288" s="207"/>
      <c r="AL288" s="207"/>
      <c r="AM288" s="207"/>
      <c r="AN288" s="206"/>
    </row>
    <row r="289" spans="37:40" ht="15">
      <c r="AK289" s="207"/>
      <c r="AL289" s="207"/>
      <c r="AM289" s="207"/>
      <c r="AN289" s="206"/>
    </row>
    <row r="290" spans="37:40" ht="15">
      <c r="AK290" s="207"/>
      <c r="AL290" s="207"/>
      <c r="AM290" s="207"/>
      <c r="AN290" s="206"/>
    </row>
    <row r="291" spans="37:40" ht="15">
      <c r="AK291" s="207"/>
      <c r="AL291" s="207"/>
      <c r="AM291" s="207"/>
      <c r="AN291" s="206"/>
    </row>
    <row r="292" spans="37:40" ht="15">
      <c r="AK292" s="207"/>
      <c r="AL292" s="207"/>
      <c r="AM292" s="207"/>
      <c r="AN292" s="206"/>
    </row>
    <row r="293" spans="37:40" ht="15">
      <c r="AK293" s="207"/>
      <c r="AL293" s="207"/>
      <c r="AM293" s="207"/>
      <c r="AN293" s="206"/>
    </row>
    <row r="294" spans="37:40" ht="15">
      <c r="AK294" s="207"/>
      <c r="AL294" s="207"/>
      <c r="AM294" s="207"/>
      <c r="AN294" s="206"/>
    </row>
    <row r="295" spans="37:40" ht="15">
      <c r="AK295" s="207"/>
      <c r="AL295" s="207"/>
      <c r="AM295" s="207"/>
      <c r="AN295" s="206"/>
    </row>
    <row r="296" spans="37:40" ht="15">
      <c r="AK296" s="207"/>
      <c r="AL296" s="207"/>
      <c r="AM296" s="207"/>
      <c r="AN296" s="206"/>
    </row>
    <row r="297" spans="37:40" ht="15">
      <c r="AK297" s="207"/>
      <c r="AL297" s="207"/>
      <c r="AM297" s="207"/>
      <c r="AN297" s="206"/>
    </row>
    <row r="298" spans="37:40" ht="15">
      <c r="AK298" s="207"/>
      <c r="AL298" s="207"/>
      <c r="AM298" s="207"/>
      <c r="AN298" s="206"/>
    </row>
    <row r="299" spans="37:40" ht="15">
      <c r="AK299" s="207"/>
      <c r="AL299" s="207"/>
      <c r="AM299" s="207"/>
      <c r="AN299" s="206"/>
    </row>
    <row r="300" spans="37:40" ht="15">
      <c r="AK300" s="207"/>
      <c r="AL300" s="207"/>
      <c r="AM300" s="207"/>
      <c r="AN300" s="206"/>
    </row>
    <row r="301" spans="37:40" ht="15">
      <c r="AK301" s="207"/>
      <c r="AL301" s="207"/>
      <c r="AM301" s="207"/>
      <c r="AN301" s="206"/>
    </row>
    <row r="302" spans="37:40" ht="15">
      <c r="AK302" s="207"/>
      <c r="AL302" s="207"/>
      <c r="AM302" s="207"/>
      <c r="AN302" s="206"/>
    </row>
    <row r="303" spans="37:40" ht="15">
      <c r="AK303" s="207"/>
      <c r="AL303" s="207"/>
      <c r="AM303" s="207"/>
      <c r="AN303" s="206"/>
    </row>
    <row r="304" spans="37:40" ht="15">
      <c r="AK304" s="207"/>
      <c r="AL304" s="207"/>
      <c r="AM304" s="207"/>
      <c r="AN304" s="206"/>
    </row>
    <row r="305" spans="37:40" ht="15">
      <c r="AK305" s="207"/>
      <c r="AL305" s="207"/>
      <c r="AM305" s="207"/>
      <c r="AN305" s="206"/>
    </row>
    <row r="306" spans="37:40" ht="15">
      <c r="AK306" s="207"/>
      <c r="AL306" s="207"/>
      <c r="AM306" s="207"/>
      <c r="AN306" s="206"/>
    </row>
    <row r="307" spans="37:40" ht="15">
      <c r="AK307" s="207"/>
      <c r="AL307" s="207"/>
      <c r="AM307" s="207"/>
      <c r="AN307" s="206"/>
    </row>
    <row r="308" spans="37:40" ht="15">
      <c r="AK308" s="207"/>
      <c r="AL308" s="207"/>
      <c r="AM308" s="207"/>
      <c r="AN308" s="206"/>
    </row>
    <row r="309" spans="37:40" ht="15">
      <c r="AK309" s="207"/>
      <c r="AL309" s="207"/>
      <c r="AM309" s="207"/>
      <c r="AN309" s="206"/>
    </row>
    <row r="310" spans="37:40" ht="15">
      <c r="AK310" s="207"/>
      <c r="AL310" s="207"/>
      <c r="AM310" s="207"/>
      <c r="AN310" s="206"/>
    </row>
    <row r="311" spans="37:40" ht="15">
      <c r="AK311" s="207"/>
      <c r="AL311" s="207"/>
      <c r="AM311" s="207"/>
      <c r="AN311" s="206"/>
    </row>
    <row r="312" spans="37:40" ht="15">
      <c r="AK312" s="207"/>
      <c r="AL312" s="207"/>
      <c r="AM312" s="207"/>
      <c r="AN312" s="206"/>
    </row>
    <row r="313" spans="37:40" ht="15">
      <c r="AK313" s="207"/>
      <c r="AL313" s="207"/>
      <c r="AM313" s="207"/>
      <c r="AN313" s="206"/>
    </row>
    <row r="314" spans="37:40" ht="15">
      <c r="AK314" s="207"/>
      <c r="AL314" s="207"/>
      <c r="AM314" s="207"/>
      <c r="AN314" s="206"/>
    </row>
    <row r="315" spans="37:40" ht="15">
      <c r="AK315" s="207"/>
      <c r="AL315" s="207"/>
      <c r="AM315" s="207"/>
      <c r="AN315" s="206"/>
    </row>
    <row r="316" spans="37:40" ht="15">
      <c r="AK316" s="207"/>
      <c r="AL316" s="207"/>
      <c r="AM316" s="207"/>
      <c r="AN316" s="206"/>
    </row>
    <row r="317" spans="37:40" ht="15">
      <c r="AK317" s="207"/>
      <c r="AL317" s="207"/>
      <c r="AM317" s="207"/>
      <c r="AN317" s="206"/>
    </row>
    <row r="318" spans="37:40" ht="15">
      <c r="AK318" s="207"/>
      <c r="AL318" s="207"/>
      <c r="AM318" s="207"/>
      <c r="AN318" s="206"/>
    </row>
    <row r="319" spans="37:40" ht="15">
      <c r="AK319" s="207"/>
      <c r="AL319" s="207"/>
      <c r="AM319" s="207"/>
      <c r="AN319" s="206"/>
    </row>
    <row r="320" spans="37:40" ht="15">
      <c r="AK320" s="207"/>
      <c r="AL320" s="207"/>
      <c r="AM320" s="207"/>
      <c r="AN320" s="206"/>
    </row>
    <row r="321" spans="37:40" ht="15">
      <c r="AK321" s="207"/>
      <c r="AL321" s="207"/>
      <c r="AM321" s="207"/>
      <c r="AN321" s="206"/>
    </row>
    <row r="322" spans="37:40" ht="15">
      <c r="AK322" s="207"/>
      <c r="AL322" s="207"/>
      <c r="AM322" s="207"/>
      <c r="AN322" s="206"/>
    </row>
    <row r="323" spans="37:40" ht="15">
      <c r="AK323" s="207"/>
      <c r="AL323" s="207"/>
      <c r="AM323" s="207"/>
      <c r="AN323" s="206"/>
    </row>
    <row r="324" spans="37:40" ht="15">
      <c r="AK324" s="207"/>
      <c r="AL324" s="207"/>
      <c r="AM324" s="207"/>
      <c r="AN324" s="206"/>
    </row>
    <row r="325" spans="37:40" ht="15">
      <c r="AK325" s="207"/>
      <c r="AL325" s="207"/>
      <c r="AM325" s="207"/>
      <c r="AN325" s="206"/>
    </row>
    <row r="326" spans="37:40" ht="15">
      <c r="AK326" s="207"/>
      <c r="AL326" s="207"/>
      <c r="AM326" s="207"/>
      <c r="AN326" s="206"/>
    </row>
    <row r="327" spans="37:40" ht="15">
      <c r="AK327" s="207"/>
      <c r="AL327" s="207"/>
      <c r="AM327" s="207"/>
      <c r="AN327" s="206"/>
    </row>
    <row r="328" spans="37:40" ht="15">
      <c r="AK328" s="207"/>
      <c r="AL328" s="207"/>
      <c r="AM328" s="207"/>
      <c r="AN328" s="206"/>
    </row>
    <row r="329" spans="37:40" ht="15">
      <c r="AK329" s="207"/>
      <c r="AL329" s="207"/>
      <c r="AM329" s="207"/>
      <c r="AN329" s="206"/>
    </row>
    <row r="330" spans="37:40" ht="15">
      <c r="AK330" s="207"/>
      <c r="AL330" s="207"/>
      <c r="AM330" s="207"/>
      <c r="AN330" s="206"/>
    </row>
    <row r="331" spans="37:40" ht="15">
      <c r="AK331" s="207"/>
      <c r="AL331" s="207"/>
      <c r="AM331" s="207"/>
      <c r="AN331" s="206"/>
    </row>
    <row r="332" spans="37:40" ht="15">
      <c r="AK332" s="207"/>
      <c r="AL332" s="207"/>
      <c r="AM332" s="207"/>
      <c r="AN332" s="206"/>
    </row>
    <row r="333" spans="37:40" ht="15">
      <c r="AK333" s="207"/>
      <c r="AL333" s="207"/>
      <c r="AM333" s="207"/>
      <c r="AN333" s="206"/>
    </row>
    <row r="334" spans="37:40" ht="15">
      <c r="AK334" s="207"/>
      <c r="AL334" s="207"/>
      <c r="AM334" s="207"/>
      <c r="AN334" s="206"/>
    </row>
    <row r="335" spans="37:40" ht="15">
      <c r="AK335" s="207"/>
      <c r="AL335" s="207"/>
      <c r="AM335" s="207"/>
      <c r="AN335" s="206"/>
    </row>
    <row r="336" spans="37:40" ht="15">
      <c r="AK336" s="207"/>
      <c r="AL336" s="207"/>
      <c r="AM336" s="207"/>
      <c r="AN336" s="206"/>
    </row>
    <row r="337" spans="37:40" ht="15">
      <c r="AK337" s="207"/>
      <c r="AL337" s="207"/>
      <c r="AM337" s="207"/>
      <c r="AN337" s="206"/>
    </row>
    <row r="338" spans="37:40" ht="15">
      <c r="AK338" s="207"/>
      <c r="AL338" s="207"/>
      <c r="AM338" s="207"/>
      <c r="AN338" s="206"/>
    </row>
    <row r="339" spans="37:40" ht="15">
      <c r="AK339" s="207"/>
      <c r="AL339" s="207"/>
      <c r="AM339" s="207"/>
      <c r="AN339" s="206"/>
    </row>
    <row r="340" spans="37:40" ht="15">
      <c r="AK340" s="207"/>
      <c r="AL340" s="207"/>
      <c r="AM340" s="207"/>
      <c r="AN340" s="206"/>
    </row>
    <row r="341" spans="37:40" ht="15">
      <c r="AK341" s="207"/>
      <c r="AL341" s="207"/>
      <c r="AM341" s="207"/>
      <c r="AN341" s="206"/>
    </row>
    <row r="342" spans="37:40" ht="15">
      <c r="AK342" s="207"/>
      <c r="AL342" s="207"/>
      <c r="AM342" s="207"/>
      <c r="AN342" s="206"/>
    </row>
    <row r="343" spans="37:40" ht="15">
      <c r="AK343" s="207"/>
      <c r="AL343" s="207"/>
      <c r="AM343" s="207"/>
      <c r="AN343" s="206"/>
    </row>
    <row r="344" spans="37:40" ht="15">
      <c r="AK344" s="207"/>
      <c r="AL344" s="207"/>
      <c r="AM344" s="207"/>
      <c r="AN344" s="206"/>
    </row>
    <row r="345" spans="37:40" ht="15">
      <c r="AK345" s="207"/>
      <c r="AL345" s="207"/>
      <c r="AM345" s="207"/>
      <c r="AN345" s="206"/>
    </row>
    <row r="346" spans="37:40" ht="15">
      <c r="AK346" s="207"/>
      <c r="AL346" s="207"/>
      <c r="AM346" s="207"/>
      <c r="AN346" s="206"/>
    </row>
    <row r="347" spans="37:40" ht="15">
      <c r="AK347" s="207"/>
      <c r="AL347" s="207"/>
      <c r="AM347" s="207"/>
      <c r="AN347" s="206"/>
    </row>
    <row r="348" spans="37:40" ht="15">
      <c r="AK348" s="207"/>
      <c r="AL348" s="207"/>
      <c r="AM348" s="207"/>
      <c r="AN348" s="206"/>
    </row>
    <row r="349" spans="37:40" ht="15">
      <c r="AK349" s="207"/>
      <c r="AL349" s="207"/>
      <c r="AM349" s="207"/>
      <c r="AN349" s="206"/>
    </row>
    <row r="350" spans="37:40" ht="15">
      <c r="AK350" s="207"/>
      <c r="AL350" s="207"/>
      <c r="AM350" s="207"/>
      <c r="AN350" s="206"/>
    </row>
    <row r="351" spans="37:40" ht="15">
      <c r="AK351" s="207"/>
      <c r="AL351" s="207"/>
      <c r="AM351" s="207"/>
      <c r="AN351" s="206"/>
    </row>
    <row r="352" spans="37:40" ht="15">
      <c r="AK352" s="207"/>
      <c r="AL352" s="207"/>
      <c r="AM352" s="207"/>
      <c r="AN352" s="206"/>
    </row>
    <row r="353" spans="37:40" ht="15">
      <c r="AK353" s="207"/>
      <c r="AL353" s="207"/>
      <c r="AM353" s="207"/>
      <c r="AN353" s="206"/>
    </row>
    <row r="354" spans="37:40" ht="15">
      <c r="AK354" s="207"/>
      <c r="AL354" s="207"/>
      <c r="AM354" s="207"/>
      <c r="AN354" s="206"/>
    </row>
    <row r="355" spans="37:40" ht="15">
      <c r="AK355" s="207"/>
      <c r="AL355" s="207"/>
      <c r="AM355" s="207"/>
      <c r="AN355" s="206"/>
    </row>
    <row r="356" spans="37:40" ht="15">
      <c r="AK356" s="207"/>
      <c r="AL356" s="207"/>
      <c r="AM356" s="207"/>
      <c r="AN356" s="206"/>
    </row>
    <row r="357" spans="37:40" ht="15">
      <c r="AK357" s="207"/>
      <c r="AL357" s="207"/>
      <c r="AM357" s="207"/>
      <c r="AN357" s="206"/>
    </row>
    <row r="358" spans="37:40" ht="15">
      <c r="AK358" s="207"/>
      <c r="AL358" s="207"/>
      <c r="AM358" s="207"/>
      <c r="AN358" s="206"/>
    </row>
    <row r="359" spans="37:40" ht="15">
      <c r="AK359" s="207"/>
      <c r="AL359" s="207"/>
      <c r="AM359" s="207"/>
      <c r="AN359" s="206"/>
    </row>
    <row r="360" spans="37:40" ht="15">
      <c r="AK360" s="207"/>
      <c r="AL360" s="207"/>
      <c r="AM360" s="207"/>
      <c r="AN360" s="206"/>
    </row>
    <row r="361" spans="37:40" ht="15">
      <c r="AK361" s="207"/>
      <c r="AL361" s="207"/>
      <c r="AM361" s="207"/>
      <c r="AN361" s="206"/>
    </row>
    <row r="362" spans="37:40" ht="15">
      <c r="AK362" s="207"/>
      <c r="AL362" s="207"/>
      <c r="AM362" s="207"/>
      <c r="AN362" s="206"/>
    </row>
    <row r="363" spans="37:40" ht="15">
      <c r="AK363" s="207"/>
      <c r="AL363" s="207"/>
      <c r="AM363" s="207"/>
      <c r="AN363" s="206"/>
    </row>
    <row r="364" spans="37:40" ht="15">
      <c r="AK364" s="207"/>
      <c r="AL364" s="207"/>
      <c r="AM364" s="207"/>
      <c r="AN364" s="206"/>
    </row>
    <row r="365" spans="37:40" ht="15">
      <c r="AK365" s="207"/>
      <c r="AL365" s="207"/>
      <c r="AM365" s="207"/>
      <c r="AN365" s="206"/>
    </row>
    <row r="366" spans="37:40" ht="15">
      <c r="AK366" s="207"/>
      <c r="AL366" s="207"/>
      <c r="AM366" s="207"/>
      <c r="AN366" s="206"/>
    </row>
    <row r="367" spans="37:40" ht="15">
      <c r="AK367" s="207"/>
      <c r="AL367" s="207"/>
      <c r="AM367" s="207"/>
      <c r="AN367" s="206"/>
    </row>
    <row r="368" spans="37:40" ht="15">
      <c r="AK368" s="207"/>
      <c r="AL368" s="207"/>
      <c r="AM368" s="207"/>
      <c r="AN368" s="206"/>
    </row>
    <row r="369" spans="37:40" ht="15">
      <c r="AK369" s="207"/>
      <c r="AL369" s="207"/>
      <c r="AM369" s="207"/>
      <c r="AN369" s="206"/>
    </row>
    <row r="370" spans="37:40" ht="15">
      <c r="AK370" s="207"/>
      <c r="AL370" s="207"/>
      <c r="AM370" s="207"/>
      <c r="AN370" s="206"/>
    </row>
    <row r="371" spans="37:40" ht="15">
      <c r="AK371" s="207"/>
      <c r="AL371" s="207"/>
      <c r="AM371" s="207"/>
      <c r="AN371" s="206"/>
    </row>
    <row r="372" spans="37:40" ht="15">
      <c r="AK372" s="207"/>
      <c r="AL372" s="207"/>
      <c r="AM372" s="207"/>
      <c r="AN372" s="206"/>
    </row>
    <row r="373" spans="37:40" ht="15">
      <c r="AK373" s="207"/>
      <c r="AL373" s="207"/>
      <c r="AM373" s="207"/>
      <c r="AN373" s="206"/>
    </row>
    <row r="374" spans="37:40" ht="15">
      <c r="AK374" s="207"/>
      <c r="AL374" s="207"/>
      <c r="AM374" s="207"/>
      <c r="AN374" s="206"/>
    </row>
    <row r="375" spans="37:40" ht="15">
      <c r="AK375" s="207"/>
      <c r="AL375" s="207"/>
      <c r="AM375" s="207"/>
      <c r="AN375" s="206"/>
    </row>
    <row r="376" spans="37:40" ht="15">
      <c r="AK376" s="207"/>
      <c r="AL376" s="207"/>
      <c r="AM376" s="207"/>
      <c r="AN376" s="206"/>
    </row>
    <row r="377" spans="37:40" ht="15">
      <c r="AK377" s="207"/>
      <c r="AL377" s="207"/>
      <c r="AM377" s="207"/>
      <c r="AN377" s="206"/>
    </row>
    <row r="378" spans="37:40" ht="15">
      <c r="AK378" s="207"/>
      <c r="AL378" s="207"/>
      <c r="AM378" s="207"/>
      <c r="AN378" s="206"/>
    </row>
    <row r="379" spans="37:40" ht="15">
      <c r="AK379" s="207"/>
      <c r="AL379" s="207"/>
      <c r="AM379" s="207"/>
      <c r="AN379" s="206"/>
    </row>
    <row r="380" spans="37:40" ht="15">
      <c r="AK380" s="207"/>
      <c r="AL380" s="207"/>
      <c r="AM380" s="207"/>
      <c r="AN380" s="206"/>
    </row>
    <row r="381" spans="37:40" ht="15">
      <c r="AK381" s="207"/>
      <c r="AL381" s="207"/>
      <c r="AM381" s="207"/>
      <c r="AN381" s="206"/>
    </row>
    <row r="382" spans="37:40" ht="15">
      <c r="AK382" s="207"/>
      <c r="AL382" s="207"/>
      <c r="AM382" s="207"/>
      <c r="AN382" s="206"/>
    </row>
    <row r="383" spans="37:40" ht="15">
      <c r="AK383" s="207"/>
      <c r="AL383" s="207"/>
      <c r="AM383" s="207"/>
      <c r="AN383" s="206"/>
    </row>
    <row r="384" spans="37:40" ht="15">
      <c r="AK384" s="207"/>
      <c r="AL384" s="207"/>
      <c r="AM384" s="207"/>
      <c r="AN384" s="206"/>
    </row>
    <row r="385" spans="37:40" ht="15">
      <c r="AK385" s="207"/>
      <c r="AL385" s="207"/>
      <c r="AM385" s="207"/>
      <c r="AN385" s="206"/>
    </row>
    <row r="386" spans="37:40" ht="15">
      <c r="AK386" s="207"/>
      <c r="AL386" s="207"/>
      <c r="AM386" s="207"/>
      <c r="AN386" s="206"/>
    </row>
    <row r="387" spans="37:40" ht="15">
      <c r="AK387" s="207"/>
      <c r="AL387" s="207"/>
      <c r="AM387" s="207"/>
      <c r="AN387" s="206"/>
    </row>
    <row r="388" spans="37:40" ht="15">
      <c r="AK388" s="207"/>
      <c r="AL388" s="207"/>
      <c r="AM388" s="207"/>
      <c r="AN388" s="206"/>
    </row>
    <row r="389" spans="37:40" ht="15">
      <c r="AK389" s="207"/>
      <c r="AL389" s="207"/>
      <c r="AM389" s="207"/>
      <c r="AN389" s="206"/>
    </row>
    <row r="390" spans="37:40" ht="15">
      <c r="AK390" s="207"/>
      <c r="AL390" s="207"/>
      <c r="AM390" s="207"/>
      <c r="AN390" s="206"/>
    </row>
    <row r="391" spans="37:40" ht="15">
      <c r="AK391" s="207"/>
      <c r="AL391" s="207"/>
      <c r="AM391" s="207"/>
      <c r="AN391" s="206"/>
    </row>
    <row r="392" spans="37:40" ht="15">
      <c r="AK392" s="207"/>
      <c r="AL392" s="207"/>
      <c r="AM392" s="207"/>
      <c r="AN392" s="206"/>
    </row>
    <row r="393" spans="37:40" ht="15">
      <c r="AK393" s="207"/>
      <c r="AL393" s="207"/>
      <c r="AM393" s="207"/>
      <c r="AN393" s="206"/>
    </row>
    <row r="394" spans="37:40" ht="15">
      <c r="AK394" s="207"/>
      <c r="AL394" s="207"/>
      <c r="AM394" s="207"/>
      <c r="AN394" s="206"/>
    </row>
    <row r="395" spans="37:40" ht="15">
      <c r="AK395" s="207"/>
      <c r="AL395" s="207"/>
      <c r="AM395" s="207"/>
      <c r="AN395" s="206"/>
    </row>
    <row r="396" spans="37:40" ht="15">
      <c r="AK396" s="207"/>
      <c r="AL396" s="207"/>
      <c r="AM396" s="207"/>
      <c r="AN396" s="206"/>
    </row>
    <row r="397" spans="37:40" ht="15">
      <c r="AK397" s="207"/>
      <c r="AL397" s="207"/>
      <c r="AM397" s="207"/>
      <c r="AN397" s="206"/>
    </row>
    <row r="398" spans="37:40" ht="15">
      <c r="AK398" s="207"/>
      <c r="AL398" s="207"/>
      <c r="AM398" s="207"/>
      <c r="AN398" s="206"/>
    </row>
    <row r="399" spans="37:40" ht="15">
      <c r="AK399" s="207"/>
      <c r="AL399" s="207"/>
      <c r="AM399" s="207"/>
      <c r="AN399" s="206"/>
    </row>
    <row r="400" spans="37:40" ht="15">
      <c r="AK400" s="207"/>
      <c r="AL400" s="207"/>
      <c r="AM400" s="207"/>
      <c r="AN400" s="206"/>
    </row>
    <row r="401" spans="37:40" ht="15">
      <c r="AK401" s="207"/>
      <c r="AL401" s="207"/>
      <c r="AM401" s="207"/>
      <c r="AN401" s="206"/>
    </row>
    <row r="402" spans="37:40" ht="15">
      <c r="AK402" s="207"/>
      <c r="AL402" s="207"/>
      <c r="AM402" s="207"/>
      <c r="AN402" s="206"/>
    </row>
    <row r="403" spans="37:40" ht="15">
      <c r="AK403" s="207"/>
      <c r="AL403" s="207"/>
      <c r="AM403" s="207"/>
      <c r="AN403" s="206"/>
    </row>
    <row r="404" spans="37:40" ht="15">
      <c r="AK404" s="207"/>
      <c r="AL404" s="207"/>
      <c r="AM404" s="207"/>
      <c r="AN404" s="206"/>
    </row>
    <row r="405" spans="37:40" ht="15">
      <c r="AK405" s="207"/>
      <c r="AL405" s="207"/>
      <c r="AM405" s="207"/>
      <c r="AN405" s="206"/>
    </row>
    <row r="406" spans="37:40" ht="15">
      <c r="AK406" s="207"/>
      <c r="AL406" s="207"/>
      <c r="AM406" s="207"/>
      <c r="AN406" s="206"/>
    </row>
    <row r="407" spans="37:40" ht="15">
      <c r="AK407" s="207"/>
      <c r="AL407" s="207"/>
      <c r="AM407" s="207"/>
      <c r="AN407" s="206"/>
    </row>
    <row r="408" spans="37:40" ht="15">
      <c r="AK408" s="207"/>
      <c r="AL408" s="207"/>
      <c r="AM408" s="207"/>
      <c r="AN408" s="206"/>
    </row>
    <row r="409" spans="37:40" ht="15">
      <c r="AK409" s="207"/>
      <c r="AL409" s="207"/>
      <c r="AM409" s="207"/>
      <c r="AN409" s="206"/>
    </row>
    <row r="410" spans="37:40" ht="15">
      <c r="AK410" s="207"/>
      <c r="AL410" s="207"/>
      <c r="AM410" s="207"/>
      <c r="AN410" s="206"/>
    </row>
    <row r="411" spans="37:40" ht="15">
      <c r="AK411" s="207"/>
      <c r="AL411" s="207"/>
      <c r="AM411" s="207"/>
      <c r="AN411" s="206"/>
    </row>
    <row r="412" spans="37:40" ht="15">
      <c r="AK412" s="207"/>
      <c r="AL412" s="207"/>
      <c r="AM412" s="207"/>
      <c r="AN412" s="206"/>
    </row>
    <row r="413" spans="37:40" ht="15">
      <c r="AK413" s="207"/>
      <c r="AL413" s="207"/>
      <c r="AM413" s="207"/>
      <c r="AN413" s="206"/>
    </row>
    <row r="414" spans="37:40" ht="15">
      <c r="AK414" s="207"/>
      <c r="AL414" s="207"/>
      <c r="AM414" s="207"/>
      <c r="AN414" s="206"/>
    </row>
    <row r="415" spans="37:40" ht="15">
      <c r="AK415" s="207"/>
      <c r="AL415" s="207"/>
      <c r="AM415" s="207"/>
      <c r="AN415" s="206"/>
    </row>
    <row r="416" spans="37:40" ht="15">
      <c r="AK416" s="207"/>
      <c r="AL416" s="207"/>
      <c r="AM416" s="207"/>
      <c r="AN416" s="206"/>
    </row>
    <row r="417" spans="37:40" ht="15">
      <c r="AK417" s="207"/>
      <c r="AL417" s="207"/>
      <c r="AM417" s="207"/>
      <c r="AN417" s="206"/>
    </row>
    <row r="418" spans="37:40" ht="15">
      <c r="AK418" s="207"/>
      <c r="AL418" s="207"/>
      <c r="AM418" s="207"/>
      <c r="AN418" s="206"/>
    </row>
    <row r="419" spans="37:40" ht="15">
      <c r="AK419" s="207"/>
      <c r="AL419" s="207"/>
      <c r="AM419" s="207"/>
      <c r="AN419" s="206"/>
    </row>
    <row r="420" spans="37:40" ht="15">
      <c r="AK420" s="207"/>
      <c r="AL420" s="207"/>
      <c r="AM420" s="207"/>
      <c r="AN420" s="206"/>
    </row>
    <row r="421" spans="37:40" ht="15">
      <c r="AK421" s="207"/>
      <c r="AL421" s="207"/>
      <c r="AM421" s="207"/>
      <c r="AN421" s="206"/>
    </row>
    <row r="422" spans="37:40" ht="15">
      <c r="AK422" s="207"/>
      <c r="AL422" s="207"/>
      <c r="AM422" s="207"/>
      <c r="AN422" s="206"/>
    </row>
    <row r="423" spans="37:40" ht="15">
      <c r="AK423" s="207"/>
      <c r="AL423" s="207"/>
      <c r="AM423" s="207"/>
      <c r="AN423" s="206"/>
    </row>
    <row r="424" spans="37:40" ht="15">
      <c r="AK424" s="207"/>
      <c r="AL424" s="207"/>
      <c r="AM424" s="207"/>
      <c r="AN424" s="206"/>
    </row>
    <row r="425" spans="37:40" ht="15">
      <c r="AK425" s="207"/>
      <c r="AL425" s="207"/>
      <c r="AM425" s="207"/>
      <c r="AN425" s="206"/>
    </row>
    <row r="426" spans="37:40" ht="15">
      <c r="AK426" s="207"/>
      <c r="AL426" s="207"/>
      <c r="AM426" s="207"/>
      <c r="AN426" s="206"/>
    </row>
    <row r="427" spans="37:40" ht="15">
      <c r="AK427" s="207"/>
      <c r="AL427" s="207"/>
      <c r="AM427" s="207"/>
      <c r="AN427" s="206"/>
    </row>
    <row r="428" spans="37:40" ht="15">
      <c r="AK428" s="207"/>
      <c r="AL428" s="207"/>
      <c r="AM428" s="207"/>
      <c r="AN428" s="206"/>
    </row>
    <row r="429" spans="37:40" ht="15">
      <c r="AK429" s="207"/>
      <c r="AL429" s="207"/>
      <c r="AM429" s="207"/>
      <c r="AN429" s="206"/>
    </row>
    <row r="430" spans="37:40" ht="15">
      <c r="AK430" s="207"/>
      <c r="AL430" s="207"/>
      <c r="AM430" s="207"/>
      <c r="AN430" s="206"/>
    </row>
    <row r="431" spans="37:40" ht="15">
      <c r="AK431" s="207"/>
      <c r="AL431" s="207"/>
      <c r="AM431" s="207"/>
      <c r="AN431" s="206"/>
    </row>
    <row r="432" spans="37:40" ht="15">
      <c r="AK432" s="207"/>
      <c r="AL432" s="207"/>
      <c r="AM432" s="207"/>
      <c r="AN432" s="206"/>
    </row>
    <row r="433" spans="37:40" ht="15">
      <c r="AK433" s="207"/>
      <c r="AL433" s="207"/>
      <c r="AM433" s="207"/>
      <c r="AN433" s="206"/>
    </row>
    <row r="434" spans="37:40" ht="15">
      <c r="AK434" s="207"/>
      <c r="AL434" s="207"/>
      <c r="AM434" s="207"/>
      <c r="AN434" s="206"/>
    </row>
    <row r="435" spans="37:40" ht="15">
      <c r="AK435" s="207"/>
      <c r="AL435" s="207"/>
      <c r="AM435" s="207"/>
      <c r="AN435" s="206"/>
    </row>
    <row r="436" spans="37:40" ht="15">
      <c r="AK436" s="207"/>
      <c r="AL436" s="207"/>
      <c r="AM436" s="207"/>
      <c r="AN436" s="206"/>
    </row>
    <row r="437" spans="37:40" ht="15">
      <c r="AK437" s="207"/>
      <c r="AL437" s="207"/>
      <c r="AM437" s="207"/>
      <c r="AN437" s="206"/>
    </row>
    <row r="438" spans="37:40" ht="15">
      <c r="AK438" s="207"/>
      <c r="AL438" s="207"/>
      <c r="AM438" s="207"/>
      <c r="AN438" s="206"/>
    </row>
    <row r="439" spans="37:40" ht="15">
      <c r="AK439" s="207"/>
      <c r="AL439" s="207"/>
      <c r="AM439" s="207"/>
      <c r="AN439" s="206"/>
    </row>
    <row r="440" spans="37:40" ht="15">
      <c r="AK440" s="207"/>
      <c r="AL440" s="207"/>
      <c r="AM440" s="207"/>
      <c r="AN440" s="206"/>
    </row>
    <row r="441" spans="37:40" ht="15">
      <c r="AK441" s="207"/>
      <c r="AL441" s="207"/>
      <c r="AM441" s="207"/>
      <c r="AN441" s="206"/>
    </row>
    <row r="442" spans="37:40" ht="15">
      <c r="AK442" s="207"/>
      <c r="AL442" s="207"/>
      <c r="AM442" s="207"/>
      <c r="AN442" s="206"/>
    </row>
    <row r="443" spans="37:40" ht="15">
      <c r="AK443" s="207"/>
      <c r="AL443" s="207"/>
      <c r="AM443" s="207"/>
      <c r="AN443" s="206"/>
    </row>
    <row r="444" spans="37:40" ht="15">
      <c r="AK444" s="207"/>
      <c r="AL444" s="207"/>
      <c r="AM444" s="207"/>
      <c r="AN444" s="206"/>
    </row>
    <row r="445" spans="37:40" ht="15">
      <c r="AK445" s="207"/>
      <c r="AL445" s="207"/>
      <c r="AM445" s="207"/>
      <c r="AN445" s="206"/>
    </row>
    <row r="446" spans="37:40" ht="15">
      <c r="AK446" s="207"/>
      <c r="AL446" s="207"/>
      <c r="AM446" s="207"/>
      <c r="AN446" s="206"/>
    </row>
    <row r="447" spans="37:40" ht="15">
      <c r="AK447" s="207"/>
      <c r="AL447" s="207"/>
      <c r="AM447" s="207"/>
      <c r="AN447" s="206"/>
    </row>
    <row r="448" spans="37:40" ht="15">
      <c r="AK448" s="207"/>
      <c r="AL448" s="207"/>
      <c r="AM448" s="207"/>
      <c r="AN448" s="206"/>
    </row>
    <row r="449" spans="37:40" ht="15">
      <c r="AK449" s="207"/>
      <c r="AL449" s="207"/>
      <c r="AM449" s="207"/>
      <c r="AN449" s="206"/>
    </row>
    <row r="450" spans="37:40" ht="15">
      <c r="AK450" s="207"/>
      <c r="AL450" s="207"/>
      <c r="AM450" s="207"/>
      <c r="AN450" s="206"/>
    </row>
    <row r="451" spans="37:40" ht="15">
      <c r="AK451" s="207"/>
      <c r="AL451" s="207"/>
      <c r="AM451" s="207"/>
      <c r="AN451" s="206"/>
    </row>
    <row r="452" spans="37:40" ht="15">
      <c r="AK452" s="207"/>
      <c r="AL452" s="207"/>
      <c r="AM452" s="207"/>
      <c r="AN452" s="206"/>
    </row>
    <row r="453" spans="37:40" ht="15">
      <c r="AK453" s="207"/>
      <c r="AL453" s="207"/>
      <c r="AM453" s="207"/>
      <c r="AN453" s="206"/>
    </row>
    <row r="454" spans="37:40" ht="15">
      <c r="AK454" s="207"/>
      <c r="AL454" s="207"/>
      <c r="AM454" s="207"/>
      <c r="AN454" s="206"/>
    </row>
    <row r="455" spans="37:40" ht="15">
      <c r="AK455" s="207"/>
      <c r="AL455" s="207"/>
      <c r="AM455" s="207"/>
      <c r="AN455" s="206"/>
    </row>
    <row r="456" spans="37:40" ht="15">
      <c r="AK456" s="207"/>
      <c r="AL456" s="207"/>
      <c r="AM456" s="207"/>
      <c r="AN456" s="206"/>
    </row>
    <row r="457" spans="37:40" ht="15">
      <c r="AK457" s="207"/>
      <c r="AL457" s="207"/>
      <c r="AM457" s="207"/>
      <c r="AN457" s="206"/>
    </row>
    <row r="458" spans="37:40" ht="15">
      <c r="AK458" s="207"/>
      <c r="AL458" s="207"/>
      <c r="AM458" s="207"/>
      <c r="AN458" s="206"/>
    </row>
    <row r="459" spans="37:40" ht="15">
      <c r="AK459" s="207"/>
      <c r="AL459" s="207"/>
      <c r="AM459" s="207"/>
      <c r="AN459" s="206"/>
    </row>
    <row r="460" spans="37:40" ht="15">
      <c r="AK460" s="207"/>
      <c r="AL460" s="207"/>
      <c r="AM460" s="207"/>
      <c r="AN460" s="206"/>
    </row>
    <row r="461" spans="37:40" ht="15">
      <c r="AK461" s="207"/>
      <c r="AL461" s="207"/>
      <c r="AM461" s="207"/>
      <c r="AN461" s="206"/>
    </row>
    <row r="462" spans="37:40" ht="15">
      <c r="AK462" s="207"/>
      <c r="AL462" s="207"/>
      <c r="AM462" s="207"/>
      <c r="AN462" s="206"/>
    </row>
    <row r="463" spans="37:40" ht="15">
      <c r="AK463" s="207"/>
      <c r="AL463" s="207"/>
      <c r="AM463" s="207"/>
      <c r="AN463" s="206"/>
    </row>
    <row r="464" spans="37:40" ht="15">
      <c r="AK464" s="207"/>
      <c r="AL464" s="207"/>
      <c r="AM464" s="207"/>
      <c r="AN464" s="206"/>
    </row>
    <row r="465" spans="37:40" ht="15">
      <c r="AK465" s="207"/>
      <c r="AL465" s="207"/>
      <c r="AM465" s="207"/>
      <c r="AN465" s="206"/>
    </row>
    <row r="466" spans="37:40" ht="15">
      <c r="AK466" s="207"/>
      <c r="AL466" s="207"/>
      <c r="AM466" s="207"/>
      <c r="AN466" s="206"/>
    </row>
    <row r="467" spans="37:40" ht="15">
      <c r="AK467" s="207"/>
      <c r="AL467" s="207"/>
      <c r="AM467" s="207"/>
      <c r="AN467" s="206"/>
    </row>
    <row r="468" spans="37:40" ht="15">
      <c r="AK468" s="207"/>
      <c r="AL468" s="207"/>
      <c r="AM468" s="207"/>
      <c r="AN468" s="206"/>
    </row>
    <row r="469" spans="37:40" ht="15">
      <c r="AK469" s="207"/>
      <c r="AL469" s="207"/>
      <c r="AM469" s="207"/>
      <c r="AN469" s="206"/>
    </row>
    <row r="470" spans="37:40" ht="15">
      <c r="AK470" s="207"/>
      <c r="AL470" s="207"/>
      <c r="AM470" s="207"/>
      <c r="AN470" s="206"/>
    </row>
    <row r="471" spans="37:40" ht="15">
      <c r="AK471" s="207"/>
      <c r="AL471" s="207"/>
      <c r="AM471" s="207"/>
      <c r="AN471" s="206"/>
    </row>
    <row r="472" spans="37:40" ht="15">
      <c r="AK472" s="207"/>
      <c r="AL472" s="207"/>
      <c r="AM472" s="207"/>
      <c r="AN472" s="206"/>
    </row>
    <row r="473" spans="37:40" ht="15">
      <c r="AK473" s="207"/>
      <c r="AL473" s="207"/>
      <c r="AM473" s="207"/>
      <c r="AN473" s="206"/>
    </row>
    <row r="474" spans="37:40" ht="15">
      <c r="AK474" s="207"/>
      <c r="AL474" s="207"/>
      <c r="AM474" s="207"/>
      <c r="AN474" s="206"/>
    </row>
    <row r="475" spans="37:40" ht="15">
      <c r="AK475" s="207"/>
      <c r="AL475" s="207"/>
      <c r="AM475" s="207"/>
      <c r="AN475" s="206"/>
    </row>
    <row r="476" spans="37:40" ht="15">
      <c r="AK476" s="207"/>
      <c r="AL476" s="207"/>
      <c r="AM476" s="207"/>
      <c r="AN476" s="206"/>
    </row>
    <row r="477" spans="37:40" ht="15">
      <c r="AK477" s="207"/>
      <c r="AL477" s="207"/>
      <c r="AM477" s="207"/>
      <c r="AN477" s="206"/>
    </row>
    <row r="478" spans="37:40" ht="15">
      <c r="AK478" s="207"/>
      <c r="AL478" s="207"/>
      <c r="AM478" s="207"/>
      <c r="AN478" s="206"/>
    </row>
    <row r="479" spans="37:40" ht="15">
      <c r="AK479" s="207"/>
      <c r="AL479" s="207"/>
      <c r="AM479" s="207"/>
      <c r="AN479" s="206"/>
    </row>
    <row r="480" spans="37:40" ht="15">
      <c r="AK480" s="207"/>
      <c r="AL480" s="207"/>
      <c r="AM480" s="207"/>
      <c r="AN480" s="206"/>
    </row>
    <row r="481" spans="37:40" ht="15">
      <c r="AK481" s="207"/>
      <c r="AL481" s="207"/>
      <c r="AM481" s="207"/>
      <c r="AN481" s="206"/>
    </row>
    <row r="482" spans="37:40" ht="15">
      <c r="AK482" s="207"/>
      <c r="AL482" s="207"/>
      <c r="AM482" s="207"/>
      <c r="AN482" s="206"/>
    </row>
    <row r="483" spans="37:40" ht="15">
      <c r="AK483" s="207"/>
      <c r="AL483" s="207"/>
      <c r="AM483" s="207"/>
      <c r="AN483" s="206"/>
    </row>
    <row r="484" spans="37:40" ht="15">
      <c r="AK484" s="207"/>
      <c r="AL484" s="207"/>
      <c r="AM484" s="207"/>
      <c r="AN484" s="206"/>
    </row>
    <row r="485" spans="37:40" ht="15">
      <c r="AK485" s="207"/>
      <c r="AL485" s="207"/>
      <c r="AM485" s="207"/>
      <c r="AN485" s="206"/>
    </row>
    <row r="486" spans="37:40" ht="15">
      <c r="AK486" s="207"/>
      <c r="AL486" s="207"/>
      <c r="AM486" s="207"/>
      <c r="AN486" s="206"/>
    </row>
    <row r="487" spans="37:40" ht="15">
      <c r="AK487" s="207"/>
      <c r="AL487" s="207"/>
      <c r="AM487" s="207"/>
      <c r="AN487" s="206"/>
    </row>
    <row r="488" spans="37:40" ht="15">
      <c r="AK488" s="207"/>
      <c r="AL488" s="207"/>
      <c r="AM488" s="207"/>
      <c r="AN488" s="206"/>
    </row>
    <row r="489" spans="37:40" ht="15">
      <c r="AK489" s="207"/>
      <c r="AL489" s="207"/>
      <c r="AM489" s="207"/>
      <c r="AN489" s="206"/>
    </row>
  </sheetData>
  <mergeCells count="12">
    <mergeCell ref="S7:T7"/>
    <mergeCell ref="V7:Z7"/>
    <mergeCell ref="C7:D7"/>
    <mergeCell ref="E7:G7"/>
    <mergeCell ref="I7:K7"/>
    <mergeCell ref="O7:P7"/>
    <mergeCell ref="Q7:R7"/>
    <mergeCell ref="B3:D3"/>
    <mergeCell ref="B4:D4"/>
    <mergeCell ref="F4:H4"/>
    <mergeCell ref="AA6:AI6"/>
    <mergeCell ref="AK6:AN6"/>
  </mergeCells>
  <printOptions gridLines="1"/>
  <pageMargins left="0.5" right="1" top="0.3" bottom="0.25" header="0.5" footer="0.21"/>
  <pageSetup paperSize="9" scale="60" orientation="landscape" horizontalDpi="4294967293"/>
  <headerFooter alignWithMargins="0"/>
  <rowBreaks count="3" manualBreakCount="3">
    <brk id="35" max="24" man="1"/>
    <brk id="57" max="24" man="1"/>
    <brk id="76" max="29" man="1"/>
  </rowBreaks>
  <colBreaks count="1" manualBreakCount="1">
    <brk id="20" max="107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499984740745262"/>
  </sheetPr>
  <dimension ref="A1:AO489"/>
  <sheetViews>
    <sheetView zoomScale="50" zoomScaleNormal="50" zoomScalePageLayoutView="50" workbookViewId="0">
      <pane ySplit="8" topLeftCell="A15" activePane="bottomLeft" state="frozen"/>
      <selection activeCell="R51" sqref="R51"/>
      <selection pane="bottomLeft" activeCell="R51" sqref="R51"/>
    </sheetView>
  </sheetViews>
  <sheetFormatPr baseColWidth="10" defaultColWidth="9.1640625" defaultRowHeight="18" x14ac:dyDescent="0"/>
  <cols>
    <col min="1" max="1" width="8.1640625" style="582" customWidth="1"/>
    <col min="2" max="2" width="20.1640625" style="582" customWidth="1"/>
    <col min="3" max="3" width="13.83203125" style="582" customWidth="1"/>
    <col min="4" max="4" width="13.1640625" style="582" customWidth="1"/>
    <col min="5" max="5" width="15.33203125" style="582" customWidth="1"/>
    <col min="6" max="6" width="13.5" style="582" customWidth="1"/>
    <col min="7" max="7" width="11.6640625" style="582" customWidth="1"/>
    <col min="8" max="8" width="20.5" style="618" customWidth="1"/>
    <col min="9" max="9" width="12.5" style="582" customWidth="1"/>
    <col min="10" max="10" width="13.5" style="582" customWidth="1"/>
    <col min="11" max="11" width="12.1640625" style="582" customWidth="1"/>
    <col min="12" max="12" width="17" style="582" customWidth="1"/>
    <col min="13" max="13" width="17.1640625" style="582" customWidth="1"/>
    <col min="14" max="14" width="14" style="582" customWidth="1"/>
    <col min="15" max="15" width="11" style="582" customWidth="1"/>
    <col min="16" max="16" width="12.6640625" style="582" customWidth="1"/>
    <col min="17" max="17" width="12.33203125" style="582" customWidth="1"/>
    <col min="18" max="18" width="11.5" style="582" customWidth="1"/>
    <col min="19" max="19" width="12.33203125" style="582" customWidth="1"/>
    <col min="20" max="20" width="13.83203125" style="582" customWidth="1"/>
    <col min="21" max="21" width="9.1640625" style="582"/>
    <col min="22" max="22" width="12.6640625" style="582" customWidth="1"/>
    <col min="23" max="23" width="14.6640625" style="582" customWidth="1"/>
    <col min="24" max="24" width="42.5" style="582" customWidth="1"/>
    <col min="25" max="33" width="9.1640625" style="452"/>
    <col min="34" max="34" width="16" style="582" customWidth="1"/>
    <col min="35" max="35" width="11" style="582" customWidth="1"/>
    <col min="36" max="36" width="58.6640625" style="582" customWidth="1"/>
    <col min="37" max="40" width="13.1640625" style="582" hidden="1" customWidth="1"/>
    <col min="41" max="41" width="58.1640625" style="582" customWidth="1"/>
    <col min="42" max="16384" width="9.1640625" style="582"/>
  </cols>
  <sheetData>
    <row r="1" spans="1:41" ht="19" thickBot="1">
      <c r="A1" s="457" t="s">
        <v>1085</v>
      </c>
      <c r="B1" s="579"/>
      <c r="C1" s="182"/>
      <c r="D1" s="182"/>
      <c r="E1" s="182"/>
      <c r="F1" s="182"/>
      <c r="G1" s="459"/>
      <c r="H1" s="176"/>
      <c r="I1" s="177"/>
      <c r="J1" s="580"/>
      <c r="K1" s="580"/>
      <c r="L1" s="580"/>
      <c r="M1" s="177"/>
      <c r="N1" s="177"/>
      <c r="O1" s="177"/>
      <c r="P1" s="580"/>
      <c r="Q1" s="580"/>
      <c r="R1" s="580"/>
      <c r="S1" s="580"/>
      <c r="T1" s="580"/>
      <c r="U1" s="580"/>
      <c r="V1" s="580"/>
      <c r="W1" s="580"/>
      <c r="X1" s="580"/>
      <c r="AH1" s="580"/>
      <c r="AI1" s="580"/>
      <c r="AJ1" s="580"/>
      <c r="AK1" s="580"/>
      <c r="AL1" s="580"/>
      <c r="AM1" s="580"/>
      <c r="AN1" s="580"/>
      <c r="AO1" s="581"/>
    </row>
    <row r="2" spans="1:41" ht="19" thickBot="1">
      <c r="A2" s="182" t="s">
        <v>0</v>
      </c>
      <c r="B2" s="583"/>
      <c r="C2" s="182"/>
      <c r="D2" s="182"/>
      <c r="E2" s="182"/>
      <c r="F2" s="182"/>
      <c r="G2" s="182"/>
      <c r="H2" s="176"/>
      <c r="I2" s="177"/>
      <c r="J2" s="580"/>
      <c r="K2" s="580"/>
      <c r="L2" s="580"/>
      <c r="M2" s="177"/>
      <c r="N2" s="177"/>
      <c r="O2" s="177"/>
      <c r="P2" s="580"/>
      <c r="Q2" s="580"/>
      <c r="R2" s="580"/>
      <c r="S2" s="580"/>
      <c r="T2" s="580"/>
      <c r="U2" s="580"/>
      <c r="V2" s="580"/>
      <c r="W2" s="580"/>
      <c r="X2" s="580"/>
      <c r="AH2" s="580"/>
      <c r="AI2" s="580"/>
      <c r="AJ2" s="580"/>
      <c r="AK2" s="580"/>
      <c r="AL2" s="580"/>
      <c r="AM2" s="580"/>
      <c r="AN2" s="580"/>
      <c r="AO2" s="580"/>
    </row>
    <row r="3" spans="1:41" ht="19" thickBot="1">
      <c r="A3" s="583" t="s">
        <v>1</v>
      </c>
      <c r="B3" s="1134" t="s">
        <v>2</v>
      </c>
      <c r="C3" s="1134"/>
      <c r="D3" s="1134"/>
      <c r="E3" s="583"/>
      <c r="F3" s="583"/>
      <c r="G3" s="583"/>
      <c r="H3" s="584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AH3" s="580"/>
      <c r="AI3" s="580"/>
      <c r="AJ3" s="580"/>
      <c r="AK3" s="580"/>
      <c r="AL3" s="580"/>
      <c r="AM3" s="580"/>
      <c r="AN3" s="580"/>
      <c r="AO3" s="580"/>
    </row>
    <row r="4" spans="1:41" ht="19" thickBot="1">
      <c r="A4" s="583" t="s">
        <v>3</v>
      </c>
      <c r="B4" s="585"/>
      <c r="C4" s="1134" t="s">
        <v>3476</v>
      </c>
      <c r="D4" s="1134"/>
      <c r="E4" s="583" t="s">
        <v>5</v>
      </c>
      <c r="F4" s="1139" t="s">
        <v>3217</v>
      </c>
      <c r="G4" s="1135"/>
      <c r="H4" s="1136"/>
      <c r="I4" s="580"/>
      <c r="J4" s="580"/>
      <c r="K4" s="580"/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463"/>
      <c r="Z4" s="463"/>
      <c r="AA4" s="463"/>
      <c r="AB4" s="463"/>
      <c r="AC4" s="463"/>
      <c r="AD4" s="463"/>
      <c r="AE4" s="463"/>
      <c r="AF4" s="463"/>
      <c r="AG4" s="463"/>
      <c r="AH4" s="580"/>
      <c r="AI4" s="580"/>
      <c r="AJ4" s="580"/>
      <c r="AK4" s="580"/>
      <c r="AL4" s="580"/>
      <c r="AM4" s="580"/>
      <c r="AN4" s="580"/>
      <c r="AO4" s="580"/>
    </row>
    <row r="5" spans="1:41" ht="19" thickBot="1">
      <c r="A5" s="586" t="s">
        <v>6</v>
      </c>
      <c r="B5" s="587"/>
      <c r="C5" s="586"/>
      <c r="D5" s="586"/>
      <c r="E5" s="586" t="s">
        <v>5</v>
      </c>
      <c r="F5" s="586"/>
      <c r="G5" s="586"/>
      <c r="H5" s="588"/>
      <c r="I5" s="580"/>
      <c r="J5" s="580"/>
      <c r="K5" s="580"/>
      <c r="L5" s="580"/>
      <c r="M5" s="580"/>
      <c r="N5" s="580"/>
      <c r="O5" s="580"/>
      <c r="P5" s="580"/>
      <c r="Q5" s="580"/>
      <c r="R5" s="580"/>
      <c r="S5" s="580"/>
      <c r="T5" s="580"/>
      <c r="U5" s="580"/>
      <c r="V5" s="580"/>
      <c r="W5" s="580"/>
      <c r="X5" s="580"/>
      <c r="Y5" s="463"/>
      <c r="Z5" s="463"/>
      <c r="AA5" s="463"/>
      <c r="AB5" s="463"/>
      <c r="AC5" s="463"/>
      <c r="AD5" s="463"/>
      <c r="AE5" s="463"/>
      <c r="AF5" s="463"/>
      <c r="AG5" s="463"/>
      <c r="AH5" s="580"/>
      <c r="AI5" s="580"/>
      <c r="AJ5" s="580"/>
      <c r="AK5" s="580"/>
      <c r="AL5" s="580"/>
      <c r="AM5" s="580"/>
      <c r="AN5" s="580"/>
      <c r="AO5" s="580"/>
    </row>
    <row r="6" spans="1:41" ht="19" thickBot="1">
      <c r="A6" s="589"/>
      <c r="B6" s="590"/>
      <c r="C6" s="589"/>
      <c r="D6" s="589"/>
      <c r="E6" s="589"/>
      <c r="F6" s="589"/>
      <c r="G6" s="589"/>
      <c r="H6" s="591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92"/>
      <c r="U6" s="593" t="s">
        <v>11</v>
      </c>
      <c r="V6" s="589"/>
      <c r="W6" s="589"/>
      <c r="X6" s="589"/>
      <c r="Y6" s="1094" t="s">
        <v>2956</v>
      </c>
      <c r="Z6" s="1095"/>
      <c r="AA6" s="1095"/>
      <c r="AB6" s="1095"/>
      <c r="AC6" s="1095"/>
      <c r="AD6" s="1095"/>
      <c r="AE6" s="1095"/>
      <c r="AF6" s="1095"/>
      <c r="AG6" s="1096"/>
      <c r="AH6" s="1137"/>
      <c r="AI6" s="1138"/>
      <c r="AJ6" s="589"/>
      <c r="AK6" s="1132" t="s">
        <v>9</v>
      </c>
      <c r="AL6" s="1133"/>
      <c r="AM6" s="1133"/>
      <c r="AN6" s="1133"/>
    </row>
    <row r="7" spans="1:41" ht="19" thickBot="1">
      <c r="A7" s="594" t="s">
        <v>11</v>
      </c>
      <c r="B7" s="595" t="s">
        <v>12</v>
      </c>
      <c r="C7" s="1131" t="s">
        <v>13</v>
      </c>
      <c r="D7" s="1131"/>
      <c r="E7" s="1131" t="s">
        <v>14</v>
      </c>
      <c r="F7" s="1131"/>
      <c r="G7" s="1131"/>
      <c r="H7" s="596" t="s">
        <v>16</v>
      </c>
      <c r="I7" s="1131" t="s">
        <v>20</v>
      </c>
      <c r="J7" s="1131"/>
      <c r="K7" s="1131"/>
      <c r="L7" s="597" t="s">
        <v>15</v>
      </c>
      <c r="M7" s="597" t="s">
        <v>71</v>
      </c>
      <c r="N7" s="597" t="s">
        <v>72</v>
      </c>
      <c r="O7" s="1131" t="s">
        <v>17</v>
      </c>
      <c r="P7" s="1131"/>
      <c r="Q7" s="1131" t="s">
        <v>18</v>
      </c>
      <c r="R7" s="1131"/>
      <c r="S7" s="1131" t="s">
        <v>19</v>
      </c>
      <c r="T7" s="1131"/>
      <c r="U7" s="598"/>
      <c r="V7" s="1128" t="s">
        <v>3104</v>
      </c>
      <c r="W7" s="1129"/>
      <c r="X7" s="599"/>
      <c r="Y7" s="466" t="s">
        <v>83</v>
      </c>
      <c r="Z7" s="467" t="s">
        <v>82</v>
      </c>
      <c r="AA7" s="467" t="s">
        <v>84</v>
      </c>
      <c r="AB7" s="467" t="s">
        <v>85</v>
      </c>
      <c r="AC7" s="467" t="s">
        <v>86</v>
      </c>
      <c r="AD7" s="468" t="s">
        <v>87</v>
      </c>
      <c r="AE7" s="467" t="s">
        <v>88</v>
      </c>
      <c r="AF7" s="469" t="s">
        <v>89</v>
      </c>
      <c r="AG7" s="470" t="s">
        <v>90</v>
      </c>
      <c r="AH7" s="1128" t="s">
        <v>1318</v>
      </c>
      <c r="AI7" s="1130"/>
      <c r="AJ7" s="597" t="s">
        <v>25</v>
      </c>
      <c r="AK7" s="600" t="s">
        <v>21</v>
      </c>
      <c r="AL7" s="600" t="s">
        <v>74</v>
      </c>
      <c r="AM7" s="600" t="s">
        <v>22</v>
      </c>
      <c r="AN7" s="601" t="s">
        <v>23</v>
      </c>
    </row>
    <row r="8" spans="1:41">
      <c r="A8" s="602"/>
      <c r="B8" s="602"/>
      <c r="C8" s="603" t="s">
        <v>26</v>
      </c>
      <c r="D8" s="603" t="s">
        <v>27</v>
      </c>
      <c r="E8" s="603" t="s">
        <v>75</v>
      </c>
      <c r="F8" s="603" t="s">
        <v>76</v>
      </c>
      <c r="G8" s="603" t="s">
        <v>29</v>
      </c>
      <c r="H8" s="604" t="s">
        <v>31</v>
      </c>
      <c r="I8" s="603" t="s">
        <v>34</v>
      </c>
      <c r="J8" s="603" t="s">
        <v>77</v>
      </c>
      <c r="K8" s="603" t="s">
        <v>35</v>
      </c>
      <c r="L8" s="603" t="s">
        <v>30</v>
      </c>
      <c r="M8" s="603" t="s">
        <v>30</v>
      </c>
      <c r="N8" s="603" t="s">
        <v>30</v>
      </c>
      <c r="O8" s="603" t="s">
        <v>32</v>
      </c>
      <c r="P8" s="603" t="s">
        <v>33</v>
      </c>
      <c r="Q8" s="603" t="s">
        <v>32</v>
      </c>
      <c r="R8" s="603" t="s">
        <v>33</v>
      </c>
      <c r="S8" s="603" t="s">
        <v>32</v>
      </c>
      <c r="T8" s="603" t="s">
        <v>33</v>
      </c>
      <c r="U8" s="598"/>
      <c r="V8" s="600" t="s">
        <v>38</v>
      </c>
      <c r="W8" s="600" t="s">
        <v>39</v>
      </c>
      <c r="X8" s="605" t="s">
        <v>1089</v>
      </c>
      <c r="Y8" s="463"/>
      <c r="Z8" s="463"/>
      <c r="AA8" s="463"/>
      <c r="AB8" s="463"/>
      <c r="AC8" s="463"/>
      <c r="AD8" s="463"/>
      <c r="AE8" s="463"/>
      <c r="AF8" s="463"/>
      <c r="AG8" s="463"/>
      <c r="AH8" s="605" t="s">
        <v>1090</v>
      </c>
      <c r="AI8" s="605" t="s">
        <v>70</v>
      </c>
      <c r="AJ8" s="603"/>
      <c r="AK8" s="606" t="s">
        <v>497</v>
      </c>
      <c r="AL8" s="606" t="s">
        <v>498</v>
      </c>
      <c r="AM8" s="606"/>
      <c r="AN8" s="607"/>
    </row>
    <row r="9" spans="1:41" ht="29.25" customHeight="1">
      <c r="A9" s="608">
        <v>1</v>
      </c>
      <c r="B9" s="609" t="s">
        <v>1406</v>
      </c>
      <c r="C9" s="608">
        <v>1</v>
      </c>
      <c r="D9" s="608"/>
      <c r="E9" s="608"/>
      <c r="F9" s="608">
        <v>1</v>
      </c>
      <c r="G9" s="608"/>
      <c r="H9" s="619">
        <v>463</v>
      </c>
      <c r="I9" s="608"/>
      <c r="J9" s="608"/>
      <c r="K9" s="608">
        <v>1</v>
      </c>
      <c r="L9" s="620">
        <v>156</v>
      </c>
      <c r="M9" s="620">
        <v>68</v>
      </c>
      <c r="N9" s="608">
        <v>198</v>
      </c>
      <c r="O9" s="608"/>
      <c r="P9" s="608">
        <v>1</v>
      </c>
      <c r="Q9" s="608"/>
      <c r="R9" s="608">
        <v>1</v>
      </c>
      <c r="S9" s="608"/>
      <c r="T9" s="608">
        <v>1</v>
      </c>
      <c r="U9" s="611">
        <v>1</v>
      </c>
      <c r="V9" s="608">
        <v>300</v>
      </c>
      <c r="W9" s="608">
        <v>600</v>
      </c>
      <c r="X9" s="608" t="s">
        <v>3477</v>
      </c>
      <c r="Y9" s="479">
        <v>69.5</v>
      </c>
      <c r="Z9" s="475">
        <v>146</v>
      </c>
      <c r="AA9" s="475">
        <v>145</v>
      </c>
      <c r="AB9" s="475">
        <v>112</v>
      </c>
      <c r="AC9" s="475">
        <v>136</v>
      </c>
      <c r="AD9" s="476">
        <v>141</v>
      </c>
      <c r="AE9" s="480">
        <v>208.5</v>
      </c>
      <c r="AF9" s="477">
        <v>79.5</v>
      </c>
      <c r="AG9" s="478">
        <v>654</v>
      </c>
      <c r="AH9" s="608">
        <v>20</v>
      </c>
      <c r="AI9" s="608">
        <v>20</v>
      </c>
      <c r="AJ9" s="608"/>
      <c r="AK9" s="608"/>
      <c r="AL9" s="608"/>
      <c r="AM9" s="608"/>
      <c r="AN9" s="612"/>
    </row>
    <row r="10" spans="1:41" ht="29.25" customHeight="1">
      <c r="A10" s="621">
        <v>2</v>
      </c>
      <c r="B10" s="622" t="s">
        <v>1406</v>
      </c>
      <c r="C10" s="621">
        <v>1</v>
      </c>
      <c r="D10" s="621"/>
      <c r="E10" s="621"/>
      <c r="F10" s="621"/>
      <c r="G10" s="621">
        <v>1</v>
      </c>
      <c r="H10" s="623">
        <v>729</v>
      </c>
      <c r="I10" s="621"/>
      <c r="J10" s="621"/>
      <c r="K10" s="621">
        <v>1</v>
      </c>
      <c r="L10" s="624">
        <v>172</v>
      </c>
      <c r="M10" s="624">
        <v>74</v>
      </c>
      <c r="N10" s="621">
        <v>218</v>
      </c>
      <c r="O10" s="621"/>
      <c r="P10" s="621">
        <v>1</v>
      </c>
      <c r="Q10" s="621"/>
      <c r="R10" s="621">
        <v>1</v>
      </c>
      <c r="S10" s="621"/>
      <c r="T10" s="621">
        <v>1</v>
      </c>
      <c r="U10" s="611">
        <v>2</v>
      </c>
      <c r="V10" s="621">
        <v>300</v>
      </c>
      <c r="W10" s="621">
        <v>800</v>
      </c>
      <c r="X10" s="621" t="s">
        <v>3337</v>
      </c>
      <c r="Y10" s="70">
        <v>5549.5</v>
      </c>
      <c r="Z10" s="66">
        <v>1127.5</v>
      </c>
      <c r="AA10" s="475">
        <v>275</v>
      </c>
      <c r="AB10" s="475">
        <v>103</v>
      </c>
      <c r="AC10" s="475">
        <v>141.5</v>
      </c>
      <c r="AD10" s="71">
        <v>1577.5</v>
      </c>
      <c r="AE10" s="81">
        <v>3777</v>
      </c>
      <c r="AF10" s="72">
        <v>1771</v>
      </c>
      <c r="AG10" s="478">
        <v>2232</v>
      </c>
      <c r="AH10" s="621"/>
      <c r="AI10" s="621"/>
      <c r="AJ10" s="621" t="s">
        <v>3478</v>
      </c>
      <c r="AK10" s="608"/>
      <c r="AL10" s="608"/>
      <c r="AM10" s="608"/>
      <c r="AN10" s="612"/>
    </row>
    <row r="11" spans="1:41" ht="29.25" customHeight="1">
      <c r="A11" s="608">
        <v>3</v>
      </c>
      <c r="B11" s="609" t="s">
        <v>1406</v>
      </c>
      <c r="C11" s="613">
        <v>1</v>
      </c>
      <c r="D11" s="608"/>
      <c r="E11" s="608"/>
      <c r="F11" s="608"/>
      <c r="G11" s="608">
        <v>1</v>
      </c>
      <c r="H11" s="619">
        <v>673</v>
      </c>
      <c r="I11" s="608"/>
      <c r="J11" s="608"/>
      <c r="K11" s="608">
        <v>1</v>
      </c>
      <c r="L11" s="620">
        <v>170</v>
      </c>
      <c r="M11" s="620">
        <v>74</v>
      </c>
      <c r="N11" s="608">
        <v>217</v>
      </c>
      <c r="O11" s="608"/>
      <c r="P11" s="608">
        <v>1</v>
      </c>
      <c r="Q11" s="608"/>
      <c r="R11" s="608">
        <v>1</v>
      </c>
      <c r="S11" s="608"/>
      <c r="T11" s="608">
        <v>1</v>
      </c>
      <c r="U11" s="611">
        <v>3</v>
      </c>
      <c r="V11" s="608">
        <v>300</v>
      </c>
      <c r="W11" s="608">
        <v>1000</v>
      </c>
      <c r="X11" s="608" t="s">
        <v>3479</v>
      </c>
      <c r="Y11" s="479">
        <v>93</v>
      </c>
      <c r="Z11" s="475">
        <v>186</v>
      </c>
      <c r="AA11" s="475">
        <v>328</v>
      </c>
      <c r="AB11" s="475">
        <v>109</v>
      </c>
      <c r="AC11" s="475">
        <v>212.5</v>
      </c>
      <c r="AD11" s="476">
        <v>141</v>
      </c>
      <c r="AE11" s="480">
        <v>991</v>
      </c>
      <c r="AF11" s="477">
        <v>164</v>
      </c>
      <c r="AG11" s="478">
        <v>1741.5</v>
      </c>
      <c r="AH11" s="608"/>
      <c r="AI11" s="608"/>
      <c r="AJ11" s="608"/>
      <c r="AK11" s="608"/>
      <c r="AL11" s="608"/>
      <c r="AM11" s="608"/>
      <c r="AN11" s="612"/>
    </row>
    <row r="12" spans="1:41" ht="29.25" customHeight="1">
      <c r="A12" s="608">
        <v>4</v>
      </c>
      <c r="B12" s="609" t="s">
        <v>1406</v>
      </c>
      <c r="C12" s="608"/>
      <c r="D12" s="608">
        <v>1</v>
      </c>
      <c r="E12" s="608"/>
      <c r="F12" s="608">
        <v>1</v>
      </c>
      <c r="G12" s="608"/>
      <c r="H12" s="619">
        <v>485</v>
      </c>
      <c r="I12" s="608"/>
      <c r="J12" s="608">
        <v>1</v>
      </c>
      <c r="K12" s="608"/>
      <c r="L12" s="620">
        <v>162</v>
      </c>
      <c r="M12" s="620">
        <v>70</v>
      </c>
      <c r="N12" s="608">
        <v>204</v>
      </c>
      <c r="O12" s="608"/>
      <c r="P12" s="608">
        <v>1</v>
      </c>
      <c r="Q12" s="608"/>
      <c r="R12" s="608">
        <v>1</v>
      </c>
      <c r="S12" s="608"/>
      <c r="T12" s="608">
        <v>1</v>
      </c>
      <c r="U12" s="611">
        <v>4</v>
      </c>
      <c r="V12" s="608">
        <v>300</v>
      </c>
      <c r="W12" s="608">
        <v>1000</v>
      </c>
      <c r="X12" s="608" t="s">
        <v>3480</v>
      </c>
      <c r="Y12" s="479">
        <v>92.5</v>
      </c>
      <c r="Z12" s="475">
        <v>99</v>
      </c>
      <c r="AA12" s="475">
        <v>105</v>
      </c>
      <c r="AB12" s="475">
        <v>93</v>
      </c>
      <c r="AC12" s="475">
        <v>117</v>
      </c>
      <c r="AD12" s="476">
        <v>102</v>
      </c>
      <c r="AE12" s="81">
        <v>2171</v>
      </c>
      <c r="AF12" s="477">
        <v>99</v>
      </c>
      <c r="AG12" s="478">
        <v>3375</v>
      </c>
      <c r="AH12" s="608"/>
      <c r="AI12" s="608"/>
      <c r="AJ12" s="608"/>
      <c r="AK12" s="608"/>
      <c r="AL12" s="608"/>
      <c r="AM12" s="608"/>
      <c r="AN12" s="612"/>
    </row>
    <row r="13" spans="1:41" ht="29.25" customHeight="1">
      <c r="A13" s="608">
        <v>5</v>
      </c>
      <c r="B13" s="609" t="s">
        <v>1406</v>
      </c>
      <c r="C13" s="608"/>
      <c r="D13" s="608">
        <v>1</v>
      </c>
      <c r="E13" s="608"/>
      <c r="F13" s="608"/>
      <c r="G13" s="608">
        <v>1</v>
      </c>
      <c r="H13" s="619">
        <v>698</v>
      </c>
      <c r="I13" s="608"/>
      <c r="J13" s="608"/>
      <c r="K13" s="608">
        <v>1</v>
      </c>
      <c r="L13" s="620">
        <v>165</v>
      </c>
      <c r="M13" s="620">
        <v>71</v>
      </c>
      <c r="N13" s="608">
        <v>215</v>
      </c>
      <c r="O13" s="608">
        <v>1</v>
      </c>
      <c r="P13" s="608"/>
      <c r="Q13" s="608"/>
      <c r="R13" s="608">
        <v>1</v>
      </c>
      <c r="S13" s="608"/>
      <c r="T13" s="608">
        <v>1</v>
      </c>
      <c r="U13" s="611">
        <v>5</v>
      </c>
      <c r="V13" s="608">
        <v>300</v>
      </c>
      <c r="W13" s="608">
        <v>800</v>
      </c>
      <c r="X13" s="608" t="s">
        <v>3481</v>
      </c>
      <c r="Y13" s="70">
        <v>4293.5</v>
      </c>
      <c r="Z13" s="105">
        <v>13523.5</v>
      </c>
      <c r="AA13" s="66">
        <v>2560.5</v>
      </c>
      <c r="AB13" s="475">
        <v>257.5</v>
      </c>
      <c r="AC13" s="475">
        <v>289.5</v>
      </c>
      <c r="AD13" s="476">
        <v>439</v>
      </c>
      <c r="AE13" s="81">
        <v>1199</v>
      </c>
      <c r="AF13" s="477">
        <v>540</v>
      </c>
      <c r="AG13" s="478">
        <v>1705.5</v>
      </c>
      <c r="AH13" s="608"/>
      <c r="AI13" s="608"/>
      <c r="AJ13" s="608"/>
      <c r="AK13" s="608"/>
      <c r="AL13" s="608"/>
      <c r="AM13" s="608"/>
      <c r="AN13" s="612"/>
    </row>
    <row r="14" spans="1:41" ht="29.25" customHeight="1">
      <c r="A14" s="608">
        <v>6</v>
      </c>
      <c r="B14" s="609" t="s">
        <v>1406</v>
      </c>
      <c r="C14" s="608"/>
      <c r="D14" s="608">
        <v>1</v>
      </c>
      <c r="E14" s="608"/>
      <c r="F14" s="608"/>
      <c r="G14" s="608">
        <v>1</v>
      </c>
      <c r="H14" s="619">
        <v>668</v>
      </c>
      <c r="I14" s="608"/>
      <c r="J14" s="608"/>
      <c r="K14" s="608">
        <v>1</v>
      </c>
      <c r="L14" s="620">
        <v>170</v>
      </c>
      <c r="M14" s="620">
        <v>74</v>
      </c>
      <c r="N14" s="608">
        <v>216</v>
      </c>
      <c r="O14" s="608">
        <v>1</v>
      </c>
      <c r="P14" s="608"/>
      <c r="Q14" s="608"/>
      <c r="R14" s="608">
        <v>1</v>
      </c>
      <c r="S14" s="608"/>
      <c r="T14" s="608">
        <v>1</v>
      </c>
      <c r="U14" s="611">
        <v>6</v>
      </c>
      <c r="V14" s="608">
        <v>300</v>
      </c>
      <c r="W14" s="608">
        <v>800</v>
      </c>
      <c r="X14" s="608" t="s">
        <v>3482</v>
      </c>
      <c r="Y14" s="479">
        <v>163</v>
      </c>
      <c r="Z14" s="475">
        <v>125.5</v>
      </c>
      <c r="AA14" s="475">
        <v>101.5</v>
      </c>
      <c r="AB14" s="475">
        <v>116.5</v>
      </c>
      <c r="AC14" s="475">
        <v>123.5</v>
      </c>
      <c r="AD14" s="476">
        <v>378</v>
      </c>
      <c r="AE14" s="480">
        <v>374</v>
      </c>
      <c r="AF14" s="477">
        <v>156.5</v>
      </c>
      <c r="AG14" s="130">
        <v>4425.5</v>
      </c>
      <c r="AH14" s="608"/>
      <c r="AI14" s="608"/>
      <c r="AJ14" s="608"/>
      <c r="AK14" s="608"/>
      <c r="AL14" s="608"/>
      <c r="AM14" s="608"/>
      <c r="AN14" s="612"/>
    </row>
    <row r="15" spans="1:41" ht="29.25" customHeight="1" thickBot="1">
      <c r="A15" s="608">
        <v>7</v>
      </c>
      <c r="B15" s="609" t="s">
        <v>1406</v>
      </c>
      <c r="C15" s="608"/>
      <c r="D15" s="608">
        <v>1</v>
      </c>
      <c r="E15" s="608"/>
      <c r="F15" s="608"/>
      <c r="G15" s="608">
        <v>1</v>
      </c>
      <c r="H15" s="619">
        <v>600</v>
      </c>
      <c r="I15" s="608"/>
      <c r="J15" s="608"/>
      <c r="K15" s="608">
        <v>1</v>
      </c>
      <c r="L15" s="620">
        <v>169</v>
      </c>
      <c r="M15" s="620">
        <v>71</v>
      </c>
      <c r="N15" s="608">
        <v>212</v>
      </c>
      <c r="O15" s="608">
        <v>1</v>
      </c>
      <c r="P15" s="608"/>
      <c r="Q15" s="608"/>
      <c r="R15" s="608">
        <v>1</v>
      </c>
      <c r="S15" s="608"/>
      <c r="T15" s="608">
        <v>1</v>
      </c>
      <c r="U15" s="611">
        <v>7</v>
      </c>
      <c r="V15" s="608">
        <v>300</v>
      </c>
      <c r="W15" s="608">
        <v>700</v>
      </c>
      <c r="X15" s="608" t="s">
        <v>3483</v>
      </c>
      <c r="Y15" s="99">
        <v>3513</v>
      </c>
      <c r="Z15" s="226">
        <v>11938</v>
      </c>
      <c r="AA15" s="509">
        <v>974</v>
      </c>
      <c r="AB15" s="509">
        <v>116</v>
      </c>
      <c r="AC15" s="509">
        <v>129.5</v>
      </c>
      <c r="AD15" s="510">
        <v>95</v>
      </c>
      <c r="AE15" s="511">
        <v>182.5</v>
      </c>
      <c r="AF15" s="512">
        <v>74</v>
      </c>
      <c r="AG15" s="513">
        <v>2704</v>
      </c>
      <c r="AH15" s="608"/>
      <c r="AI15" s="608"/>
      <c r="AJ15" s="608"/>
      <c r="AK15" s="608"/>
      <c r="AL15" s="608"/>
      <c r="AM15" s="608"/>
      <c r="AN15" s="612"/>
    </row>
    <row r="16" spans="1:41" ht="29.25" customHeight="1">
      <c r="A16" s="608">
        <v>8</v>
      </c>
      <c r="B16" s="609" t="s">
        <v>1406</v>
      </c>
      <c r="C16" s="608">
        <v>1</v>
      </c>
      <c r="D16" s="608"/>
      <c r="E16" s="608"/>
      <c r="F16" s="608"/>
      <c r="G16" s="608">
        <v>1</v>
      </c>
      <c r="H16" s="619">
        <v>587</v>
      </c>
      <c r="I16" s="608"/>
      <c r="J16" s="608"/>
      <c r="K16" s="608">
        <v>1</v>
      </c>
      <c r="L16" s="620">
        <v>172</v>
      </c>
      <c r="M16" s="620">
        <v>71</v>
      </c>
      <c r="N16" s="608">
        <v>213</v>
      </c>
      <c r="O16" s="608"/>
      <c r="P16" s="608">
        <v>1</v>
      </c>
      <c r="Q16" s="608"/>
      <c r="R16" s="608">
        <v>1</v>
      </c>
      <c r="S16" s="608"/>
      <c r="T16" s="608">
        <v>1</v>
      </c>
      <c r="U16" s="611">
        <v>8</v>
      </c>
      <c r="V16" s="608">
        <v>300</v>
      </c>
      <c r="W16" s="617">
        <v>900</v>
      </c>
      <c r="X16" s="608" t="s">
        <v>3484</v>
      </c>
      <c r="Y16" s="77">
        <v>3790</v>
      </c>
      <c r="Z16" s="227">
        <v>16164.5</v>
      </c>
      <c r="AA16" s="78">
        <v>2249.5</v>
      </c>
      <c r="AB16" s="515">
        <v>534</v>
      </c>
      <c r="AC16" s="78">
        <v>1084.5</v>
      </c>
      <c r="AD16" s="516">
        <v>138</v>
      </c>
      <c r="AE16" s="574">
        <v>160</v>
      </c>
      <c r="AF16" s="517">
        <v>39</v>
      </c>
      <c r="AG16" s="575">
        <v>2414.5</v>
      </c>
      <c r="AH16" s="608"/>
      <c r="AI16" s="608"/>
      <c r="AJ16" s="608"/>
      <c r="AK16" s="608"/>
      <c r="AL16" s="608"/>
      <c r="AM16" s="608"/>
      <c r="AN16" s="612"/>
    </row>
    <row r="17" spans="1:40" ht="29.25" customHeight="1">
      <c r="A17" s="608">
        <v>9</v>
      </c>
      <c r="B17" s="609" t="s">
        <v>1406</v>
      </c>
      <c r="C17" s="608">
        <v>1</v>
      </c>
      <c r="D17" s="608"/>
      <c r="E17" s="608"/>
      <c r="F17" s="608"/>
      <c r="G17" s="608">
        <v>1</v>
      </c>
      <c r="H17" s="619">
        <v>663</v>
      </c>
      <c r="I17" s="608"/>
      <c r="J17" s="608"/>
      <c r="K17" s="608">
        <v>1</v>
      </c>
      <c r="L17" s="620">
        <v>174</v>
      </c>
      <c r="M17" s="620">
        <v>74</v>
      </c>
      <c r="N17" s="608">
        <v>217</v>
      </c>
      <c r="O17" s="608"/>
      <c r="P17" s="608">
        <v>1</v>
      </c>
      <c r="Q17" s="608"/>
      <c r="R17" s="608">
        <v>1</v>
      </c>
      <c r="S17" s="608"/>
      <c r="T17" s="608">
        <v>1</v>
      </c>
      <c r="U17" s="611">
        <v>9</v>
      </c>
      <c r="V17" s="608">
        <v>300</v>
      </c>
      <c r="W17" s="608">
        <v>800</v>
      </c>
      <c r="X17" s="608" t="s">
        <v>3485</v>
      </c>
      <c r="Y17" s="479">
        <v>88</v>
      </c>
      <c r="Z17" s="475">
        <v>242</v>
      </c>
      <c r="AA17" s="475">
        <v>68.5</v>
      </c>
      <c r="AB17" s="475">
        <v>72</v>
      </c>
      <c r="AC17" s="475">
        <v>75</v>
      </c>
      <c r="AD17" s="476">
        <v>367</v>
      </c>
      <c r="AE17" s="480">
        <v>109.5</v>
      </c>
      <c r="AF17" s="477">
        <v>52.5</v>
      </c>
      <c r="AG17" s="478">
        <v>1878.5</v>
      </c>
      <c r="AH17" s="608"/>
      <c r="AI17" s="608"/>
      <c r="AJ17" s="608"/>
      <c r="AK17" s="608"/>
      <c r="AL17" s="608"/>
      <c r="AM17" s="608"/>
      <c r="AN17" s="612"/>
    </row>
    <row r="18" spans="1:40" ht="29.25" customHeight="1">
      <c r="A18" s="608">
        <v>10</v>
      </c>
      <c r="B18" s="609" t="s">
        <v>1406</v>
      </c>
      <c r="C18" s="608"/>
      <c r="D18" s="608">
        <v>1</v>
      </c>
      <c r="E18" s="608"/>
      <c r="F18" s="608"/>
      <c r="G18" s="608">
        <v>1</v>
      </c>
      <c r="H18" s="619">
        <v>578</v>
      </c>
      <c r="I18" s="608"/>
      <c r="J18" s="608"/>
      <c r="K18" s="608">
        <v>1</v>
      </c>
      <c r="L18" s="620">
        <v>170</v>
      </c>
      <c r="M18" s="620">
        <v>73</v>
      </c>
      <c r="N18" s="608">
        <v>213</v>
      </c>
      <c r="O18" s="608">
        <v>1</v>
      </c>
      <c r="P18" s="608"/>
      <c r="Q18" s="608"/>
      <c r="R18" s="608">
        <v>1</v>
      </c>
      <c r="S18" s="608"/>
      <c r="T18" s="608">
        <v>1</v>
      </c>
      <c r="U18" s="611">
        <v>10</v>
      </c>
      <c r="V18" s="608">
        <v>300</v>
      </c>
      <c r="W18" s="608">
        <v>900</v>
      </c>
      <c r="X18" s="608" t="s">
        <v>3486</v>
      </c>
      <c r="Y18" s="479">
        <v>72</v>
      </c>
      <c r="Z18" s="475">
        <v>130</v>
      </c>
      <c r="AA18" s="475">
        <v>98.5</v>
      </c>
      <c r="AB18" s="475">
        <v>64</v>
      </c>
      <c r="AC18" s="475">
        <v>80</v>
      </c>
      <c r="AD18" s="476">
        <v>60.5</v>
      </c>
      <c r="AE18" s="480">
        <v>334.5</v>
      </c>
      <c r="AF18" s="477">
        <v>75</v>
      </c>
      <c r="AG18" s="130">
        <v>5123</v>
      </c>
      <c r="AH18" s="608"/>
      <c r="AI18" s="608"/>
      <c r="AJ18" s="608"/>
      <c r="AK18" s="608"/>
      <c r="AL18" s="608"/>
      <c r="AM18" s="608"/>
      <c r="AN18" s="612"/>
    </row>
    <row r="19" spans="1:40" ht="29.25" customHeight="1">
      <c r="A19" s="608">
        <v>11</v>
      </c>
      <c r="B19" s="609" t="s">
        <v>1406</v>
      </c>
      <c r="C19" s="608"/>
      <c r="D19" s="608">
        <v>1</v>
      </c>
      <c r="E19" s="608"/>
      <c r="F19" s="608"/>
      <c r="G19" s="608">
        <v>1</v>
      </c>
      <c r="H19" s="619">
        <v>490</v>
      </c>
      <c r="I19" s="608"/>
      <c r="J19" s="608">
        <v>1</v>
      </c>
      <c r="K19" s="608"/>
      <c r="L19" s="620">
        <v>162</v>
      </c>
      <c r="M19" s="620">
        <v>71</v>
      </c>
      <c r="N19" s="608">
        <v>211</v>
      </c>
      <c r="O19" s="608"/>
      <c r="P19" s="608">
        <v>1</v>
      </c>
      <c r="Q19" s="608"/>
      <c r="R19" s="608">
        <v>1</v>
      </c>
      <c r="S19" s="608"/>
      <c r="T19" s="608">
        <v>1</v>
      </c>
      <c r="U19" s="611">
        <v>11</v>
      </c>
      <c r="V19" s="608">
        <v>300</v>
      </c>
      <c r="W19" s="608">
        <v>900</v>
      </c>
      <c r="X19" s="608" t="s">
        <v>3487</v>
      </c>
      <c r="Y19" s="479">
        <v>128</v>
      </c>
      <c r="Z19" s="475">
        <v>164</v>
      </c>
      <c r="AA19" s="475">
        <v>149</v>
      </c>
      <c r="AB19" s="475">
        <v>195</v>
      </c>
      <c r="AC19" s="475">
        <v>172.5</v>
      </c>
      <c r="AD19" s="476">
        <v>93</v>
      </c>
      <c r="AE19" s="480">
        <v>826</v>
      </c>
      <c r="AF19" s="477">
        <v>75</v>
      </c>
      <c r="AG19" s="478">
        <v>1628.5</v>
      </c>
      <c r="AH19" s="608"/>
      <c r="AI19" s="608"/>
      <c r="AJ19" s="608"/>
      <c r="AK19" s="608"/>
      <c r="AL19" s="608"/>
      <c r="AM19" s="608"/>
      <c r="AN19" s="612"/>
    </row>
    <row r="20" spans="1:40" ht="29.25" customHeight="1">
      <c r="A20" s="608">
        <v>12</v>
      </c>
      <c r="B20" s="609" t="s">
        <v>1406</v>
      </c>
      <c r="C20" s="608">
        <v>1</v>
      </c>
      <c r="D20" s="608"/>
      <c r="E20" s="608"/>
      <c r="F20" s="608"/>
      <c r="G20" s="608">
        <v>1</v>
      </c>
      <c r="H20" s="619">
        <v>564</v>
      </c>
      <c r="I20" s="608"/>
      <c r="J20" s="608"/>
      <c r="K20" s="608">
        <v>1</v>
      </c>
      <c r="L20" s="620">
        <v>172</v>
      </c>
      <c r="M20" s="620">
        <v>72</v>
      </c>
      <c r="N20" s="608">
        <v>212</v>
      </c>
      <c r="O20" s="608">
        <v>1</v>
      </c>
      <c r="P20" s="608"/>
      <c r="Q20" s="608"/>
      <c r="R20" s="608">
        <v>1</v>
      </c>
      <c r="S20" s="608"/>
      <c r="T20" s="608">
        <v>1</v>
      </c>
      <c r="U20" s="611">
        <v>12</v>
      </c>
      <c r="V20" s="608">
        <v>300</v>
      </c>
      <c r="W20" s="608">
        <v>900</v>
      </c>
      <c r="X20" s="608" t="s">
        <v>3488</v>
      </c>
      <c r="Y20" s="70">
        <v>5526</v>
      </c>
      <c r="Z20" s="105">
        <v>19455</v>
      </c>
      <c r="AA20" s="66">
        <v>3447</v>
      </c>
      <c r="AB20" s="475">
        <v>998</v>
      </c>
      <c r="AC20" s="66">
        <v>3519.5</v>
      </c>
      <c r="AD20" s="476">
        <v>108</v>
      </c>
      <c r="AE20" s="480">
        <v>221</v>
      </c>
      <c r="AF20" s="477">
        <v>75.5</v>
      </c>
      <c r="AG20" s="478">
        <v>3421.5</v>
      </c>
      <c r="AH20" s="608"/>
      <c r="AI20" s="608"/>
      <c r="AJ20" s="608"/>
      <c r="AK20" s="608"/>
      <c r="AL20" s="608"/>
      <c r="AM20" s="608"/>
      <c r="AN20" s="612"/>
    </row>
    <row r="21" spans="1:40" ht="29.25" customHeight="1">
      <c r="A21" s="608">
        <v>13</v>
      </c>
      <c r="B21" s="609" t="s">
        <v>1406</v>
      </c>
      <c r="C21" s="608"/>
      <c r="D21" s="608">
        <v>1</v>
      </c>
      <c r="E21" s="608"/>
      <c r="F21" s="608"/>
      <c r="G21" s="608">
        <v>1</v>
      </c>
      <c r="H21" s="619">
        <v>607</v>
      </c>
      <c r="I21" s="608"/>
      <c r="J21" s="608"/>
      <c r="K21" s="608">
        <v>1</v>
      </c>
      <c r="L21" s="620">
        <v>173</v>
      </c>
      <c r="M21" s="620">
        <v>74</v>
      </c>
      <c r="N21" s="608">
        <v>214</v>
      </c>
      <c r="O21" s="608">
        <v>1</v>
      </c>
      <c r="P21" s="608"/>
      <c r="Q21" s="608"/>
      <c r="R21" s="608">
        <v>1</v>
      </c>
      <c r="S21" s="608"/>
      <c r="T21" s="608">
        <v>1</v>
      </c>
      <c r="U21" s="611">
        <v>13</v>
      </c>
      <c r="V21" s="608">
        <v>300</v>
      </c>
      <c r="W21" s="608">
        <v>1000</v>
      </c>
      <c r="X21" s="608" t="s">
        <v>3489</v>
      </c>
      <c r="Y21" s="479">
        <v>114</v>
      </c>
      <c r="Z21" s="475">
        <v>165</v>
      </c>
      <c r="AA21" s="475">
        <v>112</v>
      </c>
      <c r="AB21" s="475">
        <v>105.5</v>
      </c>
      <c r="AC21" s="475">
        <v>153</v>
      </c>
      <c r="AD21" s="476">
        <v>82.5</v>
      </c>
      <c r="AE21" s="480">
        <v>527</v>
      </c>
      <c r="AF21" s="477">
        <v>88</v>
      </c>
      <c r="AG21" s="478">
        <v>3911</v>
      </c>
      <c r="AH21" s="608"/>
      <c r="AI21" s="608"/>
      <c r="AJ21" s="608"/>
      <c r="AK21" s="608"/>
      <c r="AL21" s="608"/>
      <c r="AM21" s="608"/>
      <c r="AN21" s="612"/>
    </row>
    <row r="22" spans="1:40" ht="29.25" customHeight="1">
      <c r="A22" s="608">
        <v>14</v>
      </c>
      <c r="B22" s="609" t="s">
        <v>1406</v>
      </c>
      <c r="C22" s="608">
        <v>1</v>
      </c>
      <c r="D22" s="608"/>
      <c r="E22" s="608"/>
      <c r="F22" s="608"/>
      <c r="G22" s="608">
        <v>1</v>
      </c>
      <c r="H22" s="625">
        <v>507</v>
      </c>
      <c r="I22" s="608"/>
      <c r="J22" s="608"/>
      <c r="K22" s="608">
        <v>1</v>
      </c>
      <c r="L22" s="620">
        <v>171</v>
      </c>
      <c r="M22" s="620">
        <v>72</v>
      </c>
      <c r="N22" s="608">
        <v>212</v>
      </c>
      <c r="O22" s="608"/>
      <c r="P22" s="608">
        <v>1</v>
      </c>
      <c r="Q22" s="608"/>
      <c r="R22" s="608">
        <v>1</v>
      </c>
      <c r="S22" s="608"/>
      <c r="T22" s="608">
        <v>1</v>
      </c>
      <c r="U22" s="611">
        <v>14</v>
      </c>
      <c r="V22" s="608">
        <v>300</v>
      </c>
      <c r="W22" s="608">
        <v>900</v>
      </c>
      <c r="X22" s="608" t="s">
        <v>3490</v>
      </c>
      <c r="Y22" s="479">
        <v>56</v>
      </c>
      <c r="Z22" s="475">
        <v>105.5</v>
      </c>
      <c r="AA22" s="475">
        <v>45.5</v>
      </c>
      <c r="AB22" s="475">
        <v>53</v>
      </c>
      <c r="AC22" s="475">
        <v>55</v>
      </c>
      <c r="AD22" s="476">
        <v>36</v>
      </c>
      <c r="AE22" s="480">
        <v>160.5</v>
      </c>
      <c r="AF22" s="477">
        <v>59</v>
      </c>
      <c r="AG22" s="478">
        <v>2227.5</v>
      </c>
      <c r="AH22" s="608"/>
      <c r="AI22" s="608"/>
      <c r="AJ22" s="608"/>
      <c r="AK22" s="608"/>
      <c r="AL22" s="608"/>
      <c r="AM22" s="608"/>
      <c r="AN22" s="612"/>
    </row>
    <row r="23" spans="1:40" ht="29.25" customHeight="1">
      <c r="A23" s="608">
        <v>15</v>
      </c>
      <c r="B23" s="609" t="s">
        <v>1406</v>
      </c>
      <c r="C23" s="608"/>
      <c r="D23" s="608">
        <v>1</v>
      </c>
      <c r="E23" s="608"/>
      <c r="F23" s="608"/>
      <c r="G23" s="608">
        <v>1</v>
      </c>
      <c r="H23" s="619">
        <v>617</v>
      </c>
      <c r="I23" s="608"/>
      <c r="J23" s="608"/>
      <c r="K23" s="608">
        <v>1</v>
      </c>
      <c r="L23" s="620">
        <v>172</v>
      </c>
      <c r="M23" s="620">
        <v>71</v>
      </c>
      <c r="N23" s="608">
        <v>216</v>
      </c>
      <c r="O23" s="608"/>
      <c r="P23" s="608">
        <v>1</v>
      </c>
      <c r="Q23" s="608"/>
      <c r="R23" s="608">
        <v>1</v>
      </c>
      <c r="S23" s="608"/>
      <c r="T23" s="608">
        <v>1</v>
      </c>
      <c r="U23" s="611">
        <v>15</v>
      </c>
      <c r="V23" s="608">
        <v>300</v>
      </c>
      <c r="W23" s="608">
        <v>900</v>
      </c>
      <c r="X23" s="608" t="s">
        <v>3491</v>
      </c>
      <c r="Y23" s="479">
        <v>475</v>
      </c>
      <c r="Z23" s="475">
        <v>843</v>
      </c>
      <c r="AA23" s="475">
        <v>202</v>
      </c>
      <c r="AB23" s="475">
        <v>62</v>
      </c>
      <c r="AC23" s="475">
        <v>176</v>
      </c>
      <c r="AD23" s="476">
        <v>88</v>
      </c>
      <c r="AE23" s="480">
        <v>590</v>
      </c>
      <c r="AF23" s="477">
        <v>181.5</v>
      </c>
      <c r="AG23" s="478">
        <v>1750.5</v>
      </c>
      <c r="AH23" s="608"/>
      <c r="AI23" s="608"/>
      <c r="AJ23" s="608"/>
      <c r="AK23" s="608"/>
      <c r="AL23" s="608"/>
      <c r="AM23" s="608"/>
      <c r="AN23" s="612"/>
    </row>
    <row r="24" spans="1:40" ht="29.25" customHeight="1">
      <c r="A24" s="608">
        <v>16</v>
      </c>
      <c r="B24" s="609" t="s">
        <v>1406</v>
      </c>
      <c r="C24" s="608"/>
      <c r="D24" s="608">
        <v>1</v>
      </c>
      <c r="E24" s="608"/>
      <c r="F24" s="608">
        <v>1</v>
      </c>
      <c r="G24" s="608"/>
      <c r="H24" s="619">
        <v>423</v>
      </c>
      <c r="I24" s="608"/>
      <c r="J24" s="608">
        <v>1</v>
      </c>
      <c r="K24" s="608"/>
      <c r="L24" s="620">
        <v>152</v>
      </c>
      <c r="M24" s="620">
        <v>65</v>
      </c>
      <c r="N24" s="608">
        <v>196</v>
      </c>
      <c r="O24" s="608"/>
      <c r="P24" s="608">
        <v>1</v>
      </c>
      <c r="Q24" s="608"/>
      <c r="R24" s="608">
        <v>1</v>
      </c>
      <c r="S24" s="608"/>
      <c r="T24" s="608">
        <v>1</v>
      </c>
      <c r="U24" s="611">
        <v>16</v>
      </c>
      <c r="V24" s="608">
        <v>300</v>
      </c>
      <c r="W24" s="608">
        <v>800</v>
      </c>
      <c r="X24" s="608" t="s">
        <v>3492</v>
      </c>
      <c r="Y24" s="479">
        <v>113.5</v>
      </c>
      <c r="Z24" s="475">
        <v>136</v>
      </c>
      <c r="AA24" s="475">
        <v>59</v>
      </c>
      <c r="AB24" s="475">
        <v>54.5</v>
      </c>
      <c r="AC24" s="475">
        <v>46.5</v>
      </c>
      <c r="AD24" s="476">
        <v>86.5</v>
      </c>
      <c r="AE24" s="81">
        <v>1243.5</v>
      </c>
      <c r="AF24" s="477">
        <v>59</v>
      </c>
      <c r="AG24" s="478">
        <v>412</v>
      </c>
      <c r="AH24" s="608"/>
      <c r="AI24" s="608"/>
      <c r="AJ24" s="608"/>
      <c r="AK24" s="608"/>
      <c r="AL24" s="608"/>
      <c r="AM24" s="608"/>
      <c r="AN24" s="612"/>
    </row>
    <row r="25" spans="1:40" ht="29.25" customHeight="1">
      <c r="A25" s="608">
        <v>17</v>
      </c>
      <c r="B25" s="609" t="s">
        <v>1406</v>
      </c>
      <c r="C25" s="608"/>
      <c r="D25" s="608">
        <v>1</v>
      </c>
      <c r="E25" s="608"/>
      <c r="F25" s="608"/>
      <c r="G25" s="608">
        <v>1</v>
      </c>
      <c r="H25" s="619">
        <v>598</v>
      </c>
      <c r="I25" s="608"/>
      <c r="J25" s="608"/>
      <c r="K25" s="608">
        <v>1</v>
      </c>
      <c r="L25" s="620">
        <v>174</v>
      </c>
      <c r="M25" s="620">
        <v>72</v>
      </c>
      <c r="N25" s="608">
        <v>220</v>
      </c>
      <c r="O25" s="608">
        <v>1</v>
      </c>
      <c r="P25" s="608"/>
      <c r="Q25" s="608"/>
      <c r="R25" s="608">
        <v>1</v>
      </c>
      <c r="S25" s="608"/>
      <c r="T25" s="608">
        <v>1</v>
      </c>
      <c r="U25" s="611">
        <v>17</v>
      </c>
      <c r="V25" s="608">
        <v>300</v>
      </c>
      <c r="W25" s="608">
        <v>700</v>
      </c>
      <c r="X25" s="608" t="s">
        <v>3493</v>
      </c>
      <c r="Y25" s="70">
        <v>2318.5</v>
      </c>
      <c r="Z25" s="475">
        <v>111</v>
      </c>
      <c r="AA25" s="475">
        <v>69</v>
      </c>
      <c r="AB25" s="475">
        <v>70</v>
      </c>
      <c r="AC25" s="475">
        <v>64</v>
      </c>
      <c r="AD25" s="476">
        <v>348</v>
      </c>
      <c r="AE25" s="81">
        <v>2317</v>
      </c>
      <c r="AF25" s="477">
        <v>459</v>
      </c>
      <c r="AG25" s="478">
        <v>1656</v>
      </c>
      <c r="AH25" s="608"/>
      <c r="AI25" s="608"/>
      <c r="AJ25" s="608"/>
      <c r="AK25" s="608"/>
      <c r="AL25" s="608"/>
      <c r="AM25" s="608"/>
      <c r="AN25" s="612"/>
    </row>
    <row r="26" spans="1:40" ht="29.25" customHeight="1">
      <c r="A26" s="608">
        <v>18</v>
      </c>
      <c r="B26" s="609" t="s">
        <v>1413</v>
      </c>
      <c r="C26" s="608">
        <v>1</v>
      </c>
      <c r="D26" s="608"/>
      <c r="E26" s="608"/>
      <c r="F26" s="608">
        <v>1</v>
      </c>
      <c r="G26" s="608"/>
      <c r="H26" s="619">
        <v>441</v>
      </c>
      <c r="I26" s="608"/>
      <c r="J26" s="608">
        <v>1</v>
      </c>
      <c r="K26" s="608"/>
      <c r="L26" s="620">
        <v>155</v>
      </c>
      <c r="M26" s="620">
        <v>69</v>
      </c>
      <c r="N26" s="608">
        <v>190</v>
      </c>
      <c r="O26" s="608"/>
      <c r="P26" s="608">
        <v>1</v>
      </c>
      <c r="Q26" s="608"/>
      <c r="R26" s="608">
        <v>1</v>
      </c>
      <c r="S26" s="608"/>
      <c r="T26" s="608">
        <v>1</v>
      </c>
      <c r="U26" s="611">
        <v>18</v>
      </c>
      <c r="V26" s="608">
        <v>300</v>
      </c>
      <c r="W26" s="608">
        <v>700</v>
      </c>
      <c r="X26" s="608" t="s">
        <v>3494</v>
      </c>
      <c r="Y26" s="479">
        <v>52</v>
      </c>
      <c r="Z26" s="475">
        <v>82</v>
      </c>
      <c r="AA26" s="475">
        <v>51</v>
      </c>
      <c r="AB26" s="475">
        <v>72</v>
      </c>
      <c r="AC26" s="475">
        <v>45.5</v>
      </c>
      <c r="AD26" s="476">
        <v>60</v>
      </c>
      <c r="AE26" s="81">
        <v>1871</v>
      </c>
      <c r="AF26" s="477">
        <v>54</v>
      </c>
      <c r="AG26" s="478">
        <v>733</v>
      </c>
      <c r="AH26" s="608"/>
      <c r="AI26" s="608"/>
      <c r="AJ26" s="608"/>
      <c r="AK26" s="608"/>
      <c r="AL26" s="608"/>
      <c r="AM26" s="608"/>
      <c r="AN26" s="612"/>
    </row>
    <row r="27" spans="1:40" ht="29.25" customHeight="1">
      <c r="A27" s="608">
        <v>19</v>
      </c>
      <c r="B27" s="609" t="s">
        <v>1413</v>
      </c>
      <c r="C27" s="608">
        <v>1</v>
      </c>
      <c r="D27" s="608"/>
      <c r="E27" s="608"/>
      <c r="F27" s="608"/>
      <c r="G27" s="608">
        <v>1</v>
      </c>
      <c r="H27" s="619">
        <v>767</v>
      </c>
      <c r="I27" s="608"/>
      <c r="J27" s="608"/>
      <c r="K27" s="608">
        <v>1</v>
      </c>
      <c r="L27" s="620">
        <v>174</v>
      </c>
      <c r="M27" s="620">
        <v>71</v>
      </c>
      <c r="N27" s="608">
        <v>220</v>
      </c>
      <c r="O27" s="608"/>
      <c r="P27" s="608">
        <v>1</v>
      </c>
      <c r="Q27" s="608"/>
      <c r="R27" s="608">
        <v>1</v>
      </c>
      <c r="S27" s="608"/>
      <c r="T27" s="608">
        <v>1</v>
      </c>
      <c r="U27" s="611">
        <v>19</v>
      </c>
      <c r="V27" s="608">
        <v>300</v>
      </c>
      <c r="W27" s="608">
        <v>900</v>
      </c>
      <c r="X27" s="608" t="s">
        <v>3495</v>
      </c>
      <c r="Y27" s="70">
        <v>4409.5</v>
      </c>
      <c r="Z27" s="66">
        <v>6298</v>
      </c>
      <c r="AA27" s="66">
        <v>1023</v>
      </c>
      <c r="AB27" s="475">
        <v>113</v>
      </c>
      <c r="AC27" s="475">
        <v>170</v>
      </c>
      <c r="AD27" s="476">
        <v>460</v>
      </c>
      <c r="AE27" s="81">
        <v>1292</v>
      </c>
      <c r="AF27" s="477">
        <v>738</v>
      </c>
      <c r="AG27" s="478">
        <v>2652.5</v>
      </c>
      <c r="AH27" s="608"/>
      <c r="AI27" s="608"/>
      <c r="AJ27" s="608"/>
      <c r="AK27" s="608"/>
      <c r="AL27" s="608"/>
      <c r="AM27" s="608"/>
      <c r="AN27" s="612"/>
    </row>
    <row r="28" spans="1:40" ht="29.25" customHeight="1">
      <c r="A28" s="608">
        <v>20</v>
      </c>
      <c r="B28" s="609" t="s">
        <v>1413</v>
      </c>
      <c r="C28" s="608"/>
      <c r="D28" s="608">
        <v>1</v>
      </c>
      <c r="E28" s="608"/>
      <c r="F28" s="608">
        <v>1</v>
      </c>
      <c r="G28" s="608"/>
      <c r="H28" s="619">
        <v>533</v>
      </c>
      <c r="I28" s="608"/>
      <c r="J28" s="608">
        <v>1</v>
      </c>
      <c r="K28" s="608"/>
      <c r="L28" s="620">
        <v>155</v>
      </c>
      <c r="M28" s="620">
        <v>68</v>
      </c>
      <c r="N28" s="608">
        <v>200</v>
      </c>
      <c r="O28" s="608"/>
      <c r="P28" s="608">
        <v>1</v>
      </c>
      <c r="Q28" s="608"/>
      <c r="R28" s="608">
        <v>1</v>
      </c>
      <c r="S28" s="608"/>
      <c r="T28" s="608">
        <v>1</v>
      </c>
      <c r="U28" s="611">
        <v>20</v>
      </c>
      <c r="V28" s="608">
        <v>300</v>
      </c>
      <c r="W28" s="608">
        <v>900</v>
      </c>
      <c r="X28" s="608" t="s">
        <v>3496</v>
      </c>
      <c r="Y28" s="479">
        <v>67</v>
      </c>
      <c r="Z28" s="475">
        <v>100</v>
      </c>
      <c r="AA28" s="475">
        <v>52</v>
      </c>
      <c r="AB28" s="475">
        <v>75</v>
      </c>
      <c r="AC28" s="475">
        <v>95</v>
      </c>
      <c r="AD28" s="476">
        <v>937</v>
      </c>
      <c r="AE28" s="480">
        <v>138</v>
      </c>
      <c r="AF28" s="477">
        <v>54</v>
      </c>
      <c r="AG28" s="478">
        <v>2318</v>
      </c>
      <c r="AH28" s="608"/>
      <c r="AI28" s="608"/>
      <c r="AJ28" s="608"/>
      <c r="AK28" s="608"/>
      <c r="AL28" s="608"/>
      <c r="AM28" s="608"/>
      <c r="AN28" s="612"/>
    </row>
    <row r="29" spans="1:40" ht="29.25" customHeight="1">
      <c r="A29" s="608">
        <v>21</v>
      </c>
      <c r="B29" s="609" t="s">
        <v>1413</v>
      </c>
      <c r="C29" s="608"/>
      <c r="D29" s="608">
        <v>1</v>
      </c>
      <c r="E29" s="608"/>
      <c r="F29" s="608"/>
      <c r="G29" s="608">
        <v>1</v>
      </c>
      <c r="H29" s="619">
        <v>559</v>
      </c>
      <c r="I29" s="608"/>
      <c r="J29" s="608">
        <v>1</v>
      </c>
      <c r="K29" s="608"/>
      <c r="L29" s="620">
        <v>170</v>
      </c>
      <c r="M29" s="620">
        <v>70</v>
      </c>
      <c r="N29" s="608">
        <v>212</v>
      </c>
      <c r="O29" s="608">
        <v>1</v>
      </c>
      <c r="P29" s="608"/>
      <c r="Q29" s="608"/>
      <c r="R29" s="608">
        <v>1</v>
      </c>
      <c r="S29" s="608"/>
      <c r="T29" s="608">
        <v>1</v>
      </c>
      <c r="U29" s="611">
        <v>21</v>
      </c>
      <c r="V29" s="608">
        <v>300</v>
      </c>
      <c r="W29" s="608">
        <v>600</v>
      </c>
      <c r="X29" s="608" t="s">
        <v>3497</v>
      </c>
      <c r="Y29" s="70">
        <v>1522</v>
      </c>
      <c r="Z29" s="66">
        <v>4454.5</v>
      </c>
      <c r="AA29" s="66">
        <v>1696.5</v>
      </c>
      <c r="AB29" s="475">
        <v>112</v>
      </c>
      <c r="AC29" s="475">
        <v>169</v>
      </c>
      <c r="AD29" s="476">
        <v>125</v>
      </c>
      <c r="AE29" s="480">
        <v>290</v>
      </c>
      <c r="AF29" s="477">
        <v>121</v>
      </c>
      <c r="AG29" s="478">
        <v>1112</v>
      </c>
      <c r="AH29" s="608"/>
      <c r="AI29" s="608"/>
      <c r="AJ29" s="608"/>
      <c r="AK29" s="608"/>
      <c r="AL29" s="608"/>
      <c r="AM29" s="608"/>
      <c r="AN29" s="612"/>
    </row>
    <row r="30" spans="1:40" ht="29.25" customHeight="1">
      <c r="A30" s="608">
        <v>22</v>
      </c>
      <c r="B30" s="609" t="s">
        <v>1413</v>
      </c>
      <c r="C30" s="608">
        <v>1</v>
      </c>
      <c r="D30" s="608"/>
      <c r="E30" s="608"/>
      <c r="F30" s="608">
        <v>1</v>
      </c>
      <c r="G30" s="608"/>
      <c r="H30" s="619">
        <v>566</v>
      </c>
      <c r="I30" s="608"/>
      <c r="J30" s="608">
        <v>1</v>
      </c>
      <c r="K30" s="608"/>
      <c r="L30" s="620">
        <v>160</v>
      </c>
      <c r="M30" s="620">
        <v>69</v>
      </c>
      <c r="N30" s="608">
        <v>202</v>
      </c>
      <c r="O30" s="608"/>
      <c r="P30" s="608">
        <v>1</v>
      </c>
      <c r="Q30" s="608"/>
      <c r="R30" s="608">
        <v>1</v>
      </c>
      <c r="S30" s="608"/>
      <c r="T30" s="608">
        <v>1</v>
      </c>
      <c r="U30" s="611">
        <v>22</v>
      </c>
      <c r="V30" s="608">
        <v>300</v>
      </c>
      <c r="W30" s="608">
        <v>600</v>
      </c>
      <c r="X30" s="608" t="s">
        <v>3498</v>
      </c>
      <c r="Y30" s="479">
        <v>78</v>
      </c>
      <c r="Z30" s="475">
        <v>83</v>
      </c>
      <c r="AA30" s="475">
        <v>41.5</v>
      </c>
      <c r="AB30" s="475">
        <v>55</v>
      </c>
      <c r="AC30" s="475">
        <v>70</v>
      </c>
      <c r="AD30" s="476">
        <v>77</v>
      </c>
      <c r="AE30" s="480">
        <v>593.5</v>
      </c>
      <c r="AF30" s="477">
        <v>49.5</v>
      </c>
      <c r="AG30" s="478">
        <v>1135</v>
      </c>
      <c r="AH30" s="608"/>
      <c r="AI30" s="608"/>
      <c r="AJ30" s="608"/>
      <c r="AK30" s="608"/>
      <c r="AL30" s="608"/>
      <c r="AM30" s="608"/>
      <c r="AN30" s="612"/>
    </row>
    <row r="31" spans="1:40" ht="29.25" customHeight="1">
      <c r="A31" s="608">
        <v>23</v>
      </c>
      <c r="B31" s="609" t="s">
        <v>1413</v>
      </c>
      <c r="C31" s="608"/>
      <c r="D31" s="608">
        <v>1</v>
      </c>
      <c r="E31" s="608"/>
      <c r="F31" s="608">
        <v>1</v>
      </c>
      <c r="G31" s="608"/>
      <c r="H31" s="619">
        <v>441</v>
      </c>
      <c r="I31" s="608"/>
      <c r="J31" s="608">
        <v>1</v>
      </c>
      <c r="K31" s="608"/>
      <c r="L31" s="620">
        <v>152</v>
      </c>
      <c r="M31" s="620">
        <v>68</v>
      </c>
      <c r="N31" s="608">
        <v>200</v>
      </c>
      <c r="O31" s="608"/>
      <c r="P31" s="608">
        <v>1</v>
      </c>
      <c r="Q31" s="608"/>
      <c r="R31" s="608">
        <v>1</v>
      </c>
      <c r="S31" s="608"/>
      <c r="T31" s="608">
        <v>1</v>
      </c>
      <c r="U31" s="611">
        <v>23</v>
      </c>
      <c r="V31" s="608">
        <v>300</v>
      </c>
      <c r="W31" s="608">
        <v>700</v>
      </c>
      <c r="X31" s="608" t="s">
        <v>3499</v>
      </c>
      <c r="Y31" s="479">
        <v>46</v>
      </c>
      <c r="Z31" s="475">
        <v>68</v>
      </c>
      <c r="AA31" s="475">
        <v>57</v>
      </c>
      <c r="AB31" s="475">
        <v>54</v>
      </c>
      <c r="AC31" s="475">
        <v>79.5</v>
      </c>
      <c r="AD31" s="476">
        <v>48</v>
      </c>
      <c r="AE31" s="480">
        <v>117</v>
      </c>
      <c r="AF31" s="477">
        <v>56.5</v>
      </c>
      <c r="AG31" s="478">
        <v>641</v>
      </c>
      <c r="AH31" s="608"/>
      <c r="AI31" s="608"/>
      <c r="AJ31" s="608"/>
      <c r="AK31" s="608"/>
      <c r="AL31" s="608"/>
      <c r="AM31" s="608"/>
      <c r="AN31" s="612"/>
    </row>
    <row r="32" spans="1:40" ht="29.25" customHeight="1">
      <c r="A32" s="608">
        <v>24</v>
      </c>
      <c r="B32" s="609" t="s">
        <v>1413</v>
      </c>
      <c r="C32" s="608">
        <v>1</v>
      </c>
      <c r="D32" s="608"/>
      <c r="E32" s="608"/>
      <c r="F32" s="608"/>
      <c r="G32" s="608">
        <v>1</v>
      </c>
      <c r="H32" s="619">
        <v>629</v>
      </c>
      <c r="I32" s="608"/>
      <c r="J32" s="608"/>
      <c r="K32" s="608">
        <v>1</v>
      </c>
      <c r="L32" s="620">
        <v>174</v>
      </c>
      <c r="M32" s="620">
        <v>72</v>
      </c>
      <c r="N32" s="608">
        <v>214</v>
      </c>
      <c r="O32" s="608"/>
      <c r="P32" s="608">
        <v>1</v>
      </c>
      <c r="Q32" s="608"/>
      <c r="R32" s="608">
        <v>1</v>
      </c>
      <c r="S32" s="608"/>
      <c r="T32" s="608">
        <v>1</v>
      </c>
      <c r="U32" s="611">
        <v>24</v>
      </c>
      <c r="V32" s="608">
        <v>300</v>
      </c>
      <c r="W32" s="608">
        <v>900</v>
      </c>
      <c r="X32" s="608" t="s">
        <v>3500</v>
      </c>
      <c r="Y32" s="479">
        <v>451</v>
      </c>
      <c r="Z32" s="475">
        <v>362</v>
      </c>
      <c r="AA32" s="475">
        <v>592.5</v>
      </c>
      <c r="AB32" s="475">
        <v>142</v>
      </c>
      <c r="AC32" s="475">
        <v>307</v>
      </c>
      <c r="AD32" s="476">
        <v>210.5</v>
      </c>
      <c r="AE32" s="480">
        <v>746</v>
      </c>
      <c r="AF32" s="477">
        <v>331</v>
      </c>
      <c r="AG32" s="478">
        <v>3360</v>
      </c>
      <c r="AH32" s="608"/>
      <c r="AI32" s="608"/>
      <c r="AJ32" s="608"/>
      <c r="AK32" s="608"/>
      <c r="AL32" s="608"/>
      <c r="AM32" s="608"/>
      <c r="AN32" s="612"/>
    </row>
    <row r="33" spans="1:40" ht="29.25" customHeight="1">
      <c r="A33" s="608">
        <v>25</v>
      </c>
      <c r="B33" s="609" t="s">
        <v>1413</v>
      </c>
      <c r="C33" s="608">
        <v>1</v>
      </c>
      <c r="D33" s="608"/>
      <c r="E33" s="608"/>
      <c r="F33" s="608">
        <v>1</v>
      </c>
      <c r="G33" s="608"/>
      <c r="H33" s="619">
        <v>329</v>
      </c>
      <c r="I33" s="608"/>
      <c r="J33" s="608">
        <v>1</v>
      </c>
      <c r="K33" s="608"/>
      <c r="L33" s="620">
        <v>149</v>
      </c>
      <c r="M33" s="620">
        <v>68</v>
      </c>
      <c r="N33" s="608">
        <v>189</v>
      </c>
      <c r="O33" s="608"/>
      <c r="P33" s="608">
        <v>1</v>
      </c>
      <c r="Q33" s="608"/>
      <c r="R33" s="608">
        <v>1</v>
      </c>
      <c r="S33" s="608"/>
      <c r="T33" s="608">
        <v>1</v>
      </c>
      <c r="U33" s="611">
        <v>25</v>
      </c>
      <c r="V33" s="608">
        <v>300</v>
      </c>
      <c r="W33" s="608">
        <v>700</v>
      </c>
      <c r="X33" s="608" t="s">
        <v>3501</v>
      </c>
      <c r="Y33" s="479">
        <v>73</v>
      </c>
      <c r="Z33" s="475">
        <v>89</v>
      </c>
      <c r="AA33" s="475">
        <v>82</v>
      </c>
      <c r="AB33" s="475">
        <v>203</v>
      </c>
      <c r="AC33" s="475">
        <v>270</v>
      </c>
      <c r="AD33" s="476">
        <v>169</v>
      </c>
      <c r="AE33" s="480">
        <v>155</v>
      </c>
      <c r="AF33" s="477">
        <v>56</v>
      </c>
      <c r="AG33" s="478">
        <v>500</v>
      </c>
      <c r="AH33" s="608"/>
      <c r="AI33" s="608"/>
      <c r="AJ33" s="608"/>
      <c r="AK33" s="608"/>
      <c r="AL33" s="608"/>
      <c r="AM33" s="608"/>
      <c r="AN33" s="612"/>
    </row>
    <row r="34" spans="1:40" ht="29.25" customHeight="1">
      <c r="A34" s="608">
        <v>26</v>
      </c>
      <c r="B34" s="609" t="s">
        <v>1413</v>
      </c>
      <c r="C34" s="608">
        <v>1</v>
      </c>
      <c r="D34" s="608"/>
      <c r="E34" s="608"/>
      <c r="F34" s="608">
        <v>1</v>
      </c>
      <c r="G34" s="608"/>
      <c r="H34" s="619">
        <v>537</v>
      </c>
      <c r="I34" s="608"/>
      <c r="J34" s="608"/>
      <c r="K34" s="608">
        <v>1</v>
      </c>
      <c r="L34" s="620">
        <v>161</v>
      </c>
      <c r="M34" s="620">
        <v>71</v>
      </c>
      <c r="N34" s="608">
        <v>212</v>
      </c>
      <c r="O34" s="608"/>
      <c r="P34" s="608">
        <v>1</v>
      </c>
      <c r="Q34" s="608"/>
      <c r="R34" s="608">
        <v>1</v>
      </c>
      <c r="S34" s="608"/>
      <c r="T34" s="608">
        <v>1</v>
      </c>
      <c r="U34" s="611">
        <v>26</v>
      </c>
      <c r="V34" s="608">
        <v>300</v>
      </c>
      <c r="W34" s="608">
        <v>900</v>
      </c>
      <c r="X34" s="608" t="s">
        <v>3502</v>
      </c>
      <c r="Y34" s="479">
        <v>45.5</v>
      </c>
      <c r="Z34" s="475">
        <v>62</v>
      </c>
      <c r="AA34" s="475">
        <v>55</v>
      </c>
      <c r="AB34" s="475">
        <v>49</v>
      </c>
      <c r="AC34" s="475">
        <v>69</v>
      </c>
      <c r="AD34" s="476">
        <v>52.5</v>
      </c>
      <c r="AE34" s="480">
        <v>187</v>
      </c>
      <c r="AF34" s="477">
        <v>54.5</v>
      </c>
      <c r="AG34" s="478">
        <v>1965</v>
      </c>
      <c r="AH34" s="608"/>
      <c r="AI34" s="608"/>
      <c r="AJ34" s="608"/>
      <c r="AK34" s="608"/>
      <c r="AL34" s="608"/>
      <c r="AM34" s="608"/>
      <c r="AN34" s="612"/>
    </row>
    <row r="35" spans="1:40" ht="29.25" customHeight="1">
      <c r="A35" s="608">
        <v>27</v>
      </c>
      <c r="B35" s="609" t="s">
        <v>1413</v>
      </c>
      <c r="C35" s="608">
        <v>1</v>
      </c>
      <c r="D35" s="608"/>
      <c r="E35" s="608"/>
      <c r="F35" s="608">
        <v>1</v>
      </c>
      <c r="G35" s="608"/>
      <c r="H35" s="619">
        <v>423</v>
      </c>
      <c r="I35" s="608"/>
      <c r="J35" s="608">
        <v>1</v>
      </c>
      <c r="K35" s="608"/>
      <c r="L35" s="620">
        <v>155</v>
      </c>
      <c r="M35" s="620">
        <v>69</v>
      </c>
      <c r="N35" s="608">
        <v>204</v>
      </c>
      <c r="O35" s="608"/>
      <c r="P35" s="608">
        <v>1</v>
      </c>
      <c r="Q35" s="608"/>
      <c r="R35" s="608">
        <v>1</v>
      </c>
      <c r="S35" s="608"/>
      <c r="T35" s="608">
        <v>1</v>
      </c>
      <c r="U35" s="611">
        <v>27</v>
      </c>
      <c r="V35" s="608">
        <v>300</v>
      </c>
      <c r="W35" s="608">
        <v>900</v>
      </c>
      <c r="X35" s="617" t="s">
        <v>3503</v>
      </c>
      <c r="Y35" s="479">
        <v>71</v>
      </c>
      <c r="Z35" s="475">
        <v>75</v>
      </c>
      <c r="AA35" s="475">
        <v>67</v>
      </c>
      <c r="AB35" s="475">
        <v>88</v>
      </c>
      <c r="AC35" s="475">
        <v>73</v>
      </c>
      <c r="AD35" s="476">
        <v>71</v>
      </c>
      <c r="AE35" s="81">
        <v>1397</v>
      </c>
      <c r="AF35" s="477">
        <v>75</v>
      </c>
      <c r="AG35" s="478">
        <v>1043</v>
      </c>
      <c r="AH35" s="608"/>
      <c r="AI35" s="608"/>
      <c r="AJ35" s="608"/>
      <c r="AK35" s="608"/>
      <c r="AL35" s="608"/>
      <c r="AM35" s="608"/>
      <c r="AN35" s="612"/>
    </row>
    <row r="36" spans="1:40" ht="29.25" customHeight="1">
      <c r="A36" s="608">
        <v>28</v>
      </c>
      <c r="B36" s="609" t="s">
        <v>1413</v>
      </c>
      <c r="C36" s="608"/>
      <c r="D36" s="608">
        <v>1</v>
      </c>
      <c r="E36" s="608"/>
      <c r="F36" s="608"/>
      <c r="G36" s="608">
        <v>1</v>
      </c>
      <c r="H36" s="619">
        <v>606</v>
      </c>
      <c r="I36" s="608"/>
      <c r="J36" s="608">
        <v>1</v>
      </c>
      <c r="K36" s="608"/>
      <c r="L36" s="620">
        <v>175</v>
      </c>
      <c r="M36" s="620">
        <v>72</v>
      </c>
      <c r="N36" s="608">
        <v>212</v>
      </c>
      <c r="O36" s="608">
        <v>1</v>
      </c>
      <c r="P36" s="608"/>
      <c r="Q36" s="608"/>
      <c r="R36" s="608">
        <v>1</v>
      </c>
      <c r="S36" s="608"/>
      <c r="T36" s="608">
        <v>1</v>
      </c>
      <c r="U36" s="611">
        <v>28</v>
      </c>
      <c r="V36" s="608">
        <v>300</v>
      </c>
      <c r="W36" s="608">
        <v>900</v>
      </c>
      <c r="X36" s="608" t="s">
        <v>3504</v>
      </c>
      <c r="Y36" s="70">
        <v>2148</v>
      </c>
      <c r="Z36" s="66">
        <v>1780.5</v>
      </c>
      <c r="AA36" s="475">
        <v>751.5</v>
      </c>
      <c r="AB36" s="475">
        <v>59</v>
      </c>
      <c r="AC36" s="475">
        <v>91</v>
      </c>
      <c r="AD36" s="476">
        <v>132.5</v>
      </c>
      <c r="AE36" s="480">
        <v>794</v>
      </c>
      <c r="AF36" s="477">
        <v>259.5</v>
      </c>
      <c r="AG36" s="478">
        <v>2599.5</v>
      </c>
      <c r="AH36" s="608"/>
      <c r="AI36" s="608"/>
      <c r="AJ36" s="608"/>
      <c r="AK36" s="608"/>
      <c r="AL36" s="608"/>
      <c r="AM36" s="608"/>
      <c r="AN36" s="612"/>
    </row>
    <row r="37" spans="1:40" ht="29.25" customHeight="1">
      <c r="A37" s="608">
        <v>29</v>
      </c>
      <c r="B37" s="609" t="s">
        <v>1413</v>
      </c>
      <c r="C37" s="608"/>
      <c r="D37" s="608">
        <v>1</v>
      </c>
      <c r="E37" s="608"/>
      <c r="F37" s="608"/>
      <c r="G37" s="608">
        <v>1</v>
      </c>
      <c r="H37" s="619">
        <v>620</v>
      </c>
      <c r="I37" s="608"/>
      <c r="J37" s="608">
        <v>1</v>
      </c>
      <c r="K37" s="608"/>
      <c r="L37" s="620">
        <v>170</v>
      </c>
      <c r="M37" s="620">
        <v>72</v>
      </c>
      <c r="N37" s="608">
        <v>215</v>
      </c>
      <c r="O37" s="608">
        <v>1</v>
      </c>
      <c r="P37" s="608"/>
      <c r="Q37" s="608"/>
      <c r="R37" s="608">
        <v>1</v>
      </c>
      <c r="S37" s="608"/>
      <c r="T37" s="608">
        <v>1</v>
      </c>
      <c r="U37" s="611">
        <v>29</v>
      </c>
      <c r="V37" s="608">
        <v>300</v>
      </c>
      <c r="W37" s="608">
        <v>600</v>
      </c>
      <c r="X37" s="608" t="s">
        <v>3505</v>
      </c>
      <c r="Y37" s="70">
        <v>3067</v>
      </c>
      <c r="Z37" s="66">
        <v>3371</v>
      </c>
      <c r="AA37" s="475">
        <v>784</v>
      </c>
      <c r="AB37" s="475">
        <v>80</v>
      </c>
      <c r="AC37" s="475">
        <v>66</v>
      </c>
      <c r="AD37" s="476">
        <v>80</v>
      </c>
      <c r="AE37" s="480">
        <v>494</v>
      </c>
      <c r="AF37" s="477">
        <v>71</v>
      </c>
      <c r="AG37" s="478">
        <v>1686.5</v>
      </c>
      <c r="AH37" s="608"/>
      <c r="AI37" s="608"/>
      <c r="AJ37" s="608"/>
      <c r="AK37" s="608"/>
      <c r="AL37" s="608"/>
      <c r="AM37" s="608"/>
      <c r="AN37" s="612"/>
    </row>
    <row r="38" spans="1:40" ht="29.25" customHeight="1">
      <c r="A38" s="608">
        <v>30</v>
      </c>
      <c r="B38" s="609" t="s">
        <v>1413</v>
      </c>
      <c r="C38" s="608">
        <v>1</v>
      </c>
      <c r="D38" s="608"/>
      <c r="E38" s="608"/>
      <c r="F38" s="608">
        <v>1</v>
      </c>
      <c r="G38" s="608"/>
      <c r="H38" s="619">
        <v>517</v>
      </c>
      <c r="I38" s="608"/>
      <c r="J38" s="608"/>
      <c r="K38" s="608">
        <v>1</v>
      </c>
      <c r="L38" s="620">
        <v>162</v>
      </c>
      <c r="M38" s="620">
        <v>70</v>
      </c>
      <c r="N38" s="608">
        <v>202</v>
      </c>
      <c r="O38" s="608"/>
      <c r="P38" s="608">
        <v>1</v>
      </c>
      <c r="Q38" s="608"/>
      <c r="R38" s="608">
        <v>1</v>
      </c>
      <c r="S38" s="608"/>
      <c r="T38" s="608">
        <v>1</v>
      </c>
      <c r="U38" s="611">
        <v>30</v>
      </c>
      <c r="V38" s="608">
        <v>300</v>
      </c>
      <c r="W38" s="608">
        <v>800</v>
      </c>
      <c r="X38" s="608" t="s">
        <v>3506</v>
      </c>
      <c r="Y38" s="70">
        <v>1032</v>
      </c>
      <c r="Z38" s="66">
        <v>2558</v>
      </c>
      <c r="AA38" s="475">
        <v>381.5</v>
      </c>
      <c r="AB38" s="475">
        <v>290</v>
      </c>
      <c r="AC38" s="475">
        <v>460</v>
      </c>
      <c r="AD38" s="476">
        <v>53.5</v>
      </c>
      <c r="AE38" s="480">
        <v>47</v>
      </c>
      <c r="AF38" s="477">
        <v>54</v>
      </c>
      <c r="AG38" s="478">
        <v>1030</v>
      </c>
      <c r="AH38" s="608"/>
      <c r="AI38" s="608"/>
      <c r="AJ38" s="608"/>
      <c r="AK38" s="608"/>
      <c r="AL38" s="608"/>
      <c r="AM38" s="608"/>
      <c r="AN38" s="612"/>
    </row>
    <row r="39" spans="1:40" ht="29.25" customHeight="1">
      <c r="A39" s="608">
        <v>31</v>
      </c>
      <c r="B39" s="609" t="s">
        <v>1413</v>
      </c>
      <c r="C39" s="608">
        <v>1</v>
      </c>
      <c r="D39" s="608"/>
      <c r="E39" s="608"/>
      <c r="F39" s="608">
        <v>1</v>
      </c>
      <c r="G39" s="608"/>
      <c r="H39" s="619">
        <v>510</v>
      </c>
      <c r="I39" s="608"/>
      <c r="J39" s="608"/>
      <c r="K39" s="608">
        <v>1</v>
      </c>
      <c r="L39" s="626">
        <v>162</v>
      </c>
      <c r="M39" s="620">
        <v>70</v>
      </c>
      <c r="N39" s="608">
        <v>203</v>
      </c>
      <c r="O39" s="608"/>
      <c r="P39" s="608">
        <v>1</v>
      </c>
      <c r="Q39" s="608"/>
      <c r="R39" s="608">
        <v>1</v>
      </c>
      <c r="S39" s="608"/>
      <c r="T39" s="608">
        <v>1</v>
      </c>
      <c r="U39" s="611">
        <v>31</v>
      </c>
      <c r="V39" s="608">
        <v>300</v>
      </c>
      <c r="W39" s="608">
        <v>1000</v>
      </c>
      <c r="X39" s="608" t="s">
        <v>3507</v>
      </c>
      <c r="Y39" s="70">
        <v>5311</v>
      </c>
      <c r="Z39" s="105">
        <v>13676</v>
      </c>
      <c r="AA39" s="66">
        <v>2870</v>
      </c>
      <c r="AB39" s="66">
        <v>8531</v>
      </c>
      <c r="AC39" s="105">
        <v>12458</v>
      </c>
      <c r="AD39" s="476">
        <v>69</v>
      </c>
      <c r="AE39" s="480">
        <v>275.5</v>
      </c>
      <c r="AF39" s="477">
        <v>67</v>
      </c>
      <c r="AG39" s="130">
        <v>5018</v>
      </c>
      <c r="AH39" s="608"/>
      <c r="AI39" s="608"/>
      <c r="AJ39" s="608"/>
      <c r="AK39" s="608"/>
      <c r="AL39" s="608"/>
      <c r="AM39" s="608"/>
      <c r="AN39" s="612"/>
    </row>
    <row r="40" spans="1:40" ht="29.25" customHeight="1">
      <c r="A40" s="608">
        <v>32</v>
      </c>
      <c r="B40" s="609" t="s">
        <v>1413</v>
      </c>
      <c r="C40" s="608"/>
      <c r="D40" s="608">
        <v>1</v>
      </c>
      <c r="E40" s="608"/>
      <c r="F40" s="608">
        <v>1</v>
      </c>
      <c r="G40" s="608"/>
      <c r="H40" s="619">
        <v>378</v>
      </c>
      <c r="I40" s="608"/>
      <c r="J40" s="608">
        <v>1</v>
      </c>
      <c r="K40" s="608"/>
      <c r="L40" s="620">
        <v>149</v>
      </c>
      <c r="M40" s="620">
        <v>68</v>
      </c>
      <c r="N40" s="608">
        <v>195</v>
      </c>
      <c r="O40" s="608"/>
      <c r="P40" s="608">
        <v>1</v>
      </c>
      <c r="Q40" s="608"/>
      <c r="R40" s="608">
        <v>1</v>
      </c>
      <c r="S40" s="608"/>
      <c r="T40" s="608">
        <v>1</v>
      </c>
      <c r="U40" s="611">
        <v>32</v>
      </c>
      <c r="V40" s="608">
        <v>300</v>
      </c>
      <c r="W40" s="608">
        <v>1000</v>
      </c>
      <c r="X40" s="608" t="s">
        <v>3508</v>
      </c>
      <c r="Y40" s="479">
        <v>91</v>
      </c>
      <c r="Z40" s="475">
        <v>155.5</v>
      </c>
      <c r="AA40" s="475">
        <v>64.5</v>
      </c>
      <c r="AB40" s="475">
        <v>44</v>
      </c>
      <c r="AC40" s="475">
        <v>78</v>
      </c>
      <c r="AD40" s="476">
        <v>64</v>
      </c>
      <c r="AE40" s="480">
        <v>155</v>
      </c>
      <c r="AF40" s="477">
        <v>59</v>
      </c>
      <c r="AG40" s="478">
        <v>639</v>
      </c>
      <c r="AH40" s="608"/>
      <c r="AI40" s="608"/>
      <c r="AJ40" s="608"/>
      <c r="AK40" s="608"/>
      <c r="AL40" s="608"/>
      <c r="AM40" s="608"/>
      <c r="AN40" s="612"/>
    </row>
    <row r="41" spans="1:40" ht="29.25" customHeight="1">
      <c r="A41" s="608">
        <v>33</v>
      </c>
      <c r="B41" s="609" t="s">
        <v>1413</v>
      </c>
      <c r="C41" s="608">
        <v>1</v>
      </c>
      <c r="D41" s="608"/>
      <c r="E41" s="608"/>
      <c r="F41" s="608"/>
      <c r="G41" s="608">
        <v>1</v>
      </c>
      <c r="H41" s="619">
        <v>631</v>
      </c>
      <c r="I41" s="608"/>
      <c r="J41" s="608"/>
      <c r="K41" s="608">
        <v>1</v>
      </c>
      <c r="L41" s="620">
        <v>170</v>
      </c>
      <c r="M41" s="620">
        <v>72</v>
      </c>
      <c r="N41" s="608">
        <v>216</v>
      </c>
      <c r="O41" s="608"/>
      <c r="P41" s="608">
        <v>1</v>
      </c>
      <c r="Q41" s="608"/>
      <c r="R41" s="608">
        <v>1</v>
      </c>
      <c r="S41" s="608"/>
      <c r="T41" s="608">
        <v>1</v>
      </c>
      <c r="U41" s="611">
        <v>33</v>
      </c>
      <c r="V41" s="608">
        <v>300</v>
      </c>
      <c r="W41" s="608">
        <v>700</v>
      </c>
      <c r="X41" s="608" t="s">
        <v>3509</v>
      </c>
      <c r="Y41" s="479">
        <v>168</v>
      </c>
      <c r="Z41" s="66">
        <v>1333</v>
      </c>
      <c r="AA41" s="475">
        <v>243</v>
      </c>
      <c r="AB41" s="475">
        <v>62.5</v>
      </c>
      <c r="AC41" s="475">
        <v>62.5</v>
      </c>
      <c r="AD41" s="476">
        <v>64.5</v>
      </c>
      <c r="AE41" s="480">
        <v>301</v>
      </c>
      <c r="AF41" s="477">
        <v>59</v>
      </c>
      <c r="AG41" s="478">
        <v>943</v>
      </c>
      <c r="AH41" s="608"/>
      <c r="AI41" s="608"/>
      <c r="AJ41" s="608"/>
      <c r="AK41" s="608"/>
      <c r="AL41" s="608"/>
      <c r="AM41" s="608"/>
      <c r="AN41" s="612"/>
    </row>
    <row r="42" spans="1:40" ht="29.25" customHeight="1">
      <c r="A42" s="608">
        <v>34</v>
      </c>
      <c r="B42" s="609" t="s">
        <v>1413</v>
      </c>
      <c r="C42" s="608">
        <v>1</v>
      </c>
      <c r="D42" s="608"/>
      <c r="E42" s="608"/>
      <c r="F42" s="608">
        <v>1</v>
      </c>
      <c r="G42" s="608"/>
      <c r="H42" s="619">
        <v>482</v>
      </c>
      <c r="I42" s="608"/>
      <c r="J42" s="608">
        <v>1</v>
      </c>
      <c r="K42" s="608"/>
      <c r="L42" s="620">
        <v>156</v>
      </c>
      <c r="M42" s="620">
        <v>71</v>
      </c>
      <c r="N42" s="608">
        <v>205</v>
      </c>
      <c r="O42" s="608"/>
      <c r="P42" s="608">
        <v>1</v>
      </c>
      <c r="Q42" s="608"/>
      <c r="R42" s="608">
        <v>1</v>
      </c>
      <c r="S42" s="608"/>
      <c r="T42" s="608">
        <v>1</v>
      </c>
      <c r="U42" s="611">
        <v>34</v>
      </c>
      <c r="V42" s="608">
        <v>300</v>
      </c>
      <c r="W42" s="608">
        <v>700</v>
      </c>
      <c r="X42" s="608" t="s">
        <v>3510</v>
      </c>
      <c r="Y42" s="70">
        <v>6284</v>
      </c>
      <c r="Z42" s="105">
        <v>12825</v>
      </c>
      <c r="AA42" s="66">
        <v>1274</v>
      </c>
      <c r="AB42" s="475">
        <v>165.5</v>
      </c>
      <c r="AC42" s="475">
        <v>210</v>
      </c>
      <c r="AD42" s="476">
        <v>503.5</v>
      </c>
      <c r="AE42" s="81">
        <v>1087</v>
      </c>
      <c r="AF42" s="477">
        <v>148.5</v>
      </c>
      <c r="AG42" s="478">
        <v>1048.5</v>
      </c>
      <c r="AH42" s="608"/>
      <c r="AI42" s="608"/>
      <c r="AJ42" s="608"/>
      <c r="AK42" s="608"/>
      <c r="AL42" s="608"/>
      <c r="AM42" s="608"/>
      <c r="AN42" s="612"/>
    </row>
    <row r="43" spans="1:40" ht="29.25" customHeight="1">
      <c r="A43" s="608">
        <v>35</v>
      </c>
      <c r="B43" s="609" t="s">
        <v>1413</v>
      </c>
      <c r="C43" s="608">
        <v>1</v>
      </c>
      <c r="D43" s="608"/>
      <c r="E43" s="608"/>
      <c r="F43" s="608">
        <v>1</v>
      </c>
      <c r="G43" s="608"/>
      <c r="H43" s="619">
        <v>417</v>
      </c>
      <c r="I43" s="608"/>
      <c r="J43" s="608">
        <v>1</v>
      </c>
      <c r="K43" s="608"/>
      <c r="L43" s="620">
        <v>158</v>
      </c>
      <c r="M43" s="620">
        <v>69</v>
      </c>
      <c r="N43" s="608">
        <v>198</v>
      </c>
      <c r="O43" s="608"/>
      <c r="P43" s="608">
        <v>1</v>
      </c>
      <c r="Q43" s="608"/>
      <c r="R43" s="608">
        <v>1</v>
      </c>
      <c r="S43" s="608"/>
      <c r="T43" s="608">
        <v>1</v>
      </c>
      <c r="U43" s="611">
        <v>35</v>
      </c>
      <c r="V43" s="608">
        <v>300</v>
      </c>
      <c r="W43" s="608">
        <v>900</v>
      </c>
      <c r="X43" s="608" t="s">
        <v>33</v>
      </c>
      <c r="Y43" s="479">
        <v>195.5</v>
      </c>
      <c r="Z43" s="475">
        <v>673</v>
      </c>
      <c r="AA43" s="475">
        <v>103</v>
      </c>
      <c r="AB43" s="475">
        <v>58</v>
      </c>
      <c r="AC43" s="475">
        <v>59</v>
      </c>
      <c r="AD43" s="476">
        <v>33</v>
      </c>
      <c r="AE43" s="480">
        <v>74</v>
      </c>
      <c r="AF43" s="477">
        <v>59.5</v>
      </c>
      <c r="AG43" s="478">
        <v>958</v>
      </c>
      <c r="AH43" s="608"/>
      <c r="AI43" s="608"/>
      <c r="AJ43" s="608"/>
      <c r="AK43" s="608"/>
      <c r="AL43" s="608"/>
      <c r="AM43" s="608"/>
      <c r="AN43" s="612"/>
    </row>
    <row r="44" spans="1:40" ht="29.25" customHeight="1">
      <c r="A44" s="608">
        <v>36</v>
      </c>
      <c r="B44" s="609"/>
      <c r="C44" s="608"/>
      <c r="D44" s="608"/>
      <c r="E44" s="608"/>
      <c r="F44" s="608"/>
      <c r="G44" s="608"/>
      <c r="H44" s="610"/>
      <c r="I44" s="608"/>
      <c r="J44" s="608"/>
      <c r="K44" s="608"/>
      <c r="L44" s="608"/>
      <c r="M44" s="608"/>
      <c r="N44" s="608"/>
      <c r="O44" s="608"/>
      <c r="P44" s="608"/>
      <c r="Q44" s="608"/>
      <c r="R44" s="608"/>
      <c r="S44" s="608"/>
      <c r="T44" s="608"/>
      <c r="U44" s="611">
        <v>36</v>
      </c>
      <c r="V44" s="608"/>
      <c r="W44" s="608"/>
      <c r="X44" s="608"/>
      <c r="AH44" s="608"/>
      <c r="AI44" s="608"/>
      <c r="AJ44" s="608"/>
      <c r="AK44" s="608"/>
      <c r="AL44" s="608"/>
      <c r="AM44" s="608"/>
      <c r="AN44" s="612"/>
    </row>
    <row r="45" spans="1:40" ht="29.25" customHeight="1">
      <c r="A45" s="608">
        <v>37</v>
      </c>
      <c r="B45" s="609"/>
      <c r="C45" s="220">
        <f>SUM(C7:C44)</f>
        <v>19</v>
      </c>
      <c r="D45" s="220">
        <f t="shared" ref="D45:T45" si="0">SUM(D7:D44)</f>
        <v>16</v>
      </c>
      <c r="E45" s="220">
        <f t="shared" si="0"/>
        <v>0</v>
      </c>
      <c r="F45" s="220">
        <f t="shared" si="0"/>
        <v>15</v>
      </c>
      <c r="G45" s="220">
        <f t="shared" si="0"/>
        <v>20</v>
      </c>
      <c r="H45" s="220">
        <f t="shared" si="0"/>
        <v>19336</v>
      </c>
      <c r="I45" s="220">
        <f t="shared" si="0"/>
        <v>0</v>
      </c>
      <c r="J45" s="220">
        <f t="shared" si="0"/>
        <v>15</v>
      </c>
      <c r="K45" s="220">
        <f t="shared" si="0"/>
        <v>20</v>
      </c>
      <c r="L45" s="220">
        <f t="shared" si="0"/>
        <v>5763</v>
      </c>
      <c r="M45" s="220">
        <f t="shared" si="0"/>
        <v>2476</v>
      </c>
      <c r="N45" s="220">
        <f t="shared" si="0"/>
        <v>7293</v>
      </c>
      <c r="O45" s="220">
        <f t="shared" si="0"/>
        <v>10</v>
      </c>
      <c r="P45" s="220">
        <f t="shared" si="0"/>
        <v>25</v>
      </c>
      <c r="Q45" s="220">
        <f t="shared" si="0"/>
        <v>0</v>
      </c>
      <c r="R45" s="220">
        <f t="shared" si="0"/>
        <v>35</v>
      </c>
      <c r="S45" s="220">
        <f t="shared" si="0"/>
        <v>0</v>
      </c>
      <c r="T45" s="220">
        <f t="shared" si="0"/>
        <v>35</v>
      </c>
      <c r="U45" s="611">
        <v>37</v>
      </c>
      <c r="V45" s="608"/>
      <c r="W45" s="608"/>
      <c r="X45" s="608"/>
      <c r="AH45" s="608"/>
      <c r="AI45" s="608"/>
      <c r="AJ45" s="608"/>
      <c r="AK45" s="608"/>
      <c r="AL45" s="608"/>
      <c r="AM45" s="608"/>
      <c r="AN45" s="612"/>
    </row>
    <row r="46" spans="1:40" ht="29.25" customHeight="1">
      <c r="A46" s="608">
        <v>38</v>
      </c>
      <c r="B46" s="609"/>
      <c r="C46" s="608"/>
      <c r="D46" s="608"/>
      <c r="E46" s="608"/>
      <c r="F46" s="608"/>
      <c r="G46" s="608"/>
      <c r="H46" s="610"/>
      <c r="I46" s="608"/>
      <c r="J46" s="608"/>
      <c r="K46" s="608"/>
      <c r="L46" s="608"/>
      <c r="M46" s="608"/>
      <c r="N46" s="608"/>
      <c r="O46" s="608"/>
      <c r="P46" s="608"/>
      <c r="Q46" s="608"/>
      <c r="R46" s="608"/>
      <c r="S46" s="608"/>
      <c r="T46" s="608"/>
      <c r="U46" s="611">
        <v>38</v>
      </c>
      <c r="V46" s="608"/>
      <c r="W46" s="608"/>
      <c r="X46" s="608"/>
      <c r="AH46" s="608"/>
      <c r="AI46" s="608"/>
      <c r="AJ46" s="608"/>
      <c r="AK46" s="608"/>
      <c r="AL46" s="608"/>
      <c r="AM46" s="608"/>
      <c r="AN46" s="612"/>
    </row>
    <row r="47" spans="1:40" ht="29.25" customHeight="1">
      <c r="A47" s="608">
        <v>39</v>
      </c>
      <c r="B47" s="472" t="s">
        <v>3306</v>
      </c>
      <c r="C47" s="608">
        <f>COUNT(Z9,Z11,Z13,Z14,Z18,Z23,Z24,Z26,Z27,Z28)</f>
        <v>10</v>
      </c>
      <c r="D47" s="608"/>
      <c r="E47" s="608"/>
      <c r="F47" s="608"/>
      <c r="G47" s="608"/>
      <c r="H47" s="610"/>
      <c r="I47" s="608"/>
      <c r="J47" s="608"/>
      <c r="K47" s="608"/>
      <c r="L47" s="608"/>
      <c r="M47" s="608"/>
      <c r="N47" s="608"/>
      <c r="O47" s="608"/>
      <c r="P47" s="608"/>
      <c r="Q47" s="608"/>
      <c r="R47" s="608"/>
      <c r="S47" s="608"/>
      <c r="T47" s="608"/>
      <c r="U47" s="611">
        <v>39</v>
      </c>
      <c r="V47" s="608"/>
      <c r="W47" s="608"/>
      <c r="X47" s="608"/>
      <c r="AH47" s="608"/>
      <c r="AI47" s="608"/>
      <c r="AJ47" s="608"/>
      <c r="AK47" s="608"/>
      <c r="AL47" s="608"/>
      <c r="AM47" s="608"/>
      <c r="AN47" s="612"/>
    </row>
    <row r="48" spans="1:40" ht="29.25" customHeight="1">
      <c r="A48" s="608">
        <v>40</v>
      </c>
      <c r="B48" s="472" t="s">
        <v>2622</v>
      </c>
      <c r="C48" s="627">
        <f>COUNT(Z42,Z40,Z39)</f>
        <v>3</v>
      </c>
      <c r="D48" s="608"/>
      <c r="E48" s="608"/>
      <c r="F48" s="608"/>
      <c r="G48" s="608"/>
      <c r="H48" s="610"/>
      <c r="I48" s="608"/>
      <c r="J48" s="608"/>
      <c r="K48" s="608"/>
      <c r="L48" s="608"/>
      <c r="M48" s="608"/>
      <c r="N48" s="608"/>
      <c r="O48" s="608"/>
      <c r="P48" s="608"/>
      <c r="Q48" s="608"/>
      <c r="R48" s="608"/>
      <c r="S48" s="608"/>
      <c r="T48" s="608"/>
      <c r="U48" s="611">
        <v>40</v>
      </c>
      <c r="V48" s="608"/>
      <c r="W48" s="608"/>
      <c r="X48" s="608"/>
      <c r="AH48" s="608"/>
      <c r="AI48" s="608"/>
      <c r="AJ48" s="608"/>
      <c r="AK48" s="608"/>
      <c r="AL48" s="608"/>
      <c r="AM48" s="608"/>
      <c r="AN48" s="612"/>
    </row>
    <row r="49" spans="1:40" ht="29.25" customHeight="1">
      <c r="A49" s="608">
        <v>41</v>
      </c>
      <c r="B49" s="472" t="s">
        <v>2951</v>
      </c>
      <c r="C49" s="608">
        <v>0</v>
      </c>
      <c r="D49" s="608"/>
      <c r="E49" s="608"/>
      <c r="F49" s="608"/>
      <c r="G49" s="608"/>
      <c r="H49" s="610"/>
      <c r="I49" s="608"/>
      <c r="J49" s="608"/>
      <c r="K49" s="608"/>
      <c r="L49" s="608"/>
      <c r="M49" s="608"/>
      <c r="N49" s="608"/>
      <c r="O49" s="608"/>
      <c r="P49" s="608"/>
      <c r="Q49" s="608"/>
      <c r="R49" s="608"/>
      <c r="S49" s="608"/>
      <c r="T49" s="608"/>
      <c r="U49" s="611">
        <v>41</v>
      </c>
      <c r="V49" s="608"/>
      <c r="W49" s="608"/>
      <c r="X49" s="608"/>
      <c r="AH49" s="608"/>
      <c r="AI49" s="608"/>
      <c r="AJ49" s="608"/>
      <c r="AK49" s="608"/>
      <c r="AL49" s="608"/>
      <c r="AM49" s="608"/>
      <c r="AN49" s="612"/>
    </row>
    <row r="50" spans="1:40" ht="29.25" customHeight="1">
      <c r="A50" s="608">
        <v>42</v>
      </c>
      <c r="B50" s="609"/>
      <c r="C50" s="608"/>
      <c r="D50" s="608"/>
      <c r="E50" s="608"/>
      <c r="F50" s="608"/>
      <c r="G50" s="608"/>
      <c r="H50" s="610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11">
        <v>42</v>
      </c>
      <c r="V50" s="608"/>
      <c r="W50" s="608"/>
      <c r="X50" s="608"/>
      <c r="AH50" s="608"/>
      <c r="AI50" s="608"/>
      <c r="AJ50" s="608"/>
      <c r="AK50" s="608"/>
      <c r="AL50" s="608"/>
      <c r="AM50" s="608"/>
      <c r="AN50" s="612"/>
    </row>
    <row r="51" spans="1:40" ht="29.25" customHeight="1">
      <c r="A51" s="608">
        <v>43</v>
      </c>
      <c r="B51" s="609"/>
      <c r="C51" s="608"/>
      <c r="D51" s="608"/>
      <c r="E51" s="608"/>
      <c r="F51" s="608"/>
      <c r="G51" s="608"/>
      <c r="H51" s="610"/>
      <c r="I51" s="608"/>
      <c r="J51" s="608"/>
      <c r="K51" s="608"/>
      <c r="L51" s="608"/>
      <c r="M51" s="608"/>
      <c r="N51" s="608"/>
      <c r="O51" s="608"/>
      <c r="P51" s="608"/>
      <c r="Q51" s="608"/>
      <c r="R51" s="608"/>
      <c r="S51" s="608"/>
      <c r="T51" s="608"/>
      <c r="U51" s="611">
        <v>43</v>
      </c>
      <c r="V51" s="608"/>
      <c r="W51" s="608"/>
      <c r="X51" s="608"/>
      <c r="AH51" s="608"/>
      <c r="AI51" s="608"/>
      <c r="AJ51" s="608"/>
      <c r="AK51" s="608"/>
      <c r="AL51" s="608"/>
      <c r="AM51" s="608"/>
      <c r="AN51" s="612"/>
    </row>
    <row r="52" spans="1:40" ht="29.25" customHeight="1">
      <c r="A52" s="608">
        <v>44</v>
      </c>
      <c r="B52" s="609"/>
      <c r="C52" s="608"/>
      <c r="D52" s="608"/>
      <c r="E52" s="608"/>
      <c r="F52" s="608"/>
      <c r="G52" s="608"/>
      <c r="H52" s="610"/>
      <c r="I52" s="608"/>
      <c r="J52" s="608"/>
      <c r="K52" s="608"/>
      <c r="L52" s="608"/>
      <c r="M52" s="608"/>
      <c r="N52" s="608"/>
      <c r="O52" s="608"/>
      <c r="P52" s="608"/>
      <c r="Q52" s="608"/>
      <c r="R52" s="608"/>
      <c r="S52" s="608"/>
      <c r="T52" s="608"/>
      <c r="U52" s="611">
        <v>44</v>
      </c>
      <c r="V52" s="608"/>
      <c r="W52" s="608"/>
      <c r="X52" s="608"/>
      <c r="AH52" s="608"/>
      <c r="AI52" s="608"/>
      <c r="AJ52" s="608"/>
      <c r="AK52" s="608"/>
      <c r="AL52" s="608"/>
      <c r="AM52" s="608"/>
      <c r="AN52" s="612"/>
    </row>
    <row r="53" spans="1:40" ht="29.25" customHeight="1">
      <c r="A53" s="608">
        <v>45</v>
      </c>
      <c r="B53" s="609"/>
      <c r="C53" s="608"/>
      <c r="D53" s="608"/>
      <c r="E53" s="608"/>
      <c r="F53" s="608"/>
      <c r="G53" s="608"/>
      <c r="H53" s="610"/>
      <c r="I53" s="608"/>
      <c r="J53" s="608"/>
      <c r="K53" s="608"/>
      <c r="L53" s="608"/>
      <c r="M53" s="608"/>
      <c r="N53" s="608"/>
      <c r="O53" s="608"/>
      <c r="P53" s="608"/>
      <c r="Q53" s="608"/>
      <c r="R53" s="608"/>
      <c r="S53" s="608"/>
      <c r="T53" s="608"/>
      <c r="U53" s="611">
        <v>45</v>
      </c>
      <c r="V53" s="608"/>
      <c r="W53" s="608"/>
      <c r="X53" s="608"/>
      <c r="AH53" s="608"/>
      <c r="AI53" s="608"/>
      <c r="AJ53" s="608"/>
      <c r="AK53" s="608"/>
      <c r="AL53" s="608"/>
      <c r="AM53" s="608"/>
      <c r="AN53" s="612"/>
    </row>
    <row r="54" spans="1:40" ht="29.25" customHeight="1">
      <c r="A54" s="608">
        <v>46</v>
      </c>
      <c r="B54" s="609"/>
      <c r="C54" s="608"/>
      <c r="D54" s="608"/>
      <c r="E54" s="608"/>
      <c r="F54" s="608"/>
      <c r="G54" s="608"/>
      <c r="H54" s="610"/>
      <c r="I54" s="608"/>
      <c r="J54" s="608"/>
      <c r="K54" s="608"/>
      <c r="L54" s="608"/>
      <c r="M54" s="608"/>
      <c r="N54" s="608"/>
      <c r="O54" s="608"/>
      <c r="P54" s="608"/>
      <c r="Q54" s="608"/>
      <c r="R54" s="608"/>
      <c r="S54" s="608"/>
      <c r="T54" s="608"/>
      <c r="U54" s="611">
        <v>46</v>
      </c>
      <c r="V54" s="608"/>
      <c r="W54" s="608"/>
      <c r="X54" s="608"/>
      <c r="AH54" s="608"/>
      <c r="AI54" s="608"/>
      <c r="AJ54" s="608"/>
      <c r="AK54" s="608"/>
      <c r="AL54" s="608"/>
      <c r="AM54" s="608"/>
      <c r="AN54" s="612"/>
    </row>
    <row r="55" spans="1:40" ht="29.25" customHeight="1">
      <c r="A55" s="608">
        <v>47</v>
      </c>
      <c r="B55" s="609"/>
      <c r="C55" s="608"/>
      <c r="D55" s="608"/>
      <c r="E55" s="608"/>
      <c r="F55" s="608"/>
      <c r="G55" s="608"/>
      <c r="H55" s="610"/>
      <c r="I55" s="608"/>
      <c r="J55" s="608"/>
      <c r="K55" s="608"/>
      <c r="L55" s="608"/>
      <c r="M55" s="608"/>
      <c r="N55" s="608"/>
      <c r="O55" s="608"/>
      <c r="P55" s="608"/>
      <c r="Q55" s="608"/>
      <c r="R55" s="608"/>
      <c r="S55" s="608"/>
      <c r="T55" s="608"/>
      <c r="U55" s="611">
        <v>47</v>
      </c>
      <c r="V55" s="608"/>
      <c r="W55" s="608"/>
      <c r="X55" s="608"/>
      <c r="AH55" s="608"/>
      <c r="AI55" s="608"/>
      <c r="AJ55" s="608"/>
      <c r="AK55" s="608"/>
      <c r="AL55" s="608"/>
      <c r="AM55" s="608"/>
      <c r="AN55" s="612"/>
    </row>
    <row r="56" spans="1:40" ht="29.25" customHeight="1">
      <c r="A56" s="608">
        <v>48</v>
      </c>
      <c r="B56" s="609"/>
      <c r="C56" s="608"/>
      <c r="D56" s="608"/>
      <c r="E56" s="608"/>
      <c r="F56" s="608"/>
      <c r="G56" s="608"/>
      <c r="H56" s="610"/>
      <c r="I56" s="608"/>
      <c r="J56" s="608"/>
      <c r="K56" s="608"/>
      <c r="L56" s="608"/>
      <c r="M56" s="608"/>
      <c r="N56" s="608"/>
      <c r="O56" s="608"/>
      <c r="P56" s="608"/>
      <c r="Q56" s="608"/>
      <c r="R56" s="608"/>
      <c r="S56" s="608"/>
      <c r="T56" s="608"/>
      <c r="U56" s="611">
        <v>48</v>
      </c>
      <c r="V56" s="608"/>
      <c r="W56" s="608"/>
      <c r="X56" s="608"/>
      <c r="AH56" s="608"/>
      <c r="AI56" s="608"/>
      <c r="AJ56" s="608"/>
      <c r="AK56" s="606"/>
      <c r="AL56" s="606"/>
      <c r="AM56" s="606"/>
      <c r="AN56" s="607"/>
    </row>
    <row r="57" spans="1:40" ht="29.25" customHeight="1">
      <c r="A57" s="608">
        <v>49</v>
      </c>
      <c r="B57" s="609"/>
      <c r="C57" s="608"/>
      <c r="D57" s="608"/>
      <c r="E57" s="608"/>
      <c r="F57" s="608"/>
      <c r="G57" s="608"/>
      <c r="H57" s="610"/>
      <c r="I57" s="608"/>
      <c r="J57" s="608"/>
      <c r="K57" s="608"/>
      <c r="L57" s="608"/>
      <c r="M57" s="608"/>
      <c r="N57" s="608"/>
      <c r="O57" s="608"/>
      <c r="P57" s="608"/>
      <c r="Q57" s="608"/>
      <c r="R57" s="608"/>
      <c r="S57" s="608"/>
      <c r="T57" s="608"/>
      <c r="U57" s="611">
        <v>49</v>
      </c>
      <c r="V57" s="608"/>
      <c r="W57" s="608"/>
      <c r="X57" s="608"/>
      <c r="AH57" s="608"/>
      <c r="AI57" s="608"/>
      <c r="AJ57" s="608"/>
      <c r="AK57" s="606"/>
      <c r="AL57" s="606"/>
      <c r="AM57" s="606"/>
      <c r="AN57" s="607"/>
    </row>
    <row r="58" spans="1:40" ht="29.25" customHeight="1">
      <c r="A58" s="608">
        <v>50</v>
      </c>
      <c r="B58" s="609"/>
      <c r="C58" s="608"/>
      <c r="D58" s="608"/>
      <c r="E58" s="608"/>
      <c r="F58" s="608"/>
      <c r="G58" s="608"/>
      <c r="H58" s="610"/>
      <c r="I58" s="608"/>
      <c r="J58" s="608"/>
      <c r="K58" s="608"/>
      <c r="L58" s="608"/>
      <c r="M58" s="608"/>
      <c r="N58" s="608"/>
      <c r="O58" s="608"/>
      <c r="P58" s="608"/>
      <c r="Q58" s="608"/>
      <c r="R58" s="608"/>
      <c r="S58" s="608"/>
      <c r="T58" s="608"/>
      <c r="U58" s="611">
        <v>50</v>
      </c>
      <c r="V58" s="608"/>
      <c r="W58" s="608"/>
      <c r="X58" s="608"/>
      <c r="AH58" s="608"/>
      <c r="AI58" s="608"/>
      <c r="AJ58" s="608"/>
      <c r="AK58" s="606"/>
      <c r="AL58" s="606"/>
      <c r="AM58" s="606"/>
      <c r="AN58" s="607"/>
    </row>
    <row r="59" spans="1:40" ht="29.25" customHeight="1">
      <c r="A59" s="608">
        <v>51</v>
      </c>
      <c r="B59" s="609"/>
      <c r="C59" s="608"/>
      <c r="D59" s="608"/>
      <c r="E59" s="608"/>
      <c r="F59" s="608"/>
      <c r="G59" s="608"/>
      <c r="H59" s="610"/>
      <c r="I59" s="608"/>
      <c r="J59" s="608"/>
      <c r="K59" s="606"/>
      <c r="L59" s="608"/>
      <c r="M59" s="608"/>
      <c r="N59" s="608"/>
      <c r="O59" s="608"/>
      <c r="P59" s="608"/>
      <c r="Q59" s="608"/>
      <c r="R59" s="608"/>
      <c r="S59" s="608"/>
      <c r="T59" s="608"/>
      <c r="U59" s="611">
        <v>51</v>
      </c>
      <c r="V59" s="608"/>
      <c r="W59" s="608"/>
      <c r="X59" s="608"/>
      <c r="AH59" s="608"/>
      <c r="AI59" s="608"/>
      <c r="AJ59" s="608"/>
      <c r="AK59" s="606"/>
      <c r="AL59" s="606"/>
      <c r="AM59" s="606"/>
      <c r="AN59" s="607"/>
    </row>
    <row r="60" spans="1:40" ht="29.25" customHeight="1">
      <c r="A60" s="608">
        <v>52</v>
      </c>
      <c r="B60" s="614"/>
      <c r="C60" s="606"/>
      <c r="D60" s="606"/>
      <c r="E60" s="606"/>
      <c r="F60" s="606"/>
      <c r="G60" s="606"/>
      <c r="H60" s="615"/>
      <c r="I60" s="606"/>
      <c r="J60" s="608"/>
      <c r="K60" s="606"/>
      <c r="L60" s="606"/>
      <c r="M60" s="606"/>
      <c r="N60" s="606"/>
      <c r="O60" s="606"/>
      <c r="P60" s="606"/>
      <c r="Q60" s="606"/>
      <c r="R60" s="606"/>
      <c r="S60" s="606"/>
      <c r="T60" s="606"/>
      <c r="U60" s="611">
        <v>52</v>
      </c>
      <c r="V60" s="608"/>
      <c r="W60" s="608"/>
      <c r="X60" s="606"/>
      <c r="AH60" s="606"/>
      <c r="AI60" s="606"/>
      <c r="AJ60" s="606"/>
      <c r="AK60" s="606"/>
      <c r="AL60" s="606"/>
      <c r="AM60" s="606"/>
      <c r="AN60" s="607"/>
    </row>
    <row r="61" spans="1:40" ht="29.25" customHeight="1">
      <c r="A61" s="608">
        <v>53</v>
      </c>
      <c r="B61" s="614"/>
      <c r="C61" s="606"/>
      <c r="D61" s="606"/>
      <c r="E61" s="606"/>
      <c r="F61" s="606"/>
      <c r="G61" s="606"/>
      <c r="H61" s="615"/>
      <c r="I61" s="606"/>
      <c r="J61" s="608"/>
      <c r="K61" s="606"/>
      <c r="L61" s="606"/>
      <c r="M61" s="606"/>
      <c r="N61" s="606"/>
      <c r="O61" s="606"/>
      <c r="P61" s="606"/>
      <c r="Q61" s="606"/>
      <c r="R61" s="606"/>
      <c r="S61" s="606"/>
      <c r="T61" s="606"/>
      <c r="U61" s="611">
        <v>53</v>
      </c>
      <c r="V61" s="608"/>
      <c r="W61" s="608"/>
      <c r="X61" s="606"/>
      <c r="AH61" s="606"/>
      <c r="AI61" s="606"/>
      <c r="AJ61" s="606"/>
      <c r="AK61" s="606"/>
      <c r="AL61" s="606"/>
      <c r="AM61" s="606"/>
      <c r="AN61" s="607"/>
    </row>
    <row r="62" spans="1:40" ht="29.25" customHeight="1">
      <c r="A62" s="608">
        <v>54</v>
      </c>
      <c r="B62" s="614"/>
      <c r="C62" s="606"/>
      <c r="D62" s="606"/>
      <c r="E62" s="606"/>
      <c r="F62" s="606"/>
      <c r="G62" s="606"/>
      <c r="H62" s="615"/>
      <c r="I62" s="606"/>
      <c r="J62" s="608"/>
      <c r="K62" s="606"/>
      <c r="L62" s="606"/>
      <c r="M62" s="606"/>
      <c r="N62" s="606"/>
      <c r="O62" s="606"/>
      <c r="P62" s="606"/>
      <c r="Q62" s="606"/>
      <c r="R62" s="606"/>
      <c r="S62" s="606"/>
      <c r="T62" s="606"/>
      <c r="U62" s="611">
        <v>54</v>
      </c>
      <c r="V62" s="608"/>
      <c r="W62" s="608"/>
      <c r="X62" s="606"/>
      <c r="AH62" s="606"/>
      <c r="AI62" s="606"/>
      <c r="AJ62" s="606"/>
      <c r="AK62" s="606"/>
      <c r="AL62" s="606"/>
      <c r="AM62" s="606"/>
      <c r="AN62" s="607"/>
    </row>
    <row r="63" spans="1:40" ht="29.25" customHeight="1">
      <c r="A63" s="608">
        <v>55</v>
      </c>
      <c r="B63" s="614"/>
      <c r="C63" s="606"/>
      <c r="D63" s="606"/>
      <c r="E63" s="606"/>
      <c r="F63" s="606"/>
      <c r="G63" s="606"/>
      <c r="H63" s="615"/>
      <c r="I63" s="606"/>
      <c r="J63" s="608"/>
      <c r="K63" s="606"/>
      <c r="L63" s="606"/>
      <c r="M63" s="606"/>
      <c r="N63" s="606"/>
      <c r="O63" s="606"/>
      <c r="P63" s="606"/>
      <c r="Q63" s="606"/>
      <c r="R63" s="606"/>
      <c r="S63" s="606"/>
      <c r="T63" s="606"/>
      <c r="U63" s="611">
        <v>55</v>
      </c>
      <c r="V63" s="608"/>
      <c r="W63" s="608"/>
      <c r="X63" s="606"/>
      <c r="AH63" s="606"/>
      <c r="AI63" s="606"/>
      <c r="AJ63" s="606"/>
      <c r="AK63" s="606"/>
      <c r="AL63" s="606"/>
      <c r="AM63" s="606"/>
      <c r="AN63" s="607"/>
    </row>
    <row r="64" spans="1:40" ht="29.25" customHeight="1">
      <c r="A64" s="608">
        <v>56</v>
      </c>
      <c r="B64" s="614"/>
      <c r="C64" s="606"/>
      <c r="D64" s="606"/>
      <c r="E64" s="606"/>
      <c r="F64" s="606"/>
      <c r="G64" s="606"/>
      <c r="H64" s="615"/>
      <c r="I64" s="606"/>
      <c r="J64" s="608"/>
      <c r="K64" s="606"/>
      <c r="L64" s="606"/>
      <c r="M64" s="606"/>
      <c r="N64" s="606"/>
      <c r="O64" s="606"/>
      <c r="P64" s="606"/>
      <c r="Q64" s="606"/>
      <c r="R64" s="606"/>
      <c r="S64" s="606"/>
      <c r="T64" s="606"/>
      <c r="U64" s="611">
        <v>56</v>
      </c>
      <c r="V64" s="608"/>
      <c r="W64" s="608"/>
      <c r="X64" s="606"/>
      <c r="AH64" s="606"/>
      <c r="AI64" s="606"/>
      <c r="AJ64" s="606"/>
      <c r="AK64" s="606"/>
      <c r="AL64" s="606"/>
      <c r="AM64" s="606"/>
      <c r="AN64" s="607"/>
    </row>
    <row r="65" spans="1:40" ht="29.25" customHeight="1">
      <c r="A65" s="608">
        <v>57</v>
      </c>
      <c r="B65" s="614"/>
      <c r="C65" s="606"/>
      <c r="D65" s="606"/>
      <c r="E65" s="606"/>
      <c r="F65" s="606"/>
      <c r="G65" s="606"/>
      <c r="H65" s="615"/>
      <c r="I65" s="606"/>
      <c r="J65" s="606"/>
      <c r="K65" s="606"/>
      <c r="L65" s="606"/>
      <c r="M65" s="606"/>
      <c r="N65" s="606"/>
      <c r="O65" s="606"/>
      <c r="P65" s="606"/>
      <c r="Q65" s="606"/>
      <c r="R65" s="606"/>
      <c r="S65" s="606"/>
      <c r="T65" s="606"/>
      <c r="U65" s="611">
        <v>57</v>
      </c>
      <c r="V65" s="608"/>
      <c r="W65" s="608"/>
      <c r="X65" s="606"/>
      <c r="AH65" s="606"/>
      <c r="AI65" s="606"/>
      <c r="AJ65" s="606"/>
      <c r="AK65" s="606"/>
      <c r="AL65" s="606"/>
      <c r="AM65" s="606"/>
      <c r="AN65" s="607"/>
    </row>
    <row r="66" spans="1:40" ht="29.25" customHeight="1">
      <c r="A66" s="608">
        <v>58</v>
      </c>
      <c r="B66" s="614"/>
      <c r="C66" s="606"/>
      <c r="D66" s="606"/>
      <c r="E66" s="606"/>
      <c r="F66" s="606"/>
      <c r="G66" s="606"/>
      <c r="H66" s="615"/>
      <c r="I66" s="606"/>
      <c r="J66" s="606"/>
      <c r="K66" s="606"/>
      <c r="L66" s="606"/>
      <c r="M66" s="606"/>
      <c r="N66" s="606"/>
      <c r="O66" s="606"/>
      <c r="P66" s="606"/>
      <c r="Q66" s="606"/>
      <c r="R66" s="606"/>
      <c r="S66" s="606"/>
      <c r="T66" s="606"/>
      <c r="U66" s="611">
        <v>58</v>
      </c>
      <c r="V66" s="608"/>
      <c r="W66" s="608"/>
      <c r="X66" s="606"/>
      <c r="AH66" s="606"/>
      <c r="AI66" s="606"/>
      <c r="AJ66" s="606"/>
      <c r="AK66" s="606"/>
      <c r="AL66" s="606"/>
      <c r="AM66" s="606"/>
      <c r="AN66" s="607"/>
    </row>
    <row r="67" spans="1:40" ht="29.25" customHeight="1">
      <c r="A67" s="608">
        <v>59</v>
      </c>
      <c r="B67" s="614"/>
      <c r="C67" s="606"/>
      <c r="D67" s="606"/>
      <c r="E67" s="606"/>
      <c r="F67" s="606"/>
      <c r="G67" s="606"/>
      <c r="H67" s="615"/>
      <c r="I67" s="606"/>
      <c r="J67" s="606"/>
      <c r="K67" s="606"/>
      <c r="L67" s="606"/>
      <c r="M67" s="606"/>
      <c r="N67" s="606"/>
      <c r="O67" s="606"/>
      <c r="P67" s="606"/>
      <c r="Q67" s="606"/>
      <c r="R67" s="606"/>
      <c r="S67" s="606"/>
      <c r="T67" s="606"/>
      <c r="U67" s="611">
        <v>59</v>
      </c>
      <c r="V67" s="608"/>
      <c r="W67" s="608"/>
      <c r="X67" s="606"/>
      <c r="AH67" s="606"/>
      <c r="AI67" s="606"/>
      <c r="AJ67" s="606"/>
      <c r="AK67" s="606"/>
      <c r="AL67" s="606"/>
      <c r="AM67" s="606"/>
      <c r="AN67" s="607"/>
    </row>
    <row r="68" spans="1:40" ht="29.25" customHeight="1">
      <c r="A68" s="608">
        <v>60</v>
      </c>
      <c r="B68" s="614"/>
      <c r="C68" s="606"/>
      <c r="D68" s="606"/>
      <c r="E68" s="606"/>
      <c r="F68" s="606"/>
      <c r="G68" s="606"/>
      <c r="H68" s="615"/>
      <c r="I68" s="606"/>
      <c r="J68" s="606"/>
      <c r="K68" s="606"/>
      <c r="L68" s="606"/>
      <c r="M68" s="606"/>
      <c r="N68" s="606"/>
      <c r="O68" s="606"/>
      <c r="P68" s="606"/>
      <c r="Q68" s="606"/>
      <c r="R68" s="606"/>
      <c r="S68" s="606"/>
      <c r="T68" s="606"/>
      <c r="U68" s="611">
        <v>60</v>
      </c>
      <c r="V68" s="608"/>
      <c r="W68" s="608"/>
      <c r="X68" s="606"/>
      <c r="AH68" s="606"/>
      <c r="AI68" s="606"/>
      <c r="AJ68" s="606"/>
      <c r="AK68" s="606"/>
      <c r="AL68" s="606"/>
      <c r="AM68" s="606"/>
      <c r="AN68" s="607"/>
    </row>
    <row r="69" spans="1:40" ht="29.25" customHeight="1">
      <c r="A69" s="608">
        <v>61</v>
      </c>
      <c r="B69" s="614"/>
      <c r="C69" s="606"/>
      <c r="D69" s="606"/>
      <c r="E69" s="606"/>
      <c r="F69" s="606"/>
      <c r="G69" s="606"/>
      <c r="H69" s="615"/>
      <c r="I69" s="606"/>
      <c r="J69" s="606"/>
      <c r="K69" s="606"/>
      <c r="L69" s="606"/>
      <c r="M69" s="606"/>
      <c r="N69" s="606"/>
      <c r="O69" s="606"/>
      <c r="P69" s="606"/>
      <c r="Q69" s="606"/>
      <c r="R69" s="606"/>
      <c r="S69" s="606"/>
      <c r="T69" s="606"/>
      <c r="U69" s="611">
        <v>61</v>
      </c>
      <c r="V69" s="608"/>
      <c r="W69" s="608"/>
      <c r="X69" s="606"/>
      <c r="AH69" s="606"/>
      <c r="AI69" s="606"/>
      <c r="AJ69" s="606"/>
      <c r="AK69" s="606"/>
      <c r="AL69" s="606"/>
      <c r="AM69" s="606"/>
      <c r="AN69" s="607"/>
    </row>
    <row r="70" spans="1:40" ht="29.25" customHeight="1">
      <c r="A70" s="608">
        <v>62</v>
      </c>
      <c r="B70" s="614"/>
      <c r="C70" s="606"/>
      <c r="D70" s="606"/>
      <c r="E70" s="606"/>
      <c r="F70" s="606"/>
      <c r="G70" s="606"/>
      <c r="H70" s="615"/>
      <c r="I70" s="606"/>
      <c r="J70" s="606"/>
      <c r="K70" s="606"/>
      <c r="L70" s="606"/>
      <c r="M70" s="606"/>
      <c r="N70" s="606"/>
      <c r="O70" s="606"/>
      <c r="P70" s="606"/>
      <c r="Q70" s="606"/>
      <c r="R70" s="606"/>
      <c r="S70" s="606"/>
      <c r="T70" s="606"/>
      <c r="U70" s="611">
        <v>62</v>
      </c>
      <c r="V70" s="608"/>
      <c r="W70" s="608"/>
      <c r="X70" s="606"/>
      <c r="AH70" s="606"/>
      <c r="AI70" s="606"/>
      <c r="AJ70" s="606"/>
      <c r="AK70" s="606"/>
      <c r="AL70" s="606"/>
      <c r="AM70" s="606"/>
      <c r="AN70" s="607"/>
    </row>
    <row r="71" spans="1:40" ht="29.25" customHeight="1">
      <c r="A71" s="608">
        <v>63</v>
      </c>
      <c r="B71" s="614"/>
      <c r="C71" s="606"/>
      <c r="D71" s="606"/>
      <c r="E71" s="606"/>
      <c r="F71" s="606"/>
      <c r="G71" s="606"/>
      <c r="H71" s="615"/>
      <c r="I71" s="606"/>
      <c r="J71" s="606"/>
      <c r="K71" s="606"/>
      <c r="L71" s="606"/>
      <c r="M71" s="606"/>
      <c r="N71" s="606"/>
      <c r="O71" s="606"/>
      <c r="P71" s="606"/>
      <c r="Q71" s="606"/>
      <c r="R71" s="606"/>
      <c r="S71" s="606"/>
      <c r="T71" s="606"/>
      <c r="U71" s="611">
        <v>63</v>
      </c>
      <c r="V71" s="608"/>
      <c r="W71" s="608"/>
      <c r="X71" s="606"/>
      <c r="AH71" s="606"/>
      <c r="AI71" s="606"/>
      <c r="AJ71" s="606"/>
      <c r="AK71" s="606"/>
      <c r="AL71" s="606"/>
      <c r="AM71" s="606"/>
      <c r="AN71" s="607"/>
    </row>
    <row r="72" spans="1:40" ht="29.25" customHeight="1">
      <c r="A72" s="608">
        <v>64</v>
      </c>
      <c r="B72" s="614"/>
      <c r="C72" s="606"/>
      <c r="D72" s="606"/>
      <c r="E72" s="606"/>
      <c r="F72" s="606"/>
      <c r="G72" s="606"/>
      <c r="H72" s="615"/>
      <c r="I72" s="606"/>
      <c r="J72" s="606"/>
      <c r="K72" s="606"/>
      <c r="L72" s="606"/>
      <c r="M72" s="606"/>
      <c r="N72" s="606"/>
      <c r="O72" s="606"/>
      <c r="P72" s="606"/>
      <c r="Q72" s="606"/>
      <c r="R72" s="606"/>
      <c r="S72" s="606"/>
      <c r="T72" s="606"/>
      <c r="U72" s="611">
        <v>64</v>
      </c>
      <c r="V72" s="608"/>
      <c r="W72" s="608"/>
      <c r="X72" s="606"/>
      <c r="AH72" s="606"/>
      <c r="AI72" s="606"/>
      <c r="AJ72" s="606"/>
      <c r="AK72" s="606"/>
      <c r="AL72" s="606"/>
      <c r="AM72" s="606"/>
      <c r="AN72" s="607"/>
    </row>
    <row r="73" spans="1:40" ht="29.25" customHeight="1">
      <c r="A73" s="608">
        <v>65</v>
      </c>
      <c r="B73" s="614"/>
      <c r="C73" s="606"/>
      <c r="D73" s="606"/>
      <c r="E73" s="606"/>
      <c r="F73" s="606"/>
      <c r="G73" s="606"/>
      <c r="H73" s="615"/>
      <c r="I73" s="606"/>
      <c r="J73" s="606"/>
      <c r="K73" s="606"/>
      <c r="L73" s="606"/>
      <c r="M73" s="606"/>
      <c r="N73" s="606"/>
      <c r="O73" s="606"/>
      <c r="P73" s="606"/>
      <c r="Q73" s="606"/>
      <c r="R73" s="606"/>
      <c r="S73" s="606"/>
      <c r="T73" s="606"/>
      <c r="U73" s="611">
        <v>65</v>
      </c>
      <c r="V73" s="608"/>
      <c r="W73" s="608"/>
      <c r="X73" s="606"/>
      <c r="AH73" s="606"/>
      <c r="AI73" s="606"/>
      <c r="AJ73" s="606"/>
      <c r="AK73" s="606"/>
      <c r="AL73" s="606"/>
      <c r="AM73" s="606"/>
      <c r="AN73" s="607"/>
    </row>
    <row r="74" spans="1:40" ht="29.25" customHeight="1">
      <c r="A74" s="608">
        <v>66</v>
      </c>
      <c r="B74" s="614"/>
      <c r="C74" s="606"/>
      <c r="D74" s="606"/>
      <c r="E74" s="606"/>
      <c r="F74" s="606"/>
      <c r="G74" s="606"/>
      <c r="H74" s="615"/>
      <c r="I74" s="606"/>
      <c r="J74" s="606"/>
      <c r="K74" s="606"/>
      <c r="L74" s="606"/>
      <c r="M74" s="606"/>
      <c r="N74" s="606"/>
      <c r="O74" s="606"/>
      <c r="P74" s="606"/>
      <c r="Q74" s="606"/>
      <c r="R74" s="606"/>
      <c r="S74" s="606"/>
      <c r="T74" s="606"/>
      <c r="U74" s="611">
        <v>66</v>
      </c>
      <c r="V74" s="608"/>
      <c r="W74" s="608"/>
      <c r="X74" s="606"/>
      <c r="AH74" s="606"/>
      <c r="AI74" s="606"/>
      <c r="AJ74" s="606"/>
      <c r="AK74" s="606"/>
      <c r="AL74" s="606"/>
      <c r="AM74" s="606"/>
      <c r="AN74" s="607"/>
    </row>
    <row r="75" spans="1:40" ht="29.25" customHeight="1">
      <c r="A75" s="608">
        <v>67</v>
      </c>
      <c r="B75" s="614"/>
      <c r="C75" s="606"/>
      <c r="D75" s="606"/>
      <c r="E75" s="606"/>
      <c r="F75" s="606"/>
      <c r="G75" s="606"/>
      <c r="H75" s="615"/>
      <c r="I75" s="606"/>
      <c r="J75" s="606"/>
      <c r="K75" s="606"/>
      <c r="L75" s="606"/>
      <c r="M75" s="606"/>
      <c r="N75" s="606"/>
      <c r="O75" s="606"/>
      <c r="P75" s="606"/>
      <c r="Q75" s="606"/>
      <c r="R75" s="606"/>
      <c r="S75" s="606"/>
      <c r="T75" s="606"/>
      <c r="U75" s="611">
        <v>67</v>
      </c>
      <c r="V75" s="608"/>
      <c r="W75" s="608"/>
      <c r="X75" s="606"/>
      <c r="AH75" s="606"/>
      <c r="AI75" s="606"/>
      <c r="AJ75" s="606"/>
      <c r="AK75" s="606"/>
      <c r="AL75" s="606"/>
      <c r="AM75" s="606"/>
      <c r="AN75" s="607"/>
    </row>
    <row r="76" spans="1:40" ht="29.25" customHeight="1">
      <c r="A76" s="608">
        <v>68</v>
      </c>
      <c r="B76" s="614"/>
      <c r="C76" s="606"/>
      <c r="D76" s="606"/>
      <c r="E76" s="606"/>
      <c r="F76" s="606"/>
      <c r="G76" s="606"/>
      <c r="H76" s="615"/>
      <c r="I76" s="606"/>
      <c r="J76" s="606"/>
      <c r="K76" s="606"/>
      <c r="L76" s="606"/>
      <c r="M76" s="606"/>
      <c r="N76" s="606"/>
      <c r="O76" s="606"/>
      <c r="P76" s="606"/>
      <c r="Q76" s="606"/>
      <c r="R76" s="606"/>
      <c r="S76" s="606"/>
      <c r="T76" s="606"/>
      <c r="U76" s="611">
        <v>68</v>
      </c>
      <c r="V76" s="608"/>
      <c r="W76" s="608"/>
      <c r="X76" s="606"/>
      <c r="AH76" s="606"/>
      <c r="AI76" s="606"/>
      <c r="AJ76" s="606"/>
      <c r="AK76" s="606"/>
      <c r="AL76" s="606"/>
      <c r="AM76" s="606"/>
      <c r="AN76" s="607"/>
    </row>
    <row r="77" spans="1:40" ht="29.25" customHeight="1">
      <c r="A77" s="608">
        <v>69</v>
      </c>
      <c r="B77" s="614"/>
      <c r="C77" s="606"/>
      <c r="D77" s="606"/>
      <c r="E77" s="606"/>
      <c r="F77" s="606"/>
      <c r="G77" s="606"/>
      <c r="H77" s="615"/>
      <c r="I77" s="606"/>
      <c r="J77" s="606"/>
      <c r="K77" s="606"/>
      <c r="L77" s="606"/>
      <c r="M77" s="606"/>
      <c r="N77" s="606"/>
      <c r="O77" s="606"/>
      <c r="P77" s="606"/>
      <c r="Q77" s="606"/>
      <c r="R77" s="606"/>
      <c r="S77" s="606"/>
      <c r="T77" s="606"/>
      <c r="U77" s="611">
        <v>69</v>
      </c>
      <c r="V77" s="608"/>
      <c r="W77" s="608"/>
      <c r="X77" s="606"/>
      <c r="AH77" s="606"/>
      <c r="AI77" s="606"/>
      <c r="AJ77" s="606"/>
      <c r="AK77" s="606"/>
      <c r="AL77" s="606"/>
      <c r="AM77" s="606"/>
      <c r="AN77" s="607"/>
    </row>
    <row r="78" spans="1:40" ht="29.25" customHeight="1">
      <c r="A78" s="608">
        <v>70</v>
      </c>
      <c r="B78" s="614"/>
      <c r="C78" s="606"/>
      <c r="D78" s="606"/>
      <c r="E78" s="606"/>
      <c r="F78" s="606"/>
      <c r="G78" s="606"/>
      <c r="H78" s="615"/>
      <c r="I78" s="606"/>
      <c r="J78" s="606"/>
      <c r="K78" s="606"/>
      <c r="L78" s="606"/>
      <c r="M78" s="606"/>
      <c r="N78" s="606"/>
      <c r="O78" s="606"/>
      <c r="P78" s="606"/>
      <c r="Q78" s="606"/>
      <c r="R78" s="606"/>
      <c r="S78" s="606"/>
      <c r="T78" s="606"/>
      <c r="U78" s="611">
        <v>70</v>
      </c>
      <c r="V78" s="608"/>
      <c r="W78" s="608"/>
      <c r="X78" s="606"/>
      <c r="AH78" s="606"/>
      <c r="AI78" s="606"/>
      <c r="AJ78" s="606"/>
      <c r="AK78" s="606"/>
      <c r="AL78" s="606"/>
      <c r="AM78" s="606"/>
      <c r="AN78" s="607"/>
    </row>
    <row r="79" spans="1:40" ht="29.25" customHeight="1">
      <c r="A79" s="608">
        <v>71</v>
      </c>
      <c r="B79" s="614"/>
      <c r="C79" s="606"/>
      <c r="D79" s="606"/>
      <c r="E79" s="606"/>
      <c r="F79" s="606"/>
      <c r="G79" s="606"/>
      <c r="H79" s="615"/>
      <c r="I79" s="606"/>
      <c r="J79" s="606"/>
      <c r="K79" s="606"/>
      <c r="L79" s="606"/>
      <c r="M79" s="606"/>
      <c r="N79" s="606"/>
      <c r="O79" s="606"/>
      <c r="P79" s="606"/>
      <c r="Q79" s="606"/>
      <c r="R79" s="606"/>
      <c r="S79" s="606"/>
      <c r="T79" s="606"/>
      <c r="U79" s="611">
        <v>71</v>
      </c>
      <c r="V79" s="608"/>
      <c r="W79" s="608"/>
      <c r="X79" s="606"/>
      <c r="AH79" s="606"/>
      <c r="AI79" s="606"/>
      <c r="AJ79" s="606"/>
      <c r="AK79" s="606"/>
      <c r="AL79" s="606"/>
      <c r="AM79" s="606"/>
      <c r="AN79" s="607"/>
    </row>
    <row r="80" spans="1:40" ht="29.25" customHeight="1">
      <c r="A80" s="608">
        <v>72</v>
      </c>
      <c r="B80" s="614"/>
      <c r="C80" s="606"/>
      <c r="D80" s="606"/>
      <c r="E80" s="606"/>
      <c r="F80" s="606"/>
      <c r="G80" s="606"/>
      <c r="H80" s="615"/>
      <c r="I80" s="606"/>
      <c r="J80" s="606"/>
      <c r="K80" s="606"/>
      <c r="L80" s="606"/>
      <c r="M80" s="606"/>
      <c r="N80" s="606"/>
      <c r="O80" s="606"/>
      <c r="P80" s="606"/>
      <c r="Q80" s="606"/>
      <c r="R80" s="606"/>
      <c r="S80" s="606"/>
      <c r="T80" s="606"/>
      <c r="U80" s="611">
        <v>72</v>
      </c>
      <c r="V80" s="608"/>
      <c r="W80" s="608"/>
      <c r="X80" s="606"/>
      <c r="AH80" s="606"/>
      <c r="AI80" s="606"/>
      <c r="AJ80" s="606"/>
      <c r="AK80" s="606"/>
      <c r="AL80" s="606"/>
      <c r="AM80" s="606"/>
      <c r="AN80" s="607"/>
    </row>
    <row r="81" spans="1:40" ht="29.25" customHeight="1">
      <c r="A81" s="608">
        <v>73</v>
      </c>
      <c r="B81" s="614"/>
      <c r="C81" s="606"/>
      <c r="D81" s="606"/>
      <c r="E81" s="606"/>
      <c r="F81" s="606"/>
      <c r="G81" s="606"/>
      <c r="H81" s="615"/>
      <c r="I81" s="606"/>
      <c r="J81" s="606"/>
      <c r="K81" s="606"/>
      <c r="L81" s="606"/>
      <c r="M81" s="606"/>
      <c r="N81" s="606"/>
      <c r="O81" s="606"/>
      <c r="P81" s="606"/>
      <c r="Q81" s="606"/>
      <c r="R81" s="606"/>
      <c r="S81" s="606"/>
      <c r="T81" s="606"/>
      <c r="U81" s="611">
        <v>73</v>
      </c>
      <c r="V81" s="608"/>
      <c r="W81" s="608"/>
      <c r="X81" s="606"/>
      <c r="AH81" s="606"/>
      <c r="AI81" s="606"/>
      <c r="AJ81" s="606"/>
      <c r="AK81" s="606"/>
      <c r="AL81" s="606"/>
      <c r="AM81" s="606"/>
      <c r="AN81" s="607"/>
    </row>
    <row r="82" spans="1:40" ht="29.25" customHeight="1">
      <c r="A82" s="608">
        <v>74</v>
      </c>
      <c r="B82" s="614"/>
      <c r="C82" s="606"/>
      <c r="D82" s="606"/>
      <c r="E82" s="606"/>
      <c r="F82" s="606"/>
      <c r="G82" s="606"/>
      <c r="H82" s="615"/>
      <c r="I82" s="606"/>
      <c r="J82" s="606"/>
      <c r="K82" s="606"/>
      <c r="L82" s="606"/>
      <c r="M82" s="606"/>
      <c r="N82" s="606"/>
      <c r="O82" s="606"/>
      <c r="P82" s="606"/>
      <c r="Q82" s="606"/>
      <c r="R82" s="606"/>
      <c r="S82" s="606"/>
      <c r="T82" s="606"/>
      <c r="U82" s="611">
        <v>74</v>
      </c>
      <c r="V82" s="608"/>
      <c r="W82" s="608"/>
      <c r="X82" s="606"/>
      <c r="AH82" s="606"/>
      <c r="AI82" s="606"/>
      <c r="AJ82" s="606"/>
      <c r="AK82" s="606"/>
      <c r="AL82" s="606"/>
      <c r="AM82" s="606"/>
      <c r="AN82" s="607"/>
    </row>
    <row r="83" spans="1:40" ht="29.25" customHeight="1">
      <c r="A83" s="608">
        <v>75</v>
      </c>
      <c r="B83" s="614"/>
      <c r="C83" s="606"/>
      <c r="D83" s="606"/>
      <c r="E83" s="606"/>
      <c r="F83" s="606"/>
      <c r="G83" s="606"/>
      <c r="H83" s="615"/>
      <c r="I83" s="606"/>
      <c r="J83" s="606"/>
      <c r="K83" s="606"/>
      <c r="L83" s="606"/>
      <c r="M83" s="606"/>
      <c r="N83" s="606"/>
      <c r="O83" s="606"/>
      <c r="P83" s="606"/>
      <c r="Q83" s="606"/>
      <c r="R83" s="606"/>
      <c r="S83" s="606"/>
      <c r="T83" s="606"/>
      <c r="U83" s="611">
        <v>75</v>
      </c>
      <c r="V83" s="608"/>
      <c r="W83" s="608"/>
      <c r="X83" s="606"/>
      <c r="AH83" s="606"/>
      <c r="AI83" s="606"/>
      <c r="AJ83" s="606"/>
      <c r="AK83" s="606"/>
      <c r="AL83" s="606"/>
      <c r="AM83" s="606"/>
      <c r="AN83" s="607"/>
    </row>
    <row r="84" spans="1:40" ht="29.25" customHeight="1">
      <c r="A84" s="608">
        <v>76</v>
      </c>
      <c r="B84" s="614"/>
      <c r="C84" s="606"/>
      <c r="D84" s="606"/>
      <c r="E84" s="606"/>
      <c r="F84" s="606"/>
      <c r="G84" s="606"/>
      <c r="H84" s="615"/>
      <c r="I84" s="606"/>
      <c r="J84" s="606"/>
      <c r="K84" s="606"/>
      <c r="L84" s="606"/>
      <c r="M84" s="606"/>
      <c r="N84" s="606"/>
      <c r="O84" s="606"/>
      <c r="P84" s="606"/>
      <c r="Q84" s="606"/>
      <c r="R84" s="606"/>
      <c r="S84" s="606"/>
      <c r="T84" s="606"/>
      <c r="U84" s="611">
        <v>76</v>
      </c>
      <c r="V84" s="608"/>
      <c r="W84" s="608"/>
      <c r="X84" s="606"/>
      <c r="AH84" s="606"/>
      <c r="AI84" s="606"/>
      <c r="AJ84" s="606"/>
      <c r="AK84" s="606"/>
      <c r="AL84" s="606"/>
      <c r="AM84" s="606"/>
      <c r="AN84" s="607"/>
    </row>
    <row r="85" spans="1:40" ht="29.25" customHeight="1">
      <c r="A85" s="608">
        <v>77</v>
      </c>
      <c r="B85" s="614"/>
      <c r="C85" s="606"/>
      <c r="D85" s="606"/>
      <c r="E85" s="606"/>
      <c r="F85" s="606"/>
      <c r="G85" s="606"/>
      <c r="H85" s="615"/>
      <c r="I85" s="606"/>
      <c r="J85" s="606"/>
      <c r="K85" s="606"/>
      <c r="L85" s="606"/>
      <c r="M85" s="606"/>
      <c r="N85" s="606"/>
      <c r="O85" s="606"/>
      <c r="P85" s="606"/>
      <c r="Q85" s="606"/>
      <c r="R85" s="606"/>
      <c r="S85" s="606"/>
      <c r="T85" s="606"/>
      <c r="U85" s="611">
        <v>77</v>
      </c>
      <c r="V85" s="608"/>
      <c r="W85" s="608"/>
      <c r="X85" s="606"/>
      <c r="AH85" s="606"/>
      <c r="AI85" s="606"/>
      <c r="AJ85" s="606"/>
      <c r="AK85" s="606"/>
      <c r="AL85" s="606"/>
      <c r="AM85" s="606"/>
      <c r="AN85" s="607"/>
    </row>
    <row r="86" spans="1:40" ht="29.25" customHeight="1">
      <c r="A86" s="608">
        <v>78</v>
      </c>
      <c r="B86" s="614"/>
      <c r="C86" s="606"/>
      <c r="D86" s="606"/>
      <c r="E86" s="606"/>
      <c r="F86" s="606"/>
      <c r="G86" s="606"/>
      <c r="H86" s="615"/>
      <c r="I86" s="606"/>
      <c r="J86" s="606"/>
      <c r="K86" s="606"/>
      <c r="L86" s="606"/>
      <c r="M86" s="606"/>
      <c r="N86" s="606"/>
      <c r="O86" s="606"/>
      <c r="P86" s="606"/>
      <c r="Q86" s="606"/>
      <c r="R86" s="606"/>
      <c r="S86" s="606"/>
      <c r="T86" s="606"/>
      <c r="U86" s="611">
        <v>78</v>
      </c>
      <c r="V86" s="608"/>
      <c r="W86" s="608"/>
      <c r="X86" s="606"/>
      <c r="AH86" s="606"/>
      <c r="AI86" s="606"/>
      <c r="AJ86" s="606"/>
      <c r="AK86" s="606"/>
      <c r="AL86" s="606"/>
      <c r="AM86" s="606"/>
      <c r="AN86" s="607"/>
    </row>
    <row r="87" spans="1:40" ht="29.25" customHeight="1">
      <c r="A87" s="608">
        <v>79</v>
      </c>
      <c r="B87" s="614"/>
      <c r="C87" s="606"/>
      <c r="D87" s="606"/>
      <c r="E87" s="606"/>
      <c r="F87" s="606"/>
      <c r="G87" s="606"/>
      <c r="H87" s="615"/>
      <c r="I87" s="606"/>
      <c r="J87" s="606"/>
      <c r="K87" s="606"/>
      <c r="L87" s="606"/>
      <c r="M87" s="606"/>
      <c r="N87" s="606"/>
      <c r="O87" s="606"/>
      <c r="P87" s="606"/>
      <c r="Q87" s="606"/>
      <c r="R87" s="606"/>
      <c r="S87" s="606"/>
      <c r="T87" s="606"/>
      <c r="U87" s="611">
        <v>79</v>
      </c>
      <c r="V87" s="608"/>
      <c r="W87" s="608"/>
      <c r="X87" s="606"/>
      <c r="AH87" s="606"/>
      <c r="AI87" s="606"/>
      <c r="AJ87" s="606"/>
      <c r="AK87" s="606"/>
      <c r="AL87" s="606"/>
      <c r="AM87" s="606"/>
      <c r="AN87" s="607"/>
    </row>
    <row r="88" spans="1:40" ht="29.25" customHeight="1">
      <c r="A88" s="608">
        <v>80</v>
      </c>
      <c r="B88" s="614"/>
      <c r="C88" s="606"/>
      <c r="D88" s="606"/>
      <c r="E88" s="606"/>
      <c r="F88" s="606"/>
      <c r="G88" s="606"/>
      <c r="H88" s="615"/>
      <c r="I88" s="606"/>
      <c r="J88" s="606"/>
      <c r="K88" s="606"/>
      <c r="L88" s="606"/>
      <c r="M88" s="606"/>
      <c r="N88" s="606"/>
      <c r="O88" s="606"/>
      <c r="P88" s="606"/>
      <c r="Q88" s="606"/>
      <c r="R88" s="606"/>
      <c r="S88" s="606"/>
      <c r="T88" s="606"/>
      <c r="U88" s="611">
        <v>80</v>
      </c>
      <c r="V88" s="608"/>
      <c r="W88" s="608"/>
      <c r="X88" s="606"/>
      <c r="AH88" s="606"/>
      <c r="AI88" s="606"/>
      <c r="AJ88" s="606"/>
      <c r="AK88" s="606"/>
      <c r="AL88" s="606"/>
      <c r="AM88" s="606"/>
      <c r="AN88" s="607"/>
    </row>
    <row r="89" spans="1:40" ht="29.25" customHeight="1">
      <c r="A89" s="608">
        <v>81</v>
      </c>
      <c r="B89" s="614"/>
      <c r="C89" s="606"/>
      <c r="D89" s="606"/>
      <c r="E89" s="606"/>
      <c r="F89" s="606"/>
      <c r="G89" s="606"/>
      <c r="H89" s="615"/>
      <c r="I89" s="606"/>
      <c r="J89" s="606"/>
      <c r="K89" s="606"/>
      <c r="L89" s="606"/>
      <c r="M89" s="606"/>
      <c r="N89" s="606"/>
      <c r="O89" s="606"/>
      <c r="P89" s="606"/>
      <c r="Q89" s="606"/>
      <c r="R89" s="606"/>
      <c r="S89" s="606"/>
      <c r="T89" s="606"/>
      <c r="U89" s="611">
        <v>81</v>
      </c>
      <c r="V89" s="608"/>
      <c r="W89" s="608"/>
      <c r="X89" s="606"/>
      <c r="AH89" s="606"/>
      <c r="AI89" s="606"/>
      <c r="AJ89" s="606"/>
      <c r="AK89" s="606"/>
      <c r="AL89" s="606"/>
      <c r="AM89" s="606"/>
      <c r="AN89" s="607"/>
    </row>
    <row r="90" spans="1:40" ht="29.25" customHeight="1">
      <c r="A90" s="608">
        <v>82</v>
      </c>
      <c r="B90" s="614"/>
      <c r="C90" s="606"/>
      <c r="D90" s="606"/>
      <c r="E90" s="606"/>
      <c r="F90" s="606"/>
      <c r="G90" s="606"/>
      <c r="H90" s="615"/>
      <c r="I90" s="606"/>
      <c r="J90" s="606"/>
      <c r="K90" s="606"/>
      <c r="L90" s="606"/>
      <c r="M90" s="606"/>
      <c r="N90" s="606"/>
      <c r="O90" s="606"/>
      <c r="P90" s="606"/>
      <c r="Q90" s="606"/>
      <c r="R90" s="606"/>
      <c r="S90" s="606"/>
      <c r="T90" s="606"/>
      <c r="U90" s="611">
        <v>82</v>
      </c>
      <c r="V90" s="608"/>
      <c r="W90" s="608"/>
      <c r="X90" s="606"/>
      <c r="AH90" s="606"/>
      <c r="AI90" s="606"/>
      <c r="AJ90" s="606"/>
      <c r="AK90" s="606"/>
      <c r="AL90" s="606"/>
      <c r="AM90" s="606"/>
      <c r="AN90" s="607"/>
    </row>
    <row r="91" spans="1:40" ht="29.25" customHeight="1">
      <c r="A91" s="608">
        <v>83</v>
      </c>
      <c r="B91" s="614"/>
      <c r="C91" s="606"/>
      <c r="D91" s="606"/>
      <c r="E91" s="606"/>
      <c r="F91" s="606"/>
      <c r="G91" s="606"/>
      <c r="H91" s="615"/>
      <c r="I91" s="606"/>
      <c r="J91" s="606"/>
      <c r="K91" s="606"/>
      <c r="L91" s="606"/>
      <c r="M91" s="606"/>
      <c r="N91" s="606"/>
      <c r="O91" s="606"/>
      <c r="P91" s="606"/>
      <c r="Q91" s="606"/>
      <c r="R91" s="606"/>
      <c r="S91" s="606"/>
      <c r="T91" s="606"/>
      <c r="U91" s="611">
        <v>83</v>
      </c>
      <c r="V91" s="608"/>
      <c r="W91" s="608"/>
      <c r="X91" s="606"/>
      <c r="AH91" s="606"/>
      <c r="AI91" s="606"/>
      <c r="AJ91" s="606"/>
      <c r="AK91" s="606"/>
      <c r="AL91" s="606"/>
      <c r="AM91" s="606"/>
      <c r="AN91" s="607"/>
    </row>
    <row r="92" spans="1:40" ht="29.25" customHeight="1">
      <c r="A92" s="608">
        <v>84</v>
      </c>
      <c r="B92" s="614"/>
      <c r="C92" s="606"/>
      <c r="D92" s="606"/>
      <c r="E92" s="606"/>
      <c r="F92" s="606"/>
      <c r="G92" s="606"/>
      <c r="H92" s="615"/>
      <c r="I92" s="606"/>
      <c r="J92" s="606"/>
      <c r="K92" s="606"/>
      <c r="L92" s="606"/>
      <c r="M92" s="606"/>
      <c r="N92" s="606"/>
      <c r="O92" s="606"/>
      <c r="P92" s="606"/>
      <c r="Q92" s="606"/>
      <c r="R92" s="606"/>
      <c r="S92" s="606"/>
      <c r="T92" s="606"/>
      <c r="U92" s="611">
        <v>84</v>
      </c>
      <c r="V92" s="608"/>
      <c r="W92" s="608"/>
      <c r="X92" s="606"/>
      <c r="AH92" s="606"/>
      <c r="AI92" s="606"/>
      <c r="AJ92" s="606"/>
      <c r="AK92" s="606"/>
      <c r="AL92" s="606"/>
      <c r="AM92" s="606"/>
      <c r="AN92" s="607"/>
    </row>
    <row r="93" spans="1:40" ht="29.25" customHeight="1">
      <c r="A93" s="608">
        <v>85</v>
      </c>
      <c r="B93" s="614"/>
      <c r="C93" s="606"/>
      <c r="D93" s="606"/>
      <c r="E93" s="606"/>
      <c r="F93" s="606"/>
      <c r="G93" s="606"/>
      <c r="H93" s="615"/>
      <c r="I93" s="606"/>
      <c r="J93" s="606"/>
      <c r="K93" s="606"/>
      <c r="L93" s="606"/>
      <c r="M93" s="606"/>
      <c r="N93" s="606"/>
      <c r="O93" s="606"/>
      <c r="P93" s="606"/>
      <c r="Q93" s="606"/>
      <c r="R93" s="606"/>
      <c r="S93" s="606"/>
      <c r="T93" s="606"/>
      <c r="U93" s="611">
        <v>85</v>
      </c>
      <c r="V93" s="608"/>
      <c r="W93" s="608"/>
      <c r="X93" s="606"/>
      <c r="AH93" s="606"/>
      <c r="AI93" s="606"/>
      <c r="AJ93" s="606"/>
      <c r="AK93" s="606"/>
      <c r="AL93" s="606"/>
      <c r="AM93" s="606"/>
      <c r="AN93" s="607"/>
    </row>
    <row r="94" spans="1:40" ht="29.25" customHeight="1">
      <c r="A94" s="608">
        <v>86</v>
      </c>
      <c r="B94" s="614"/>
      <c r="C94" s="606"/>
      <c r="D94" s="606"/>
      <c r="E94" s="606"/>
      <c r="F94" s="606"/>
      <c r="G94" s="606"/>
      <c r="H94" s="615"/>
      <c r="I94" s="606"/>
      <c r="J94" s="606"/>
      <c r="K94" s="606"/>
      <c r="L94" s="606"/>
      <c r="M94" s="606"/>
      <c r="N94" s="606"/>
      <c r="O94" s="606"/>
      <c r="P94" s="606"/>
      <c r="Q94" s="606"/>
      <c r="R94" s="606"/>
      <c r="S94" s="606"/>
      <c r="T94" s="606"/>
      <c r="U94" s="611">
        <v>86</v>
      </c>
      <c r="V94" s="608"/>
      <c r="W94" s="608"/>
      <c r="X94" s="606"/>
      <c r="AH94" s="606"/>
      <c r="AI94" s="606"/>
      <c r="AJ94" s="606"/>
      <c r="AK94" s="606"/>
      <c r="AL94" s="606"/>
      <c r="AM94" s="606"/>
      <c r="AN94" s="607"/>
    </row>
    <row r="95" spans="1:40" ht="29.25" customHeight="1">
      <c r="A95" s="608">
        <v>87</v>
      </c>
      <c r="B95" s="614"/>
      <c r="C95" s="606"/>
      <c r="D95" s="606"/>
      <c r="E95" s="606"/>
      <c r="F95" s="606"/>
      <c r="G95" s="606"/>
      <c r="H95" s="615"/>
      <c r="I95" s="606"/>
      <c r="J95" s="606"/>
      <c r="K95" s="606"/>
      <c r="L95" s="606"/>
      <c r="M95" s="606"/>
      <c r="N95" s="606"/>
      <c r="O95" s="606"/>
      <c r="P95" s="606"/>
      <c r="Q95" s="606"/>
      <c r="R95" s="606"/>
      <c r="S95" s="606"/>
      <c r="T95" s="606"/>
      <c r="U95" s="611">
        <v>87</v>
      </c>
      <c r="V95" s="608"/>
      <c r="W95" s="608"/>
      <c r="X95" s="606"/>
      <c r="AH95" s="606"/>
      <c r="AI95" s="606"/>
      <c r="AJ95" s="606"/>
      <c r="AK95" s="606"/>
      <c r="AL95" s="606"/>
      <c r="AM95" s="606"/>
      <c r="AN95" s="607"/>
    </row>
    <row r="96" spans="1:40" ht="29.25" customHeight="1">
      <c r="A96" s="608">
        <v>88</v>
      </c>
      <c r="B96" s="614"/>
      <c r="C96" s="606"/>
      <c r="D96" s="606"/>
      <c r="E96" s="606"/>
      <c r="F96" s="606"/>
      <c r="G96" s="606"/>
      <c r="H96" s="615"/>
      <c r="I96" s="606"/>
      <c r="J96" s="606"/>
      <c r="K96" s="606"/>
      <c r="L96" s="606"/>
      <c r="M96" s="606"/>
      <c r="N96" s="606"/>
      <c r="O96" s="606"/>
      <c r="P96" s="606"/>
      <c r="Q96" s="606"/>
      <c r="R96" s="606"/>
      <c r="S96" s="606"/>
      <c r="T96" s="606"/>
      <c r="U96" s="611">
        <v>88</v>
      </c>
      <c r="V96" s="608"/>
      <c r="W96" s="608"/>
      <c r="X96" s="606"/>
      <c r="AH96" s="606"/>
      <c r="AI96" s="606"/>
      <c r="AJ96" s="606"/>
      <c r="AK96" s="606"/>
      <c r="AL96" s="606"/>
      <c r="AM96" s="606"/>
      <c r="AN96" s="607"/>
    </row>
    <row r="97" spans="1:40" ht="29.25" customHeight="1">
      <c r="A97" s="608">
        <v>89</v>
      </c>
      <c r="B97" s="614"/>
      <c r="C97" s="606"/>
      <c r="D97" s="606"/>
      <c r="E97" s="606"/>
      <c r="F97" s="606"/>
      <c r="G97" s="606"/>
      <c r="H97" s="615"/>
      <c r="I97" s="606"/>
      <c r="J97" s="606"/>
      <c r="K97" s="606"/>
      <c r="L97" s="606"/>
      <c r="M97" s="606"/>
      <c r="N97" s="606"/>
      <c r="O97" s="606"/>
      <c r="P97" s="606"/>
      <c r="Q97" s="606"/>
      <c r="R97" s="606"/>
      <c r="S97" s="606"/>
      <c r="T97" s="606"/>
      <c r="U97" s="611">
        <v>89</v>
      </c>
      <c r="V97" s="608"/>
      <c r="W97" s="608"/>
      <c r="X97" s="606"/>
      <c r="AH97" s="606"/>
      <c r="AI97" s="606"/>
      <c r="AJ97" s="606"/>
      <c r="AK97" s="606"/>
      <c r="AL97" s="606"/>
      <c r="AM97" s="606"/>
      <c r="AN97" s="607"/>
    </row>
    <row r="98" spans="1:40" ht="29.25" customHeight="1">
      <c r="A98" s="608">
        <v>90</v>
      </c>
      <c r="B98" s="614"/>
      <c r="C98" s="606"/>
      <c r="D98" s="606"/>
      <c r="E98" s="606"/>
      <c r="F98" s="606"/>
      <c r="G98" s="606"/>
      <c r="H98" s="615"/>
      <c r="I98" s="606"/>
      <c r="J98" s="606"/>
      <c r="K98" s="606"/>
      <c r="L98" s="606"/>
      <c r="M98" s="606"/>
      <c r="N98" s="606"/>
      <c r="O98" s="606"/>
      <c r="P98" s="606"/>
      <c r="Q98" s="606"/>
      <c r="R98" s="606"/>
      <c r="S98" s="606"/>
      <c r="T98" s="606"/>
      <c r="U98" s="611">
        <v>90</v>
      </c>
      <c r="V98" s="608"/>
      <c r="W98" s="608"/>
      <c r="X98" s="606"/>
      <c r="AH98" s="606"/>
      <c r="AI98" s="606"/>
      <c r="AJ98" s="606"/>
      <c r="AK98" s="606"/>
      <c r="AL98" s="606"/>
      <c r="AM98" s="606"/>
      <c r="AN98" s="607"/>
    </row>
    <row r="99" spans="1:40" ht="29.25" customHeight="1">
      <c r="A99" s="608">
        <v>91</v>
      </c>
      <c r="B99" s="614"/>
      <c r="C99" s="606"/>
      <c r="D99" s="606"/>
      <c r="E99" s="606"/>
      <c r="F99" s="606"/>
      <c r="G99" s="606"/>
      <c r="H99" s="615"/>
      <c r="I99" s="606"/>
      <c r="J99" s="606"/>
      <c r="K99" s="606"/>
      <c r="L99" s="606"/>
      <c r="M99" s="606"/>
      <c r="N99" s="606"/>
      <c r="O99" s="606"/>
      <c r="P99" s="606"/>
      <c r="Q99" s="606"/>
      <c r="R99" s="606"/>
      <c r="S99" s="606"/>
      <c r="T99" s="606"/>
      <c r="U99" s="611">
        <v>91</v>
      </c>
      <c r="V99" s="608"/>
      <c r="W99" s="608"/>
      <c r="X99" s="606"/>
      <c r="AH99" s="606"/>
      <c r="AI99" s="606"/>
      <c r="AJ99" s="606"/>
      <c r="AK99" s="606"/>
      <c r="AL99" s="606"/>
      <c r="AM99" s="606"/>
      <c r="AN99" s="607"/>
    </row>
    <row r="100" spans="1:40" ht="29.25" customHeight="1">
      <c r="A100" s="608">
        <v>92</v>
      </c>
      <c r="B100" s="614"/>
      <c r="C100" s="606"/>
      <c r="D100" s="606"/>
      <c r="E100" s="606"/>
      <c r="F100" s="606"/>
      <c r="G100" s="606"/>
      <c r="H100" s="615"/>
      <c r="I100" s="606"/>
      <c r="J100" s="606"/>
      <c r="K100" s="606"/>
      <c r="L100" s="606"/>
      <c r="M100" s="606"/>
      <c r="N100" s="606"/>
      <c r="O100" s="606"/>
      <c r="P100" s="606"/>
      <c r="Q100" s="606"/>
      <c r="R100" s="606"/>
      <c r="S100" s="606"/>
      <c r="T100" s="606"/>
      <c r="U100" s="611">
        <v>92</v>
      </c>
      <c r="V100" s="608"/>
      <c r="W100" s="608"/>
      <c r="X100" s="606"/>
      <c r="AH100" s="606"/>
      <c r="AI100" s="606"/>
      <c r="AJ100" s="606"/>
      <c r="AK100" s="606"/>
      <c r="AL100" s="606"/>
      <c r="AM100" s="606"/>
      <c r="AN100" s="607"/>
    </row>
    <row r="101" spans="1:40" ht="29.25" customHeight="1">
      <c r="A101" s="608">
        <v>93</v>
      </c>
      <c r="B101" s="614"/>
      <c r="C101" s="606"/>
      <c r="D101" s="606"/>
      <c r="E101" s="606"/>
      <c r="F101" s="606"/>
      <c r="G101" s="606"/>
      <c r="H101" s="615"/>
      <c r="I101" s="606"/>
      <c r="J101" s="606"/>
      <c r="K101" s="606"/>
      <c r="L101" s="606"/>
      <c r="M101" s="606"/>
      <c r="N101" s="606"/>
      <c r="O101" s="606"/>
      <c r="P101" s="606"/>
      <c r="Q101" s="606"/>
      <c r="R101" s="606"/>
      <c r="S101" s="606"/>
      <c r="T101" s="606"/>
      <c r="U101" s="611">
        <v>93</v>
      </c>
      <c r="V101" s="608"/>
      <c r="W101" s="608"/>
      <c r="X101" s="606"/>
      <c r="AH101" s="606"/>
      <c r="AI101" s="606"/>
      <c r="AJ101" s="606"/>
      <c r="AK101" s="606"/>
      <c r="AL101" s="606"/>
      <c r="AM101" s="606"/>
      <c r="AN101" s="607"/>
    </row>
    <row r="102" spans="1:40" ht="29.25" customHeight="1">
      <c r="A102" s="608">
        <v>94</v>
      </c>
      <c r="B102" s="614"/>
      <c r="C102" s="606"/>
      <c r="D102" s="606"/>
      <c r="E102" s="606"/>
      <c r="F102" s="606"/>
      <c r="G102" s="606"/>
      <c r="H102" s="615"/>
      <c r="I102" s="606"/>
      <c r="J102" s="606"/>
      <c r="K102" s="606"/>
      <c r="L102" s="606"/>
      <c r="M102" s="606"/>
      <c r="N102" s="606"/>
      <c r="O102" s="606"/>
      <c r="P102" s="606"/>
      <c r="Q102" s="606"/>
      <c r="R102" s="606"/>
      <c r="S102" s="606"/>
      <c r="T102" s="606"/>
      <c r="U102" s="611">
        <v>94</v>
      </c>
      <c r="V102" s="608"/>
      <c r="W102" s="608"/>
      <c r="X102" s="606"/>
      <c r="AH102" s="606"/>
      <c r="AI102" s="606"/>
      <c r="AJ102" s="616"/>
      <c r="AK102" s="606"/>
      <c r="AL102" s="606"/>
      <c r="AM102" s="606"/>
      <c r="AN102" s="607"/>
    </row>
    <row r="103" spans="1:40" ht="29.25" customHeight="1">
      <c r="A103" s="608">
        <v>95</v>
      </c>
      <c r="B103" s="614"/>
      <c r="C103" s="606"/>
      <c r="D103" s="606"/>
      <c r="E103" s="606"/>
      <c r="F103" s="606"/>
      <c r="G103" s="606"/>
      <c r="H103" s="615"/>
      <c r="I103" s="606"/>
      <c r="J103" s="606"/>
      <c r="K103" s="606"/>
      <c r="L103" s="606"/>
      <c r="M103" s="606"/>
      <c r="N103" s="606"/>
      <c r="O103" s="606"/>
      <c r="P103" s="606"/>
      <c r="Q103" s="606"/>
      <c r="R103" s="606"/>
      <c r="S103" s="606"/>
      <c r="T103" s="606"/>
      <c r="U103" s="611">
        <v>95</v>
      </c>
      <c r="V103" s="608"/>
      <c r="W103" s="608"/>
      <c r="X103" s="606"/>
      <c r="AH103" s="606"/>
      <c r="AI103" s="606"/>
      <c r="AJ103" s="616"/>
      <c r="AK103" s="608"/>
      <c r="AL103" s="608"/>
      <c r="AM103" s="608"/>
      <c r="AN103" s="612"/>
    </row>
    <row r="104" spans="1:40" ht="29.25" customHeight="1">
      <c r="A104" s="608">
        <v>96</v>
      </c>
      <c r="B104" s="614"/>
      <c r="C104" s="606"/>
      <c r="D104" s="606"/>
      <c r="E104" s="606"/>
      <c r="F104" s="606"/>
      <c r="G104" s="606"/>
      <c r="H104" s="615"/>
      <c r="I104" s="606"/>
      <c r="J104" s="606"/>
      <c r="K104" s="606"/>
      <c r="L104" s="606"/>
      <c r="M104" s="606"/>
      <c r="N104" s="606"/>
      <c r="O104" s="606"/>
      <c r="P104" s="606"/>
      <c r="Q104" s="606"/>
      <c r="R104" s="606"/>
      <c r="S104" s="606"/>
      <c r="T104" s="606"/>
      <c r="U104" s="611">
        <v>96</v>
      </c>
      <c r="V104" s="608"/>
      <c r="W104" s="608"/>
      <c r="X104" s="606"/>
      <c r="AH104" s="606"/>
      <c r="AI104" s="606"/>
      <c r="AJ104" s="616"/>
      <c r="AK104" s="608"/>
      <c r="AL104" s="608"/>
      <c r="AM104" s="608"/>
      <c r="AN104" s="612"/>
    </row>
    <row r="105" spans="1:40" ht="29.25" customHeight="1">
      <c r="A105" s="608">
        <v>97</v>
      </c>
      <c r="B105" s="614"/>
      <c r="C105" s="606"/>
      <c r="D105" s="606"/>
      <c r="E105" s="606"/>
      <c r="F105" s="606"/>
      <c r="G105" s="606"/>
      <c r="H105" s="615"/>
      <c r="I105" s="606"/>
      <c r="J105" s="606"/>
      <c r="K105" s="606"/>
      <c r="L105" s="606"/>
      <c r="M105" s="606"/>
      <c r="N105" s="606"/>
      <c r="O105" s="606"/>
      <c r="P105" s="606"/>
      <c r="Q105" s="606"/>
      <c r="R105" s="606"/>
      <c r="S105" s="606"/>
      <c r="T105" s="606"/>
      <c r="U105" s="611">
        <v>97</v>
      </c>
      <c r="V105" s="608"/>
      <c r="W105" s="608"/>
      <c r="X105" s="606"/>
      <c r="AH105" s="606"/>
      <c r="AI105" s="606"/>
      <c r="AJ105" s="616"/>
      <c r="AK105" s="608"/>
      <c r="AL105" s="608"/>
      <c r="AM105" s="608"/>
      <c r="AN105" s="612"/>
    </row>
    <row r="106" spans="1:40" ht="29.25" customHeight="1">
      <c r="A106" s="608">
        <v>98</v>
      </c>
      <c r="B106" s="614"/>
      <c r="C106" s="606"/>
      <c r="D106" s="606"/>
      <c r="E106" s="606"/>
      <c r="F106" s="606"/>
      <c r="G106" s="606"/>
      <c r="H106" s="615"/>
      <c r="I106" s="606"/>
      <c r="J106" s="606"/>
      <c r="K106" s="606"/>
      <c r="L106" s="606"/>
      <c r="M106" s="606"/>
      <c r="N106" s="606"/>
      <c r="O106" s="606"/>
      <c r="P106" s="606"/>
      <c r="Q106" s="606"/>
      <c r="R106" s="606"/>
      <c r="S106" s="606"/>
      <c r="T106" s="606"/>
      <c r="U106" s="611">
        <v>98</v>
      </c>
      <c r="V106" s="608"/>
      <c r="W106" s="608"/>
      <c r="X106" s="606"/>
      <c r="AH106" s="606"/>
      <c r="AI106" s="606"/>
      <c r="AJ106" s="616"/>
      <c r="AK106" s="608"/>
      <c r="AL106" s="608"/>
      <c r="AM106" s="608"/>
      <c r="AN106" s="612"/>
    </row>
    <row r="107" spans="1:40" ht="29.25" customHeight="1">
      <c r="A107" s="608">
        <v>99</v>
      </c>
      <c r="B107" s="614"/>
      <c r="C107" s="606"/>
      <c r="D107" s="606"/>
      <c r="E107" s="606"/>
      <c r="F107" s="606"/>
      <c r="G107" s="606"/>
      <c r="H107" s="615"/>
      <c r="I107" s="606"/>
      <c r="J107" s="606"/>
      <c r="K107" s="606"/>
      <c r="L107" s="606"/>
      <c r="M107" s="606"/>
      <c r="N107" s="606"/>
      <c r="O107" s="606"/>
      <c r="P107" s="606"/>
      <c r="Q107" s="606"/>
      <c r="R107" s="606"/>
      <c r="S107" s="606"/>
      <c r="T107" s="606"/>
      <c r="U107" s="611">
        <v>99</v>
      </c>
      <c r="V107" s="608"/>
      <c r="W107" s="608"/>
      <c r="X107" s="606"/>
      <c r="AH107" s="606"/>
      <c r="AI107" s="606"/>
      <c r="AJ107" s="616"/>
      <c r="AK107" s="606"/>
      <c r="AL107" s="606"/>
      <c r="AM107" s="606"/>
      <c r="AN107" s="607"/>
    </row>
    <row r="108" spans="1:40" ht="29.25" customHeight="1">
      <c r="A108" s="608">
        <v>100</v>
      </c>
      <c r="B108" s="614"/>
      <c r="C108" s="606"/>
      <c r="D108" s="606"/>
      <c r="E108" s="606"/>
      <c r="F108" s="606"/>
      <c r="G108" s="606"/>
      <c r="H108" s="615"/>
      <c r="I108" s="606"/>
      <c r="J108" s="606"/>
      <c r="K108" s="606"/>
      <c r="L108" s="606"/>
      <c r="M108" s="606"/>
      <c r="N108" s="606"/>
      <c r="O108" s="606"/>
      <c r="P108" s="606"/>
      <c r="Q108" s="606"/>
      <c r="R108" s="606"/>
      <c r="S108" s="606"/>
      <c r="T108" s="606"/>
      <c r="U108" s="611">
        <v>100</v>
      </c>
      <c r="V108" s="608"/>
      <c r="W108" s="608"/>
      <c r="X108" s="606"/>
      <c r="AH108" s="606"/>
      <c r="AI108" s="606"/>
      <c r="AJ108" s="616"/>
      <c r="AK108" s="606"/>
      <c r="AL108" s="606"/>
      <c r="AM108" s="606"/>
      <c r="AN108" s="607"/>
    </row>
    <row r="109" spans="1:40" ht="29.25" customHeight="1">
      <c r="A109" s="606"/>
      <c r="B109" s="606"/>
      <c r="C109" s="606"/>
      <c r="D109" s="606"/>
      <c r="E109" s="606"/>
      <c r="F109" s="606"/>
      <c r="G109" s="606"/>
      <c r="H109" s="615"/>
      <c r="I109" s="606"/>
      <c r="J109" s="606"/>
      <c r="K109" s="606"/>
      <c r="O109" s="606"/>
      <c r="P109" s="606"/>
      <c r="Q109" s="606"/>
      <c r="R109" s="606"/>
      <c r="S109" s="606"/>
      <c r="T109" s="606"/>
      <c r="U109" s="606"/>
      <c r="V109" s="606"/>
      <c r="W109" s="606"/>
      <c r="X109" s="606"/>
      <c r="AH109" s="606"/>
      <c r="AI109" s="606"/>
      <c r="AJ109" s="616"/>
      <c r="AK109" s="606"/>
      <c r="AL109" s="606"/>
      <c r="AM109" s="606"/>
      <c r="AN109" s="607"/>
    </row>
    <row r="110" spans="1:40" ht="29.25" customHeight="1">
      <c r="A110" s="606" t="s">
        <v>48</v>
      </c>
      <c r="B110" s="606"/>
      <c r="C110" s="606"/>
      <c r="D110" s="606"/>
      <c r="E110" s="606"/>
      <c r="F110" s="606"/>
      <c r="G110" s="606"/>
      <c r="H110" s="615"/>
      <c r="I110" s="606"/>
      <c r="J110" s="606"/>
      <c r="K110" s="606"/>
      <c r="L110" s="606"/>
      <c r="M110" s="606"/>
      <c r="N110" s="606"/>
      <c r="O110" s="606"/>
      <c r="P110" s="606"/>
      <c r="Q110" s="606"/>
      <c r="R110" s="606"/>
      <c r="S110" s="606"/>
      <c r="T110" s="606"/>
      <c r="U110" s="606"/>
      <c r="V110" s="606"/>
      <c r="W110" s="606"/>
      <c r="X110" s="606"/>
      <c r="AH110" s="606"/>
      <c r="AI110" s="606"/>
      <c r="AJ110" s="616"/>
      <c r="AK110" s="606"/>
      <c r="AL110" s="606"/>
      <c r="AM110" s="606"/>
      <c r="AN110" s="607"/>
    </row>
    <row r="111" spans="1:40">
      <c r="A111" s="606"/>
      <c r="B111" s="606"/>
      <c r="C111" s="606"/>
      <c r="D111" s="606"/>
      <c r="E111" s="606"/>
      <c r="F111" s="606"/>
      <c r="G111" s="606"/>
      <c r="H111" s="615"/>
      <c r="I111" s="606"/>
      <c r="J111" s="606"/>
      <c r="K111" s="606"/>
      <c r="L111" s="606"/>
      <c r="M111" s="606"/>
      <c r="N111" s="606"/>
      <c r="O111" s="606"/>
      <c r="P111" s="606"/>
      <c r="Q111" s="606"/>
      <c r="R111" s="606"/>
      <c r="S111" s="606"/>
      <c r="T111" s="606"/>
      <c r="U111" s="606"/>
      <c r="V111" s="606"/>
      <c r="W111" s="606"/>
      <c r="X111" s="606"/>
      <c r="AH111" s="617"/>
      <c r="AI111" s="617"/>
      <c r="AK111" s="606"/>
      <c r="AL111" s="606"/>
      <c r="AM111" s="606"/>
      <c r="AN111" s="607"/>
    </row>
    <row r="112" spans="1:40">
      <c r="A112" s="606"/>
      <c r="B112" s="606"/>
      <c r="C112" s="606"/>
      <c r="D112" s="606"/>
      <c r="E112" s="606"/>
      <c r="F112" s="606"/>
      <c r="G112" s="606"/>
      <c r="H112" s="615"/>
      <c r="I112" s="606"/>
      <c r="J112" s="606"/>
      <c r="K112" s="606"/>
      <c r="L112" s="606"/>
      <c r="M112" s="606"/>
      <c r="N112" s="606"/>
      <c r="O112" s="606"/>
      <c r="P112" s="606"/>
      <c r="Q112" s="606"/>
      <c r="R112" s="606"/>
      <c r="S112" s="606"/>
      <c r="T112" s="606"/>
      <c r="U112" s="606"/>
      <c r="V112" s="606"/>
      <c r="W112" s="606"/>
      <c r="X112" s="606"/>
      <c r="AH112" s="617"/>
      <c r="AI112" s="617"/>
      <c r="AK112" s="606"/>
      <c r="AL112" s="606"/>
      <c r="AM112" s="606"/>
      <c r="AN112" s="607"/>
    </row>
    <row r="113" spans="1:40">
      <c r="A113" s="606"/>
      <c r="B113" s="606"/>
      <c r="C113" s="606"/>
      <c r="D113" s="606"/>
      <c r="E113" s="606"/>
      <c r="F113" s="606"/>
      <c r="G113" s="606"/>
      <c r="H113" s="615"/>
      <c r="I113" s="606"/>
      <c r="J113" s="606"/>
      <c r="K113" s="606"/>
      <c r="L113" s="606"/>
      <c r="M113" s="606"/>
      <c r="N113" s="606"/>
      <c r="O113" s="606"/>
      <c r="P113" s="606"/>
      <c r="Q113" s="606"/>
      <c r="R113" s="606"/>
      <c r="S113" s="606"/>
      <c r="T113" s="606"/>
      <c r="U113" s="606"/>
      <c r="V113" s="606"/>
      <c r="W113" s="606"/>
      <c r="X113" s="606"/>
      <c r="AH113" s="617"/>
      <c r="AI113" s="617"/>
      <c r="AK113" s="606"/>
      <c r="AL113" s="606"/>
      <c r="AM113" s="606"/>
      <c r="AN113" s="607"/>
    </row>
    <row r="114" spans="1:40">
      <c r="A114" s="606"/>
      <c r="B114" s="606"/>
      <c r="C114" s="606"/>
      <c r="D114" s="606"/>
      <c r="E114" s="606"/>
      <c r="F114" s="606"/>
      <c r="G114" s="606"/>
      <c r="H114" s="615"/>
      <c r="I114" s="606"/>
      <c r="J114" s="606"/>
      <c r="K114" s="606"/>
      <c r="L114" s="606"/>
      <c r="M114" s="606"/>
      <c r="N114" s="606"/>
      <c r="O114" s="606"/>
      <c r="P114" s="606"/>
      <c r="Q114" s="606"/>
      <c r="R114" s="606"/>
      <c r="S114" s="606"/>
      <c r="T114" s="606"/>
      <c r="U114" s="606"/>
      <c r="V114" s="606"/>
      <c r="W114" s="606"/>
      <c r="X114" s="606"/>
      <c r="AH114" s="617"/>
      <c r="AI114" s="617"/>
      <c r="AK114" s="606"/>
      <c r="AL114" s="606"/>
      <c r="AM114" s="606"/>
      <c r="AN114" s="607"/>
    </row>
    <row r="115" spans="1:40">
      <c r="A115" s="606"/>
      <c r="B115" s="606"/>
      <c r="C115" s="606"/>
      <c r="D115" s="606"/>
      <c r="E115" s="606"/>
      <c r="F115" s="606"/>
      <c r="G115" s="606"/>
      <c r="H115" s="615"/>
      <c r="I115" s="606"/>
      <c r="J115" s="606"/>
      <c r="K115" s="606"/>
      <c r="L115" s="606"/>
      <c r="M115" s="606"/>
      <c r="N115" s="606"/>
      <c r="O115" s="606"/>
      <c r="P115" s="606"/>
      <c r="Q115" s="606"/>
      <c r="R115" s="606"/>
      <c r="S115" s="606"/>
      <c r="T115" s="606"/>
      <c r="U115" s="606"/>
      <c r="V115" s="606"/>
      <c r="W115" s="606"/>
      <c r="X115" s="606"/>
      <c r="AH115" s="617"/>
      <c r="AI115" s="617"/>
      <c r="AK115" s="606"/>
      <c r="AL115" s="606"/>
      <c r="AM115" s="606"/>
      <c r="AN115" s="607"/>
    </row>
    <row r="116" spans="1:40">
      <c r="A116" s="606"/>
      <c r="B116" s="606"/>
      <c r="C116" s="606"/>
      <c r="D116" s="606"/>
      <c r="E116" s="606"/>
      <c r="F116" s="606"/>
      <c r="G116" s="606"/>
      <c r="H116" s="615"/>
      <c r="I116" s="606"/>
      <c r="J116" s="606"/>
      <c r="K116" s="606"/>
      <c r="L116" s="606"/>
      <c r="M116" s="606"/>
      <c r="N116" s="606"/>
      <c r="O116" s="606"/>
      <c r="P116" s="606"/>
      <c r="Q116" s="606"/>
      <c r="R116" s="606"/>
      <c r="S116" s="606"/>
      <c r="T116" s="606"/>
      <c r="U116" s="606"/>
      <c r="V116" s="606"/>
      <c r="W116" s="606"/>
      <c r="X116" s="606"/>
      <c r="AH116" s="617"/>
      <c r="AI116" s="617"/>
      <c r="AK116" s="606"/>
      <c r="AL116" s="606"/>
      <c r="AM116" s="606"/>
      <c r="AN116" s="607"/>
    </row>
    <row r="117" spans="1:40">
      <c r="A117" s="606"/>
      <c r="B117" s="606"/>
      <c r="C117" s="606"/>
      <c r="D117" s="606"/>
      <c r="E117" s="606"/>
      <c r="F117" s="606"/>
      <c r="G117" s="606"/>
      <c r="H117" s="615"/>
      <c r="I117" s="606"/>
      <c r="J117" s="606"/>
      <c r="K117" s="606"/>
      <c r="L117" s="606"/>
      <c r="M117" s="606"/>
      <c r="N117" s="606"/>
      <c r="O117" s="606"/>
      <c r="P117" s="606"/>
      <c r="Q117" s="606"/>
      <c r="R117" s="606"/>
      <c r="S117" s="606"/>
      <c r="T117" s="606"/>
      <c r="U117" s="606"/>
      <c r="V117" s="606"/>
      <c r="W117" s="606"/>
      <c r="X117" s="606"/>
      <c r="AH117" s="617"/>
      <c r="AI117" s="617"/>
      <c r="AK117" s="606"/>
      <c r="AL117" s="606"/>
      <c r="AM117" s="606"/>
      <c r="AN117" s="607"/>
    </row>
    <row r="118" spans="1:40">
      <c r="A118" s="606"/>
      <c r="B118" s="606"/>
      <c r="C118" s="606"/>
      <c r="D118" s="606"/>
      <c r="E118" s="606"/>
      <c r="F118" s="606"/>
      <c r="G118" s="606"/>
      <c r="H118" s="615"/>
      <c r="I118" s="606"/>
      <c r="J118" s="606"/>
      <c r="K118" s="606"/>
      <c r="L118" s="606"/>
      <c r="M118" s="606"/>
      <c r="N118" s="606"/>
      <c r="O118" s="606"/>
      <c r="P118" s="606"/>
      <c r="Q118" s="606"/>
      <c r="R118" s="606"/>
      <c r="S118" s="606"/>
      <c r="T118" s="606"/>
      <c r="U118" s="606"/>
      <c r="V118" s="606"/>
      <c r="W118" s="606"/>
      <c r="X118" s="606"/>
      <c r="AH118" s="617"/>
      <c r="AI118" s="617"/>
      <c r="AK118" s="606"/>
      <c r="AL118" s="606"/>
      <c r="AM118" s="606"/>
      <c r="AN118" s="607"/>
    </row>
    <row r="119" spans="1:40">
      <c r="A119" s="606"/>
      <c r="B119" s="606"/>
      <c r="C119" s="606"/>
      <c r="D119" s="606"/>
      <c r="E119" s="606"/>
      <c r="F119" s="606"/>
      <c r="G119" s="606"/>
      <c r="H119" s="615"/>
      <c r="I119" s="606"/>
      <c r="J119" s="606"/>
      <c r="K119" s="606"/>
      <c r="L119" s="606"/>
      <c r="M119" s="606"/>
      <c r="N119" s="606"/>
      <c r="O119" s="606"/>
      <c r="P119" s="606"/>
      <c r="Q119" s="606"/>
      <c r="R119" s="606"/>
      <c r="S119" s="606"/>
      <c r="T119" s="606"/>
      <c r="U119" s="606"/>
      <c r="V119" s="606"/>
      <c r="W119" s="606"/>
      <c r="X119" s="606"/>
      <c r="AH119" s="617"/>
      <c r="AI119" s="617"/>
      <c r="AK119" s="606"/>
      <c r="AL119" s="606"/>
      <c r="AM119" s="606"/>
      <c r="AN119" s="607"/>
    </row>
    <row r="120" spans="1:40">
      <c r="A120" s="606"/>
      <c r="B120" s="606"/>
      <c r="C120" s="606"/>
      <c r="D120" s="606"/>
      <c r="E120" s="606"/>
      <c r="F120" s="606"/>
      <c r="G120" s="606"/>
      <c r="H120" s="615"/>
      <c r="I120" s="606"/>
      <c r="J120" s="606"/>
      <c r="K120" s="606"/>
      <c r="L120" s="606"/>
      <c r="M120" s="606"/>
      <c r="N120" s="606"/>
      <c r="O120" s="606"/>
      <c r="P120" s="606"/>
      <c r="Q120" s="606"/>
      <c r="R120" s="606"/>
      <c r="S120" s="606"/>
      <c r="T120" s="606"/>
      <c r="U120" s="606"/>
      <c r="V120" s="606"/>
      <c r="W120" s="606"/>
      <c r="X120" s="606"/>
      <c r="AH120" s="617"/>
      <c r="AI120" s="617"/>
      <c r="AK120" s="606"/>
      <c r="AL120" s="606"/>
      <c r="AM120" s="606"/>
      <c r="AN120" s="607"/>
    </row>
    <row r="121" spans="1:40">
      <c r="A121" s="606"/>
      <c r="B121" s="606"/>
      <c r="C121" s="606"/>
      <c r="D121" s="606"/>
      <c r="E121" s="606"/>
      <c r="F121" s="606"/>
      <c r="G121" s="606"/>
      <c r="H121" s="615"/>
      <c r="I121" s="606"/>
      <c r="J121" s="606"/>
      <c r="K121" s="606"/>
      <c r="L121" s="606"/>
      <c r="M121" s="606"/>
      <c r="N121" s="606"/>
      <c r="O121" s="606"/>
      <c r="P121" s="606"/>
      <c r="Q121" s="606"/>
      <c r="R121" s="606"/>
      <c r="S121" s="606"/>
      <c r="T121" s="606"/>
      <c r="U121" s="606"/>
      <c r="V121" s="606"/>
      <c r="W121" s="606"/>
      <c r="X121" s="606"/>
      <c r="AH121" s="617"/>
      <c r="AI121" s="617"/>
      <c r="AK121" s="606"/>
      <c r="AL121" s="606"/>
      <c r="AM121" s="606"/>
      <c r="AN121" s="607"/>
    </row>
    <row r="122" spans="1:40">
      <c r="A122" s="606"/>
      <c r="B122" s="606"/>
      <c r="C122" s="606"/>
      <c r="D122" s="606"/>
      <c r="E122" s="606"/>
      <c r="F122" s="606"/>
      <c r="G122" s="606"/>
      <c r="H122" s="615"/>
      <c r="I122" s="606"/>
      <c r="J122" s="606"/>
      <c r="K122" s="606"/>
      <c r="L122" s="606"/>
      <c r="M122" s="606"/>
      <c r="N122" s="606"/>
      <c r="O122" s="606"/>
      <c r="P122" s="606"/>
      <c r="Q122" s="606"/>
      <c r="R122" s="606"/>
      <c r="S122" s="606"/>
      <c r="T122" s="606"/>
      <c r="U122" s="606"/>
      <c r="V122" s="606"/>
      <c r="W122" s="606"/>
      <c r="X122" s="606"/>
      <c r="AH122" s="617"/>
      <c r="AI122" s="617"/>
      <c r="AK122" s="606"/>
      <c r="AL122" s="606"/>
      <c r="AM122" s="606"/>
      <c r="AN122" s="607"/>
    </row>
    <row r="123" spans="1:40">
      <c r="A123" s="606"/>
      <c r="B123" s="606"/>
      <c r="C123" s="606"/>
      <c r="D123" s="606"/>
      <c r="E123" s="606"/>
      <c r="F123" s="606"/>
      <c r="G123" s="606"/>
      <c r="H123" s="615"/>
      <c r="I123" s="606"/>
      <c r="J123" s="606"/>
      <c r="K123" s="606"/>
      <c r="L123" s="606"/>
      <c r="M123" s="606"/>
      <c r="N123" s="606"/>
      <c r="O123" s="606"/>
      <c r="P123" s="606"/>
      <c r="Q123" s="606"/>
      <c r="R123" s="606"/>
      <c r="S123" s="606"/>
      <c r="T123" s="606"/>
      <c r="U123" s="606"/>
      <c r="V123" s="606"/>
      <c r="W123" s="606"/>
      <c r="X123" s="606"/>
      <c r="AH123" s="617"/>
      <c r="AI123" s="617"/>
      <c r="AK123" s="606"/>
      <c r="AL123" s="606"/>
      <c r="AM123" s="606"/>
      <c r="AN123" s="607"/>
    </row>
    <row r="124" spans="1:40">
      <c r="A124" s="606"/>
      <c r="B124" s="606"/>
      <c r="C124" s="606"/>
      <c r="D124" s="606"/>
      <c r="E124" s="606"/>
      <c r="F124" s="606"/>
      <c r="G124" s="606"/>
      <c r="H124" s="615"/>
      <c r="I124" s="606"/>
      <c r="J124" s="606"/>
      <c r="K124" s="606"/>
      <c r="L124" s="606"/>
      <c r="M124" s="606"/>
      <c r="N124" s="606"/>
      <c r="O124" s="606"/>
      <c r="P124" s="606"/>
      <c r="Q124" s="606"/>
      <c r="R124" s="606"/>
      <c r="S124" s="606"/>
      <c r="T124" s="606"/>
      <c r="U124" s="606"/>
      <c r="V124" s="606"/>
      <c r="W124" s="606"/>
      <c r="X124" s="606"/>
      <c r="AH124" s="617"/>
      <c r="AI124" s="617"/>
      <c r="AK124" s="606"/>
      <c r="AL124" s="606"/>
      <c r="AM124" s="606"/>
      <c r="AN124" s="607"/>
    </row>
    <row r="125" spans="1:40">
      <c r="A125" s="606"/>
      <c r="B125" s="606"/>
      <c r="C125" s="606"/>
      <c r="D125" s="606"/>
      <c r="E125" s="606"/>
      <c r="F125" s="606"/>
      <c r="G125" s="606"/>
      <c r="H125" s="615"/>
      <c r="I125" s="606"/>
      <c r="J125" s="606"/>
      <c r="K125" s="606"/>
      <c r="L125" s="606"/>
      <c r="M125" s="606"/>
      <c r="N125" s="606"/>
      <c r="O125" s="606"/>
      <c r="P125" s="606"/>
      <c r="Q125" s="606"/>
      <c r="R125" s="606"/>
      <c r="S125" s="606"/>
      <c r="T125" s="606"/>
      <c r="U125" s="606"/>
      <c r="V125" s="606"/>
      <c r="W125" s="606"/>
      <c r="X125" s="606"/>
      <c r="AH125" s="617"/>
      <c r="AI125" s="617"/>
      <c r="AK125" s="606"/>
      <c r="AL125" s="606"/>
      <c r="AM125" s="606"/>
      <c r="AN125" s="607"/>
    </row>
    <row r="126" spans="1:40">
      <c r="A126" s="606"/>
      <c r="B126" s="606"/>
      <c r="C126" s="606"/>
      <c r="D126" s="606"/>
      <c r="E126" s="606"/>
      <c r="F126" s="606"/>
      <c r="G126" s="606"/>
      <c r="H126" s="615"/>
      <c r="I126" s="606"/>
      <c r="J126" s="606"/>
      <c r="K126" s="606"/>
      <c r="L126" s="606"/>
      <c r="M126" s="606"/>
      <c r="N126" s="606"/>
      <c r="O126" s="606"/>
      <c r="P126" s="606"/>
      <c r="Q126" s="606"/>
      <c r="R126" s="606"/>
      <c r="S126" s="606"/>
      <c r="T126" s="606"/>
      <c r="U126" s="606"/>
      <c r="V126" s="606"/>
      <c r="W126" s="606"/>
      <c r="X126" s="606"/>
      <c r="AH126" s="617"/>
      <c r="AI126" s="617"/>
      <c r="AK126" s="606"/>
      <c r="AL126" s="606"/>
      <c r="AM126" s="606"/>
      <c r="AN126" s="607"/>
    </row>
    <row r="127" spans="1:40">
      <c r="A127" s="606"/>
      <c r="B127" s="606"/>
      <c r="C127" s="606"/>
      <c r="D127" s="606"/>
      <c r="E127" s="606"/>
      <c r="F127" s="606"/>
      <c r="G127" s="606"/>
      <c r="H127" s="615"/>
      <c r="I127" s="606"/>
      <c r="J127" s="606"/>
      <c r="K127" s="606"/>
      <c r="L127" s="606"/>
      <c r="M127" s="606"/>
      <c r="N127" s="606"/>
      <c r="O127" s="606"/>
      <c r="P127" s="606"/>
      <c r="Q127" s="606"/>
      <c r="R127" s="606"/>
      <c r="S127" s="606"/>
      <c r="T127" s="606"/>
      <c r="U127" s="606"/>
      <c r="V127" s="606"/>
      <c r="W127" s="606"/>
      <c r="X127" s="606"/>
      <c r="AH127" s="617"/>
      <c r="AI127" s="617"/>
      <c r="AK127" s="606"/>
      <c r="AL127" s="606"/>
      <c r="AM127" s="606"/>
      <c r="AN127" s="607"/>
    </row>
    <row r="128" spans="1:40">
      <c r="A128" s="606"/>
      <c r="B128" s="606"/>
      <c r="C128" s="606"/>
      <c r="D128" s="606"/>
      <c r="E128" s="606"/>
      <c r="F128" s="606"/>
      <c r="G128" s="606"/>
      <c r="H128" s="615"/>
      <c r="I128" s="606"/>
      <c r="J128" s="606"/>
      <c r="K128" s="606"/>
      <c r="L128" s="606"/>
      <c r="M128" s="606"/>
      <c r="N128" s="606"/>
      <c r="O128" s="606"/>
      <c r="P128" s="606"/>
      <c r="Q128" s="606"/>
      <c r="R128" s="606"/>
      <c r="S128" s="606"/>
      <c r="T128" s="606"/>
      <c r="U128" s="606"/>
      <c r="V128" s="606"/>
      <c r="W128" s="606"/>
      <c r="X128" s="606"/>
      <c r="AH128" s="617"/>
      <c r="AI128" s="617"/>
      <c r="AK128" s="606"/>
      <c r="AL128" s="606"/>
      <c r="AM128" s="606"/>
      <c r="AN128" s="607"/>
    </row>
    <row r="129" spans="1:40">
      <c r="A129" s="606"/>
      <c r="B129" s="606"/>
      <c r="C129" s="606"/>
      <c r="D129" s="606"/>
      <c r="E129" s="606"/>
      <c r="F129" s="606"/>
      <c r="G129" s="606"/>
      <c r="H129" s="615"/>
      <c r="I129" s="606"/>
      <c r="J129" s="606"/>
      <c r="K129" s="606"/>
      <c r="L129" s="606"/>
      <c r="M129" s="606"/>
      <c r="N129" s="606"/>
      <c r="O129" s="606"/>
      <c r="P129" s="606"/>
      <c r="Q129" s="606"/>
      <c r="R129" s="606"/>
      <c r="S129" s="606"/>
      <c r="T129" s="606"/>
      <c r="U129" s="606"/>
      <c r="V129" s="606"/>
      <c r="W129" s="606"/>
      <c r="X129" s="606"/>
      <c r="AH129" s="617"/>
      <c r="AI129" s="617"/>
      <c r="AK129" s="606"/>
      <c r="AL129" s="606"/>
      <c r="AM129" s="606"/>
      <c r="AN129" s="607"/>
    </row>
    <row r="130" spans="1:40">
      <c r="A130" s="606"/>
      <c r="B130" s="606"/>
      <c r="C130" s="606"/>
      <c r="D130" s="606"/>
      <c r="E130" s="606"/>
      <c r="F130" s="606"/>
      <c r="G130" s="606"/>
      <c r="H130" s="615"/>
      <c r="I130" s="606"/>
      <c r="J130" s="606"/>
      <c r="K130" s="606"/>
      <c r="L130" s="606"/>
      <c r="M130" s="606"/>
      <c r="N130" s="606"/>
      <c r="O130" s="606"/>
      <c r="P130" s="606"/>
      <c r="Q130" s="606"/>
      <c r="R130" s="606"/>
      <c r="S130" s="606"/>
      <c r="T130" s="606"/>
      <c r="U130" s="606"/>
      <c r="V130" s="606"/>
      <c r="W130" s="606"/>
      <c r="X130" s="606"/>
      <c r="AH130" s="617"/>
      <c r="AI130" s="617"/>
      <c r="AK130" s="606"/>
      <c r="AL130" s="606"/>
      <c r="AM130" s="606"/>
      <c r="AN130" s="607"/>
    </row>
    <row r="131" spans="1:40">
      <c r="A131" s="606"/>
      <c r="B131" s="606"/>
      <c r="C131" s="606"/>
      <c r="D131" s="606"/>
      <c r="E131" s="606"/>
      <c r="F131" s="606"/>
      <c r="G131" s="606"/>
      <c r="H131" s="615"/>
      <c r="I131" s="606"/>
      <c r="J131" s="606"/>
      <c r="K131" s="606"/>
      <c r="L131" s="606"/>
      <c r="M131" s="606"/>
      <c r="N131" s="606"/>
      <c r="O131" s="606"/>
      <c r="P131" s="606"/>
      <c r="Q131" s="606"/>
      <c r="R131" s="606"/>
      <c r="S131" s="606"/>
      <c r="T131" s="606"/>
      <c r="U131" s="606"/>
      <c r="V131" s="606"/>
      <c r="W131" s="606"/>
      <c r="X131" s="606"/>
      <c r="AH131" s="617"/>
      <c r="AI131" s="617"/>
      <c r="AK131" s="606"/>
      <c r="AL131" s="606"/>
      <c r="AM131" s="606"/>
      <c r="AN131" s="607"/>
    </row>
    <row r="132" spans="1:40">
      <c r="A132" s="606"/>
      <c r="B132" s="606"/>
      <c r="C132" s="606"/>
      <c r="D132" s="606"/>
      <c r="E132" s="606"/>
      <c r="F132" s="606"/>
      <c r="G132" s="606"/>
      <c r="H132" s="615"/>
      <c r="I132" s="606"/>
      <c r="J132" s="606"/>
      <c r="K132" s="606"/>
      <c r="L132" s="606"/>
      <c r="M132" s="606"/>
      <c r="N132" s="606"/>
      <c r="O132" s="606"/>
      <c r="P132" s="606"/>
      <c r="Q132" s="606"/>
      <c r="R132" s="606"/>
      <c r="S132" s="606"/>
      <c r="T132" s="606"/>
      <c r="U132" s="606"/>
      <c r="V132" s="606"/>
      <c r="W132" s="606"/>
      <c r="X132" s="606"/>
      <c r="AH132" s="617"/>
      <c r="AI132" s="617"/>
      <c r="AK132" s="606"/>
      <c r="AL132" s="606"/>
      <c r="AM132" s="606"/>
      <c r="AN132" s="607"/>
    </row>
    <row r="133" spans="1:40">
      <c r="A133" s="606"/>
      <c r="B133" s="606"/>
      <c r="C133" s="606"/>
      <c r="D133" s="606"/>
      <c r="E133" s="606"/>
      <c r="F133" s="606"/>
      <c r="G133" s="606"/>
      <c r="H133" s="615"/>
      <c r="I133" s="606"/>
      <c r="J133" s="606"/>
      <c r="K133" s="606"/>
      <c r="L133" s="606"/>
      <c r="M133" s="606"/>
      <c r="N133" s="606"/>
      <c r="O133" s="606"/>
      <c r="P133" s="606"/>
      <c r="Q133" s="606"/>
      <c r="R133" s="606"/>
      <c r="S133" s="606"/>
      <c r="T133" s="606"/>
      <c r="U133" s="606"/>
      <c r="V133" s="606"/>
      <c r="W133" s="606"/>
      <c r="X133" s="606"/>
      <c r="AH133" s="617"/>
      <c r="AI133" s="617"/>
      <c r="AK133" s="606"/>
      <c r="AL133" s="606"/>
      <c r="AM133" s="606"/>
      <c r="AN133" s="607"/>
    </row>
    <row r="134" spans="1:40">
      <c r="A134" s="606"/>
      <c r="B134" s="606"/>
      <c r="C134" s="606"/>
      <c r="D134" s="606"/>
      <c r="E134" s="606"/>
      <c r="F134" s="606"/>
      <c r="G134" s="606"/>
      <c r="H134" s="615"/>
      <c r="I134" s="606"/>
      <c r="J134" s="606"/>
      <c r="K134" s="606"/>
      <c r="L134" s="606"/>
      <c r="M134" s="606"/>
      <c r="N134" s="606"/>
      <c r="O134" s="606"/>
      <c r="P134" s="606"/>
      <c r="Q134" s="606"/>
      <c r="R134" s="606"/>
      <c r="S134" s="606"/>
      <c r="T134" s="606"/>
      <c r="U134" s="606"/>
      <c r="V134" s="606"/>
      <c r="W134" s="606"/>
      <c r="X134" s="606"/>
      <c r="AH134" s="617"/>
      <c r="AI134" s="617"/>
      <c r="AK134" s="606"/>
      <c r="AL134" s="606"/>
      <c r="AM134" s="606"/>
      <c r="AN134" s="607"/>
    </row>
    <row r="135" spans="1:40">
      <c r="A135" s="606"/>
      <c r="B135" s="606"/>
      <c r="C135" s="606"/>
      <c r="D135" s="606"/>
      <c r="E135" s="606"/>
      <c r="F135" s="606"/>
      <c r="G135" s="606"/>
      <c r="H135" s="615"/>
      <c r="I135" s="606"/>
      <c r="J135" s="606"/>
      <c r="K135" s="606"/>
      <c r="L135" s="606"/>
      <c r="M135" s="606"/>
      <c r="N135" s="606"/>
      <c r="O135" s="606"/>
      <c r="P135" s="606"/>
      <c r="Q135" s="606"/>
      <c r="R135" s="606"/>
      <c r="S135" s="606"/>
      <c r="T135" s="606"/>
      <c r="U135" s="606"/>
      <c r="V135" s="606"/>
      <c r="W135" s="606"/>
      <c r="X135" s="606"/>
      <c r="AH135" s="617"/>
      <c r="AI135" s="617"/>
      <c r="AK135" s="606"/>
      <c r="AL135" s="606"/>
      <c r="AM135" s="606"/>
      <c r="AN135" s="607"/>
    </row>
    <row r="136" spans="1:40">
      <c r="A136" s="606"/>
      <c r="B136" s="606"/>
      <c r="C136" s="606"/>
      <c r="D136" s="606"/>
      <c r="E136" s="606"/>
      <c r="F136" s="606"/>
      <c r="G136" s="606"/>
      <c r="H136" s="615"/>
      <c r="I136" s="606"/>
      <c r="J136" s="606"/>
      <c r="K136" s="606"/>
      <c r="L136" s="606"/>
      <c r="M136" s="606"/>
      <c r="N136" s="606"/>
      <c r="O136" s="606"/>
      <c r="P136" s="606"/>
      <c r="Q136" s="606"/>
      <c r="R136" s="606"/>
      <c r="S136" s="606"/>
      <c r="T136" s="606"/>
      <c r="U136" s="606"/>
      <c r="V136" s="606"/>
      <c r="W136" s="606"/>
      <c r="X136" s="606"/>
      <c r="AH136" s="617"/>
      <c r="AI136" s="617"/>
      <c r="AK136" s="606"/>
      <c r="AL136" s="606"/>
      <c r="AM136" s="606"/>
      <c r="AN136" s="607"/>
    </row>
    <row r="137" spans="1:40">
      <c r="A137" s="606"/>
      <c r="B137" s="606"/>
      <c r="C137" s="606"/>
      <c r="D137" s="606"/>
      <c r="E137" s="606"/>
      <c r="F137" s="606"/>
      <c r="G137" s="606"/>
      <c r="H137" s="615"/>
      <c r="I137" s="606"/>
      <c r="J137" s="606"/>
      <c r="K137" s="606"/>
      <c r="L137" s="606"/>
      <c r="M137" s="606"/>
      <c r="N137" s="606"/>
      <c r="O137" s="606"/>
      <c r="P137" s="606"/>
      <c r="Q137" s="606"/>
      <c r="R137" s="606"/>
      <c r="S137" s="606"/>
      <c r="T137" s="606"/>
      <c r="U137" s="606"/>
      <c r="V137" s="606"/>
      <c r="W137" s="606"/>
      <c r="X137" s="606"/>
      <c r="AH137" s="617"/>
      <c r="AI137" s="617"/>
      <c r="AK137" s="606"/>
      <c r="AL137" s="606"/>
      <c r="AM137" s="606"/>
      <c r="AN137" s="607"/>
    </row>
    <row r="138" spans="1:40">
      <c r="A138" s="606"/>
      <c r="B138" s="606"/>
      <c r="C138" s="606"/>
      <c r="D138" s="606"/>
      <c r="E138" s="606"/>
      <c r="F138" s="606"/>
      <c r="G138" s="606"/>
      <c r="H138" s="615"/>
      <c r="I138" s="606"/>
      <c r="J138" s="606"/>
      <c r="K138" s="606"/>
      <c r="L138" s="606"/>
      <c r="M138" s="606"/>
      <c r="N138" s="606"/>
      <c r="O138" s="606"/>
      <c r="P138" s="606"/>
      <c r="Q138" s="606"/>
      <c r="R138" s="606"/>
      <c r="S138" s="606"/>
      <c r="T138" s="606"/>
      <c r="U138" s="606"/>
      <c r="V138" s="606"/>
      <c r="W138" s="606"/>
      <c r="X138" s="606"/>
      <c r="AH138" s="617"/>
      <c r="AI138" s="617"/>
      <c r="AK138" s="606"/>
      <c r="AL138" s="606"/>
      <c r="AM138" s="606"/>
      <c r="AN138" s="607"/>
    </row>
    <row r="139" spans="1:40">
      <c r="A139" s="606"/>
      <c r="B139" s="606"/>
      <c r="C139" s="606"/>
      <c r="D139" s="606"/>
      <c r="E139" s="606"/>
      <c r="F139" s="606"/>
      <c r="G139" s="606"/>
      <c r="H139" s="615"/>
      <c r="I139" s="606"/>
      <c r="J139" s="606"/>
      <c r="K139" s="606"/>
      <c r="L139" s="606"/>
      <c r="M139" s="606"/>
      <c r="N139" s="606"/>
      <c r="O139" s="606"/>
      <c r="P139" s="606"/>
      <c r="Q139" s="606"/>
      <c r="R139" s="606"/>
      <c r="S139" s="606"/>
      <c r="T139" s="606"/>
      <c r="U139" s="606"/>
      <c r="V139" s="606"/>
      <c r="W139" s="606"/>
      <c r="X139" s="606"/>
      <c r="AH139" s="617"/>
      <c r="AI139" s="617"/>
      <c r="AK139" s="606"/>
      <c r="AL139" s="606"/>
      <c r="AM139" s="606"/>
      <c r="AN139" s="607"/>
    </row>
    <row r="140" spans="1:40">
      <c r="A140" s="606"/>
      <c r="B140" s="606"/>
      <c r="C140" s="606"/>
      <c r="D140" s="606"/>
      <c r="E140" s="606"/>
      <c r="F140" s="606"/>
      <c r="G140" s="606"/>
      <c r="H140" s="615"/>
      <c r="I140" s="606"/>
      <c r="J140" s="606"/>
      <c r="K140" s="606"/>
      <c r="L140" s="606"/>
      <c r="M140" s="606"/>
      <c r="N140" s="606"/>
      <c r="O140" s="606"/>
      <c r="P140" s="606"/>
      <c r="Q140" s="606"/>
      <c r="R140" s="606"/>
      <c r="S140" s="606"/>
      <c r="T140" s="606"/>
      <c r="U140" s="606"/>
      <c r="V140" s="606"/>
      <c r="W140" s="606"/>
      <c r="X140" s="606"/>
      <c r="AH140" s="617"/>
      <c r="AI140" s="617"/>
      <c r="AK140" s="606"/>
      <c r="AL140" s="606"/>
      <c r="AM140" s="606"/>
      <c r="AN140" s="607"/>
    </row>
    <row r="141" spans="1:40">
      <c r="A141" s="606"/>
      <c r="B141" s="606"/>
      <c r="C141" s="606"/>
      <c r="D141" s="606"/>
      <c r="E141" s="606"/>
      <c r="F141" s="606"/>
      <c r="G141" s="606"/>
      <c r="H141" s="615"/>
      <c r="I141" s="606"/>
      <c r="J141" s="606"/>
      <c r="K141" s="606"/>
      <c r="L141" s="606"/>
      <c r="M141" s="606"/>
      <c r="N141" s="606"/>
      <c r="O141" s="606"/>
      <c r="P141" s="606"/>
      <c r="Q141" s="606"/>
      <c r="R141" s="606"/>
      <c r="S141" s="606"/>
      <c r="T141" s="606"/>
      <c r="U141" s="606"/>
      <c r="V141" s="606"/>
      <c r="W141" s="606"/>
      <c r="X141" s="606"/>
      <c r="AH141" s="617"/>
      <c r="AI141" s="617"/>
      <c r="AK141" s="606"/>
      <c r="AL141" s="606"/>
      <c r="AM141" s="606"/>
      <c r="AN141" s="607"/>
    </row>
    <row r="142" spans="1:40">
      <c r="A142" s="606"/>
      <c r="B142" s="606"/>
      <c r="C142" s="606"/>
      <c r="D142" s="606"/>
      <c r="E142" s="606"/>
      <c r="F142" s="606"/>
      <c r="G142" s="606"/>
      <c r="H142" s="615"/>
      <c r="I142" s="606"/>
      <c r="J142" s="606"/>
      <c r="K142" s="606"/>
      <c r="L142" s="606"/>
      <c r="M142" s="606"/>
      <c r="N142" s="606"/>
      <c r="O142" s="606"/>
      <c r="P142" s="606"/>
      <c r="Q142" s="606"/>
      <c r="R142" s="606"/>
      <c r="S142" s="606"/>
      <c r="T142" s="606"/>
      <c r="U142" s="606"/>
      <c r="V142" s="606"/>
      <c r="W142" s="606"/>
      <c r="X142" s="606"/>
      <c r="AH142" s="617"/>
      <c r="AI142" s="617"/>
      <c r="AK142" s="606"/>
      <c r="AL142" s="606"/>
      <c r="AM142" s="606"/>
      <c r="AN142" s="607"/>
    </row>
    <row r="143" spans="1:40">
      <c r="A143" s="606"/>
      <c r="B143" s="606"/>
      <c r="C143" s="606"/>
      <c r="D143" s="606"/>
      <c r="E143" s="606"/>
      <c r="F143" s="606"/>
      <c r="G143" s="606"/>
      <c r="H143" s="615"/>
      <c r="I143" s="606"/>
      <c r="J143" s="606"/>
      <c r="K143" s="606"/>
      <c r="L143" s="606"/>
      <c r="M143" s="606"/>
      <c r="N143" s="606"/>
      <c r="O143" s="606"/>
      <c r="P143" s="606"/>
      <c r="Q143" s="606"/>
      <c r="R143" s="606"/>
      <c r="S143" s="606"/>
      <c r="T143" s="606"/>
      <c r="U143" s="606"/>
      <c r="V143" s="606"/>
      <c r="W143" s="606"/>
      <c r="X143" s="606"/>
      <c r="AH143" s="617"/>
      <c r="AI143" s="617"/>
      <c r="AK143" s="606"/>
      <c r="AL143" s="606"/>
      <c r="AM143" s="606"/>
      <c r="AN143" s="607"/>
    </row>
    <row r="144" spans="1:40">
      <c r="A144" s="606"/>
      <c r="B144" s="606"/>
      <c r="C144" s="606"/>
      <c r="D144" s="606"/>
      <c r="E144" s="606"/>
      <c r="F144" s="606"/>
      <c r="G144" s="606"/>
      <c r="H144" s="615"/>
      <c r="I144" s="606"/>
      <c r="J144" s="606"/>
      <c r="K144" s="606"/>
      <c r="L144" s="606"/>
      <c r="M144" s="606"/>
      <c r="N144" s="606"/>
      <c r="O144" s="606"/>
      <c r="P144" s="606"/>
      <c r="Q144" s="606"/>
      <c r="R144" s="606"/>
      <c r="S144" s="606"/>
      <c r="T144" s="606"/>
      <c r="U144" s="606"/>
      <c r="V144" s="606"/>
      <c r="W144" s="606"/>
      <c r="X144" s="606"/>
      <c r="AH144" s="617"/>
      <c r="AI144" s="617"/>
      <c r="AK144" s="606"/>
      <c r="AL144" s="606"/>
      <c r="AM144" s="606"/>
      <c r="AN144" s="607"/>
    </row>
    <row r="145" spans="1:40">
      <c r="A145" s="606"/>
      <c r="B145" s="606"/>
      <c r="C145" s="606"/>
      <c r="D145" s="606"/>
      <c r="E145" s="606"/>
      <c r="F145" s="606"/>
      <c r="G145" s="606"/>
      <c r="H145" s="615"/>
      <c r="I145" s="606"/>
      <c r="J145" s="606"/>
      <c r="K145" s="606"/>
      <c r="L145" s="606"/>
      <c r="M145" s="606"/>
      <c r="N145" s="606"/>
      <c r="O145" s="606"/>
      <c r="P145" s="606"/>
      <c r="Q145" s="606"/>
      <c r="R145" s="606"/>
      <c r="S145" s="606"/>
      <c r="T145" s="606"/>
      <c r="U145" s="606"/>
      <c r="V145" s="606"/>
      <c r="W145" s="606"/>
      <c r="X145" s="606"/>
      <c r="AH145" s="617"/>
      <c r="AI145" s="617"/>
      <c r="AK145" s="606"/>
      <c r="AL145" s="606"/>
      <c r="AM145" s="606"/>
      <c r="AN145" s="607"/>
    </row>
    <row r="146" spans="1:40">
      <c r="A146" s="606"/>
      <c r="B146" s="606"/>
      <c r="C146" s="606"/>
      <c r="D146" s="606"/>
      <c r="E146" s="606"/>
      <c r="F146" s="606"/>
      <c r="G146" s="606"/>
      <c r="H146" s="615"/>
      <c r="I146" s="606"/>
      <c r="J146" s="606"/>
      <c r="K146" s="606"/>
      <c r="L146" s="606"/>
      <c r="M146" s="606"/>
      <c r="N146" s="606"/>
      <c r="O146" s="606"/>
      <c r="P146" s="606"/>
      <c r="Q146" s="606"/>
      <c r="R146" s="606"/>
      <c r="S146" s="606"/>
      <c r="T146" s="606"/>
      <c r="U146" s="606"/>
      <c r="V146" s="606"/>
      <c r="W146" s="606"/>
      <c r="X146" s="606"/>
      <c r="AH146" s="617"/>
      <c r="AI146" s="617"/>
      <c r="AK146" s="606"/>
      <c r="AL146" s="606"/>
      <c r="AM146" s="606"/>
      <c r="AN146" s="607"/>
    </row>
    <row r="147" spans="1:40">
      <c r="A147" s="606"/>
      <c r="B147" s="606"/>
      <c r="C147" s="606"/>
      <c r="D147" s="606"/>
      <c r="E147" s="606"/>
      <c r="F147" s="606"/>
      <c r="G147" s="606"/>
      <c r="H147" s="615"/>
      <c r="I147" s="606"/>
      <c r="J147" s="606"/>
      <c r="K147" s="606"/>
      <c r="L147" s="606"/>
      <c r="M147" s="606"/>
      <c r="N147" s="606"/>
      <c r="O147" s="606"/>
      <c r="P147" s="606"/>
      <c r="Q147" s="606"/>
      <c r="R147" s="606"/>
      <c r="S147" s="606"/>
      <c r="T147" s="606"/>
      <c r="U147" s="606"/>
      <c r="V147" s="606"/>
      <c r="W147" s="606"/>
      <c r="X147" s="606"/>
      <c r="AH147" s="617"/>
      <c r="AI147" s="617"/>
      <c r="AK147" s="606"/>
      <c r="AL147" s="606"/>
      <c r="AM147" s="606"/>
      <c r="AN147" s="607"/>
    </row>
    <row r="148" spans="1:40">
      <c r="A148" s="606"/>
      <c r="B148" s="606"/>
      <c r="C148" s="606"/>
      <c r="D148" s="606"/>
      <c r="E148" s="606"/>
      <c r="F148" s="606"/>
      <c r="G148" s="606"/>
      <c r="H148" s="615"/>
      <c r="I148" s="606"/>
      <c r="J148" s="606"/>
      <c r="K148" s="606"/>
      <c r="L148" s="606"/>
      <c r="M148" s="606"/>
      <c r="N148" s="606"/>
      <c r="O148" s="606"/>
      <c r="P148" s="606"/>
      <c r="Q148" s="606"/>
      <c r="R148" s="606"/>
      <c r="S148" s="606"/>
      <c r="T148" s="606"/>
      <c r="U148" s="606"/>
      <c r="V148" s="606"/>
      <c r="W148" s="606"/>
      <c r="X148" s="606"/>
      <c r="AH148" s="617"/>
      <c r="AI148" s="617"/>
      <c r="AK148" s="606"/>
      <c r="AL148" s="606"/>
      <c r="AM148" s="606"/>
      <c r="AN148" s="607"/>
    </row>
    <row r="149" spans="1:40">
      <c r="A149" s="606"/>
      <c r="B149" s="606"/>
      <c r="C149" s="606"/>
      <c r="D149" s="606"/>
      <c r="E149" s="606"/>
      <c r="F149" s="606"/>
      <c r="G149" s="606"/>
      <c r="H149" s="615"/>
      <c r="I149" s="606"/>
      <c r="J149" s="606"/>
      <c r="K149" s="606"/>
      <c r="L149" s="606"/>
      <c r="M149" s="606"/>
      <c r="N149" s="606"/>
      <c r="O149" s="606"/>
      <c r="P149" s="606"/>
      <c r="Q149" s="606"/>
      <c r="R149" s="606"/>
      <c r="S149" s="606"/>
      <c r="T149" s="606"/>
      <c r="U149" s="606"/>
      <c r="V149" s="606"/>
      <c r="W149" s="606"/>
      <c r="X149" s="606"/>
      <c r="AH149" s="617"/>
      <c r="AI149" s="617"/>
      <c r="AK149" s="606"/>
      <c r="AL149" s="606"/>
      <c r="AM149" s="606"/>
      <c r="AN149" s="607"/>
    </row>
    <row r="150" spans="1:40">
      <c r="A150" s="606"/>
      <c r="B150" s="606"/>
      <c r="C150" s="606"/>
      <c r="D150" s="606"/>
      <c r="E150" s="606"/>
      <c r="F150" s="606"/>
      <c r="G150" s="606"/>
      <c r="H150" s="615"/>
      <c r="I150" s="606"/>
      <c r="J150" s="606"/>
      <c r="K150" s="606"/>
      <c r="L150" s="606"/>
      <c r="M150" s="606"/>
      <c r="N150" s="606"/>
      <c r="O150" s="606"/>
      <c r="P150" s="606"/>
      <c r="Q150" s="606"/>
      <c r="R150" s="606"/>
      <c r="S150" s="606"/>
      <c r="T150" s="606"/>
      <c r="U150" s="606"/>
      <c r="V150" s="606"/>
      <c r="W150" s="606"/>
      <c r="X150" s="606"/>
      <c r="AH150" s="617"/>
      <c r="AI150" s="617"/>
      <c r="AK150" s="606"/>
      <c r="AL150" s="606"/>
      <c r="AM150" s="606"/>
      <c r="AN150" s="607"/>
    </row>
    <row r="151" spans="1:40">
      <c r="A151" s="606"/>
      <c r="B151" s="606"/>
      <c r="C151" s="606"/>
      <c r="D151" s="606"/>
      <c r="E151" s="606"/>
      <c r="F151" s="606"/>
      <c r="G151" s="606"/>
      <c r="H151" s="615"/>
      <c r="I151" s="606"/>
      <c r="J151" s="606"/>
      <c r="K151" s="606"/>
      <c r="L151" s="606"/>
      <c r="M151" s="606"/>
      <c r="N151" s="606"/>
      <c r="O151" s="606"/>
      <c r="P151" s="606"/>
      <c r="Q151" s="606"/>
      <c r="R151" s="606"/>
      <c r="S151" s="606"/>
      <c r="T151" s="606"/>
      <c r="U151" s="606"/>
      <c r="V151" s="606"/>
      <c r="W151" s="606"/>
      <c r="X151" s="606"/>
      <c r="AH151" s="617"/>
      <c r="AI151" s="617"/>
      <c r="AK151" s="606"/>
      <c r="AL151" s="606"/>
      <c r="AM151" s="606"/>
      <c r="AN151" s="607"/>
    </row>
    <row r="152" spans="1:40">
      <c r="A152" s="606"/>
      <c r="B152" s="606"/>
      <c r="C152" s="606"/>
      <c r="D152" s="606"/>
      <c r="E152" s="606"/>
      <c r="F152" s="606"/>
      <c r="G152" s="606"/>
      <c r="H152" s="615"/>
      <c r="I152" s="606"/>
      <c r="J152" s="606"/>
      <c r="K152" s="606"/>
      <c r="L152" s="606"/>
      <c r="M152" s="606"/>
      <c r="N152" s="606"/>
      <c r="O152" s="606"/>
      <c r="P152" s="606"/>
      <c r="Q152" s="606"/>
      <c r="R152" s="606"/>
      <c r="S152" s="606"/>
      <c r="T152" s="606"/>
      <c r="U152" s="606"/>
      <c r="V152" s="606"/>
      <c r="W152" s="606"/>
      <c r="X152" s="606"/>
      <c r="AH152" s="617"/>
      <c r="AI152" s="617"/>
      <c r="AK152" s="606"/>
      <c r="AL152" s="606"/>
      <c r="AM152" s="606"/>
      <c r="AN152" s="607"/>
    </row>
    <row r="153" spans="1:40">
      <c r="A153" s="606"/>
      <c r="B153" s="606"/>
      <c r="C153" s="606"/>
      <c r="D153" s="606"/>
      <c r="E153" s="606"/>
      <c r="F153" s="606"/>
      <c r="G153" s="606"/>
      <c r="H153" s="615"/>
      <c r="I153" s="606"/>
      <c r="J153" s="606"/>
      <c r="K153" s="606"/>
      <c r="L153" s="606"/>
      <c r="M153" s="606"/>
      <c r="N153" s="606"/>
      <c r="O153" s="606"/>
      <c r="P153" s="606"/>
      <c r="Q153" s="606"/>
      <c r="R153" s="606"/>
      <c r="S153" s="606"/>
      <c r="T153" s="606"/>
      <c r="U153" s="606"/>
      <c r="V153" s="606"/>
      <c r="W153" s="606"/>
      <c r="X153" s="606"/>
      <c r="AH153" s="617"/>
      <c r="AI153" s="617"/>
      <c r="AK153" s="606"/>
      <c r="AL153" s="606"/>
      <c r="AM153" s="606"/>
      <c r="AN153" s="607"/>
    </row>
    <row r="154" spans="1:40">
      <c r="A154" s="606"/>
      <c r="B154" s="606"/>
      <c r="C154" s="606"/>
      <c r="D154" s="606"/>
      <c r="E154" s="606"/>
      <c r="F154" s="606"/>
      <c r="G154" s="606"/>
      <c r="H154" s="615"/>
      <c r="I154" s="606"/>
      <c r="J154" s="606"/>
      <c r="K154" s="606"/>
      <c r="L154" s="606"/>
      <c r="M154" s="606"/>
      <c r="N154" s="606"/>
      <c r="O154" s="606"/>
      <c r="P154" s="606"/>
      <c r="Q154" s="606"/>
      <c r="R154" s="606"/>
      <c r="S154" s="606"/>
      <c r="T154" s="606"/>
      <c r="U154" s="606"/>
      <c r="V154" s="606"/>
      <c r="W154" s="606"/>
      <c r="X154" s="606"/>
      <c r="AH154" s="617"/>
      <c r="AI154" s="617"/>
      <c r="AK154" s="606"/>
      <c r="AL154" s="606"/>
      <c r="AM154" s="606"/>
      <c r="AN154" s="607"/>
    </row>
    <row r="155" spans="1:40">
      <c r="A155" s="606"/>
      <c r="B155" s="606"/>
      <c r="C155" s="606"/>
      <c r="D155" s="606"/>
      <c r="E155" s="606"/>
      <c r="F155" s="606"/>
      <c r="G155" s="606"/>
      <c r="H155" s="615"/>
      <c r="I155" s="606"/>
      <c r="J155" s="606"/>
      <c r="K155" s="606"/>
      <c r="L155" s="606"/>
      <c r="M155" s="606"/>
      <c r="N155" s="606"/>
      <c r="O155" s="606"/>
      <c r="P155" s="606"/>
      <c r="Q155" s="606"/>
      <c r="R155" s="606"/>
      <c r="S155" s="606"/>
      <c r="T155" s="606"/>
      <c r="U155" s="606"/>
      <c r="V155" s="606"/>
      <c r="W155" s="606"/>
      <c r="X155" s="606"/>
      <c r="AH155" s="617"/>
      <c r="AI155" s="617"/>
      <c r="AK155" s="606"/>
      <c r="AL155" s="606"/>
      <c r="AM155" s="606"/>
      <c r="AN155" s="607"/>
    </row>
    <row r="156" spans="1:40">
      <c r="A156" s="606"/>
      <c r="B156" s="606"/>
      <c r="C156" s="606"/>
      <c r="D156" s="606"/>
      <c r="E156" s="606"/>
      <c r="F156" s="606"/>
      <c r="G156" s="606"/>
      <c r="H156" s="615"/>
      <c r="I156" s="606"/>
      <c r="J156" s="606"/>
      <c r="K156" s="606"/>
      <c r="L156" s="606"/>
      <c r="M156" s="606"/>
      <c r="N156" s="606"/>
      <c r="O156" s="606"/>
      <c r="P156" s="606"/>
      <c r="Q156" s="606"/>
      <c r="R156" s="606"/>
      <c r="S156" s="606"/>
      <c r="T156" s="606"/>
      <c r="U156" s="606"/>
      <c r="V156" s="606"/>
      <c r="W156" s="606"/>
      <c r="X156" s="606"/>
      <c r="AH156" s="617"/>
      <c r="AI156" s="617"/>
      <c r="AK156" s="606"/>
      <c r="AL156" s="606"/>
      <c r="AM156" s="606"/>
      <c r="AN156" s="607"/>
    </row>
    <row r="157" spans="1:40">
      <c r="A157" s="606"/>
      <c r="B157" s="606"/>
      <c r="C157" s="606"/>
      <c r="D157" s="606"/>
      <c r="E157" s="606"/>
      <c r="F157" s="606"/>
      <c r="G157" s="606"/>
      <c r="H157" s="615"/>
      <c r="I157" s="606"/>
      <c r="J157" s="606"/>
      <c r="K157" s="606"/>
      <c r="L157" s="606"/>
      <c r="M157" s="606"/>
      <c r="N157" s="606"/>
      <c r="O157" s="606"/>
      <c r="P157" s="606"/>
      <c r="Q157" s="606"/>
      <c r="R157" s="606"/>
      <c r="S157" s="606"/>
      <c r="T157" s="606"/>
      <c r="U157" s="606"/>
      <c r="V157" s="606"/>
      <c r="W157" s="606"/>
      <c r="X157" s="606"/>
      <c r="AH157" s="617"/>
      <c r="AI157" s="617"/>
      <c r="AK157" s="606"/>
      <c r="AL157" s="606"/>
      <c r="AM157" s="606"/>
      <c r="AN157" s="607"/>
    </row>
    <row r="158" spans="1:40">
      <c r="A158" s="606"/>
      <c r="B158" s="606"/>
      <c r="C158" s="606"/>
      <c r="D158" s="606"/>
      <c r="E158" s="606"/>
      <c r="F158" s="606"/>
      <c r="G158" s="606"/>
      <c r="H158" s="615"/>
      <c r="I158" s="606"/>
      <c r="J158" s="606"/>
      <c r="K158" s="606"/>
      <c r="L158" s="606"/>
      <c r="M158" s="606"/>
      <c r="N158" s="606"/>
      <c r="O158" s="606"/>
      <c r="P158" s="606"/>
      <c r="Q158" s="606"/>
      <c r="R158" s="606"/>
      <c r="S158" s="606"/>
      <c r="T158" s="606"/>
      <c r="U158" s="606"/>
      <c r="V158" s="606"/>
      <c r="W158" s="606"/>
      <c r="X158" s="606"/>
      <c r="AH158" s="617"/>
      <c r="AI158" s="617"/>
      <c r="AK158" s="606"/>
      <c r="AL158" s="606"/>
      <c r="AM158" s="606"/>
      <c r="AN158" s="607"/>
    </row>
    <row r="159" spans="1:40">
      <c r="A159" s="606"/>
      <c r="B159" s="606"/>
      <c r="C159" s="606"/>
      <c r="D159" s="606"/>
      <c r="E159" s="606"/>
      <c r="F159" s="606"/>
      <c r="G159" s="606"/>
      <c r="H159" s="615"/>
      <c r="I159" s="606"/>
      <c r="J159" s="606"/>
      <c r="K159" s="606"/>
      <c r="L159" s="606"/>
      <c r="M159" s="606"/>
      <c r="N159" s="606"/>
      <c r="O159" s="606"/>
      <c r="P159" s="606"/>
      <c r="Q159" s="606"/>
      <c r="R159" s="606"/>
      <c r="S159" s="606"/>
      <c r="T159" s="606"/>
      <c r="U159" s="606"/>
      <c r="V159" s="606"/>
      <c r="W159" s="606"/>
      <c r="X159" s="606"/>
      <c r="AH159" s="617"/>
      <c r="AI159" s="617"/>
      <c r="AK159" s="606"/>
      <c r="AL159" s="606"/>
      <c r="AM159" s="606"/>
      <c r="AN159" s="607"/>
    </row>
    <row r="160" spans="1:40">
      <c r="A160" s="606"/>
      <c r="B160" s="606"/>
      <c r="C160" s="606"/>
      <c r="D160" s="606"/>
      <c r="E160" s="606"/>
      <c r="F160" s="606"/>
      <c r="G160" s="606"/>
      <c r="H160" s="615"/>
      <c r="I160" s="606"/>
      <c r="J160" s="606"/>
      <c r="K160" s="606"/>
      <c r="L160" s="606"/>
      <c r="M160" s="606"/>
      <c r="N160" s="606"/>
      <c r="O160" s="606"/>
      <c r="P160" s="606"/>
      <c r="Q160" s="606"/>
      <c r="R160" s="606"/>
      <c r="S160" s="606"/>
      <c r="T160" s="606"/>
      <c r="U160" s="606"/>
      <c r="V160" s="606"/>
      <c r="W160" s="606"/>
      <c r="X160" s="606"/>
      <c r="AH160" s="617"/>
      <c r="AI160" s="617"/>
      <c r="AK160" s="606"/>
      <c r="AL160" s="606"/>
      <c r="AM160" s="606"/>
      <c r="AN160" s="607"/>
    </row>
    <row r="161" spans="1:40">
      <c r="A161" s="606"/>
      <c r="B161" s="606"/>
      <c r="C161" s="606"/>
      <c r="D161" s="606"/>
      <c r="E161" s="606"/>
      <c r="F161" s="606"/>
      <c r="G161" s="606"/>
      <c r="H161" s="615"/>
      <c r="I161" s="606"/>
      <c r="J161" s="606"/>
      <c r="K161" s="606"/>
      <c r="L161" s="606"/>
      <c r="M161" s="606"/>
      <c r="N161" s="606"/>
      <c r="O161" s="606"/>
      <c r="P161" s="606"/>
      <c r="Q161" s="606"/>
      <c r="R161" s="606"/>
      <c r="S161" s="606"/>
      <c r="T161" s="606"/>
      <c r="U161" s="606"/>
      <c r="V161" s="606"/>
      <c r="W161" s="606"/>
      <c r="X161" s="606"/>
      <c r="AH161" s="617"/>
      <c r="AI161" s="617"/>
      <c r="AK161" s="606"/>
      <c r="AL161" s="606"/>
      <c r="AM161" s="606"/>
      <c r="AN161" s="607"/>
    </row>
    <row r="162" spans="1:40">
      <c r="A162" s="606"/>
      <c r="B162" s="606"/>
      <c r="C162" s="606"/>
      <c r="D162" s="606"/>
      <c r="E162" s="606"/>
      <c r="F162" s="606"/>
      <c r="G162" s="606"/>
      <c r="H162" s="615"/>
      <c r="I162" s="606"/>
      <c r="J162" s="606"/>
      <c r="K162" s="606"/>
      <c r="L162" s="606"/>
      <c r="M162" s="606"/>
      <c r="N162" s="606"/>
      <c r="O162" s="606"/>
      <c r="P162" s="606"/>
      <c r="Q162" s="606"/>
      <c r="R162" s="606"/>
      <c r="S162" s="606"/>
      <c r="T162" s="606"/>
      <c r="U162" s="606"/>
      <c r="V162" s="606"/>
      <c r="W162" s="606"/>
      <c r="X162" s="606"/>
      <c r="AH162" s="617"/>
      <c r="AI162" s="617"/>
      <c r="AK162" s="606"/>
      <c r="AL162" s="606"/>
      <c r="AM162" s="606"/>
      <c r="AN162" s="607"/>
    </row>
    <row r="163" spans="1:40">
      <c r="A163" s="606"/>
      <c r="B163" s="606"/>
      <c r="C163" s="606"/>
      <c r="D163" s="606"/>
      <c r="E163" s="606"/>
      <c r="F163" s="606"/>
      <c r="G163" s="606"/>
      <c r="H163" s="615"/>
      <c r="I163" s="606"/>
      <c r="J163" s="606"/>
      <c r="K163" s="606"/>
      <c r="L163" s="606"/>
      <c r="M163" s="606"/>
      <c r="N163" s="606"/>
      <c r="O163" s="606"/>
      <c r="P163" s="606"/>
      <c r="Q163" s="606"/>
      <c r="R163" s="606"/>
      <c r="S163" s="606"/>
      <c r="T163" s="606"/>
      <c r="U163" s="606"/>
      <c r="V163" s="606"/>
      <c r="W163" s="606"/>
      <c r="X163" s="606"/>
      <c r="AH163" s="617"/>
      <c r="AI163" s="617"/>
      <c r="AK163" s="606"/>
      <c r="AL163" s="606"/>
      <c r="AM163" s="606"/>
      <c r="AN163" s="607"/>
    </row>
    <row r="164" spans="1:40">
      <c r="A164" s="606"/>
      <c r="B164" s="606"/>
      <c r="C164" s="606"/>
      <c r="D164" s="606"/>
      <c r="E164" s="606"/>
      <c r="F164" s="606"/>
      <c r="G164" s="606"/>
      <c r="H164" s="615"/>
      <c r="I164" s="606"/>
      <c r="J164" s="606"/>
      <c r="L164" s="606"/>
      <c r="M164" s="606"/>
      <c r="N164" s="606"/>
      <c r="O164" s="606"/>
      <c r="P164" s="606"/>
      <c r="Q164" s="606"/>
      <c r="R164" s="606"/>
      <c r="S164" s="606"/>
      <c r="T164" s="606"/>
      <c r="U164" s="606"/>
      <c r="V164" s="606"/>
      <c r="W164" s="606"/>
      <c r="X164" s="606"/>
      <c r="AH164" s="617"/>
      <c r="AI164" s="617"/>
      <c r="AK164" s="606"/>
      <c r="AL164" s="606"/>
      <c r="AM164" s="606"/>
      <c r="AN164" s="607"/>
    </row>
    <row r="165" spans="1:40">
      <c r="U165" s="606"/>
      <c r="AK165" s="606"/>
      <c r="AL165" s="606"/>
      <c r="AM165" s="606"/>
      <c r="AN165" s="607"/>
    </row>
    <row r="166" spans="1:40">
      <c r="U166" s="606"/>
      <c r="AK166" s="606"/>
      <c r="AL166" s="606"/>
      <c r="AM166" s="606"/>
      <c r="AN166" s="607"/>
    </row>
    <row r="167" spans="1:40">
      <c r="U167" s="606"/>
      <c r="AK167" s="606"/>
      <c r="AL167" s="606"/>
      <c r="AM167" s="606"/>
      <c r="AN167" s="607"/>
    </row>
    <row r="168" spans="1:40">
      <c r="U168" s="606"/>
      <c r="AK168" s="606"/>
      <c r="AL168" s="606"/>
      <c r="AM168" s="606"/>
      <c r="AN168" s="607"/>
    </row>
    <row r="169" spans="1:40">
      <c r="U169" s="606"/>
      <c r="AK169" s="606"/>
      <c r="AL169" s="606"/>
      <c r="AM169" s="606"/>
      <c r="AN169" s="607"/>
    </row>
    <row r="170" spans="1:40">
      <c r="U170" s="606"/>
      <c r="AK170" s="606"/>
      <c r="AL170" s="606"/>
      <c r="AM170" s="606"/>
      <c r="AN170" s="607"/>
    </row>
    <row r="171" spans="1:40">
      <c r="U171" s="606"/>
      <c r="AK171" s="606"/>
      <c r="AL171" s="606"/>
      <c r="AM171" s="606"/>
      <c r="AN171" s="607"/>
    </row>
    <row r="172" spans="1:40">
      <c r="AK172" s="606"/>
      <c r="AL172" s="606"/>
      <c r="AM172" s="606"/>
      <c r="AN172" s="607"/>
    </row>
    <row r="173" spans="1:40">
      <c r="AK173" s="606"/>
      <c r="AL173" s="606"/>
      <c r="AM173" s="606"/>
      <c r="AN173" s="607"/>
    </row>
    <row r="174" spans="1:40">
      <c r="AK174" s="606"/>
      <c r="AL174" s="606"/>
      <c r="AM174" s="606"/>
      <c r="AN174" s="607"/>
    </row>
    <row r="175" spans="1:40">
      <c r="AK175" s="606"/>
      <c r="AL175" s="606"/>
      <c r="AM175" s="606"/>
      <c r="AN175" s="607"/>
    </row>
    <row r="176" spans="1:40">
      <c r="AK176" s="606"/>
      <c r="AL176" s="606"/>
      <c r="AM176" s="606"/>
      <c r="AN176" s="607"/>
    </row>
    <row r="177" spans="37:40">
      <c r="AK177" s="606"/>
      <c r="AL177" s="606"/>
      <c r="AM177" s="606"/>
      <c r="AN177" s="607"/>
    </row>
    <row r="178" spans="37:40">
      <c r="AK178" s="606"/>
      <c r="AL178" s="606"/>
      <c r="AM178" s="606"/>
      <c r="AN178" s="607"/>
    </row>
    <row r="179" spans="37:40">
      <c r="AK179" s="606"/>
      <c r="AL179" s="606"/>
      <c r="AM179" s="606"/>
      <c r="AN179" s="607"/>
    </row>
    <row r="180" spans="37:40">
      <c r="AK180" s="606"/>
      <c r="AL180" s="606"/>
      <c r="AM180" s="606"/>
      <c r="AN180" s="607"/>
    </row>
    <row r="181" spans="37:40">
      <c r="AK181" s="606"/>
      <c r="AL181" s="606"/>
      <c r="AM181" s="606"/>
      <c r="AN181" s="607"/>
    </row>
    <row r="182" spans="37:40">
      <c r="AK182" s="606"/>
      <c r="AL182" s="606"/>
      <c r="AM182" s="606"/>
      <c r="AN182" s="607"/>
    </row>
    <row r="183" spans="37:40">
      <c r="AK183" s="606"/>
      <c r="AL183" s="606"/>
      <c r="AM183" s="606"/>
      <c r="AN183" s="607"/>
    </row>
    <row r="184" spans="37:40">
      <c r="AK184" s="606"/>
      <c r="AL184" s="606"/>
      <c r="AM184" s="606"/>
      <c r="AN184" s="607"/>
    </row>
    <row r="185" spans="37:40">
      <c r="AK185" s="606"/>
      <c r="AL185" s="606"/>
      <c r="AM185" s="606"/>
      <c r="AN185" s="607"/>
    </row>
    <row r="186" spans="37:40">
      <c r="AK186" s="606"/>
      <c r="AL186" s="606"/>
      <c r="AM186" s="606"/>
      <c r="AN186" s="607"/>
    </row>
    <row r="187" spans="37:40">
      <c r="AK187" s="606"/>
      <c r="AL187" s="606"/>
      <c r="AM187" s="606"/>
      <c r="AN187" s="607"/>
    </row>
    <row r="188" spans="37:40">
      <c r="AK188" s="606"/>
      <c r="AL188" s="606"/>
      <c r="AM188" s="606"/>
      <c r="AN188" s="607"/>
    </row>
    <row r="189" spans="37:40">
      <c r="AK189" s="606"/>
      <c r="AL189" s="606"/>
      <c r="AM189" s="606"/>
      <c r="AN189" s="607"/>
    </row>
    <row r="190" spans="37:40">
      <c r="AK190" s="606"/>
      <c r="AL190" s="606"/>
      <c r="AM190" s="606"/>
      <c r="AN190" s="607"/>
    </row>
    <row r="191" spans="37:40">
      <c r="AK191" s="606"/>
      <c r="AL191" s="606"/>
      <c r="AM191" s="606"/>
      <c r="AN191" s="607"/>
    </row>
    <row r="192" spans="37:40">
      <c r="AK192" s="606"/>
      <c r="AL192" s="606"/>
      <c r="AM192" s="606"/>
      <c r="AN192" s="607"/>
    </row>
    <row r="193" spans="37:40">
      <c r="AK193" s="606"/>
      <c r="AL193" s="606"/>
      <c r="AM193" s="606"/>
      <c r="AN193" s="607"/>
    </row>
    <row r="194" spans="37:40">
      <c r="AK194" s="606"/>
      <c r="AL194" s="606"/>
      <c r="AM194" s="606"/>
      <c r="AN194" s="607"/>
    </row>
    <row r="195" spans="37:40">
      <c r="AK195" s="606"/>
      <c r="AL195" s="606"/>
      <c r="AM195" s="606"/>
      <c r="AN195" s="607"/>
    </row>
    <row r="196" spans="37:40">
      <c r="AK196" s="606"/>
      <c r="AL196" s="606"/>
      <c r="AM196" s="606"/>
      <c r="AN196" s="607"/>
    </row>
    <row r="197" spans="37:40">
      <c r="AK197" s="606"/>
      <c r="AL197" s="606"/>
      <c r="AM197" s="606"/>
      <c r="AN197" s="607"/>
    </row>
    <row r="198" spans="37:40">
      <c r="AK198" s="606"/>
      <c r="AL198" s="606"/>
      <c r="AM198" s="606"/>
      <c r="AN198" s="607"/>
    </row>
    <row r="199" spans="37:40">
      <c r="AK199" s="606"/>
      <c r="AL199" s="606"/>
      <c r="AM199" s="606"/>
      <c r="AN199" s="607"/>
    </row>
    <row r="200" spans="37:40">
      <c r="AK200" s="606"/>
      <c r="AL200" s="606"/>
      <c r="AM200" s="606"/>
      <c r="AN200" s="607"/>
    </row>
    <row r="201" spans="37:40">
      <c r="AK201" s="606"/>
      <c r="AL201" s="606"/>
      <c r="AM201" s="606"/>
      <c r="AN201" s="607"/>
    </row>
    <row r="202" spans="37:40">
      <c r="AK202" s="606"/>
      <c r="AL202" s="606"/>
      <c r="AM202" s="606"/>
      <c r="AN202" s="607"/>
    </row>
    <row r="203" spans="37:40">
      <c r="AK203" s="606"/>
      <c r="AL203" s="606"/>
      <c r="AM203" s="606"/>
      <c r="AN203" s="607"/>
    </row>
    <row r="204" spans="37:40">
      <c r="AK204" s="606"/>
      <c r="AL204" s="606"/>
      <c r="AM204" s="606"/>
      <c r="AN204" s="607"/>
    </row>
    <row r="205" spans="37:40">
      <c r="AK205" s="606"/>
      <c r="AL205" s="606"/>
      <c r="AM205" s="606"/>
      <c r="AN205" s="607"/>
    </row>
    <row r="206" spans="37:40">
      <c r="AK206" s="606"/>
      <c r="AL206" s="606"/>
      <c r="AM206" s="606"/>
      <c r="AN206" s="607"/>
    </row>
    <row r="207" spans="37:40">
      <c r="AK207" s="606"/>
      <c r="AL207" s="606"/>
      <c r="AM207" s="606"/>
      <c r="AN207" s="607"/>
    </row>
    <row r="208" spans="37:40">
      <c r="AK208" s="606"/>
      <c r="AL208" s="606"/>
      <c r="AM208" s="606"/>
      <c r="AN208" s="607"/>
    </row>
    <row r="209" spans="37:40">
      <c r="AK209" s="606"/>
      <c r="AL209" s="606"/>
      <c r="AM209" s="606"/>
      <c r="AN209" s="607"/>
    </row>
    <row r="210" spans="37:40">
      <c r="AK210" s="606"/>
      <c r="AL210" s="606"/>
      <c r="AM210" s="606"/>
      <c r="AN210" s="607"/>
    </row>
    <row r="211" spans="37:40">
      <c r="AK211" s="606"/>
      <c r="AL211" s="606"/>
      <c r="AM211" s="606"/>
      <c r="AN211" s="607"/>
    </row>
    <row r="212" spans="37:40">
      <c r="AK212" s="606"/>
      <c r="AL212" s="606"/>
      <c r="AM212" s="606"/>
      <c r="AN212" s="607"/>
    </row>
    <row r="213" spans="37:40">
      <c r="AK213" s="606"/>
      <c r="AL213" s="606"/>
      <c r="AM213" s="606"/>
      <c r="AN213" s="607"/>
    </row>
    <row r="214" spans="37:40">
      <c r="AK214" s="606"/>
      <c r="AL214" s="606"/>
      <c r="AM214" s="606"/>
      <c r="AN214" s="607"/>
    </row>
    <row r="215" spans="37:40">
      <c r="AK215" s="606"/>
      <c r="AL215" s="606"/>
      <c r="AM215" s="606"/>
      <c r="AN215" s="607"/>
    </row>
    <row r="216" spans="37:40">
      <c r="AK216" s="606"/>
      <c r="AL216" s="606"/>
      <c r="AM216" s="606"/>
      <c r="AN216" s="607"/>
    </row>
    <row r="217" spans="37:40">
      <c r="AK217" s="606"/>
      <c r="AL217" s="606"/>
      <c r="AM217" s="606"/>
      <c r="AN217" s="607"/>
    </row>
    <row r="218" spans="37:40">
      <c r="AK218" s="606"/>
      <c r="AL218" s="606"/>
      <c r="AM218" s="606"/>
      <c r="AN218" s="607"/>
    </row>
    <row r="219" spans="37:40">
      <c r="AK219" s="606"/>
      <c r="AL219" s="606"/>
      <c r="AM219" s="606"/>
      <c r="AN219" s="607"/>
    </row>
    <row r="220" spans="37:40">
      <c r="AK220" s="606"/>
      <c r="AL220" s="606"/>
      <c r="AM220" s="606"/>
      <c r="AN220" s="607"/>
    </row>
    <row r="221" spans="37:40">
      <c r="AK221" s="606"/>
      <c r="AL221" s="606"/>
      <c r="AM221" s="606"/>
      <c r="AN221" s="607"/>
    </row>
    <row r="222" spans="37:40">
      <c r="AK222" s="606"/>
      <c r="AL222" s="606"/>
      <c r="AM222" s="606"/>
      <c r="AN222" s="607"/>
    </row>
    <row r="223" spans="37:40">
      <c r="AK223" s="606"/>
      <c r="AL223" s="606"/>
      <c r="AM223" s="606"/>
      <c r="AN223" s="607"/>
    </row>
    <row r="224" spans="37:40">
      <c r="AK224" s="606"/>
      <c r="AL224" s="606"/>
      <c r="AM224" s="606"/>
      <c r="AN224" s="607"/>
    </row>
    <row r="225" spans="37:40">
      <c r="AK225" s="606"/>
      <c r="AL225" s="606"/>
      <c r="AM225" s="606"/>
      <c r="AN225" s="607"/>
    </row>
    <row r="226" spans="37:40">
      <c r="AK226" s="606"/>
      <c r="AL226" s="606"/>
      <c r="AM226" s="606"/>
      <c r="AN226" s="607"/>
    </row>
    <row r="227" spans="37:40">
      <c r="AK227" s="606"/>
      <c r="AL227" s="606"/>
      <c r="AM227" s="606"/>
      <c r="AN227" s="607"/>
    </row>
    <row r="228" spans="37:40">
      <c r="AK228" s="606"/>
      <c r="AL228" s="606"/>
      <c r="AM228" s="606"/>
      <c r="AN228" s="607"/>
    </row>
    <row r="229" spans="37:40">
      <c r="AK229" s="606"/>
      <c r="AL229" s="606"/>
      <c r="AM229" s="606"/>
      <c r="AN229" s="607"/>
    </row>
    <row r="230" spans="37:40">
      <c r="AK230" s="606"/>
      <c r="AL230" s="606"/>
      <c r="AM230" s="606"/>
      <c r="AN230" s="607"/>
    </row>
    <row r="231" spans="37:40">
      <c r="AK231" s="606"/>
      <c r="AL231" s="606"/>
      <c r="AM231" s="606"/>
      <c r="AN231" s="607"/>
    </row>
    <row r="232" spans="37:40">
      <c r="AK232" s="606"/>
      <c r="AL232" s="606"/>
      <c r="AM232" s="606"/>
      <c r="AN232" s="607"/>
    </row>
    <row r="233" spans="37:40">
      <c r="AK233" s="606"/>
      <c r="AL233" s="606"/>
      <c r="AM233" s="606"/>
      <c r="AN233" s="607"/>
    </row>
    <row r="234" spans="37:40">
      <c r="AK234" s="606"/>
      <c r="AL234" s="606"/>
      <c r="AM234" s="606"/>
      <c r="AN234" s="607"/>
    </row>
    <row r="235" spans="37:40">
      <c r="AK235" s="606"/>
      <c r="AL235" s="606"/>
      <c r="AM235" s="606"/>
      <c r="AN235" s="607"/>
    </row>
    <row r="236" spans="37:40">
      <c r="AK236" s="606"/>
      <c r="AL236" s="606"/>
      <c r="AM236" s="606"/>
      <c r="AN236" s="607"/>
    </row>
    <row r="237" spans="37:40">
      <c r="AK237" s="606"/>
      <c r="AL237" s="606"/>
      <c r="AM237" s="606"/>
      <c r="AN237" s="607"/>
    </row>
    <row r="238" spans="37:40">
      <c r="AK238" s="606"/>
      <c r="AL238" s="606"/>
      <c r="AM238" s="606"/>
      <c r="AN238" s="607"/>
    </row>
    <row r="239" spans="37:40">
      <c r="AK239" s="606"/>
      <c r="AL239" s="606"/>
      <c r="AM239" s="606"/>
      <c r="AN239" s="607"/>
    </row>
    <row r="240" spans="37:40">
      <c r="AK240" s="606"/>
      <c r="AL240" s="606"/>
      <c r="AM240" s="606"/>
      <c r="AN240" s="607"/>
    </row>
    <row r="241" spans="37:40">
      <c r="AK241" s="606"/>
      <c r="AL241" s="606"/>
      <c r="AM241" s="606"/>
      <c r="AN241" s="607"/>
    </row>
    <row r="242" spans="37:40">
      <c r="AK242" s="606"/>
      <c r="AL242" s="606"/>
      <c r="AM242" s="606"/>
      <c r="AN242" s="607"/>
    </row>
    <row r="243" spans="37:40">
      <c r="AK243" s="606"/>
      <c r="AL243" s="606"/>
      <c r="AM243" s="606"/>
      <c r="AN243" s="607"/>
    </row>
    <row r="244" spans="37:40">
      <c r="AK244" s="606"/>
      <c r="AL244" s="606"/>
      <c r="AM244" s="606"/>
      <c r="AN244" s="607"/>
    </row>
    <row r="245" spans="37:40">
      <c r="AK245" s="606"/>
      <c r="AL245" s="606"/>
      <c r="AM245" s="606"/>
      <c r="AN245" s="607"/>
    </row>
    <row r="246" spans="37:40">
      <c r="AK246" s="606"/>
      <c r="AL246" s="606"/>
      <c r="AM246" s="606"/>
      <c r="AN246" s="607"/>
    </row>
    <row r="247" spans="37:40">
      <c r="AK247" s="606"/>
      <c r="AL247" s="606"/>
      <c r="AM247" s="606"/>
      <c r="AN247" s="607"/>
    </row>
    <row r="248" spans="37:40">
      <c r="AK248" s="606"/>
      <c r="AL248" s="606"/>
      <c r="AM248" s="606"/>
      <c r="AN248" s="607"/>
    </row>
    <row r="249" spans="37:40">
      <c r="AK249" s="606"/>
      <c r="AL249" s="606"/>
      <c r="AM249" s="606"/>
      <c r="AN249" s="607"/>
    </row>
    <row r="250" spans="37:40">
      <c r="AK250" s="606"/>
      <c r="AL250" s="606"/>
      <c r="AM250" s="606"/>
      <c r="AN250" s="607"/>
    </row>
    <row r="251" spans="37:40">
      <c r="AK251" s="606"/>
      <c r="AL251" s="606"/>
      <c r="AM251" s="606"/>
      <c r="AN251" s="607"/>
    </row>
    <row r="252" spans="37:40">
      <c r="AK252" s="606"/>
      <c r="AL252" s="606"/>
      <c r="AM252" s="606"/>
      <c r="AN252" s="607"/>
    </row>
    <row r="253" spans="37:40">
      <c r="AK253" s="606"/>
      <c r="AL253" s="606"/>
      <c r="AM253" s="606"/>
      <c r="AN253" s="607"/>
    </row>
    <row r="254" spans="37:40">
      <c r="AK254" s="606"/>
      <c r="AL254" s="606"/>
      <c r="AM254" s="606"/>
      <c r="AN254" s="607"/>
    </row>
    <row r="255" spans="37:40">
      <c r="AK255" s="606"/>
      <c r="AL255" s="606"/>
      <c r="AM255" s="606"/>
      <c r="AN255" s="607"/>
    </row>
    <row r="256" spans="37:40">
      <c r="AK256" s="606"/>
      <c r="AL256" s="606"/>
      <c r="AM256" s="606"/>
      <c r="AN256" s="607"/>
    </row>
    <row r="257" spans="37:40">
      <c r="AK257" s="606"/>
      <c r="AL257" s="606"/>
      <c r="AM257" s="606"/>
      <c r="AN257" s="607"/>
    </row>
    <row r="258" spans="37:40">
      <c r="AK258" s="606"/>
      <c r="AL258" s="606"/>
      <c r="AM258" s="606"/>
      <c r="AN258" s="607"/>
    </row>
    <row r="259" spans="37:40">
      <c r="AK259" s="606"/>
      <c r="AL259" s="606"/>
      <c r="AM259" s="606"/>
      <c r="AN259" s="607"/>
    </row>
    <row r="260" spans="37:40">
      <c r="AK260" s="606"/>
      <c r="AL260" s="606"/>
      <c r="AM260" s="606"/>
      <c r="AN260" s="607"/>
    </row>
    <row r="261" spans="37:40">
      <c r="AK261" s="606"/>
      <c r="AL261" s="606"/>
      <c r="AM261" s="606"/>
      <c r="AN261" s="607"/>
    </row>
    <row r="262" spans="37:40">
      <c r="AK262" s="606"/>
      <c r="AL262" s="606"/>
      <c r="AM262" s="606"/>
      <c r="AN262" s="607"/>
    </row>
    <row r="263" spans="37:40">
      <c r="AK263" s="606"/>
      <c r="AL263" s="606"/>
      <c r="AM263" s="606"/>
      <c r="AN263" s="607"/>
    </row>
    <row r="264" spans="37:40">
      <c r="AK264" s="606"/>
      <c r="AL264" s="606"/>
      <c r="AM264" s="606"/>
      <c r="AN264" s="607"/>
    </row>
    <row r="265" spans="37:40">
      <c r="AK265" s="606"/>
      <c r="AL265" s="606"/>
      <c r="AM265" s="606"/>
      <c r="AN265" s="607"/>
    </row>
    <row r="266" spans="37:40">
      <c r="AK266" s="606"/>
      <c r="AL266" s="606"/>
      <c r="AM266" s="606"/>
      <c r="AN266" s="607"/>
    </row>
    <row r="267" spans="37:40">
      <c r="AK267" s="606"/>
      <c r="AL267" s="606"/>
      <c r="AM267" s="606"/>
      <c r="AN267" s="607"/>
    </row>
    <row r="268" spans="37:40">
      <c r="AK268" s="606"/>
      <c r="AL268" s="606"/>
      <c r="AM268" s="606"/>
      <c r="AN268" s="607"/>
    </row>
    <row r="269" spans="37:40">
      <c r="AK269" s="606"/>
      <c r="AL269" s="606"/>
      <c r="AM269" s="606"/>
      <c r="AN269" s="607"/>
    </row>
    <row r="270" spans="37:40">
      <c r="AK270" s="606"/>
      <c r="AL270" s="606"/>
      <c r="AM270" s="606"/>
      <c r="AN270" s="607"/>
    </row>
    <row r="271" spans="37:40">
      <c r="AK271" s="606"/>
      <c r="AL271" s="606"/>
      <c r="AM271" s="606"/>
      <c r="AN271" s="607"/>
    </row>
    <row r="272" spans="37:40">
      <c r="AK272" s="606"/>
      <c r="AL272" s="606"/>
      <c r="AM272" s="606"/>
      <c r="AN272" s="607"/>
    </row>
    <row r="273" spans="37:40">
      <c r="AK273" s="606"/>
      <c r="AL273" s="606"/>
      <c r="AM273" s="606"/>
      <c r="AN273" s="607"/>
    </row>
    <row r="274" spans="37:40">
      <c r="AK274" s="606"/>
      <c r="AL274" s="606"/>
      <c r="AM274" s="606"/>
      <c r="AN274" s="607"/>
    </row>
    <row r="275" spans="37:40">
      <c r="AK275" s="606"/>
      <c r="AL275" s="606"/>
      <c r="AM275" s="606"/>
      <c r="AN275" s="607"/>
    </row>
    <row r="276" spans="37:40">
      <c r="AK276" s="606"/>
      <c r="AL276" s="606"/>
      <c r="AM276" s="606"/>
      <c r="AN276" s="607"/>
    </row>
    <row r="277" spans="37:40">
      <c r="AK277" s="606"/>
      <c r="AL277" s="606"/>
      <c r="AM277" s="606"/>
      <c r="AN277" s="607"/>
    </row>
    <row r="278" spans="37:40">
      <c r="AK278" s="606"/>
      <c r="AL278" s="606"/>
      <c r="AM278" s="606"/>
      <c r="AN278" s="607"/>
    </row>
    <row r="279" spans="37:40">
      <c r="AK279" s="606"/>
      <c r="AL279" s="606"/>
      <c r="AM279" s="606"/>
      <c r="AN279" s="607"/>
    </row>
    <row r="280" spans="37:40">
      <c r="AK280" s="606"/>
      <c r="AL280" s="606"/>
      <c r="AM280" s="606"/>
      <c r="AN280" s="607"/>
    </row>
    <row r="281" spans="37:40">
      <c r="AK281" s="606"/>
      <c r="AL281" s="606"/>
      <c r="AM281" s="606"/>
      <c r="AN281" s="607"/>
    </row>
    <row r="282" spans="37:40">
      <c r="AK282" s="606"/>
      <c r="AL282" s="606"/>
      <c r="AM282" s="606"/>
      <c r="AN282" s="607"/>
    </row>
    <row r="283" spans="37:40">
      <c r="AK283" s="606"/>
      <c r="AL283" s="606"/>
      <c r="AM283" s="606"/>
      <c r="AN283" s="607"/>
    </row>
    <row r="284" spans="37:40">
      <c r="AK284" s="606"/>
      <c r="AL284" s="606"/>
      <c r="AM284" s="606"/>
      <c r="AN284" s="607"/>
    </row>
    <row r="285" spans="37:40">
      <c r="AK285" s="606"/>
      <c r="AL285" s="606"/>
      <c r="AM285" s="606"/>
      <c r="AN285" s="607"/>
    </row>
    <row r="286" spans="37:40">
      <c r="AK286" s="606"/>
      <c r="AL286" s="606"/>
      <c r="AM286" s="606"/>
      <c r="AN286" s="607"/>
    </row>
    <row r="287" spans="37:40">
      <c r="AK287" s="606"/>
      <c r="AL287" s="606"/>
      <c r="AM287" s="606"/>
      <c r="AN287" s="607"/>
    </row>
    <row r="288" spans="37:40">
      <c r="AK288" s="606"/>
      <c r="AL288" s="606"/>
      <c r="AM288" s="606"/>
      <c r="AN288" s="607"/>
    </row>
    <row r="289" spans="37:40">
      <c r="AK289" s="606"/>
      <c r="AL289" s="606"/>
      <c r="AM289" s="606"/>
      <c r="AN289" s="607"/>
    </row>
    <row r="290" spans="37:40">
      <c r="AK290" s="606"/>
      <c r="AL290" s="606"/>
      <c r="AM290" s="606"/>
      <c r="AN290" s="607"/>
    </row>
    <row r="291" spans="37:40">
      <c r="AK291" s="606"/>
      <c r="AL291" s="606"/>
      <c r="AM291" s="606"/>
      <c r="AN291" s="607"/>
    </row>
    <row r="292" spans="37:40">
      <c r="AK292" s="606"/>
      <c r="AL292" s="606"/>
      <c r="AM292" s="606"/>
      <c r="AN292" s="607"/>
    </row>
    <row r="293" spans="37:40">
      <c r="AK293" s="606"/>
      <c r="AL293" s="606"/>
      <c r="AM293" s="606"/>
      <c r="AN293" s="607"/>
    </row>
    <row r="294" spans="37:40">
      <c r="AK294" s="606"/>
      <c r="AL294" s="606"/>
      <c r="AM294" s="606"/>
      <c r="AN294" s="607"/>
    </row>
    <row r="295" spans="37:40">
      <c r="AK295" s="606"/>
      <c r="AL295" s="606"/>
      <c r="AM295" s="606"/>
      <c r="AN295" s="607"/>
    </row>
    <row r="296" spans="37:40">
      <c r="AK296" s="606"/>
      <c r="AL296" s="606"/>
      <c r="AM296" s="606"/>
      <c r="AN296" s="607"/>
    </row>
    <row r="297" spans="37:40">
      <c r="AK297" s="606"/>
      <c r="AL297" s="606"/>
      <c r="AM297" s="606"/>
      <c r="AN297" s="607"/>
    </row>
    <row r="298" spans="37:40">
      <c r="AK298" s="606"/>
      <c r="AL298" s="606"/>
      <c r="AM298" s="606"/>
      <c r="AN298" s="607"/>
    </row>
    <row r="299" spans="37:40">
      <c r="AK299" s="606"/>
      <c r="AL299" s="606"/>
      <c r="AM299" s="606"/>
      <c r="AN299" s="607"/>
    </row>
    <row r="300" spans="37:40">
      <c r="AK300" s="606"/>
      <c r="AL300" s="606"/>
      <c r="AM300" s="606"/>
      <c r="AN300" s="607"/>
    </row>
    <row r="301" spans="37:40">
      <c r="AK301" s="606"/>
      <c r="AL301" s="606"/>
      <c r="AM301" s="606"/>
      <c r="AN301" s="607"/>
    </row>
    <row r="302" spans="37:40">
      <c r="AK302" s="606"/>
      <c r="AL302" s="606"/>
      <c r="AM302" s="606"/>
      <c r="AN302" s="607"/>
    </row>
    <row r="303" spans="37:40">
      <c r="AK303" s="606"/>
      <c r="AL303" s="606"/>
      <c r="AM303" s="606"/>
      <c r="AN303" s="607"/>
    </row>
    <row r="304" spans="37:40">
      <c r="AK304" s="606"/>
      <c r="AL304" s="606"/>
      <c r="AM304" s="606"/>
      <c r="AN304" s="607"/>
    </row>
    <row r="305" spans="37:40">
      <c r="AK305" s="606"/>
      <c r="AL305" s="606"/>
      <c r="AM305" s="606"/>
      <c r="AN305" s="607"/>
    </row>
    <row r="306" spans="37:40">
      <c r="AK306" s="606"/>
      <c r="AL306" s="606"/>
      <c r="AM306" s="606"/>
      <c r="AN306" s="607"/>
    </row>
    <row r="307" spans="37:40">
      <c r="AK307" s="606"/>
      <c r="AL307" s="606"/>
      <c r="AM307" s="606"/>
      <c r="AN307" s="607"/>
    </row>
    <row r="308" spans="37:40">
      <c r="AK308" s="606"/>
      <c r="AL308" s="606"/>
      <c r="AM308" s="606"/>
      <c r="AN308" s="607"/>
    </row>
    <row r="309" spans="37:40">
      <c r="AK309" s="606"/>
      <c r="AL309" s="606"/>
      <c r="AM309" s="606"/>
      <c r="AN309" s="607"/>
    </row>
    <row r="310" spans="37:40">
      <c r="AK310" s="606"/>
      <c r="AL310" s="606"/>
      <c r="AM310" s="606"/>
      <c r="AN310" s="607"/>
    </row>
    <row r="311" spans="37:40">
      <c r="AK311" s="606"/>
      <c r="AL311" s="606"/>
      <c r="AM311" s="606"/>
      <c r="AN311" s="607"/>
    </row>
    <row r="312" spans="37:40">
      <c r="AK312" s="606"/>
      <c r="AL312" s="606"/>
      <c r="AM312" s="606"/>
      <c r="AN312" s="607"/>
    </row>
    <row r="313" spans="37:40">
      <c r="AK313" s="606"/>
      <c r="AL313" s="606"/>
      <c r="AM313" s="606"/>
      <c r="AN313" s="607"/>
    </row>
    <row r="314" spans="37:40">
      <c r="AK314" s="606"/>
      <c r="AL314" s="606"/>
      <c r="AM314" s="606"/>
      <c r="AN314" s="607"/>
    </row>
    <row r="315" spans="37:40">
      <c r="AK315" s="606"/>
      <c r="AL315" s="606"/>
      <c r="AM315" s="606"/>
      <c r="AN315" s="607"/>
    </row>
    <row r="316" spans="37:40">
      <c r="AK316" s="606"/>
      <c r="AL316" s="606"/>
      <c r="AM316" s="606"/>
      <c r="AN316" s="607"/>
    </row>
    <row r="317" spans="37:40">
      <c r="AK317" s="606"/>
      <c r="AL317" s="606"/>
      <c r="AM317" s="606"/>
      <c r="AN317" s="607"/>
    </row>
    <row r="318" spans="37:40">
      <c r="AK318" s="606"/>
      <c r="AL318" s="606"/>
      <c r="AM318" s="606"/>
      <c r="AN318" s="607"/>
    </row>
    <row r="319" spans="37:40">
      <c r="AK319" s="606"/>
      <c r="AL319" s="606"/>
      <c r="AM319" s="606"/>
      <c r="AN319" s="607"/>
    </row>
    <row r="320" spans="37:40">
      <c r="AK320" s="606"/>
      <c r="AL320" s="606"/>
      <c r="AM320" s="606"/>
      <c r="AN320" s="607"/>
    </row>
    <row r="321" spans="37:40">
      <c r="AK321" s="606"/>
      <c r="AL321" s="606"/>
      <c r="AM321" s="606"/>
      <c r="AN321" s="607"/>
    </row>
    <row r="322" spans="37:40">
      <c r="AK322" s="606"/>
      <c r="AL322" s="606"/>
      <c r="AM322" s="606"/>
      <c r="AN322" s="607"/>
    </row>
    <row r="323" spans="37:40">
      <c r="AK323" s="606"/>
      <c r="AL323" s="606"/>
      <c r="AM323" s="606"/>
      <c r="AN323" s="607"/>
    </row>
    <row r="324" spans="37:40">
      <c r="AK324" s="606"/>
      <c r="AL324" s="606"/>
      <c r="AM324" s="606"/>
      <c r="AN324" s="607"/>
    </row>
    <row r="325" spans="37:40">
      <c r="AK325" s="606"/>
      <c r="AL325" s="606"/>
      <c r="AM325" s="606"/>
      <c r="AN325" s="607"/>
    </row>
    <row r="326" spans="37:40">
      <c r="AK326" s="606"/>
      <c r="AL326" s="606"/>
      <c r="AM326" s="606"/>
      <c r="AN326" s="607"/>
    </row>
    <row r="327" spans="37:40">
      <c r="AK327" s="606"/>
      <c r="AL327" s="606"/>
      <c r="AM327" s="606"/>
      <c r="AN327" s="607"/>
    </row>
    <row r="328" spans="37:40">
      <c r="AK328" s="606"/>
      <c r="AL328" s="606"/>
      <c r="AM328" s="606"/>
      <c r="AN328" s="607"/>
    </row>
    <row r="329" spans="37:40">
      <c r="AK329" s="606"/>
      <c r="AL329" s="606"/>
      <c r="AM329" s="606"/>
      <c r="AN329" s="607"/>
    </row>
    <row r="330" spans="37:40">
      <c r="AK330" s="606"/>
      <c r="AL330" s="606"/>
      <c r="AM330" s="606"/>
      <c r="AN330" s="607"/>
    </row>
    <row r="331" spans="37:40">
      <c r="AK331" s="606"/>
      <c r="AL331" s="606"/>
      <c r="AM331" s="606"/>
      <c r="AN331" s="607"/>
    </row>
    <row r="332" spans="37:40">
      <c r="AK332" s="606"/>
      <c r="AL332" s="606"/>
      <c r="AM332" s="606"/>
      <c r="AN332" s="607"/>
    </row>
    <row r="333" spans="37:40">
      <c r="AK333" s="606"/>
      <c r="AL333" s="606"/>
      <c r="AM333" s="606"/>
      <c r="AN333" s="607"/>
    </row>
    <row r="334" spans="37:40">
      <c r="AK334" s="606"/>
      <c r="AL334" s="606"/>
      <c r="AM334" s="606"/>
      <c r="AN334" s="607"/>
    </row>
    <row r="335" spans="37:40">
      <c r="AK335" s="606"/>
      <c r="AL335" s="606"/>
      <c r="AM335" s="606"/>
      <c r="AN335" s="607"/>
    </row>
    <row r="336" spans="37:40">
      <c r="AK336" s="606"/>
      <c r="AL336" s="606"/>
      <c r="AM336" s="606"/>
      <c r="AN336" s="607"/>
    </row>
    <row r="337" spans="37:40">
      <c r="AK337" s="606"/>
      <c r="AL337" s="606"/>
      <c r="AM337" s="606"/>
      <c r="AN337" s="607"/>
    </row>
    <row r="338" spans="37:40">
      <c r="AK338" s="606"/>
      <c r="AL338" s="606"/>
      <c r="AM338" s="606"/>
      <c r="AN338" s="607"/>
    </row>
    <row r="339" spans="37:40">
      <c r="AK339" s="606"/>
      <c r="AL339" s="606"/>
      <c r="AM339" s="606"/>
      <c r="AN339" s="607"/>
    </row>
    <row r="340" spans="37:40">
      <c r="AK340" s="606"/>
      <c r="AL340" s="606"/>
      <c r="AM340" s="606"/>
      <c r="AN340" s="607"/>
    </row>
    <row r="341" spans="37:40">
      <c r="AK341" s="606"/>
      <c r="AL341" s="606"/>
      <c r="AM341" s="606"/>
      <c r="AN341" s="607"/>
    </row>
    <row r="342" spans="37:40">
      <c r="AK342" s="606"/>
      <c r="AL342" s="606"/>
      <c r="AM342" s="606"/>
      <c r="AN342" s="607"/>
    </row>
    <row r="343" spans="37:40">
      <c r="AK343" s="606"/>
      <c r="AL343" s="606"/>
      <c r="AM343" s="606"/>
      <c r="AN343" s="607"/>
    </row>
    <row r="344" spans="37:40">
      <c r="AK344" s="606"/>
      <c r="AL344" s="606"/>
      <c r="AM344" s="606"/>
      <c r="AN344" s="607"/>
    </row>
    <row r="345" spans="37:40">
      <c r="AK345" s="606"/>
      <c r="AL345" s="606"/>
      <c r="AM345" s="606"/>
      <c r="AN345" s="607"/>
    </row>
    <row r="346" spans="37:40">
      <c r="AK346" s="606"/>
      <c r="AL346" s="606"/>
      <c r="AM346" s="606"/>
      <c r="AN346" s="607"/>
    </row>
    <row r="347" spans="37:40">
      <c r="AK347" s="606"/>
      <c r="AL347" s="606"/>
      <c r="AM347" s="606"/>
      <c r="AN347" s="607"/>
    </row>
    <row r="348" spans="37:40">
      <c r="AK348" s="606"/>
      <c r="AL348" s="606"/>
      <c r="AM348" s="606"/>
      <c r="AN348" s="607"/>
    </row>
    <row r="349" spans="37:40">
      <c r="AK349" s="606"/>
      <c r="AL349" s="606"/>
      <c r="AM349" s="606"/>
      <c r="AN349" s="607"/>
    </row>
    <row r="350" spans="37:40">
      <c r="AK350" s="606"/>
      <c r="AL350" s="606"/>
      <c r="AM350" s="606"/>
      <c r="AN350" s="607"/>
    </row>
    <row r="351" spans="37:40">
      <c r="AK351" s="606"/>
      <c r="AL351" s="606"/>
      <c r="AM351" s="606"/>
      <c r="AN351" s="607"/>
    </row>
    <row r="352" spans="37:40">
      <c r="AK352" s="606"/>
      <c r="AL352" s="606"/>
      <c r="AM352" s="606"/>
      <c r="AN352" s="607"/>
    </row>
    <row r="353" spans="37:40">
      <c r="AK353" s="606"/>
      <c r="AL353" s="606"/>
      <c r="AM353" s="606"/>
      <c r="AN353" s="607"/>
    </row>
    <row r="354" spans="37:40">
      <c r="AK354" s="606"/>
      <c r="AL354" s="606"/>
      <c r="AM354" s="606"/>
      <c r="AN354" s="607"/>
    </row>
    <row r="355" spans="37:40">
      <c r="AK355" s="606"/>
      <c r="AL355" s="606"/>
      <c r="AM355" s="606"/>
      <c r="AN355" s="607"/>
    </row>
    <row r="356" spans="37:40">
      <c r="AK356" s="606"/>
      <c r="AL356" s="606"/>
      <c r="AM356" s="606"/>
      <c r="AN356" s="607"/>
    </row>
    <row r="357" spans="37:40">
      <c r="AK357" s="606"/>
      <c r="AL357" s="606"/>
      <c r="AM357" s="606"/>
      <c r="AN357" s="607"/>
    </row>
    <row r="358" spans="37:40">
      <c r="AK358" s="606"/>
      <c r="AL358" s="606"/>
      <c r="AM358" s="606"/>
      <c r="AN358" s="607"/>
    </row>
    <row r="359" spans="37:40">
      <c r="AK359" s="606"/>
      <c r="AL359" s="606"/>
      <c r="AM359" s="606"/>
      <c r="AN359" s="607"/>
    </row>
    <row r="360" spans="37:40">
      <c r="AK360" s="606"/>
      <c r="AL360" s="606"/>
      <c r="AM360" s="606"/>
      <c r="AN360" s="607"/>
    </row>
    <row r="361" spans="37:40">
      <c r="AK361" s="606"/>
      <c r="AL361" s="606"/>
      <c r="AM361" s="606"/>
      <c r="AN361" s="607"/>
    </row>
    <row r="362" spans="37:40">
      <c r="AK362" s="606"/>
      <c r="AL362" s="606"/>
      <c r="AM362" s="606"/>
      <c r="AN362" s="607"/>
    </row>
    <row r="363" spans="37:40">
      <c r="AK363" s="606"/>
      <c r="AL363" s="606"/>
      <c r="AM363" s="606"/>
      <c r="AN363" s="607"/>
    </row>
    <row r="364" spans="37:40">
      <c r="AK364" s="606"/>
      <c r="AL364" s="606"/>
      <c r="AM364" s="606"/>
      <c r="AN364" s="607"/>
    </row>
    <row r="365" spans="37:40">
      <c r="AK365" s="606"/>
      <c r="AL365" s="606"/>
      <c r="AM365" s="606"/>
      <c r="AN365" s="607"/>
    </row>
    <row r="366" spans="37:40">
      <c r="AK366" s="606"/>
      <c r="AL366" s="606"/>
      <c r="AM366" s="606"/>
      <c r="AN366" s="607"/>
    </row>
    <row r="367" spans="37:40">
      <c r="AK367" s="606"/>
      <c r="AL367" s="606"/>
      <c r="AM367" s="606"/>
      <c r="AN367" s="607"/>
    </row>
    <row r="368" spans="37:40">
      <c r="AK368" s="606"/>
      <c r="AL368" s="606"/>
      <c r="AM368" s="606"/>
      <c r="AN368" s="607"/>
    </row>
    <row r="369" spans="37:40">
      <c r="AK369" s="606"/>
      <c r="AL369" s="606"/>
      <c r="AM369" s="606"/>
      <c r="AN369" s="607"/>
    </row>
    <row r="370" spans="37:40">
      <c r="AK370" s="606"/>
      <c r="AL370" s="606"/>
      <c r="AM370" s="606"/>
      <c r="AN370" s="607"/>
    </row>
    <row r="371" spans="37:40">
      <c r="AK371" s="606"/>
      <c r="AL371" s="606"/>
      <c r="AM371" s="606"/>
      <c r="AN371" s="607"/>
    </row>
    <row r="372" spans="37:40">
      <c r="AK372" s="606"/>
      <c r="AL372" s="606"/>
      <c r="AM372" s="606"/>
      <c r="AN372" s="607"/>
    </row>
    <row r="373" spans="37:40">
      <c r="AK373" s="606"/>
      <c r="AL373" s="606"/>
      <c r="AM373" s="606"/>
      <c r="AN373" s="607"/>
    </row>
    <row r="374" spans="37:40">
      <c r="AK374" s="606"/>
      <c r="AL374" s="606"/>
      <c r="AM374" s="606"/>
      <c r="AN374" s="607"/>
    </row>
    <row r="375" spans="37:40">
      <c r="AK375" s="606"/>
      <c r="AL375" s="606"/>
      <c r="AM375" s="606"/>
      <c r="AN375" s="607"/>
    </row>
    <row r="376" spans="37:40">
      <c r="AK376" s="606"/>
      <c r="AL376" s="606"/>
      <c r="AM376" s="606"/>
      <c r="AN376" s="607"/>
    </row>
    <row r="377" spans="37:40">
      <c r="AK377" s="606"/>
      <c r="AL377" s="606"/>
      <c r="AM377" s="606"/>
      <c r="AN377" s="607"/>
    </row>
    <row r="378" spans="37:40">
      <c r="AK378" s="606"/>
      <c r="AL378" s="606"/>
      <c r="AM378" s="606"/>
      <c r="AN378" s="607"/>
    </row>
    <row r="379" spans="37:40">
      <c r="AK379" s="606"/>
      <c r="AL379" s="606"/>
      <c r="AM379" s="606"/>
      <c r="AN379" s="607"/>
    </row>
    <row r="380" spans="37:40">
      <c r="AK380" s="606"/>
      <c r="AL380" s="606"/>
      <c r="AM380" s="606"/>
      <c r="AN380" s="607"/>
    </row>
    <row r="381" spans="37:40">
      <c r="AK381" s="606"/>
      <c r="AL381" s="606"/>
      <c r="AM381" s="606"/>
      <c r="AN381" s="607"/>
    </row>
    <row r="382" spans="37:40">
      <c r="AK382" s="606"/>
      <c r="AL382" s="606"/>
      <c r="AM382" s="606"/>
      <c r="AN382" s="607"/>
    </row>
    <row r="383" spans="37:40">
      <c r="AK383" s="606"/>
      <c r="AL383" s="606"/>
      <c r="AM383" s="606"/>
      <c r="AN383" s="607"/>
    </row>
    <row r="384" spans="37:40">
      <c r="AK384" s="606"/>
      <c r="AL384" s="606"/>
      <c r="AM384" s="606"/>
      <c r="AN384" s="607"/>
    </row>
    <row r="385" spans="37:40">
      <c r="AK385" s="606"/>
      <c r="AL385" s="606"/>
      <c r="AM385" s="606"/>
      <c r="AN385" s="607"/>
    </row>
    <row r="386" spans="37:40">
      <c r="AK386" s="606"/>
      <c r="AL386" s="606"/>
      <c r="AM386" s="606"/>
      <c r="AN386" s="607"/>
    </row>
    <row r="387" spans="37:40">
      <c r="AK387" s="606"/>
      <c r="AL387" s="606"/>
      <c r="AM387" s="606"/>
      <c r="AN387" s="607"/>
    </row>
    <row r="388" spans="37:40">
      <c r="AK388" s="606"/>
      <c r="AL388" s="606"/>
      <c r="AM388" s="606"/>
      <c r="AN388" s="607"/>
    </row>
    <row r="389" spans="37:40">
      <c r="AK389" s="606"/>
      <c r="AL389" s="606"/>
      <c r="AM389" s="606"/>
      <c r="AN389" s="607"/>
    </row>
    <row r="390" spans="37:40">
      <c r="AK390" s="606"/>
      <c r="AL390" s="606"/>
      <c r="AM390" s="606"/>
      <c r="AN390" s="607"/>
    </row>
    <row r="391" spans="37:40">
      <c r="AK391" s="606"/>
      <c r="AL391" s="606"/>
      <c r="AM391" s="606"/>
      <c r="AN391" s="607"/>
    </row>
    <row r="392" spans="37:40">
      <c r="AK392" s="606"/>
      <c r="AL392" s="606"/>
      <c r="AM392" s="606"/>
      <c r="AN392" s="607"/>
    </row>
    <row r="393" spans="37:40">
      <c r="AK393" s="606"/>
      <c r="AL393" s="606"/>
      <c r="AM393" s="606"/>
      <c r="AN393" s="607"/>
    </row>
    <row r="394" spans="37:40">
      <c r="AK394" s="606"/>
      <c r="AL394" s="606"/>
      <c r="AM394" s="606"/>
      <c r="AN394" s="607"/>
    </row>
    <row r="395" spans="37:40">
      <c r="AK395" s="606"/>
      <c r="AL395" s="606"/>
      <c r="AM395" s="606"/>
      <c r="AN395" s="607"/>
    </row>
    <row r="396" spans="37:40">
      <c r="AK396" s="606"/>
      <c r="AL396" s="606"/>
      <c r="AM396" s="606"/>
      <c r="AN396" s="607"/>
    </row>
    <row r="397" spans="37:40">
      <c r="AK397" s="606"/>
      <c r="AL397" s="606"/>
      <c r="AM397" s="606"/>
      <c r="AN397" s="607"/>
    </row>
    <row r="398" spans="37:40">
      <c r="AK398" s="606"/>
      <c r="AL398" s="606"/>
      <c r="AM398" s="606"/>
      <c r="AN398" s="607"/>
    </row>
    <row r="399" spans="37:40">
      <c r="AK399" s="606"/>
      <c r="AL399" s="606"/>
      <c r="AM399" s="606"/>
      <c r="AN399" s="607"/>
    </row>
    <row r="400" spans="37:40">
      <c r="AK400" s="606"/>
      <c r="AL400" s="606"/>
      <c r="AM400" s="606"/>
      <c r="AN400" s="607"/>
    </row>
    <row r="401" spans="37:40">
      <c r="AK401" s="606"/>
      <c r="AL401" s="606"/>
      <c r="AM401" s="606"/>
      <c r="AN401" s="607"/>
    </row>
    <row r="402" spans="37:40">
      <c r="AK402" s="606"/>
      <c r="AL402" s="606"/>
      <c r="AM402" s="606"/>
      <c r="AN402" s="607"/>
    </row>
    <row r="403" spans="37:40">
      <c r="AK403" s="606"/>
      <c r="AL403" s="606"/>
      <c r="AM403" s="606"/>
      <c r="AN403" s="607"/>
    </row>
    <row r="404" spans="37:40">
      <c r="AK404" s="606"/>
      <c r="AL404" s="606"/>
      <c r="AM404" s="606"/>
      <c r="AN404" s="607"/>
    </row>
    <row r="405" spans="37:40">
      <c r="AK405" s="606"/>
      <c r="AL405" s="606"/>
      <c r="AM405" s="606"/>
      <c r="AN405" s="607"/>
    </row>
    <row r="406" spans="37:40">
      <c r="AK406" s="606"/>
      <c r="AL406" s="606"/>
      <c r="AM406" s="606"/>
      <c r="AN406" s="607"/>
    </row>
    <row r="407" spans="37:40">
      <c r="AK407" s="606"/>
      <c r="AL407" s="606"/>
      <c r="AM407" s="606"/>
      <c r="AN407" s="607"/>
    </row>
    <row r="408" spans="37:40">
      <c r="AK408" s="606"/>
      <c r="AL408" s="606"/>
      <c r="AM408" s="606"/>
      <c r="AN408" s="607"/>
    </row>
    <row r="409" spans="37:40">
      <c r="AK409" s="606"/>
      <c r="AL409" s="606"/>
      <c r="AM409" s="606"/>
      <c r="AN409" s="607"/>
    </row>
    <row r="410" spans="37:40">
      <c r="AK410" s="606"/>
      <c r="AL410" s="606"/>
      <c r="AM410" s="606"/>
      <c r="AN410" s="607"/>
    </row>
    <row r="411" spans="37:40">
      <c r="AK411" s="606"/>
      <c r="AL411" s="606"/>
      <c r="AM411" s="606"/>
      <c r="AN411" s="607"/>
    </row>
    <row r="412" spans="37:40">
      <c r="AK412" s="606"/>
      <c r="AL412" s="606"/>
      <c r="AM412" s="606"/>
      <c r="AN412" s="607"/>
    </row>
    <row r="413" spans="37:40">
      <c r="AK413" s="606"/>
      <c r="AL413" s="606"/>
      <c r="AM413" s="606"/>
      <c r="AN413" s="607"/>
    </row>
    <row r="414" spans="37:40">
      <c r="AK414" s="606"/>
      <c r="AL414" s="606"/>
      <c r="AM414" s="606"/>
      <c r="AN414" s="607"/>
    </row>
    <row r="415" spans="37:40">
      <c r="AK415" s="606"/>
      <c r="AL415" s="606"/>
      <c r="AM415" s="606"/>
      <c r="AN415" s="607"/>
    </row>
    <row r="416" spans="37:40">
      <c r="AK416" s="606"/>
      <c r="AL416" s="606"/>
      <c r="AM416" s="606"/>
      <c r="AN416" s="607"/>
    </row>
    <row r="417" spans="37:40">
      <c r="AK417" s="606"/>
      <c r="AL417" s="606"/>
      <c r="AM417" s="606"/>
      <c r="AN417" s="607"/>
    </row>
    <row r="418" spans="37:40">
      <c r="AK418" s="606"/>
      <c r="AL418" s="606"/>
      <c r="AM418" s="606"/>
      <c r="AN418" s="607"/>
    </row>
    <row r="419" spans="37:40">
      <c r="AK419" s="606"/>
      <c r="AL419" s="606"/>
      <c r="AM419" s="606"/>
      <c r="AN419" s="607"/>
    </row>
    <row r="420" spans="37:40">
      <c r="AK420" s="606"/>
      <c r="AL420" s="606"/>
      <c r="AM420" s="606"/>
      <c r="AN420" s="607"/>
    </row>
    <row r="421" spans="37:40">
      <c r="AK421" s="606"/>
      <c r="AL421" s="606"/>
      <c r="AM421" s="606"/>
      <c r="AN421" s="607"/>
    </row>
    <row r="422" spans="37:40">
      <c r="AK422" s="606"/>
      <c r="AL422" s="606"/>
      <c r="AM422" s="606"/>
      <c r="AN422" s="607"/>
    </row>
    <row r="423" spans="37:40">
      <c r="AK423" s="606"/>
      <c r="AL423" s="606"/>
      <c r="AM423" s="606"/>
      <c r="AN423" s="607"/>
    </row>
    <row r="424" spans="37:40">
      <c r="AK424" s="606"/>
      <c r="AL424" s="606"/>
      <c r="AM424" s="606"/>
      <c r="AN424" s="607"/>
    </row>
    <row r="425" spans="37:40">
      <c r="AK425" s="606"/>
      <c r="AL425" s="606"/>
      <c r="AM425" s="606"/>
      <c r="AN425" s="607"/>
    </row>
    <row r="426" spans="37:40">
      <c r="AK426" s="606"/>
      <c r="AL426" s="606"/>
      <c r="AM426" s="606"/>
      <c r="AN426" s="607"/>
    </row>
    <row r="427" spans="37:40">
      <c r="AK427" s="606"/>
      <c r="AL427" s="606"/>
      <c r="AM427" s="606"/>
      <c r="AN427" s="607"/>
    </row>
    <row r="428" spans="37:40">
      <c r="AK428" s="606"/>
      <c r="AL428" s="606"/>
      <c r="AM428" s="606"/>
      <c r="AN428" s="607"/>
    </row>
    <row r="429" spans="37:40">
      <c r="AK429" s="606"/>
      <c r="AL429" s="606"/>
      <c r="AM429" s="606"/>
      <c r="AN429" s="607"/>
    </row>
    <row r="430" spans="37:40">
      <c r="AK430" s="606"/>
      <c r="AL430" s="606"/>
      <c r="AM430" s="606"/>
      <c r="AN430" s="607"/>
    </row>
    <row r="431" spans="37:40">
      <c r="AK431" s="606"/>
      <c r="AL431" s="606"/>
      <c r="AM431" s="606"/>
      <c r="AN431" s="607"/>
    </row>
    <row r="432" spans="37:40">
      <c r="AK432" s="606"/>
      <c r="AL432" s="606"/>
      <c r="AM432" s="606"/>
      <c r="AN432" s="607"/>
    </row>
    <row r="433" spans="37:40">
      <c r="AK433" s="606"/>
      <c r="AL433" s="606"/>
      <c r="AM433" s="606"/>
      <c r="AN433" s="607"/>
    </row>
    <row r="434" spans="37:40">
      <c r="AK434" s="606"/>
      <c r="AL434" s="606"/>
      <c r="AM434" s="606"/>
      <c r="AN434" s="607"/>
    </row>
    <row r="435" spans="37:40">
      <c r="AK435" s="606"/>
      <c r="AL435" s="606"/>
      <c r="AM435" s="606"/>
      <c r="AN435" s="607"/>
    </row>
    <row r="436" spans="37:40">
      <c r="AK436" s="606"/>
      <c r="AL436" s="606"/>
      <c r="AM436" s="606"/>
      <c r="AN436" s="607"/>
    </row>
    <row r="437" spans="37:40">
      <c r="AK437" s="606"/>
      <c r="AL437" s="606"/>
      <c r="AM437" s="606"/>
      <c r="AN437" s="607"/>
    </row>
    <row r="438" spans="37:40">
      <c r="AK438" s="606"/>
      <c r="AL438" s="606"/>
      <c r="AM438" s="606"/>
      <c r="AN438" s="607"/>
    </row>
    <row r="439" spans="37:40">
      <c r="AK439" s="606"/>
      <c r="AL439" s="606"/>
      <c r="AM439" s="606"/>
      <c r="AN439" s="607"/>
    </row>
    <row r="440" spans="37:40">
      <c r="AK440" s="606"/>
      <c r="AL440" s="606"/>
      <c r="AM440" s="606"/>
      <c r="AN440" s="607"/>
    </row>
    <row r="441" spans="37:40">
      <c r="AK441" s="606"/>
      <c r="AL441" s="606"/>
      <c r="AM441" s="606"/>
      <c r="AN441" s="607"/>
    </row>
    <row r="442" spans="37:40">
      <c r="AK442" s="606"/>
      <c r="AL442" s="606"/>
      <c r="AM442" s="606"/>
      <c r="AN442" s="607"/>
    </row>
    <row r="443" spans="37:40">
      <c r="AK443" s="606"/>
      <c r="AL443" s="606"/>
      <c r="AM443" s="606"/>
      <c r="AN443" s="607"/>
    </row>
    <row r="444" spans="37:40">
      <c r="AK444" s="606"/>
      <c r="AL444" s="606"/>
      <c r="AM444" s="606"/>
      <c r="AN444" s="607"/>
    </row>
    <row r="445" spans="37:40">
      <c r="AK445" s="606"/>
      <c r="AL445" s="606"/>
      <c r="AM445" s="606"/>
      <c r="AN445" s="607"/>
    </row>
    <row r="446" spans="37:40">
      <c r="AK446" s="606"/>
      <c r="AL446" s="606"/>
      <c r="AM446" s="606"/>
      <c r="AN446" s="607"/>
    </row>
    <row r="447" spans="37:40">
      <c r="AK447" s="606"/>
      <c r="AL447" s="606"/>
      <c r="AM447" s="606"/>
      <c r="AN447" s="607"/>
    </row>
    <row r="448" spans="37:40">
      <c r="AK448" s="606"/>
      <c r="AL448" s="606"/>
      <c r="AM448" s="606"/>
      <c r="AN448" s="607"/>
    </row>
    <row r="449" spans="37:40">
      <c r="AK449" s="606"/>
      <c r="AL449" s="606"/>
      <c r="AM449" s="606"/>
      <c r="AN449" s="607"/>
    </row>
    <row r="450" spans="37:40">
      <c r="AK450" s="606"/>
      <c r="AL450" s="606"/>
      <c r="AM450" s="606"/>
      <c r="AN450" s="607"/>
    </row>
    <row r="451" spans="37:40">
      <c r="AK451" s="606"/>
      <c r="AL451" s="606"/>
      <c r="AM451" s="606"/>
      <c r="AN451" s="607"/>
    </row>
    <row r="452" spans="37:40">
      <c r="AK452" s="606"/>
      <c r="AL452" s="606"/>
      <c r="AM452" s="606"/>
      <c r="AN452" s="607"/>
    </row>
    <row r="453" spans="37:40">
      <c r="AK453" s="606"/>
      <c r="AL453" s="606"/>
      <c r="AM453" s="606"/>
      <c r="AN453" s="607"/>
    </row>
    <row r="454" spans="37:40">
      <c r="AK454" s="606"/>
      <c r="AL454" s="606"/>
      <c r="AM454" s="606"/>
      <c r="AN454" s="607"/>
    </row>
    <row r="455" spans="37:40">
      <c r="AK455" s="606"/>
      <c r="AL455" s="606"/>
      <c r="AM455" s="606"/>
      <c r="AN455" s="607"/>
    </row>
    <row r="456" spans="37:40">
      <c r="AK456" s="606"/>
      <c r="AL456" s="606"/>
      <c r="AM456" s="606"/>
      <c r="AN456" s="607"/>
    </row>
    <row r="457" spans="37:40">
      <c r="AK457" s="606"/>
      <c r="AL457" s="606"/>
      <c r="AM457" s="606"/>
      <c r="AN457" s="607"/>
    </row>
    <row r="458" spans="37:40">
      <c r="AK458" s="606"/>
      <c r="AL458" s="606"/>
      <c r="AM458" s="606"/>
      <c r="AN458" s="607"/>
    </row>
    <row r="459" spans="37:40">
      <c r="AK459" s="606"/>
      <c r="AL459" s="606"/>
      <c r="AM459" s="606"/>
      <c r="AN459" s="607"/>
    </row>
    <row r="460" spans="37:40">
      <c r="AK460" s="606"/>
      <c r="AL460" s="606"/>
      <c r="AM460" s="606"/>
      <c r="AN460" s="607"/>
    </row>
    <row r="461" spans="37:40">
      <c r="AK461" s="606"/>
      <c r="AL461" s="606"/>
      <c r="AM461" s="606"/>
      <c r="AN461" s="607"/>
    </row>
    <row r="462" spans="37:40">
      <c r="AK462" s="606"/>
      <c r="AL462" s="606"/>
      <c r="AM462" s="606"/>
      <c r="AN462" s="607"/>
    </row>
    <row r="463" spans="37:40">
      <c r="AK463" s="606"/>
      <c r="AL463" s="606"/>
      <c r="AM463" s="606"/>
      <c r="AN463" s="607"/>
    </row>
    <row r="464" spans="37:40">
      <c r="AK464" s="606"/>
      <c r="AL464" s="606"/>
      <c r="AM464" s="606"/>
      <c r="AN464" s="607"/>
    </row>
    <row r="465" spans="37:40">
      <c r="AK465" s="606"/>
      <c r="AL465" s="606"/>
      <c r="AM465" s="606"/>
      <c r="AN465" s="607"/>
    </row>
    <row r="466" spans="37:40">
      <c r="AK466" s="606"/>
      <c r="AL466" s="606"/>
      <c r="AM466" s="606"/>
      <c r="AN466" s="607"/>
    </row>
    <row r="467" spans="37:40">
      <c r="AK467" s="606"/>
      <c r="AL467" s="606"/>
      <c r="AM467" s="606"/>
      <c r="AN467" s="607"/>
    </row>
    <row r="468" spans="37:40">
      <c r="AK468" s="606"/>
      <c r="AL468" s="606"/>
      <c r="AM468" s="606"/>
      <c r="AN468" s="607"/>
    </row>
    <row r="469" spans="37:40">
      <c r="AK469" s="606"/>
      <c r="AL469" s="606"/>
      <c r="AM469" s="606"/>
      <c r="AN469" s="607"/>
    </row>
    <row r="470" spans="37:40">
      <c r="AK470" s="606"/>
      <c r="AL470" s="606"/>
      <c r="AM470" s="606"/>
      <c r="AN470" s="607"/>
    </row>
    <row r="471" spans="37:40">
      <c r="AK471" s="606"/>
      <c r="AL471" s="606"/>
      <c r="AM471" s="606"/>
      <c r="AN471" s="607"/>
    </row>
    <row r="472" spans="37:40">
      <c r="AK472" s="606"/>
      <c r="AL472" s="606"/>
      <c r="AM472" s="606"/>
      <c r="AN472" s="607"/>
    </row>
    <row r="473" spans="37:40">
      <c r="AK473" s="606"/>
      <c r="AL473" s="606"/>
      <c r="AM473" s="606"/>
      <c r="AN473" s="607"/>
    </row>
    <row r="474" spans="37:40">
      <c r="AK474" s="606"/>
      <c r="AL474" s="606"/>
      <c r="AM474" s="606"/>
      <c r="AN474" s="607"/>
    </row>
    <row r="475" spans="37:40">
      <c r="AK475" s="606"/>
      <c r="AL475" s="606"/>
      <c r="AM475" s="606"/>
      <c r="AN475" s="607"/>
    </row>
    <row r="476" spans="37:40">
      <c r="AK476" s="606"/>
      <c r="AL476" s="606"/>
      <c r="AM476" s="606"/>
      <c r="AN476" s="607"/>
    </row>
    <row r="477" spans="37:40">
      <c r="AK477" s="606"/>
      <c r="AL477" s="606"/>
      <c r="AM477" s="606"/>
      <c r="AN477" s="607"/>
    </row>
    <row r="478" spans="37:40">
      <c r="AK478" s="606"/>
      <c r="AL478" s="606"/>
      <c r="AM478" s="606"/>
      <c r="AN478" s="607"/>
    </row>
    <row r="479" spans="37:40">
      <c r="AK479" s="606"/>
      <c r="AL479" s="606"/>
      <c r="AM479" s="606"/>
      <c r="AN479" s="607"/>
    </row>
    <row r="480" spans="37:40">
      <c r="AK480" s="606"/>
      <c r="AL480" s="606"/>
      <c r="AM480" s="606"/>
      <c r="AN480" s="607"/>
    </row>
    <row r="481" spans="37:40">
      <c r="AK481" s="606"/>
      <c r="AL481" s="606"/>
      <c r="AM481" s="606"/>
      <c r="AN481" s="607"/>
    </row>
    <row r="482" spans="37:40">
      <c r="AK482" s="606"/>
      <c r="AL482" s="606"/>
      <c r="AM482" s="606"/>
      <c r="AN482" s="607"/>
    </row>
    <row r="483" spans="37:40">
      <c r="AK483" s="606"/>
      <c r="AL483" s="606"/>
      <c r="AM483" s="606"/>
      <c r="AN483" s="607"/>
    </row>
    <row r="484" spans="37:40">
      <c r="AK484" s="606"/>
      <c r="AL484" s="606"/>
      <c r="AM484" s="606"/>
      <c r="AN484" s="607"/>
    </row>
    <row r="485" spans="37:40">
      <c r="AK485" s="606"/>
      <c r="AL485" s="606"/>
      <c r="AM485" s="606"/>
      <c r="AN485" s="607"/>
    </row>
    <row r="486" spans="37:40">
      <c r="AK486" s="606"/>
      <c r="AL486" s="606"/>
      <c r="AM486" s="606"/>
      <c r="AN486" s="607"/>
    </row>
    <row r="487" spans="37:40">
      <c r="AK487" s="606"/>
      <c r="AL487" s="606"/>
      <c r="AM487" s="606"/>
      <c r="AN487" s="607"/>
    </row>
    <row r="488" spans="37:40">
      <c r="AK488" s="606"/>
      <c r="AL488" s="606"/>
      <c r="AM488" s="606"/>
      <c r="AN488" s="607"/>
    </row>
    <row r="489" spans="37:40">
      <c r="AK489" s="606"/>
      <c r="AL489" s="606"/>
      <c r="AM489" s="606"/>
      <c r="AN489" s="607"/>
    </row>
  </sheetData>
  <mergeCells count="14">
    <mergeCell ref="AK6:AN6"/>
    <mergeCell ref="B3:D3"/>
    <mergeCell ref="C4:D4"/>
    <mergeCell ref="F4:H4"/>
    <mergeCell ref="Y6:AG6"/>
    <mergeCell ref="AH6:AI6"/>
    <mergeCell ref="V7:W7"/>
    <mergeCell ref="AH7:AI7"/>
    <mergeCell ref="C7:D7"/>
    <mergeCell ref="E7:G7"/>
    <mergeCell ref="I7:K7"/>
    <mergeCell ref="O7:P7"/>
    <mergeCell ref="Q7:R7"/>
    <mergeCell ref="S7:T7"/>
  </mergeCells>
  <printOptions gridLines="1"/>
  <pageMargins left="0.5" right="1" top="0.3" bottom="0.25" header="0.5" footer="0.21"/>
  <pageSetup paperSize="9" scale="44" orientation="landscape" horizontalDpi="4294967293"/>
  <headerFooter alignWithMargins="0"/>
  <rowBreaks count="3" manualBreakCount="3">
    <brk id="46" max="27" man="1"/>
    <brk id="58" max="27" man="1"/>
    <brk id="76" max="29" man="1"/>
  </rowBreaks>
  <colBreaks count="1" manualBreakCount="1">
    <brk id="20" max="107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499984740745262"/>
  </sheetPr>
  <dimension ref="A1:AO489"/>
  <sheetViews>
    <sheetView zoomScale="50" zoomScaleNormal="50" zoomScalePageLayoutView="50" workbookViewId="0">
      <pane ySplit="8" topLeftCell="A12" activePane="bottomLeft" state="frozen"/>
      <selection activeCell="R51" sqref="R51"/>
      <selection pane="bottomLeft" activeCell="R51" sqref="R51"/>
    </sheetView>
  </sheetViews>
  <sheetFormatPr baseColWidth="10" defaultColWidth="9.1640625" defaultRowHeight="18" x14ac:dyDescent="0"/>
  <cols>
    <col min="1" max="1" width="8.1640625" style="582" customWidth="1"/>
    <col min="2" max="2" width="23.1640625" style="582" customWidth="1"/>
    <col min="3" max="3" width="13.83203125" style="582" customWidth="1"/>
    <col min="4" max="4" width="17" style="582" customWidth="1"/>
    <col min="5" max="5" width="19.83203125" style="582" customWidth="1"/>
    <col min="6" max="6" width="14.83203125" style="582" customWidth="1"/>
    <col min="7" max="7" width="11.6640625" style="582" customWidth="1"/>
    <col min="8" max="8" width="18" style="618" customWidth="1"/>
    <col min="9" max="9" width="12.5" style="582" customWidth="1"/>
    <col min="10" max="10" width="13.5" style="582" customWidth="1"/>
    <col min="11" max="11" width="12.1640625" style="582" customWidth="1"/>
    <col min="12" max="12" width="17" style="582" customWidth="1"/>
    <col min="13" max="13" width="17.1640625" style="582" customWidth="1"/>
    <col min="14" max="14" width="14" style="582" customWidth="1"/>
    <col min="15" max="15" width="11" style="582" customWidth="1"/>
    <col min="16" max="16" width="12.6640625" style="582" customWidth="1"/>
    <col min="17" max="17" width="12.33203125" style="582" customWidth="1"/>
    <col min="18" max="18" width="11.5" style="582" customWidth="1"/>
    <col min="19" max="19" width="12.33203125" style="582" customWidth="1"/>
    <col min="20" max="20" width="13.83203125" style="582" customWidth="1"/>
    <col min="21" max="21" width="9.1640625" style="582"/>
    <col min="22" max="22" width="12.6640625" style="582" customWidth="1"/>
    <col min="23" max="23" width="14.6640625" style="582" customWidth="1"/>
    <col min="24" max="24" width="37.1640625" style="582" customWidth="1"/>
    <col min="25" max="33" width="9.1640625" style="452"/>
    <col min="34" max="34" width="16" style="582" customWidth="1"/>
    <col min="35" max="35" width="11" style="582" customWidth="1"/>
    <col min="36" max="36" width="58" style="582" customWidth="1"/>
    <col min="37" max="40" width="13.1640625" style="582" hidden="1" customWidth="1"/>
    <col min="41" max="41" width="58.1640625" style="582" customWidth="1"/>
    <col min="42" max="16384" width="9.1640625" style="582"/>
  </cols>
  <sheetData>
    <row r="1" spans="1:41" ht="19" thickBot="1">
      <c r="A1" s="457" t="s">
        <v>1085</v>
      </c>
      <c r="B1" s="579"/>
      <c r="C1" s="182"/>
      <c r="D1" s="182"/>
      <c r="E1" s="182"/>
      <c r="F1" s="182"/>
      <c r="G1" s="459"/>
      <c r="H1" s="176"/>
      <c r="I1" s="177"/>
      <c r="J1" s="580"/>
      <c r="K1" s="580"/>
      <c r="L1" s="580"/>
      <c r="M1" s="177"/>
      <c r="N1" s="177"/>
      <c r="O1" s="177"/>
      <c r="P1" s="580"/>
      <c r="Q1" s="580"/>
      <c r="R1" s="580"/>
      <c r="S1" s="580"/>
      <c r="T1" s="580"/>
      <c r="U1" s="580"/>
      <c r="V1" s="580"/>
      <c r="W1" s="580"/>
      <c r="X1" s="580"/>
      <c r="AH1" s="580"/>
      <c r="AI1" s="580"/>
      <c r="AJ1" s="580"/>
      <c r="AK1" s="580"/>
      <c r="AL1" s="580"/>
      <c r="AM1" s="580"/>
      <c r="AN1" s="580"/>
      <c r="AO1" s="581"/>
    </row>
    <row r="2" spans="1:41" ht="19" thickBot="1">
      <c r="A2" s="182" t="s">
        <v>0</v>
      </c>
      <c r="B2" s="583"/>
      <c r="C2" s="182"/>
      <c r="D2" s="182"/>
      <c r="E2" s="182"/>
      <c r="F2" s="182"/>
      <c r="G2" s="182"/>
      <c r="H2" s="176"/>
      <c r="I2" s="177"/>
      <c r="J2" s="580"/>
      <c r="K2" s="580"/>
      <c r="L2" s="580"/>
      <c r="M2" s="177"/>
      <c r="N2" s="177"/>
      <c r="O2" s="177"/>
      <c r="P2" s="580"/>
      <c r="Q2" s="580"/>
      <c r="R2" s="580"/>
      <c r="S2" s="580"/>
      <c r="T2" s="580"/>
      <c r="U2" s="580"/>
      <c r="V2" s="580"/>
      <c r="W2" s="580"/>
      <c r="X2" s="580"/>
      <c r="AH2" s="580"/>
      <c r="AI2" s="580"/>
      <c r="AJ2" s="580"/>
      <c r="AK2" s="580"/>
      <c r="AL2" s="580"/>
      <c r="AM2" s="580"/>
      <c r="AN2" s="580"/>
      <c r="AO2" s="580"/>
    </row>
    <row r="3" spans="1:41" ht="19" thickBot="1">
      <c r="A3" s="628" t="s">
        <v>1</v>
      </c>
      <c r="B3" s="1140" t="s">
        <v>2</v>
      </c>
      <c r="C3" s="1140"/>
      <c r="D3" s="1140"/>
      <c r="E3" s="628"/>
      <c r="F3" s="628"/>
      <c r="G3" s="628"/>
      <c r="H3" s="629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AH3" s="580"/>
      <c r="AI3" s="580"/>
      <c r="AJ3" s="580"/>
      <c r="AK3" s="580"/>
      <c r="AL3" s="580"/>
      <c r="AM3" s="580"/>
      <c r="AN3" s="580"/>
      <c r="AO3" s="580"/>
    </row>
    <row r="4" spans="1:41" ht="19" thickBot="1">
      <c r="A4" s="628" t="s">
        <v>3</v>
      </c>
      <c r="B4" s="630"/>
      <c r="C4" s="1140" t="s">
        <v>3176</v>
      </c>
      <c r="D4" s="1140"/>
      <c r="E4" s="628" t="s">
        <v>5</v>
      </c>
      <c r="F4" s="1139" t="s">
        <v>3511</v>
      </c>
      <c r="G4" s="1139"/>
      <c r="H4" s="1141"/>
      <c r="I4" s="580"/>
      <c r="J4" s="580"/>
      <c r="K4" s="580"/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463"/>
      <c r="Z4" s="463"/>
      <c r="AA4" s="463"/>
      <c r="AB4" s="463"/>
      <c r="AC4" s="463"/>
      <c r="AD4" s="463"/>
      <c r="AE4" s="463"/>
      <c r="AF4" s="463"/>
      <c r="AG4" s="463"/>
      <c r="AH4" s="580"/>
      <c r="AI4" s="580"/>
      <c r="AJ4" s="580"/>
      <c r="AK4" s="580"/>
      <c r="AL4" s="580"/>
      <c r="AM4" s="580"/>
      <c r="AN4" s="580"/>
      <c r="AO4" s="580"/>
    </row>
    <row r="5" spans="1:41" ht="19" thickBot="1">
      <c r="A5" s="631" t="s">
        <v>6</v>
      </c>
      <c r="B5" s="632"/>
      <c r="C5" s="1139" t="s">
        <v>3512</v>
      </c>
      <c r="D5" s="1139"/>
      <c r="E5" s="631" t="s">
        <v>5</v>
      </c>
      <c r="F5" s="1139" t="s">
        <v>3513</v>
      </c>
      <c r="G5" s="1139"/>
      <c r="H5" s="1141"/>
      <c r="I5" s="580"/>
      <c r="J5" s="580"/>
      <c r="K5" s="580"/>
      <c r="L5" s="580"/>
      <c r="M5" s="580"/>
      <c r="N5" s="580"/>
      <c r="O5" s="580"/>
      <c r="P5" s="580"/>
      <c r="Q5" s="580"/>
      <c r="R5" s="580"/>
      <c r="S5" s="580"/>
      <c r="T5" s="580"/>
      <c r="U5" s="580"/>
      <c r="V5" s="580"/>
      <c r="W5" s="580"/>
      <c r="X5" s="580"/>
      <c r="Y5" s="463"/>
      <c r="Z5" s="463"/>
      <c r="AA5" s="463"/>
      <c r="AB5" s="463"/>
      <c r="AC5" s="463"/>
      <c r="AD5" s="463"/>
      <c r="AE5" s="463"/>
      <c r="AF5" s="463"/>
      <c r="AG5" s="463"/>
      <c r="AH5" s="580"/>
      <c r="AI5" s="580"/>
      <c r="AJ5" s="580"/>
      <c r="AK5" s="580"/>
      <c r="AL5" s="580"/>
      <c r="AM5" s="580"/>
      <c r="AN5" s="580"/>
      <c r="AO5" s="580"/>
    </row>
    <row r="6" spans="1:41" ht="19" thickBot="1">
      <c r="A6" s="589"/>
      <c r="B6" s="590"/>
      <c r="C6" s="589"/>
      <c r="D6" s="589"/>
      <c r="E6" s="589"/>
      <c r="F6" s="589"/>
      <c r="G6" s="589"/>
      <c r="H6" s="591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92"/>
      <c r="U6" s="593" t="s">
        <v>11</v>
      </c>
      <c r="V6" s="589"/>
      <c r="W6" s="589"/>
      <c r="X6" s="589"/>
      <c r="Y6" s="1094" t="s">
        <v>2956</v>
      </c>
      <c r="Z6" s="1095"/>
      <c r="AA6" s="1095"/>
      <c r="AB6" s="1095"/>
      <c r="AC6" s="1095"/>
      <c r="AD6" s="1095"/>
      <c r="AE6" s="1095"/>
      <c r="AF6" s="1095"/>
      <c r="AG6" s="1096"/>
      <c r="AH6" s="1137"/>
      <c r="AI6" s="1138"/>
      <c r="AJ6" s="589"/>
      <c r="AK6" s="1132" t="s">
        <v>9</v>
      </c>
      <c r="AL6" s="1133"/>
      <c r="AM6" s="1133"/>
      <c r="AN6" s="1133"/>
    </row>
    <row r="7" spans="1:41" ht="19" thickBot="1">
      <c r="A7" s="594" t="s">
        <v>11</v>
      </c>
      <c r="B7" s="595" t="s">
        <v>12</v>
      </c>
      <c r="C7" s="1131" t="s">
        <v>13</v>
      </c>
      <c r="D7" s="1131"/>
      <c r="E7" s="1131" t="s">
        <v>14</v>
      </c>
      <c r="F7" s="1131"/>
      <c r="G7" s="1131"/>
      <c r="H7" s="596" t="s">
        <v>16</v>
      </c>
      <c r="I7" s="1131" t="s">
        <v>20</v>
      </c>
      <c r="J7" s="1131"/>
      <c r="K7" s="1131"/>
      <c r="L7" s="597" t="s">
        <v>15</v>
      </c>
      <c r="M7" s="597" t="s">
        <v>71</v>
      </c>
      <c r="N7" s="597" t="s">
        <v>72</v>
      </c>
      <c r="O7" s="1131" t="s">
        <v>17</v>
      </c>
      <c r="P7" s="1131"/>
      <c r="Q7" s="1131" t="s">
        <v>18</v>
      </c>
      <c r="R7" s="1131"/>
      <c r="S7" s="1131" t="s">
        <v>19</v>
      </c>
      <c r="T7" s="1131"/>
      <c r="U7" s="598"/>
      <c r="V7" s="1128" t="s">
        <v>3104</v>
      </c>
      <c r="W7" s="1129"/>
      <c r="X7" s="599"/>
      <c r="Y7" s="466" t="s">
        <v>83</v>
      </c>
      <c r="Z7" s="467" t="s">
        <v>82</v>
      </c>
      <c r="AA7" s="467" t="s">
        <v>84</v>
      </c>
      <c r="AB7" s="467" t="s">
        <v>85</v>
      </c>
      <c r="AC7" s="467" t="s">
        <v>86</v>
      </c>
      <c r="AD7" s="468" t="s">
        <v>87</v>
      </c>
      <c r="AE7" s="467" t="s">
        <v>88</v>
      </c>
      <c r="AF7" s="469" t="s">
        <v>89</v>
      </c>
      <c r="AG7" s="470" t="s">
        <v>90</v>
      </c>
      <c r="AH7" s="1128" t="s">
        <v>1318</v>
      </c>
      <c r="AI7" s="1130"/>
      <c r="AJ7" s="597" t="s">
        <v>25</v>
      </c>
      <c r="AK7" s="600" t="s">
        <v>21</v>
      </c>
      <c r="AL7" s="600" t="s">
        <v>74</v>
      </c>
      <c r="AM7" s="600" t="s">
        <v>22</v>
      </c>
      <c r="AN7" s="601" t="s">
        <v>23</v>
      </c>
    </row>
    <row r="8" spans="1:41">
      <c r="A8" s="602"/>
      <c r="B8" s="602"/>
      <c r="C8" s="603" t="s">
        <v>26</v>
      </c>
      <c r="D8" s="603" t="s">
        <v>27</v>
      </c>
      <c r="E8" s="603" t="s">
        <v>75</v>
      </c>
      <c r="F8" s="603" t="s">
        <v>76</v>
      </c>
      <c r="G8" s="603" t="s">
        <v>29</v>
      </c>
      <c r="H8" s="604" t="s">
        <v>31</v>
      </c>
      <c r="I8" s="603" t="s">
        <v>34</v>
      </c>
      <c r="J8" s="603" t="s">
        <v>77</v>
      </c>
      <c r="K8" s="603" t="s">
        <v>35</v>
      </c>
      <c r="L8" s="603" t="s">
        <v>30</v>
      </c>
      <c r="M8" s="603" t="s">
        <v>30</v>
      </c>
      <c r="N8" s="603" t="s">
        <v>30</v>
      </c>
      <c r="O8" s="603" t="s">
        <v>32</v>
      </c>
      <c r="P8" s="603" t="s">
        <v>33</v>
      </c>
      <c r="Q8" s="603" t="s">
        <v>32</v>
      </c>
      <c r="R8" s="603" t="s">
        <v>33</v>
      </c>
      <c r="S8" s="603" t="s">
        <v>32</v>
      </c>
      <c r="T8" s="603" t="s">
        <v>33</v>
      </c>
      <c r="U8" s="598"/>
      <c r="V8" s="600" t="s">
        <v>38</v>
      </c>
      <c r="W8" s="600" t="s">
        <v>39</v>
      </c>
      <c r="X8" s="605" t="s">
        <v>1089</v>
      </c>
      <c r="Y8" s="463"/>
      <c r="Z8" s="463"/>
      <c r="AA8" s="463"/>
      <c r="AB8" s="463"/>
      <c r="AC8" s="463"/>
      <c r="AD8" s="463"/>
      <c r="AE8" s="463"/>
      <c r="AF8" s="463"/>
      <c r="AG8" s="463"/>
      <c r="AH8" s="605" t="s">
        <v>1090</v>
      </c>
      <c r="AI8" s="605" t="s">
        <v>70</v>
      </c>
      <c r="AJ8" s="603"/>
      <c r="AK8" s="606" t="s">
        <v>497</v>
      </c>
      <c r="AL8" s="606" t="s">
        <v>498</v>
      </c>
      <c r="AM8" s="606"/>
      <c r="AN8" s="607"/>
    </row>
    <row r="9" spans="1:41" ht="29.25" customHeight="1">
      <c r="A9" s="608">
        <v>1</v>
      </c>
      <c r="B9" s="609" t="s">
        <v>3514</v>
      </c>
      <c r="C9" s="608"/>
      <c r="D9" s="608">
        <v>1</v>
      </c>
      <c r="E9" s="608"/>
      <c r="F9" s="608">
        <v>1</v>
      </c>
      <c r="G9" s="608"/>
      <c r="H9" s="610">
        <v>369</v>
      </c>
      <c r="I9" s="608"/>
      <c r="J9" s="608"/>
      <c r="K9" s="608">
        <v>1</v>
      </c>
      <c r="L9" s="633">
        <v>145</v>
      </c>
      <c r="M9" s="608">
        <v>68</v>
      </c>
      <c r="N9" s="608">
        <v>195</v>
      </c>
      <c r="O9" s="608"/>
      <c r="P9" s="608">
        <v>1</v>
      </c>
      <c r="Q9" s="608"/>
      <c r="R9" s="608">
        <v>1</v>
      </c>
      <c r="S9" s="608"/>
      <c r="T9" s="608">
        <v>1</v>
      </c>
      <c r="U9" s="611">
        <v>1</v>
      </c>
      <c r="V9" s="608">
        <v>300</v>
      </c>
      <c r="W9" s="608">
        <v>500</v>
      </c>
      <c r="X9" s="608" t="s">
        <v>3515</v>
      </c>
      <c r="Y9" s="479">
        <v>112</v>
      </c>
      <c r="Z9" s="475">
        <v>177</v>
      </c>
      <c r="AA9" s="475">
        <v>103.5</v>
      </c>
      <c r="AB9" s="475">
        <v>50</v>
      </c>
      <c r="AC9" s="475">
        <v>47</v>
      </c>
      <c r="AD9" s="476">
        <v>34</v>
      </c>
      <c r="AE9" s="480">
        <v>210</v>
      </c>
      <c r="AF9" s="477">
        <v>61</v>
      </c>
      <c r="AG9" s="478">
        <v>528</v>
      </c>
      <c r="AH9" s="608">
        <v>15</v>
      </c>
      <c r="AI9" s="608">
        <v>15</v>
      </c>
      <c r="AJ9" s="608" t="s">
        <v>3516</v>
      </c>
      <c r="AK9" s="608"/>
      <c r="AL9" s="608"/>
      <c r="AM9" s="608"/>
      <c r="AN9" s="612"/>
    </row>
    <row r="10" spans="1:41" ht="29.25" customHeight="1">
      <c r="A10" s="608">
        <v>2</v>
      </c>
      <c r="B10" s="609" t="s">
        <v>3517</v>
      </c>
      <c r="C10" s="608"/>
      <c r="D10" s="608">
        <v>1</v>
      </c>
      <c r="E10" s="608"/>
      <c r="F10" s="608"/>
      <c r="G10" s="608">
        <v>1</v>
      </c>
      <c r="H10" s="610">
        <v>736</v>
      </c>
      <c r="I10" s="608"/>
      <c r="J10" s="608"/>
      <c r="K10" s="608">
        <v>1</v>
      </c>
      <c r="L10" s="633">
        <v>175</v>
      </c>
      <c r="M10" s="608">
        <v>71</v>
      </c>
      <c r="N10" s="608">
        <v>216</v>
      </c>
      <c r="O10" s="608">
        <v>1</v>
      </c>
      <c r="P10" s="608"/>
      <c r="Q10" s="608"/>
      <c r="R10" s="608">
        <v>1</v>
      </c>
      <c r="S10" s="608"/>
      <c r="T10" s="608">
        <v>1</v>
      </c>
      <c r="U10" s="611">
        <v>2</v>
      </c>
      <c r="V10" s="608">
        <v>300</v>
      </c>
      <c r="W10" s="608">
        <v>500</v>
      </c>
      <c r="X10" s="608" t="s">
        <v>3518</v>
      </c>
      <c r="Y10" s="70">
        <v>4527</v>
      </c>
      <c r="Z10" s="105">
        <v>14504</v>
      </c>
      <c r="AA10" s="66">
        <v>2295</v>
      </c>
      <c r="AB10" s="475">
        <v>55.5</v>
      </c>
      <c r="AC10" s="475">
        <v>65</v>
      </c>
      <c r="AD10" s="476">
        <v>88</v>
      </c>
      <c r="AE10" s="480">
        <v>84</v>
      </c>
      <c r="AF10" s="477">
        <v>53</v>
      </c>
      <c r="AG10" s="478">
        <v>2335.5</v>
      </c>
      <c r="AH10" s="608"/>
      <c r="AI10" s="608"/>
      <c r="AJ10" s="608" t="s">
        <v>3512</v>
      </c>
      <c r="AK10" s="608"/>
      <c r="AL10" s="608"/>
      <c r="AM10" s="608"/>
      <c r="AN10" s="612"/>
    </row>
    <row r="11" spans="1:41" ht="29.25" customHeight="1">
      <c r="A11" s="608">
        <v>3</v>
      </c>
      <c r="B11" s="609" t="s">
        <v>3517</v>
      </c>
      <c r="C11" s="613">
        <v>1</v>
      </c>
      <c r="D11" s="608"/>
      <c r="E11" s="608"/>
      <c r="F11" s="608"/>
      <c r="G11" s="608">
        <v>1</v>
      </c>
      <c r="H11" s="610">
        <v>701</v>
      </c>
      <c r="I11" s="608"/>
      <c r="J11" s="608"/>
      <c r="K11" s="608">
        <v>1</v>
      </c>
      <c r="L11" s="633">
        <v>171</v>
      </c>
      <c r="M11" s="608">
        <v>71</v>
      </c>
      <c r="N11" s="608">
        <v>222</v>
      </c>
      <c r="O11" s="608"/>
      <c r="P11" s="608">
        <v>1</v>
      </c>
      <c r="Q11" s="608"/>
      <c r="R11" s="608">
        <v>1</v>
      </c>
      <c r="S11" s="608"/>
      <c r="T11" s="608">
        <v>1</v>
      </c>
      <c r="U11" s="611">
        <v>3</v>
      </c>
      <c r="V11" s="608">
        <v>300</v>
      </c>
      <c r="W11" s="608">
        <v>700</v>
      </c>
      <c r="X11" s="608" t="s">
        <v>3519</v>
      </c>
      <c r="Y11" s="479">
        <v>49</v>
      </c>
      <c r="Z11" s="475">
        <v>48.5</v>
      </c>
      <c r="AA11" s="475">
        <v>71.5</v>
      </c>
      <c r="AB11" s="475">
        <v>36</v>
      </c>
      <c r="AC11" s="475">
        <v>109</v>
      </c>
      <c r="AD11" s="476">
        <v>30</v>
      </c>
      <c r="AE11" s="480">
        <v>100</v>
      </c>
      <c r="AF11" s="477">
        <v>54.5</v>
      </c>
      <c r="AG11" s="478">
        <v>3950</v>
      </c>
      <c r="AH11" s="608"/>
      <c r="AI11" s="608"/>
      <c r="AJ11" s="608"/>
      <c r="AK11" s="608"/>
      <c r="AL11" s="608"/>
      <c r="AM11" s="608"/>
      <c r="AN11" s="612"/>
    </row>
    <row r="12" spans="1:41" ht="29.25" customHeight="1">
      <c r="A12" s="608">
        <v>4</v>
      </c>
      <c r="B12" s="609" t="s">
        <v>3517</v>
      </c>
      <c r="C12" s="608">
        <v>1</v>
      </c>
      <c r="D12" s="608"/>
      <c r="E12" s="608"/>
      <c r="F12" s="608"/>
      <c r="G12" s="608">
        <v>1</v>
      </c>
      <c r="H12" s="610">
        <v>633</v>
      </c>
      <c r="I12" s="608"/>
      <c r="J12" s="608"/>
      <c r="K12" s="608">
        <v>1</v>
      </c>
      <c r="L12" s="633">
        <v>175</v>
      </c>
      <c r="M12" s="608">
        <v>71</v>
      </c>
      <c r="N12" s="608">
        <v>220</v>
      </c>
      <c r="O12" s="608"/>
      <c r="P12" s="608">
        <v>1</v>
      </c>
      <c r="Q12" s="608"/>
      <c r="R12" s="608">
        <v>1</v>
      </c>
      <c r="S12" s="608"/>
      <c r="T12" s="608">
        <v>1</v>
      </c>
      <c r="U12" s="611">
        <v>4</v>
      </c>
      <c r="V12" s="608">
        <v>300</v>
      </c>
      <c r="W12" s="608">
        <v>800</v>
      </c>
      <c r="X12" s="608" t="s">
        <v>3520</v>
      </c>
      <c r="Y12" s="70">
        <v>1474</v>
      </c>
      <c r="Z12" s="66">
        <v>5508</v>
      </c>
      <c r="AA12" s="475">
        <v>930</v>
      </c>
      <c r="AB12" s="475">
        <v>292</v>
      </c>
      <c r="AC12" s="475">
        <v>355</v>
      </c>
      <c r="AD12" s="476">
        <v>191</v>
      </c>
      <c r="AE12" s="480">
        <v>471</v>
      </c>
      <c r="AF12" s="477">
        <v>184</v>
      </c>
      <c r="AG12" s="130">
        <v>6454</v>
      </c>
      <c r="AH12" s="608"/>
      <c r="AI12" s="608"/>
      <c r="AJ12" s="608" t="s">
        <v>3521</v>
      </c>
      <c r="AK12" s="608"/>
      <c r="AL12" s="608"/>
      <c r="AM12" s="608"/>
      <c r="AN12" s="612"/>
    </row>
    <row r="13" spans="1:41" ht="29.25" customHeight="1">
      <c r="A13" s="608">
        <v>5</v>
      </c>
      <c r="B13" s="609" t="s">
        <v>3517</v>
      </c>
      <c r="C13" s="608">
        <v>1</v>
      </c>
      <c r="D13" s="608"/>
      <c r="E13" s="608"/>
      <c r="F13" s="608"/>
      <c r="G13" s="608">
        <v>1</v>
      </c>
      <c r="H13" s="610">
        <v>672</v>
      </c>
      <c r="I13" s="608"/>
      <c r="J13" s="608"/>
      <c r="K13" s="608">
        <v>1</v>
      </c>
      <c r="L13" s="633">
        <v>172</v>
      </c>
      <c r="M13" s="608">
        <v>73</v>
      </c>
      <c r="N13" s="608">
        <v>223</v>
      </c>
      <c r="O13" s="608"/>
      <c r="P13" s="608">
        <v>1</v>
      </c>
      <c r="Q13" s="608"/>
      <c r="R13" s="608">
        <v>1</v>
      </c>
      <c r="S13" s="608"/>
      <c r="T13" s="608">
        <v>1</v>
      </c>
      <c r="U13" s="611">
        <v>5</v>
      </c>
      <c r="V13" s="608">
        <v>300</v>
      </c>
      <c r="W13" s="608">
        <v>1200</v>
      </c>
      <c r="X13" s="608" t="s">
        <v>3522</v>
      </c>
      <c r="Y13" s="479">
        <v>476</v>
      </c>
      <c r="Z13" s="475">
        <v>686</v>
      </c>
      <c r="AA13" s="475">
        <v>254</v>
      </c>
      <c r="AB13" s="475">
        <v>159</v>
      </c>
      <c r="AC13" s="475">
        <v>224</v>
      </c>
      <c r="AD13" s="476">
        <v>122</v>
      </c>
      <c r="AE13" s="480">
        <v>651</v>
      </c>
      <c r="AF13" s="477">
        <v>202</v>
      </c>
      <c r="AG13" s="478">
        <v>2312</v>
      </c>
      <c r="AH13" s="608"/>
      <c r="AI13" s="608"/>
      <c r="AJ13" s="608" t="s">
        <v>3476</v>
      </c>
      <c r="AK13" s="608"/>
      <c r="AL13" s="608"/>
      <c r="AM13" s="608"/>
      <c r="AN13" s="612"/>
    </row>
    <row r="14" spans="1:41" ht="29.25" customHeight="1">
      <c r="A14" s="608">
        <v>6</v>
      </c>
      <c r="B14" s="609" t="s">
        <v>3517</v>
      </c>
      <c r="C14" s="608">
        <v>1</v>
      </c>
      <c r="D14" s="608"/>
      <c r="E14" s="608"/>
      <c r="F14" s="608">
        <v>1</v>
      </c>
      <c r="G14" s="608"/>
      <c r="H14" s="610">
        <v>482</v>
      </c>
      <c r="I14" s="608"/>
      <c r="J14" s="608">
        <v>1</v>
      </c>
      <c r="K14" s="608"/>
      <c r="L14" s="633">
        <v>158</v>
      </c>
      <c r="M14" s="608">
        <v>70</v>
      </c>
      <c r="N14" s="608">
        <v>198</v>
      </c>
      <c r="O14" s="608"/>
      <c r="P14" s="608">
        <v>1</v>
      </c>
      <c r="Q14" s="608"/>
      <c r="R14" s="608">
        <v>1</v>
      </c>
      <c r="S14" s="608"/>
      <c r="T14" s="608">
        <v>1</v>
      </c>
      <c r="U14" s="611">
        <v>6</v>
      </c>
      <c r="V14" s="608">
        <v>300</v>
      </c>
      <c r="W14" s="608">
        <v>1000</v>
      </c>
      <c r="X14" s="608" t="s">
        <v>3523</v>
      </c>
      <c r="Y14" s="479">
        <v>58</v>
      </c>
      <c r="Z14" s="475">
        <v>77.5</v>
      </c>
      <c r="AA14" s="475">
        <v>64</v>
      </c>
      <c r="AB14" s="475">
        <v>130</v>
      </c>
      <c r="AC14" s="475">
        <v>282</v>
      </c>
      <c r="AD14" s="476">
        <v>49.5</v>
      </c>
      <c r="AE14" s="480">
        <v>464</v>
      </c>
      <c r="AF14" s="477">
        <v>40.5</v>
      </c>
      <c r="AG14" s="478">
        <v>1149</v>
      </c>
      <c r="AH14" s="608"/>
      <c r="AI14" s="608"/>
      <c r="AJ14" s="608"/>
      <c r="AK14" s="608"/>
      <c r="AL14" s="608"/>
      <c r="AM14" s="608"/>
      <c r="AN14" s="612"/>
    </row>
    <row r="15" spans="1:41" ht="29.25" customHeight="1">
      <c r="A15" s="608">
        <v>7</v>
      </c>
      <c r="B15" s="609" t="s">
        <v>3517</v>
      </c>
      <c r="C15" s="608"/>
      <c r="D15" s="608">
        <v>1</v>
      </c>
      <c r="E15" s="608"/>
      <c r="F15" s="608"/>
      <c r="G15" s="608">
        <v>1</v>
      </c>
      <c r="H15" s="610">
        <v>616</v>
      </c>
      <c r="I15" s="608"/>
      <c r="J15" s="608">
        <v>1</v>
      </c>
      <c r="K15" s="608"/>
      <c r="L15" s="633">
        <v>172</v>
      </c>
      <c r="M15" s="608">
        <v>73</v>
      </c>
      <c r="N15" s="608">
        <v>215</v>
      </c>
      <c r="O15" s="608">
        <v>1</v>
      </c>
      <c r="P15" s="608"/>
      <c r="Q15" s="608"/>
      <c r="R15" s="608">
        <v>1</v>
      </c>
      <c r="S15" s="608"/>
      <c r="T15" s="608">
        <v>1</v>
      </c>
      <c r="U15" s="611">
        <v>7</v>
      </c>
      <c r="V15" s="608">
        <v>300</v>
      </c>
      <c r="W15" s="608">
        <v>800</v>
      </c>
      <c r="X15" s="608" t="s">
        <v>3524</v>
      </c>
      <c r="Y15" s="479">
        <v>38.5</v>
      </c>
      <c r="Z15" s="475">
        <v>71.5</v>
      </c>
      <c r="AA15" s="475">
        <v>65</v>
      </c>
      <c r="AB15" s="475">
        <v>47</v>
      </c>
      <c r="AC15" s="475">
        <v>57.5</v>
      </c>
      <c r="AD15" s="476">
        <v>58</v>
      </c>
      <c r="AE15" s="480">
        <v>64.5</v>
      </c>
      <c r="AF15" s="477">
        <v>52</v>
      </c>
      <c r="AG15" s="130">
        <v>4236</v>
      </c>
      <c r="AH15" s="608"/>
      <c r="AI15" s="608"/>
      <c r="AJ15" s="608"/>
      <c r="AK15" s="608"/>
      <c r="AL15" s="608"/>
      <c r="AM15" s="608"/>
      <c r="AN15" s="612"/>
    </row>
    <row r="16" spans="1:41" ht="29.25" customHeight="1">
      <c r="A16" s="608">
        <v>8</v>
      </c>
      <c r="B16" s="609" t="s">
        <v>3517</v>
      </c>
      <c r="C16" s="608"/>
      <c r="D16" s="608">
        <v>1</v>
      </c>
      <c r="E16" s="608"/>
      <c r="F16" s="608"/>
      <c r="G16" s="608">
        <v>1</v>
      </c>
      <c r="H16" s="610">
        <v>653</v>
      </c>
      <c r="I16" s="608"/>
      <c r="J16" s="608"/>
      <c r="K16" s="608">
        <v>1</v>
      </c>
      <c r="L16" s="633">
        <v>172</v>
      </c>
      <c r="M16" s="608">
        <v>73</v>
      </c>
      <c r="N16" s="608">
        <v>216</v>
      </c>
      <c r="O16" s="608">
        <v>1</v>
      </c>
      <c r="P16" s="608"/>
      <c r="Q16" s="608"/>
      <c r="R16" s="608">
        <v>1</v>
      </c>
      <c r="S16" s="608"/>
      <c r="T16" s="608">
        <v>1</v>
      </c>
      <c r="U16" s="611">
        <v>8</v>
      </c>
      <c r="V16" s="608">
        <v>300</v>
      </c>
      <c r="W16" s="608">
        <v>1100</v>
      </c>
      <c r="X16" s="608" t="s">
        <v>3525</v>
      </c>
      <c r="Y16" s="479">
        <v>271.5</v>
      </c>
      <c r="Z16" s="475">
        <v>80</v>
      </c>
      <c r="AA16" s="475">
        <v>78</v>
      </c>
      <c r="AB16" s="475">
        <v>61</v>
      </c>
      <c r="AC16" s="475">
        <v>113.5</v>
      </c>
      <c r="AD16" s="476">
        <v>583</v>
      </c>
      <c r="AE16" s="480">
        <v>267</v>
      </c>
      <c r="AF16" s="477">
        <v>118</v>
      </c>
      <c r="AG16" s="478">
        <v>1126</v>
      </c>
      <c r="AH16" s="608"/>
      <c r="AI16" s="608"/>
      <c r="AJ16" s="608"/>
      <c r="AK16" s="608"/>
      <c r="AL16" s="608"/>
      <c r="AM16" s="608"/>
      <c r="AN16" s="612"/>
    </row>
    <row r="17" spans="1:40" ht="29.25" customHeight="1">
      <c r="A17" s="608">
        <v>9</v>
      </c>
      <c r="B17" s="609" t="s">
        <v>3517</v>
      </c>
      <c r="C17" s="608">
        <v>1</v>
      </c>
      <c r="D17" s="608"/>
      <c r="E17" s="608"/>
      <c r="F17" s="608"/>
      <c r="G17" s="608">
        <v>1</v>
      </c>
      <c r="H17" s="610">
        <v>701</v>
      </c>
      <c r="I17" s="608"/>
      <c r="J17" s="608">
        <v>1</v>
      </c>
      <c r="K17" s="608"/>
      <c r="L17" s="633">
        <v>170</v>
      </c>
      <c r="M17" s="608">
        <v>72</v>
      </c>
      <c r="N17" s="608">
        <v>218</v>
      </c>
      <c r="O17" s="608"/>
      <c r="P17" s="608">
        <v>1</v>
      </c>
      <c r="Q17" s="608"/>
      <c r="R17" s="608">
        <v>1</v>
      </c>
      <c r="S17" s="608"/>
      <c r="T17" s="608">
        <v>1</v>
      </c>
      <c r="U17" s="611">
        <v>9</v>
      </c>
      <c r="V17" s="608">
        <v>300</v>
      </c>
      <c r="W17" s="608">
        <v>700</v>
      </c>
      <c r="X17" s="608" t="s">
        <v>3526</v>
      </c>
      <c r="Y17" s="70">
        <v>1872.5</v>
      </c>
      <c r="Z17" s="66">
        <v>4091.5</v>
      </c>
      <c r="AA17" s="66">
        <v>1434</v>
      </c>
      <c r="AB17" s="475">
        <v>203.5</v>
      </c>
      <c r="AC17" s="475">
        <v>180.5</v>
      </c>
      <c r="AD17" s="476">
        <v>53</v>
      </c>
      <c r="AE17" s="480">
        <v>104.5</v>
      </c>
      <c r="AF17" s="477">
        <v>67</v>
      </c>
      <c r="AG17" s="478">
        <v>1710</v>
      </c>
      <c r="AH17" s="608"/>
      <c r="AI17" s="608"/>
      <c r="AJ17" s="608"/>
      <c r="AK17" s="608"/>
      <c r="AL17" s="608"/>
      <c r="AM17" s="608"/>
      <c r="AN17" s="612"/>
    </row>
    <row r="18" spans="1:40" ht="29.25" customHeight="1">
      <c r="A18" s="608">
        <v>10</v>
      </c>
      <c r="B18" s="609" t="s">
        <v>3517</v>
      </c>
      <c r="C18" s="608">
        <v>1</v>
      </c>
      <c r="D18" s="608"/>
      <c r="E18" s="608"/>
      <c r="F18" s="608"/>
      <c r="G18" s="608">
        <v>1</v>
      </c>
      <c r="H18" s="610">
        <v>678</v>
      </c>
      <c r="I18" s="608"/>
      <c r="J18" s="608"/>
      <c r="K18" s="608">
        <v>1</v>
      </c>
      <c r="L18" s="633">
        <v>174</v>
      </c>
      <c r="M18" s="608">
        <v>73</v>
      </c>
      <c r="N18" s="608">
        <v>210</v>
      </c>
      <c r="O18" s="608"/>
      <c r="P18" s="608">
        <v>1</v>
      </c>
      <c r="Q18" s="608"/>
      <c r="R18" s="608">
        <v>1</v>
      </c>
      <c r="S18" s="608"/>
      <c r="T18" s="608">
        <v>1</v>
      </c>
      <c r="U18" s="611">
        <v>10</v>
      </c>
      <c r="V18" s="608">
        <v>300</v>
      </c>
      <c r="W18" s="608">
        <v>1200</v>
      </c>
      <c r="X18" s="608" t="s">
        <v>3527</v>
      </c>
      <c r="Y18" s="479">
        <v>971.5</v>
      </c>
      <c r="Z18" s="66">
        <v>1329</v>
      </c>
      <c r="AA18" s="66">
        <v>1101</v>
      </c>
      <c r="AB18" s="475">
        <v>141</v>
      </c>
      <c r="AC18" s="475">
        <v>329</v>
      </c>
      <c r="AD18" s="476">
        <v>260</v>
      </c>
      <c r="AE18" s="480">
        <v>307</v>
      </c>
      <c r="AF18" s="477">
        <v>224</v>
      </c>
      <c r="AG18" s="478">
        <v>1397.5</v>
      </c>
      <c r="AH18" s="608"/>
      <c r="AI18" s="608"/>
      <c r="AJ18" s="608" t="s">
        <v>3528</v>
      </c>
      <c r="AK18" s="608"/>
      <c r="AL18" s="608"/>
      <c r="AM18" s="608"/>
      <c r="AN18" s="612"/>
    </row>
    <row r="19" spans="1:40" ht="29.25" customHeight="1">
      <c r="A19" s="608">
        <v>11</v>
      </c>
      <c r="B19" s="609" t="s">
        <v>3517</v>
      </c>
      <c r="C19" s="608">
        <v>1</v>
      </c>
      <c r="D19" s="608"/>
      <c r="E19" s="608"/>
      <c r="F19" s="608"/>
      <c r="G19" s="608">
        <v>1</v>
      </c>
      <c r="H19" s="610">
        <v>609</v>
      </c>
      <c r="I19" s="608"/>
      <c r="J19" s="608">
        <v>1</v>
      </c>
      <c r="K19" s="608"/>
      <c r="L19" s="633">
        <v>171</v>
      </c>
      <c r="M19" s="608">
        <v>72</v>
      </c>
      <c r="N19" s="608">
        <v>218</v>
      </c>
      <c r="O19" s="608"/>
      <c r="P19" s="608">
        <v>1</v>
      </c>
      <c r="Q19" s="608"/>
      <c r="R19" s="608">
        <v>1</v>
      </c>
      <c r="S19" s="608"/>
      <c r="T19" s="608">
        <v>1</v>
      </c>
      <c r="U19" s="611">
        <v>11</v>
      </c>
      <c r="V19" s="608">
        <v>300</v>
      </c>
      <c r="W19" s="608">
        <v>1000</v>
      </c>
      <c r="X19" s="608" t="s">
        <v>3529</v>
      </c>
      <c r="Y19" s="70">
        <v>2985.5</v>
      </c>
      <c r="Z19" s="66">
        <v>2407</v>
      </c>
      <c r="AA19" s="475">
        <v>865</v>
      </c>
      <c r="AB19" s="475">
        <v>305.5</v>
      </c>
      <c r="AC19" s="475">
        <v>434.5</v>
      </c>
      <c r="AD19" s="71">
        <v>2175</v>
      </c>
      <c r="AE19" s="81">
        <v>1033.5</v>
      </c>
      <c r="AF19" s="477">
        <v>747</v>
      </c>
      <c r="AG19" s="478">
        <v>1699</v>
      </c>
      <c r="AH19" s="608"/>
      <c r="AI19" s="608"/>
      <c r="AJ19" s="608"/>
      <c r="AK19" s="608"/>
      <c r="AL19" s="608"/>
      <c r="AM19" s="608"/>
      <c r="AN19" s="612"/>
    </row>
    <row r="20" spans="1:40" ht="29.25" customHeight="1">
      <c r="A20" s="608">
        <v>12</v>
      </c>
      <c r="B20" s="609" t="s">
        <v>3517</v>
      </c>
      <c r="C20" s="608">
        <v>1</v>
      </c>
      <c r="D20" s="608"/>
      <c r="E20" s="608"/>
      <c r="F20" s="608"/>
      <c r="G20" s="608">
        <v>1</v>
      </c>
      <c r="H20" s="610">
        <v>771</v>
      </c>
      <c r="I20" s="608"/>
      <c r="J20" s="608"/>
      <c r="K20" s="608">
        <v>1</v>
      </c>
      <c r="L20" s="633">
        <v>177</v>
      </c>
      <c r="M20" s="608">
        <v>74</v>
      </c>
      <c r="N20" s="608">
        <v>219</v>
      </c>
      <c r="O20" s="608"/>
      <c r="P20" s="608">
        <v>1</v>
      </c>
      <c r="Q20" s="608"/>
      <c r="R20" s="608">
        <v>1</v>
      </c>
      <c r="S20" s="608"/>
      <c r="T20" s="608">
        <v>1</v>
      </c>
      <c r="U20" s="611">
        <v>12</v>
      </c>
      <c r="V20" s="608">
        <v>300</v>
      </c>
      <c r="W20" s="608">
        <v>1000</v>
      </c>
      <c r="X20" s="608" t="s">
        <v>3530</v>
      </c>
      <c r="Y20" s="479">
        <v>770</v>
      </c>
      <c r="Z20" s="66">
        <v>1145</v>
      </c>
      <c r="AA20" s="475">
        <v>171.5</v>
      </c>
      <c r="AB20" s="475">
        <v>78</v>
      </c>
      <c r="AC20" s="475">
        <v>74.5</v>
      </c>
      <c r="AD20" s="476">
        <v>95</v>
      </c>
      <c r="AE20" s="480">
        <v>95</v>
      </c>
      <c r="AF20" s="477">
        <v>76</v>
      </c>
      <c r="AG20" s="478">
        <v>1494</v>
      </c>
      <c r="AH20" s="608"/>
      <c r="AI20" s="608"/>
      <c r="AJ20" s="608"/>
      <c r="AK20" s="608"/>
      <c r="AL20" s="608"/>
      <c r="AM20" s="608"/>
      <c r="AN20" s="612"/>
    </row>
    <row r="21" spans="1:40" ht="29.25" customHeight="1">
      <c r="A21" s="608">
        <v>13</v>
      </c>
      <c r="B21" s="609" t="s">
        <v>3517</v>
      </c>
      <c r="C21" s="608">
        <v>1</v>
      </c>
      <c r="D21" s="608"/>
      <c r="E21" s="608"/>
      <c r="F21" s="608"/>
      <c r="G21" s="608">
        <v>1</v>
      </c>
      <c r="H21" s="610">
        <v>650</v>
      </c>
      <c r="I21" s="608"/>
      <c r="J21" s="608"/>
      <c r="K21" s="608">
        <v>1</v>
      </c>
      <c r="L21" s="633">
        <v>180</v>
      </c>
      <c r="M21" s="608">
        <v>74</v>
      </c>
      <c r="N21" s="608">
        <v>206</v>
      </c>
      <c r="O21" s="608"/>
      <c r="P21" s="608">
        <v>1</v>
      </c>
      <c r="Q21" s="608"/>
      <c r="R21" s="608">
        <v>1</v>
      </c>
      <c r="S21" s="608"/>
      <c r="T21" s="608">
        <v>1</v>
      </c>
      <c r="U21" s="611">
        <v>13</v>
      </c>
      <c r="V21" s="608">
        <v>300</v>
      </c>
      <c r="W21" s="608">
        <v>700</v>
      </c>
      <c r="X21" s="608" t="s">
        <v>3531</v>
      </c>
      <c r="Y21" s="70">
        <v>4778</v>
      </c>
      <c r="Z21" s="66">
        <v>4872</v>
      </c>
      <c r="AA21" s="66">
        <v>1461</v>
      </c>
      <c r="AB21" s="475">
        <v>117</v>
      </c>
      <c r="AC21" s="475">
        <v>112</v>
      </c>
      <c r="AD21" s="476">
        <v>185.5</v>
      </c>
      <c r="AE21" s="81">
        <v>2877.5</v>
      </c>
      <c r="AF21" s="72">
        <v>2228</v>
      </c>
      <c r="AG21" s="478">
        <v>3354</v>
      </c>
      <c r="AH21" s="608"/>
      <c r="AI21" s="608"/>
      <c r="AJ21" s="608"/>
      <c r="AK21" s="608"/>
      <c r="AL21" s="608"/>
      <c r="AM21" s="608"/>
      <c r="AN21" s="612"/>
    </row>
    <row r="22" spans="1:40" ht="29.25" customHeight="1">
      <c r="A22" s="608">
        <v>14</v>
      </c>
      <c r="B22" s="609" t="s">
        <v>3517</v>
      </c>
      <c r="C22" s="608"/>
      <c r="D22" s="608">
        <v>1</v>
      </c>
      <c r="E22" s="608"/>
      <c r="F22" s="608"/>
      <c r="G22" s="608">
        <v>1</v>
      </c>
      <c r="H22" s="610">
        <v>674</v>
      </c>
      <c r="I22" s="608"/>
      <c r="J22" s="608"/>
      <c r="K22" s="608">
        <v>1</v>
      </c>
      <c r="L22" s="633">
        <v>170</v>
      </c>
      <c r="M22" s="608">
        <v>71</v>
      </c>
      <c r="N22" s="608">
        <v>202</v>
      </c>
      <c r="O22" s="608">
        <v>1</v>
      </c>
      <c r="P22" s="608"/>
      <c r="Q22" s="608"/>
      <c r="R22" s="608">
        <v>1</v>
      </c>
      <c r="S22" s="608"/>
      <c r="T22" s="608">
        <v>1</v>
      </c>
      <c r="U22" s="611">
        <v>14</v>
      </c>
      <c r="V22" s="608">
        <v>300</v>
      </c>
      <c r="W22" s="608">
        <v>700</v>
      </c>
      <c r="X22" s="608" t="s">
        <v>3532</v>
      </c>
      <c r="Y22" s="479">
        <v>198</v>
      </c>
      <c r="Z22" s="66">
        <v>3389</v>
      </c>
      <c r="AA22" s="475">
        <v>417</v>
      </c>
      <c r="AB22" s="475">
        <v>52.5</v>
      </c>
      <c r="AC22" s="475">
        <v>70.5</v>
      </c>
      <c r="AD22" s="476">
        <v>56</v>
      </c>
      <c r="AE22" s="480">
        <v>904</v>
      </c>
      <c r="AF22" s="477">
        <v>44</v>
      </c>
      <c r="AG22" s="478">
        <v>1597</v>
      </c>
      <c r="AH22" s="608"/>
      <c r="AI22" s="608"/>
      <c r="AJ22" s="608"/>
      <c r="AK22" s="608"/>
      <c r="AL22" s="608"/>
      <c r="AM22" s="608"/>
      <c r="AN22" s="612"/>
    </row>
    <row r="23" spans="1:40" ht="29.25" customHeight="1">
      <c r="A23" s="608">
        <v>15</v>
      </c>
      <c r="B23" s="609" t="s">
        <v>3533</v>
      </c>
      <c r="C23" s="608"/>
      <c r="D23" s="608">
        <v>1</v>
      </c>
      <c r="E23" s="608"/>
      <c r="F23" s="608"/>
      <c r="G23" s="608">
        <v>1</v>
      </c>
      <c r="H23" s="610">
        <v>684</v>
      </c>
      <c r="I23" s="608"/>
      <c r="J23" s="608"/>
      <c r="K23" s="608">
        <v>1</v>
      </c>
      <c r="L23" s="633">
        <v>164</v>
      </c>
      <c r="M23" s="608">
        <v>70</v>
      </c>
      <c r="N23" s="608">
        <v>190</v>
      </c>
      <c r="O23" s="608">
        <v>1</v>
      </c>
      <c r="P23" s="608"/>
      <c r="Q23" s="608"/>
      <c r="R23" s="608">
        <v>1</v>
      </c>
      <c r="S23" s="608"/>
      <c r="T23" s="608">
        <v>1</v>
      </c>
      <c r="U23" s="611">
        <v>15</v>
      </c>
      <c r="V23" s="608">
        <v>300</v>
      </c>
      <c r="W23" s="608">
        <v>800</v>
      </c>
      <c r="X23" s="608" t="s">
        <v>3534</v>
      </c>
      <c r="Y23" s="481">
        <v>13213</v>
      </c>
      <c r="Z23" s="105">
        <v>20569.5</v>
      </c>
      <c r="AA23" s="66">
        <v>4389</v>
      </c>
      <c r="AB23" s="475">
        <v>97</v>
      </c>
      <c r="AC23" s="475">
        <v>126</v>
      </c>
      <c r="AD23" s="476">
        <v>50</v>
      </c>
      <c r="AE23" s="480">
        <v>933</v>
      </c>
      <c r="AF23" s="477">
        <v>54</v>
      </c>
      <c r="AG23" s="478">
        <v>1854</v>
      </c>
      <c r="AH23" s="608"/>
      <c r="AI23" s="608"/>
      <c r="AJ23" s="608" t="s">
        <v>3535</v>
      </c>
      <c r="AK23" s="608"/>
      <c r="AL23" s="608"/>
      <c r="AM23" s="608"/>
      <c r="AN23" s="612"/>
    </row>
    <row r="24" spans="1:40" ht="29.25" customHeight="1">
      <c r="A24" s="608">
        <v>16</v>
      </c>
      <c r="B24" s="609" t="s">
        <v>3533</v>
      </c>
      <c r="C24" s="608">
        <v>1</v>
      </c>
      <c r="D24" s="608"/>
      <c r="E24" s="608"/>
      <c r="F24" s="608"/>
      <c r="G24" s="608">
        <v>1</v>
      </c>
      <c r="H24" s="610">
        <v>772</v>
      </c>
      <c r="I24" s="608"/>
      <c r="J24" s="608"/>
      <c r="K24" s="608">
        <v>1</v>
      </c>
      <c r="L24" s="633">
        <v>171.3</v>
      </c>
      <c r="M24" s="608">
        <v>71.84</v>
      </c>
      <c r="N24" s="608">
        <v>195</v>
      </c>
      <c r="O24" s="608"/>
      <c r="P24" s="608">
        <v>1</v>
      </c>
      <c r="Q24" s="608"/>
      <c r="R24" s="608">
        <v>1</v>
      </c>
      <c r="S24" s="608"/>
      <c r="T24" s="608">
        <v>1</v>
      </c>
      <c r="U24" s="611">
        <v>16</v>
      </c>
      <c r="V24" s="608">
        <v>300</v>
      </c>
      <c r="W24" s="608">
        <v>950</v>
      </c>
      <c r="X24" s="608" t="s">
        <v>3536</v>
      </c>
      <c r="Y24" s="479">
        <v>747</v>
      </c>
      <c r="Z24" s="66">
        <v>2320.5</v>
      </c>
      <c r="AA24" s="475">
        <v>597.5</v>
      </c>
      <c r="AB24" s="475">
        <v>50</v>
      </c>
      <c r="AC24" s="475">
        <v>43.5</v>
      </c>
      <c r="AD24" s="476">
        <v>164.5</v>
      </c>
      <c r="AE24" s="480">
        <v>78</v>
      </c>
      <c r="AF24" s="477">
        <v>67.5</v>
      </c>
      <c r="AG24" s="478">
        <v>2784.5</v>
      </c>
      <c r="AH24" s="608"/>
      <c r="AI24" s="608"/>
      <c r="AJ24" s="608" t="s">
        <v>3537</v>
      </c>
      <c r="AK24" s="608"/>
      <c r="AL24" s="608"/>
      <c r="AM24" s="608"/>
      <c r="AN24" s="612"/>
    </row>
    <row r="25" spans="1:40" ht="29.25" customHeight="1">
      <c r="A25" s="621">
        <v>17</v>
      </c>
      <c r="B25" s="622" t="s">
        <v>3533</v>
      </c>
      <c r="C25" s="621"/>
      <c r="D25" s="621">
        <v>1</v>
      </c>
      <c r="E25" s="621"/>
      <c r="F25" s="621">
        <v>1</v>
      </c>
      <c r="G25" s="621"/>
      <c r="H25" s="634">
        <v>499</v>
      </c>
      <c r="I25" s="621"/>
      <c r="J25" s="621"/>
      <c r="K25" s="621">
        <v>1</v>
      </c>
      <c r="L25" s="635">
        <v>160.13</v>
      </c>
      <c r="M25" s="621">
        <v>65</v>
      </c>
      <c r="N25" s="621">
        <v>168.4</v>
      </c>
      <c r="O25" s="621"/>
      <c r="P25" s="621">
        <v>1</v>
      </c>
      <c r="Q25" s="621"/>
      <c r="R25" s="621">
        <v>1</v>
      </c>
      <c r="S25" s="621"/>
      <c r="T25" s="621">
        <v>1</v>
      </c>
      <c r="U25" s="611">
        <v>17</v>
      </c>
      <c r="V25" s="621">
        <v>300</v>
      </c>
      <c r="W25" s="621">
        <v>1150</v>
      </c>
      <c r="X25" s="621" t="s">
        <v>3137</v>
      </c>
      <c r="Y25" s="479">
        <v>68</v>
      </c>
      <c r="Z25" s="475">
        <v>59</v>
      </c>
      <c r="AA25" s="475">
        <v>54</v>
      </c>
      <c r="AB25" s="475">
        <v>73</v>
      </c>
      <c r="AC25" s="475">
        <v>56.5</v>
      </c>
      <c r="AD25" s="476">
        <v>60</v>
      </c>
      <c r="AE25" s="81">
        <v>3083</v>
      </c>
      <c r="AF25" s="477">
        <v>66.5</v>
      </c>
      <c r="AG25" s="478">
        <v>1730</v>
      </c>
      <c r="AH25" s="621"/>
      <c r="AI25" s="621"/>
      <c r="AJ25" s="621" t="s">
        <v>348</v>
      </c>
      <c r="AK25" s="608"/>
      <c r="AL25" s="608"/>
      <c r="AM25" s="608"/>
      <c r="AN25" s="612"/>
    </row>
    <row r="26" spans="1:40" ht="29.25" customHeight="1">
      <c r="A26" s="621">
        <v>18</v>
      </c>
      <c r="B26" s="622" t="s">
        <v>3538</v>
      </c>
      <c r="C26" s="621"/>
      <c r="D26" s="621">
        <v>1</v>
      </c>
      <c r="E26" s="621"/>
      <c r="F26" s="621">
        <v>1</v>
      </c>
      <c r="G26" s="621"/>
      <c r="H26" s="634">
        <v>522</v>
      </c>
      <c r="I26" s="621"/>
      <c r="J26" s="621"/>
      <c r="K26" s="621">
        <v>1</v>
      </c>
      <c r="L26" s="635">
        <v>160.37</v>
      </c>
      <c r="M26" s="621">
        <v>69.27</v>
      </c>
      <c r="N26" s="621">
        <v>173.74</v>
      </c>
      <c r="O26" s="621"/>
      <c r="P26" s="621">
        <v>1</v>
      </c>
      <c r="Q26" s="621"/>
      <c r="R26" s="621">
        <v>1</v>
      </c>
      <c r="S26" s="621"/>
      <c r="T26" s="621">
        <v>1</v>
      </c>
      <c r="U26" s="611">
        <v>18</v>
      </c>
      <c r="V26" s="621">
        <v>300</v>
      </c>
      <c r="W26" s="621">
        <v>1050</v>
      </c>
      <c r="X26" s="621" t="s">
        <v>3233</v>
      </c>
      <c r="Y26" s="479">
        <v>135</v>
      </c>
      <c r="Z26" s="475">
        <v>60</v>
      </c>
      <c r="AA26" s="475">
        <v>46</v>
      </c>
      <c r="AB26" s="475">
        <v>680</v>
      </c>
      <c r="AC26" s="475">
        <v>145</v>
      </c>
      <c r="AD26" s="476">
        <v>50</v>
      </c>
      <c r="AE26" s="480">
        <v>321</v>
      </c>
      <c r="AF26" s="477">
        <v>85</v>
      </c>
      <c r="AG26" s="478">
        <v>467</v>
      </c>
      <c r="AH26" s="621"/>
      <c r="AI26" s="621"/>
      <c r="AJ26" s="621" t="s">
        <v>348</v>
      </c>
      <c r="AK26" s="608"/>
      <c r="AL26" s="608"/>
      <c r="AM26" s="608"/>
      <c r="AN26" s="612"/>
    </row>
    <row r="27" spans="1:40" ht="29.25" customHeight="1">
      <c r="A27" s="608">
        <v>19</v>
      </c>
      <c r="B27" s="609" t="s">
        <v>3538</v>
      </c>
      <c r="C27" s="608">
        <v>1</v>
      </c>
      <c r="D27" s="608"/>
      <c r="E27" s="608"/>
      <c r="F27" s="608"/>
      <c r="G27" s="608">
        <v>1</v>
      </c>
      <c r="H27" s="610">
        <v>707</v>
      </c>
      <c r="I27" s="608"/>
      <c r="J27" s="608"/>
      <c r="K27" s="608">
        <v>1</v>
      </c>
      <c r="L27" s="633">
        <v>166.71</v>
      </c>
      <c r="M27" s="608">
        <v>65.63</v>
      </c>
      <c r="N27" s="608">
        <v>197.05</v>
      </c>
      <c r="O27" s="608"/>
      <c r="P27" s="608">
        <v>1</v>
      </c>
      <c r="Q27" s="608"/>
      <c r="R27" s="608">
        <v>1</v>
      </c>
      <c r="S27" s="608"/>
      <c r="T27" s="608">
        <v>1</v>
      </c>
      <c r="U27" s="611">
        <v>19</v>
      </c>
      <c r="V27" s="608">
        <v>300</v>
      </c>
      <c r="W27" s="608">
        <v>1000</v>
      </c>
      <c r="X27" s="608" t="s">
        <v>3539</v>
      </c>
      <c r="Y27" s="70">
        <v>9082</v>
      </c>
      <c r="Z27" s="66">
        <v>1563.5</v>
      </c>
      <c r="AA27" s="475">
        <v>779.5</v>
      </c>
      <c r="AB27" s="475">
        <v>70.5</v>
      </c>
      <c r="AC27" s="475">
        <v>102</v>
      </c>
      <c r="AD27" s="71">
        <v>1040</v>
      </c>
      <c r="AE27" s="81">
        <v>5773</v>
      </c>
      <c r="AF27" s="72">
        <v>3143</v>
      </c>
      <c r="AG27" s="478">
        <v>1354</v>
      </c>
      <c r="AH27" s="608"/>
      <c r="AI27" s="608"/>
      <c r="AJ27" s="608"/>
      <c r="AK27" s="608"/>
      <c r="AL27" s="608"/>
      <c r="AM27" s="608"/>
      <c r="AN27" s="612"/>
    </row>
    <row r="28" spans="1:40" ht="29.25" customHeight="1">
      <c r="A28" s="608">
        <v>20</v>
      </c>
      <c r="B28" s="609" t="s">
        <v>3538</v>
      </c>
      <c r="C28" s="608">
        <v>1</v>
      </c>
      <c r="D28" s="608"/>
      <c r="E28" s="608"/>
      <c r="F28" s="608"/>
      <c r="G28" s="608">
        <v>1</v>
      </c>
      <c r="H28" s="610">
        <v>771</v>
      </c>
      <c r="I28" s="608"/>
      <c r="J28" s="608"/>
      <c r="K28" s="608">
        <v>1</v>
      </c>
      <c r="L28" s="633">
        <v>178.53</v>
      </c>
      <c r="M28" s="608">
        <v>74</v>
      </c>
      <c r="N28" s="608">
        <v>211.14</v>
      </c>
      <c r="O28" s="608"/>
      <c r="P28" s="608">
        <v>1</v>
      </c>
      <c r="Q28" s="608"/>
      <c r="R28" s="608">
        <v>1</v>
      </c>
      <c r="S28" s="608"/>
      <c r="T28" s="608">
        <v>1</v>
      </c>
      <c r="U28" s="611">
        <v>20</v>
      </c>
      <c r="V28" s="608">
        <v>300</v>
      </c>
      <c r="W28" s="608">
        <v>800</v>
      </c>
      <c r="X28" s="608" t="s">
        <v>3540</v>
      </c>
      <c r="Y28" s="70">
        <v>6303.5</v>
      </c>
      <c r="Z28" s="66">
        <v>5395</v>
      </c>
      <c r="AA28" s="475">
        <v>698</v>
      </c>
      <c r="AB28" s="475">
        <v>61</v>
      </c>
      <c r="AC28" s="475">
        <v>61</v>
      </c>
      <c r="AD28" s="476">
        <v>762</v>
      </c>
      <c r="AE28" s="480">
        <v>716.5</v>
      </c>
      <c r="AF28" s="477">
        <v>158</v>
      </c>
      <c r="AG28" s="478">
        <v>1816.5</v>
      </c>
      <c r="AH28" s="608"/>
      <c r="AI28" s="608"/>
      <c r="AJ28" s="608" t="s">
        <v>3541</v>
      </c>
      <c r="AK28" s="608"/>
      <c r="AL28" s="608"/>
      <c r="AM28" s="608"/>
      <c r="AN28" s="612"/>
    </row>
    <row r="29" spans="1:40" ht="29.25" customHeight="1">
      <c r="A29" s="608">
        <v>21</v>
      </c>
      <c r="B29" s="609" t="s">
        <v>3538</v>
      </c>
      <c r="C29" s="608"/>
      <c r="D29" s="608">
        <v>1</v>
      </c>
      <c r="E29" s="608"/>
      <c r="F29" s="608">
        <v>1</v>
      </c>
      <c r="G29" s="608"/>
      <c r="H29" s="610">
        <v>510</v>
      </c>
      <c r="I29" s="608"/>
      <c r="J29" s="608"/>
      <c r="K29" s="608">
        <v>1</v>
      </c>
      <c r="L29" s="633">
        <v>152.5</v>
      </c>
      <c r="M29" s="608">
        <v>64.11</v>
      </c>
      <c r="N29" s="608">
        <v>177.3</v>
      </c>
      <c r="O29" s="608"/>
      <c r="P29" s="608">
        <v>1</v>
      </c>
      <c r="Q29" s="608"/>
      <c r="R29" s="608">
        <v>1</v>
      </c>
      <c r="S29" s="608"/>
      <c r="T29" s="608">
        <v>1</v>
      </c>
      <c r="U29" s="611">
        <v>21</v>
      </c>
      <c r="V29" s="608">
        <v>300</v>
      </c>
      <c r="W29" s="608">
        <v>1000</v>
      </c>
      <c r="X29" s="608" t="s">
        <v>3542</v>
      </c>
      <c r="Y29" s="479">
        <v>41</v>
      </c>
      <c r="Z29" s="475">
        <v>69</v>
      </c>
      <c r="AA29" s="475">
        <v>55</v>
      </c>
      <c r="AB29" s="475">
        <v>74</v>
      </c>
      <c r="AC29" s="475">
        <v>58.5</v>
      </c>
      <c r="AD29" s="476">
        <v>62</v>
      </c>
      <c r="AE29" s="480">
        <v>579.5</v>
      </c>
      <c r="AF29" s="477">
        <v>55.5</v>
      </c>
      <c r="AG29" s="130">
        <v>5684</v>
      </c>
      <c r="AH29" s="608"/>
      <c r="AI29" s="608"/>
      <c r="AJ29" s="608"/>
      <c r="AK29" s="608"/>
      <c r="AL29" s="608"/>
      <c r="AM29" s="608"/>
      <c r="AN29" s="612"/>
    </row>
    <row r="30" spans="1:40" ht="29.25" customHeight="1">
      <c r="A30" s="608">
        <v>22</v>
      </c>
      <c r="B30" s="609" t="s">
        <v>3538</v>
      </c>
      <c r="C30" s="608">
        <v>1</v>
      </c>
      <c r="D30" s="608"/>
      <c r="E30" s="608"/>
      <c r="F30" s="608"/>
      <c r="G30" s="608">
        <v>1</v>
      </c>
      <c r="H30" s="610">
        <v>770</v>
      </c>
      <c r="I30" s="608"/>
      <c r="J30" s="608"/>
      <c r="K30" s="608">
        <v>1</v>
      </c>
      <c r="L30" s="633">
        <v>174.8</v>
      </c>
      <c r="M30" s="608">
        <v>71.91</v>
      </c>
      <c r="N30" s="608">
        <v>218</v>
      </c>
      <c r="O30" s="608"/>
      <c r="P30" s="608">
        <v>1</v>
      </c>
      <c r="Q30" s="608"/>
      <c r="R30" s="608">
        <v>1</v>
      </c>
      <c r="S30" s="608"/>
      <c r="T30" s="608">
        <v>1</v>
      </c>
      <c r="U30" s="611">
        <v>22</v>
      </c>
      <c r="V30" s="608">
        <v>300</v>
      </c>
      <c r="W30" s="608">
        <v>1000</v>
      </c>
      <c r="X30" s="608" t="s">
        <v>3543</v>
      </c>
      <c r="Y30" s="479">
        <v>77.5</v>
      </c>
      <c r="Z30" s="475">
        <v>272</v>
      </c>
      <c r="AA30" s="475">
        <v>164</v>
      </c>
      <c r="AB30" s="475">
        <v>47</v>
      </c>
      <c r="AC30" s="475">
        <v>62</v>
      </c>
      <c r="AD30" s="476">
        <v>53.5</v>
      </c>
      <c r="AE30" s="480">
        <v>270</v>
      </c>
      <c r="AF30" s="477">
        <v>55</v>
      </c>
      <c r="AG30" s="478">
        <v>2104</v>
      </c>
      <c r="AH30" s="608"/>
      <c r="AI30" s="608"/>
      <c r="AJ30" s="608"/>
      <c r="AK30" s="608"/>
      <c r="AL30" s="608"/>
      <c r="AM30" s="608"/>
      <c r="AN30" s="612"/>
    </row>
    <row r="31" spans="1:40" ht="29.25" customHeight="1">
      <c r="A31" s="608">
        <v>23</v>
      </c>
      <c r="B31" s="609" t="s">
        <v>3538</v>
      </c>
      <c r="C31" s="608"/>
      <c r="D31" s="608">
        <v>1</v>
      </c>
      <c r="E31" s="608"/>
      <c r="F31" s="608"/>
      <c r="G31" s="608">
        <v>1</v>
      </c>
      <c r="H31" s="610">
        <v>731</v>
      </c>
      <c r="I31" s="608"/>
      <c r="J31" s="608"/>
      <c r="K31" s="608">
        <v>1</v>
      </c>
      <c r="L31" s="633">
        <v>172.68</v>
      </c>
      <c r="M31" s="608">
        <v>71.599999999999994</v>
      </c>
      <c r="N31" s="608">
        <v>205.68</v>
      </c>
      <c r="O31" s="608">
        <v>1</v>
      </c>
      <c r="P31" s="608"/>
      <c r="Q31" s="608"/>
      <c r="R31" s="608">
        <v>1</v>
      </c>
      <c r="S31" s="608"/>
      <c r="T31" s="608">
        <v>1</v>
      </c>
      <c r="U31" s="611">
        <v>23</v>
      </c>
      <c r="V31" s="608">
        <v>300</v>
      </c>
      <c r="W31" s="608">
        <v>1000</v>
      </c>
      <c r="X31" s="608" t="s">
        <v>3544</v>
      </c>
      <c r="Y31" s="70">
        <v>1693.5</v>
      </c>
      <c r="Z31" s="66">
        <v>2980.5</v>
      </c>
      <c r="AA31" s="66">
        <v>1006</v>
      </c>
      <c r="AB31" s="475">
        <v>55</v>
      </c>
      <c r="AC31" s="475">
        <v>92</v>
      </c>
      <c r="AD31" s="476">
        <v>79</v>
      </c>
      <c r="AE31" s="480">
        <v>206</v>
      </c>
      <c r="AF31" s="477">
        <v>60</v>
      </c>
      <c r="AG31" s="478">
        <v>1842</v>
      </c>
      <c r="AH31" s="608"/>
      <c r="AI31" s="608"/>
      <c r="AJ31" s="608" t="s">
        <v>3545</v>
      </c>
      <c r="AK31" s="608"/>
      <c r="AL31" s="608"/>
      <c r="AM31" s="608"/>
      <c r="AN31" s="612"/>
    </row>
    <row r="32" spans="1:40" ht="29.25" customHeight="1">
      <c r="A32" s="608">
        <v>24</v>
      </c>
      <c r="B32" s="609" t="s">
        <v>3538</v>
      </c>
      <c r="C32" s="608">
        <v>1</v>
      </c>
      <c r="D32" s="608"/>
      <c r="E32" s="608"/>
      <c r="F32" s="608"/>
      <c r="G32" s="608">
        <v>1</v>
      </c>
      <c r="H32" s="610">
        <v>696</v>
      </c>
      <c r="I32" s="608"/>
      <c r="J32" s="608"/>
      <c r="K32" s="608">
        <v>1</v>
      </c>
      <c r="L32" s="633">
        <v>168.62</v>
      </c>
      <c r="M32" s="608">
        <v>78.2</v>
      </c>
      <c r="N32" s="608">
        <v>204.5</v>
      </c>
      <c r="O32" s="608"/>
      <c r="P32" s="608">
        <v>1</v>
      </c>
      <c r="Q32" s="608"/>
      <c r="R32" s="608">
        <v>1</v>
      </c>
      <c r="S32" s="608"/>
      <c r="T32" s="608">
        <v>1</v>
      </c>
      <c r="U32" s="611">
        <v>24</v>
      </c>
      <c r="V32" s="608">
        <v>300</v>
      </c>
      <c r="W32" s="608">
        <v>1000</v>
      </c>
      <c r="X32" s="608" t="s">
        <v>3546</v>
      </c>
      <c r="Y32" s="479">
        <v>98.5</v>
      </c>
      <c r="Z32" s="475">
        <v>226</v>
      </c>
      <c r="AA32" s="475">
        <v>131</v>
      </c>
      <c r="AB32" s="475">
        <v>48</v>
      </c>
      <c r="AC32" s="475">
        <v>53.5</v>
      </c>
      <c r="AD32" s="476">
        <v>48</v>
      </c>
      <c r="AE32" s="480">
        <v>83</v>
      </c>
      <c r="AF32" s="477">
        <v>55.5</v>
      </c>
      <c r="AG32" s="478">
        <v>421</v>
      </c>
      <c r="AH32" s="608"/>
      <c r="AI32" s="608"/>
      <c r="AJ32" s="608"/>
      <c r="AK32" s="608"/>
      <c r="AL32" s="608"/>
      <c r="AM32" s="608"/>
      <c r="AN32" s="612"/>
    </row>
    <row r="33" spans="1:40" ht="29.25" customHeight="1">
      <c r="A33" s="608">
        <v>25</v>
      </c>
      <c r="B33" s="609" t="s">
        <v>3547</v>
      </c>
      <c r="C33" s="608">
        <v>1</v>
      </c>
      <c r="D33" s="608"/>
      <c r="E33" s="608"/>
      <c r="F33" s="608"/>
      <c r="G33" s="608">
        <v>1</v>
      </c>
      <c r="H33" s="610">
        <v>660</v>
      </c>
      <c r="I33" s="608"/>
      <c r="J33" s="608">
        <v>1</v>
      </c>
      <c r="K33" s="608"/>
      <c r="L33" s="633">
        <v>173.76</v>
      </c>
      <c r="M33" s="608">
        <v>71.849999999999994</v>
      </c>
      <c r="N33" s="608">
        <v>193.2</v>
      </c>
      <c r="O33" s="608"/>
      <c r="P33" s="608">
        <v>1</v>
      </c>
      <c r="Q33" s="608"/>
      <c r="R33" s="608">
        <v>1</v>
      </c>
      <c r="S33" s="608"/>
      <c r="T33" s="608">
        <v>1</v>
      </c>
      <c r="U33" s="611">
        <v>25</v>
      </c>
      <c r="V33" s="608">
        <v>200</v>
      </c>
      <c r="W33" s="608">
        <v>200</v>
      </c>
      <c r="X33" s="608" t="s">
        <v>3548</v>
      </c>
      <c r="Y33" s="479">
        <v>70</v>
      </c>
      <c r="Z33" s="475">
        <v>80</v>
      </c>
      <c r="AA33" s="475">
        <v>60</v>
      </c>
      <c r="AB33" s="475">
        <v>54</v>
      </c>
      <c r="AC33" s="475">
        <v>65.5</v>
      </c>
      <c r="AD33" s="476">
        <v>77</v>
      </c>
      <c r="AE33" s="480">
        <v>663</v>
      </c>
      <c r="AF33" s="477">
        <v>65</v>
      </c>
      <c r="AG33" s="478">
        <v>1757.5</v>
      </c>
      <c r="AH33" s="608"/>
      <c r="AI33" s="608"/>
      <c r="AJ33" s="608"/>
      <c r="AK33" s="608"/>
      <c r="AL33" s="608"/>
      <c r="AM33" s="608"/>
      <c r="AN33" s="612"/>
    </row>
    <row r="34" spans="1:40" ht="29.25" customHeight="1">
      <c r="A34" s="608">
        <v>26</v>
      </c>
      <c r="B34" s="609" t="s">
        <v>3547</v>
      </c>
      <c r="C34" s="608">
        <v>1</v>
      </c>
      <c r="D34" s="608"/>
      <c r="E34" s="608"/>
      <c r="F34" s="608">
        <v>1</v>
      </c>
      <c r="G34" s="608"/>
      <c r="H34" s="610">
        <v>445</v>
      </c>
      <c r="I34" s="608"/>
      <c r="J34" s="608"/>
      <c r="K34" s="608">
        <v>1</v>
      </c>
      <c r="L34" s="633">
        <v>150</v>
      </c>
      <c r="M34" s="608">
        <v>58.52</v>
      </c>
      <c r="N34" s="608">
        <v>165.3</v>
      </c>
      <c r="O34" s="608"/>
      <c r="P34" s="608">
        <v>1</v>
      </c>
      <c r="Q34" s="608"/>
      <c r="R34" s="608">
        <v>1</v>
      </c>
      <c r="S34" s="608"/>
      <c r="T34" s="608">
        <v>1</v>
      </c>
      <c r="U34" s="611">
        <v>26</v>
      </c>
      <c r="V34" s="608">
        <v>300</v>
      </c>
      <c r="W34" s="608">
        <v>900</v>
      </c>
      <c r="X34" s="608" t="s">
        <v>3549</v>
      </c>
      <c r="Y34" s="479">
        <v>82</v>
      </c>
      <c r="Z34" s="475">
        <v>239</v>
      </c>
      <c r="AA34" s="475">
        <v>82.5</v>
      </c>
      <c r="AB34" s="475">
        <v>56</v>
      </c>
      <c r="AC34" s="475">
        <v>61.5</v>
      </c>
      <c r="AD34" s="476">
        <v>96</v>
      </c>
      <c r="AE34" s="480">
        <v>381</v>
      </c>
      <c r="AF34" s="477">
        <v>52</v>
      </c>
      <c r="AG34" s="478">
        <v>2860.5</v>
      </c>
      <c r="AH34" s="608"/>
      <c r="AI34" s="608"/>
      <c r="AJ34" s="608"/>
      <c r="AK34" s="608"/>
      <c r="AL34" s="608"/>
      <c r="AM34" s="608"/>
      <c r="AN34" s="612"/>
    </row>
    <row r="35" spans="1:40" ht="29.25" customHeight="1">
      <c r="A35" s="608">
        <v>27</v>
      </c>
      <c r="B35" s="609" t="s">
        <v>3547</v>
      </c>
      <c r="C35" s="608"/>
      <c r="D35" s="608">
        <v>1</v>
      </c>
      <c r="E35" s="608"/>
      <c r="F35" s="608">
        <v>1</v>
      </c>
      <c r="G35" s="608"/>
      <c r="H35" s="610">
        <v>460</v>
      </c>
      <c r="I35" s="608"/>
      <c r="J35" s="608">
        <v>1</v>
      </c>
      <c r="K35" s="608"/>
      <c r="L35" s="633">
        <v>157.9</v>
      </c>
      <c r="M35" s="608">
        <v>56.9</v>
      </c>
      <c r="N35" s="608">
        <v>158.30000000000001</v>
      </c>
      <c r="O35" s="608"/>
      <c r="P35" s="608">
        <v>1</v>
      </c>
      <c r="Q35" s="608"/>
      <c r="R35" s="608">
        <v>1</v>
      </c>
      <c r="S35" s="608"/>
      <c r="T35" s="608">
        <v>1</v>
      </c>
      <c r="U35" s="611">
        <v>27</v>
      </c>
      <c r="V35" s="608">
        <v>300</v>
      </c>
      <c r="W35" s="608">
        <v>800</v>
      </c>
      <c r="X35" s="608" t="s">
        <v>3550</v>
      </c>
      <c r="Y35" s="479">
        <v>39.5</v>
      </c>
      <c r="Z35" s="475">
        <v>56</v>
      </c>
      <c r="AA35" s="475">
        <v>49.5</v>
      </c>
      <c r="AB35" s="475">
        <v>52</v>
      </c>
      <c r="AC35" s="475">
        <v>83.5</v>
      </c>
      <c r="AD35" s="476">
        <v>57.5</v>
      </c>
      <c r="AE35" s="480">
        <v>507</v>
      </c>
      <c r="AF35" s="477">
        <v>56.5</v>
      </c>
      <c r="AG35" s="130">
        <v>5366</v>
      </c>
      <c r="AH35" s="608"/>
      <c r="AI35" s="608"/>
      <c r="AJ35" s="608"/>
      <c r="AK35" s="608"/>
      <c r="AL35" s="608"/>
      <c r="AM35" s="608"/>
      <c r="AN35" s="612"/>
    </row>
    <row r="36" spans="1:40" ht="29.25" customHeight="1">
      <c r="A36" s="608">
        <v>28</v>
      </c>
      <c r="B36" s="609" t="s">
        <v>3547</v>
      </c>
      <c r="C36" s="608">
        <v>1</v>
      </c>
      <c r="D36" s="608"/>
      <c r="E36" s="608"/>
      <c r="F36" s="608"/>
      <c r="G36" s="608">
        <v>1</v>
      </c>
      <c r="H36" s="610">
        <v>752</v>
      </c>
      <c r="I36" s="608"/>
      <c r="J36" s="608"/>
      <c r="K36" s="608">
        <v>1</v>
      </c>
      <c r="L36" s="633">
        <v>177.36</v>
      </c>
      <c r="M36" s="608">
        <v>74.739999999999995</v>
      </c>
      <c r="N36" s="608">
        <v>196.5</v>
      </c>
      <c r="O36" s="608"/>
      <c r="P36" s="608">
        <v>1</v>
      </c>
      <c r="Q36" s="608"/>
      <c r="R36" s="608">
        <v>1</v>
      </c>
      <c r="S36" s="608"/>
      <c r="T36" s="608">
        <v>1</v>
      </c>
      <c r="U36" s="611">
        <v>28</v>
      </c>
      <c r="V36" s="608">
        <v>300</v>
      </c>
      <c r="W36" s="608">
        <v>700</v>
      </c>
      <c r="X36" s="608" t="s">
        <v>3551</v>
      </c>
      <c r="Y36" s="479">
        <v>355</v>
      </c>
      <c r="Z36" s="66">
        <v>1229</v>
      </c>
      <c r="AA36" s="475">
        <v>391</v>
      </c>
      <c r="AB36" s="475">
        <v>72</v>
      </c>
      <c r="AC36" s="475">
        <v>188.5</v>
      </c>
      <c r="AD36" s="476">
        <v>56</v>
      </c>
      <c r="AE36" s="480">
        <v>70.5</v>
      </c>
      <c r="AF36" s="477">
        <v>54</v>
      </c>
      <c r="AG36" s="478">
        <v>2296.5</v>
      </c>
      <c r="AH36" s="608"/>
      <c r="AI36" s="608"/>
      <c r="AJ36" s="608"/>
      <c r="AK36" s="608"/>
      <c r="AL36" s="608"/>
      <c r="AM36" s="608"/>
      <c r="AN36" s="612"/>
    </row>
    <row r="37" spans="1:40" ht="29.25" customHeight="1">
      <c r="A37" s="608">
        <v>29</v>
      </c>
      <c r="B37" s="609" t="s">
        <v>3547</v>
      </c>
      <c r="C37" s="608">
        <v>1</v>
      </c>
      <c r="D37" s="608"/>
      <c r="E37" s="608"/>
      <c r="F37" s="608"/>
      <c r="G37" s="608">
        <v>1</v>
      </c>
      <c r="H37" s="610">
        <v>642</v>
      </c>
      <c r="I37" s="608"/>
      <c r="J37" s="608">
        <v>1</v>
      </c>
      <c r="K37" s="608"/>
      <c r="L37" s="633">
        <v>167.47</v>
      </c>
      <c r="M37" s="608">
        <v>67.33</v>
      </c>
      <c r="N37" s="608">
        <v>200.9</v>
      </c>
      <c r="O37" s="608"/>
      <c r="P37" s="608">
        <v>1</v>
      </c>
      <c r="Q37" s="608"/>
      <c r="R37" s="608">
        <v>1</v>
      </c>
      <c r="S37" s="608"/>
      <c r="T37" s="608">
        <v>1</v>
      </c>
      <c r="U37" s="611">
        <v>29</v>
      </c>
      <c r="V37" s="608">
        <v>300</v>
      </c>
      <c r="W37" s="608">
        <v>700</v>
      </c>
      <c r="X37" s="608" t="s">
        <v>3552</v>
      </c>
      <c r="Y37" s="70">
        <v>2155</v>
      </c>
      <c r="Z37" s="66">
        <v>3819</v>
      </c>
      <c r="AA37" s="475">
        <v>775</v>
      </c>
      <c r="AB37" s="475">
        <v>91</v>
      </c>
      <c r="AC37" s="475">
        <v>171</v>
      </c>
      <c r="AD37" s="476">
        <v>61</v>
      </c>
      <c r="AE37" s="480">
        <v>104</v>
      </c>
      <c r="AF37" s="477">
        <v>45</v>
      </c>
      <c r="AG37" s="478">
        <v>1440</v>
      </c>
      <c r="AH37" s="608"/>
      <c r="AI37" s="608"/>
      <c r="AJ37" s="608"/>
      <c r="AK37" s="608"/>
      <c r="AL37" s="608"/>
      <c r="AM37" s="608"/>
      <c r="AN37" s="612"/>
    </row>
    <row r="38" spans="1:40" ht="29.25" customHeight="1">
      <c r="A38" s="608">
        <v>30</v>
      </c>
      <c r="B38" s="609" t="s">
        <v>3553</v>
      </c>
      <c r="C38" s="608">
        <v>1</v>
      </c>
      <c r="D38" s="608"/>
      <c r="E38" s="608"/>
      <c r="F38" s="608">
        <v>1</v>
      </c>
      <c r="G38" s="608"/>
      <c r="H38" s="610">
        <v>473</v>
      </c>
      <c r="I38" s="608"/>
      <c r="J38" s="608">
        <v>1</v>
      </c>
      <c r="K38" s="608"/>
      <c r="L38" s="633">
        <v>167</v>
      </c>
      <c r="M38" s="608">
        <v>66</v>
      </c>
      <c r="N38" s="608">
        <v>182</v>
      </c>
      <c r="O38" s="608"/>
      <c r="P38" s="608">
        <v>1</v>
      </c>
      <c r="Q38" s="608"/>
      <c r="R38" s="608">
        <v>1</v>
      </c>
      <c r="S38" s="608"/>
      <c r="T38" s="608">
        <v>1</v>
      </c>
      <c r="U38" s="611">
        <v>30</v>
      </c>
      <c r="V38" s="608">
        <v>300</v>
      </c>
      <c r="W38" s="608">
        <v>850</v>
      </c>
      <c r="X38" s="608" t="s">
        <v>3554</v>
      </c>
      <c r="Y38" s="479">
        <v>39</v>
      </c>
      <c r="Z38" s="475">
        <v>94</v>
      </c>
      <c r="AA38" s="475">
        <v>73</v>
      </c>
      <c r="AB38" s="475">
        <v>45</v>
      </c>
      <c r="AC38" s="475">
        <v>69</v>
      </c>
      <c r="AD38" s="476">
        <v>38</v>
      </c>
      <c r="AE38" s="480">
        <v>253.5</v>
      </c>
      <c r="AF38" s="477">
        <v>40.5</v>
      </c>
      <c r="AG38" s="478">
        <v>548</v>
      </c>
      <c r="AH38" s="608"/>
      <c r="AI38" s="608"/>
      <c r="AJ38" s="608"/>
      <c r="AK38" s="608"/>
      <c r="AL38" s="608"/>
      <c r="AM38" s="608"/>
      <c r="AN38" s="612"/>
    </row>
    <row r="39" spans="1:40" ht="29.25" customHeight="1">
      <c r="A39" s="608">
        <v>31</v>
      </c>
      <c r="B39" s="609" t="s">
        <v>3553</v>
      </c>
      <c r="C39" s="608">
        <v>1</v>
      </c>
      <c r="D39" s="608"/>
      <c r="E39" s="608"/>
      <c r="F39" s="608">
        <v>1</v>
      </c>
      <c r="G39" s="608"/>
      <c r="H39" s="610">
        <v>477</v>
      </c>
      <c r="I39" s="608"/>
      <c r="J39" s="608"/>
      <c r="K39" s="608">
        <v>1</v>
      </c>
      <c r="L39" s="633">
        <v>161</v>
      </c>
      <c r="M39" s="608">
        <v>62</v>
      </c>
      <c r="N39" s="608">
        <v>181</v>
      </c>
      <c r="O39" s="608"/>
      <c r="P39" s="608">
        <v>1</v>
      </c>
      <c r="Q39" s="608"/>
      <c r="R39" s="608">
        <v>1</v>
      </c>
      <c r="S39" s="608"/>
      <c r="T39" s="608">
        <v>1</v>
      </c>
      <c r="U39" s="611">
        <v>31</v>
      </c>
      <c r="V39" s="608">
        <v>300</v>
      </c>
      <c r="W39" s="608">
        <v>1050</v>
      </c>
      <c r="X39" s="608" t="s">
        <v>3555</v>
      </c>
      <c r="Y39" s="479">
        <v>47</v>
      </c>
      <c r="Z39" s="475">
        <v>62</v>
      </c>
      <c r="AA39" s="475">
        <v>63</v>
      </c>
      <c r="AB39" s="475">
        <v>32.5</v>
      </c>
      <c r="AC39" s="475">
        <v>56</v>
      </c>
      <c r="AD39" s="476">
        <v>45</v>
      </c>
      <c r="AE39" s="480">
        <v>634.5</v>
      </c>
      <c r="AF39" s="477">
        <v>45.5</v>
      </c>
      <c r="AG39" s="478">
        <v>449.5</v>
      </c>
      <c r="AH39" s="608"/>
      <c r="AI39" s="608"/>
      <c r="AJ39" s="608"/>
      <c r="AK39" s="608"/>
      <c r="AL39" s="608"/>
      <c r="AM39" s="608"/>
      <c r="AN39" s="612"/>
    </row>
    <row r="40" spans="1:40" ht="29.25" customHeight="1">
      <c r="A40" s="608">
        <v>32</v>
      </c>
      <c r="B40" s="609" t="s">
        <v>3553</v>
      </c>
      <c r="C40" s="608"/>
      <c r="D40" s="608">
        <v>1</v>
      </c>
      <c r="E40" s="608"/>
      <c r="F40" s="608">
        <v>1</v>
      </c>
      <c r="G40" s="608"/>
      <c r="H40" s="610">
        <v>434</v>
      </c>
      <c r="I40" s="608"/>
      <c r="J40" s="608">
        <v>1</v>
      </c>
      <c r="K40" s="608"/>
      <c r="L40" s="636">
        <v>162</v>
      </c>
      <c r="M40" s="608">
        <v>63</v>
      </c>
      <c r="N40" s="608">
        <v>183</v>
      </c>
      <c r="O40" s="608"/>
      <c r="P40" s="608">
        <v>1</v>
      </c>
      <c r="Q40" s="608"/>
      <c r="R40" s="608">
        <v>1</v>
      </c>
      <c r="S40" s="608"/>
      <c r="T40" s="608">
        <v>1</v>
      </c>
      <c r="U40" s="611">
        <v>32</v>
      </c>
      <c r="V40" s="608">
        <v>300</v>
      </c>
      <c r="W40" s="608">
        <v>900</v>
      </c>
      <c r="X40" s="608" t="s">
        <v>3556</v>
      </c>
      <c r="Y40" s="479">
        <v>40</v>
      </c>
      <c r="Z40" s="475">
        <v>63</v>
      </c>
      <c r="AA40" s="475">
        <v>43</v>
      </c>
      <c r="AB40" s="475">
        <v>54</v>
      </c>
      <c r="AC40" s="475">
        <v>414.5</v>
      </c>
      <c r="AD40" s="476">
        <v>49</v>
      </c>
      <c r="AE40" s="480">
        <v>214.5</v>
      </c>
      <c r="AF40" s="477">
        <v>44</v>
      </c>
      <c r="AG40" s="478">
        <v>360</v>
      </c>
      <c r="AH40" s="608"/>
      <c r="AI40" s="608"/>
      <c r="AJ40" s="608"/>
      <c r="AK40" s="608"/>
      <c r="AL40" s="608"/>
      <c r="AM40" s="608"/>
      <c r="AN40" s="612"/>
    </row>
    <row r="41" spans="1:40" ht="29.25" customHeight="1">
      <c r="A41" s="608">
        <v>33</v>
      </c>
      <c r="B41" s="609"/>
      <c r="C41" s="608"/>
      <c r="D41" s="608"/>
      <c r="E41" s="608"/>
      <c r="F41" s="608"/>
      <c r="G41" s="608"/>
      <c r="H41" s="610"/>
      <c r="I41" s="608"/>
      <c r="J41" s="608"/>
      <c r="K41" s="608"/>
      <c r="L41" s="608"/>
      <c r="M41" s="608"/>
      <c r="N41" s="608"/>
      <c r="O41" s="608"/>
      <c r="P41" s="608"/>
      <c r="Q41" s="608"/>
      <c r="R41" s="608"/>
      <c r="S41" s="608"/>
      <c r="T41" s="608"/>
      <c r="U41" s="611">
        <v>33</v>
      </c>
      <c r="V41" s="608"/>
      <c r="W41" s="608"/>
      <c r="X41" s="608"/>
      <c r="AH41" s="608"/>
      <c r="AI41" s="608"/>
      <c r="AJ41" s="608"/>
      <c r="AK41" s="608"/>
      <c r="AL41" s="608"/>
      <c r="AM41" s="608"/>
      <c r="AN41" s="612"/>
    </row>
    <row r="42" spans="1:40" ht="29.25" customHeight="1">
      <c r="A42" s="608">
        <v>34</v>
      </c>
      <c r="B42" s="609"/>
      <c r="C42" s="220">
        <f>SUM(C9:C41)</f>
        <v>20</v>
      </c>
      <c r="D42" s="220">
        <f t="shared" ref="D42:T42" si="0">SUM(D4:D41)</f>
        <v>12</v>
      </c>
      <c r="E42" s="220">
        <f t="shared" si="0"/>
        <v>0</v>
      </c>
      <c r="F42" s="220">
        <f t="shared" si="0"/>
        <v>10</v>
      </c>
      <c r="G42" s="220">
        <f t="shared" si="0"/>
        <v>22</v>
      </c>
      <c r="H42" s="220">
        <f t="shared" si="0"/>
        <v>19950</v>
      </c>
      <c r="I42" s="220">
        <f t="shared" si="0"/>
        <v>0</v>
      </c>
      <c r="J42" s="220">
        <f t="shared" si="0"/>
        <v>9</v>
      </c>
      <c r="K42" s="220">
        <f t="shared" si="0"/>
        <v>23</v>
      </c>
      <c r="L42" s="220">
        <f t="shared" si="0"/>
        <v>5368.13</v>
      </c>
      <c r="M42" s="220">
        <f t="shared" si="0"/>
        <v>2227.8999999999996</v>
      </c>
      <c r="N42" s="220">
        <f t="shared" si="0"/>
        <v>6379.0100000000011</v>
      </c>
      <c r="O42" s="220">
        <f t="shared" si="0"/>
        <v>6</v>
      </c>
      <c r="P42" s="220">
        <f t="shared" si="0"/>
        <v>26</v>
      </c>
      <c r="Q42" s="220">
        <f t="shared" si="0"/>
        <v>0</v>
      </c>
      <c r="R42" s="220">
        <f t="shared" si="0"/>
        <v>32</v>
      </c>
      <c r="S42" s="220">
        <f t="shared" si="0"/>
        <v>0</v>
      </c>
      <c r="T42" s="220">
        <f t="shared" si="0"/>
        <v>32</v>
      </c>
      <c r="U42" s="611">
        <v>34</v>
      </c>
      <c r="V42" s="608"/>
      <c r="W42" s="608"/>
      <c r="X42" s="608"/>
      <c r="AH42" s="608"/>
      <c r="AI42" s="608"/>
      <c r="AJ42" s="608"/>
      <c r="AK42" s="608"/>
      <c r="AL42" s="608"/>
      <c r="AM42" s="608"/>
      <c r="AN42" s="612"/>
    </row>
    <row r="43" spans="1:40" ht="29.25" customHeight="1">
      <c r="A43" s="608">
        <v>35</v>
      </c>
      <c r="B43" s="609"/>
      <c r="C43" s="608"/>
      <c r="D43" s="608"/>
      <c r="E43" s="608"/>
      <c r="F43" s="608"/>
      <c r="G43" s="608"/>
      <c r="H43" s="610"/>
      <c r="I43" s="608"/>
      <c r="J43" s="608"/>
      <c r="K43" s="608"/>
      <c r="L43" s="608"/>
      <c r="M43" s="608"/>
      <c r="N43" s="608"/>
      <c r="O43" s="608"/>
      <c r="P43" s="608"/>
      <c r="Q43" s="608"/>
      <c r="R43" s="608"/>
      <c r="S43" s="608"/>
      <c r="T43" s="608"/>
      <c r="U43" s="611">
        <v>35</v>
      </c>
      <c r="V43" s="608"/>
      <c r="W43" s="608"/>
      <c r="X43" s="608"/>
      <c r="AH43" s="608"/>
      <c r="AI43" s="608"/>
      <c r="AJ43" s="608"/>
      <c r="AK43" s="608"/>
      <c r="AL43" s="608"/>
      <c r="AM43" s="608"/>
      <c r="AN43" s="612"/>
    </row>
    <row r="44" spans="1:40" ht="29.25" customHeight="1">
      <c r="A44" s="608">
        <v>36</v>
      </c>
      <c r="B44" s="472" t="s">
        <v>3306</v>
      </c>
      <c r="C44" s="608">
        <f>COUNT(Z9,Z11,Z15,Z16,Z17,Z18,Z19,Z20,Z21,Z22,Z23,Z24,Z26,Z29,Z30)</f>
        <v>15</v>
      </c>
      <c r="D44" s="608"/>
      <c r="E44" s="608"/>
      <c r="F44" s="608"/>
      <c r="G44" s="608"/>
      <c r="H44" s="610"/>
      <c r="I44" s="608"/>
      <c r="J44" s="608"/>
      <c r="K44" s="608"/>
      <c r="L44" s="608"/>
      <c r="M44" s="608"/>
      <c r="N44" s="608"/>
      <c r="O44" s="608"/>
      <c r="P44" s="608"/>
      <c r="Q44" s="608"/>
      <c r="R44" s="608"/>
      <c r="S44" s="608"/>
      <c r="T44" s="608"/>
      <c r="U44" s="611">
        <v>36</v>
      </c>
      <c r="V44" s="608"/>
      <c r="W44" s="608"/>
      <c r="X44" s="608"/>
      <c r="AH44" s="608"/>
      <c r="AI44" s="608"/>
      <c r="AJ44" s="608"/>
      <c r="AK44" s="608"/>
      <c r="AL44" s="608"/>
      <c r="AM44" s="608"/>
      <c r="AN44" s="612"/>
    </row>
    <row r="45" spans="1:40" ht="29.25" customHeight="1">
      <c r="A45" s="608">
        <v>37</v>
      </c>
      <c r="B45" s="472" t="s">
        <v>2622</v>
      </c>
      <c r="C45" s="608">
        <v>0</v>
      </c>
      <c r="D45" s="608"/>
      <c r="E45" s="608"/>
      <c r="F45" s="608"/>
      <c r="G45" s="608"/>
      <c r="H45" s="610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11">
        <v>37</v>
      </c>
      <c r="V45" s="608"/>
      <c r="W45" s="608"/>
      <c r="X45" s="608"/>
      <c r="AH45" s="608"/>
      <c r="AI45" s="608"/>
      <c r="AJ45" s="608"/>
      <c r="AK45" s="608"/>
      <c r="AL45" s="608"/>
      <c r="AM45" s="608"/>
      <c r="AN45" s="612"/>
    </row>
    <row r="46" spans="1:40" ht="29.25" customHeight="1">
      <c r="A46" s="608">
        <v>38</v>
      </c>
      <c r="B46" s="472" t="s">
        <v>2951</v>
      </c>
      <c r="C46" s="608">
        <v>0</v>
      </c>
      <c r="D46" s="608"/>
      <c r="E46" s="608"/>
      <c r="F46" s="608"/>
      <c r="G46" s="608"/>
      <c r="H46" s="610"/>
      <c r="I46" s="608"/>
      <c r="J46" s="608"/>
      <c r="K46" s="608"/>
      <c r="L46" s="608"/>
      <c r="M46" s="608"/>
      <c r="N46" s="608"/>
      <c r="O46" s="608"/>
      <c r="P46" s="608"/>
      <c r="Q46" s="608"/>
      <c r="R46" s="608"/>
      <c r="S46" s="608"/>
      <c r="T46" s="608"/>
      <c r="U46" s="611">
        <v>38</v>
      </c>
      <c r="V46" s="608"/>
      <c r="W46" s="608"/>
      <c r="X46" s="608"/>
      <c r="AH46" s="608"/>
      <c r="AI46" s="608"/>
      <c r="AJ46" s="608"/>
      <c r="AK46" s="608"/>
      <c r="AL46" s="608"/>
      <c r="AM46" s="608"/>
      <c r="AN46" s="612"/>
    </row>
    <row r="47" spans="1:40" ht="29.25" customHeight="1">
      <c r="A47" s="608">
        <v>39</v>
      </c>
      <c r="B47" s="609"/>
      <c r="C47" s="608"/>
      <c r="D47" s="608"/>
      <c r="E47" s="608"/>
      <c r="F47" s="608"/>
      <c r="G47" s="608"/>
      <c r="H47" s="610"/>
      <c r="I47" s="608"/>
      <c r="J47" s="608"/>
      <c r="K47" s="608"/>
      <c r="L47" s="608"/>
      <c r="M47" s="608"/>
      <c r="N47" s="608"/>
      <c r="O47" s="608"/>
      <c r="P47" s="608"/>
      <c r="Q47" s="608"/>
      <c r="R47" s="608"/>
      <c r="S47" s="608"/>
      <c r="T47" s="608"/>
      <c r="U47" s="611">
        <v>39</v>
      </c>
      <c r="V47" s="608"/>
      <c r="W47" s="608"/>
      <c r="X47" s="608"/>
      <c r="AH47" s="608"/>
      <c r="AI47" s="608"/>
      <c r="AJ47" s="608"/>
      <c r="AK47" s="608"/>
      <c r="AL47" s="608"/>
      <c r="AM47" s="608"/>
      <c r="AN47" s="612"/>
    </row>
    <row r="48" spans="1:40" ht="29.25" customHeight="1">
      <c r="A48" s="608">
        <v>40</v>
      </c>
      <c r="B48" s="609"/>
      <c r="C48" s="608"/>
      <c r="D48" s="608"/>
      <c r="E48" s="608"/>
      <c r="F48" s="608"/>
      <c r="G48" s="608"/>
      <c r="H48" s="610"/>
      <c r="I48" s="608"/>
      <c r="J48" s="608"/>
      <c r="K48" s="608"/>
      <c r="L48" s="608"/>
      <c r="M48" s="608"/>
      <c r="N48" s="608"/>
      <c r="O48" s="608"/>
      <c r="P48" s="608"/>
      <c r="Q48" s="608"/>
      <c r="R48" s="608"/>
      <c r="S48" s="608"/>
      <c r="T48" s="608"/>
      <c r="U48" s="611">
        <v>40</v>
      </c>
      <c r="V48" s="608"/>
      <c r="W48" s="608"/>
      <c r="X48" s="608"/>
      <c r="AH48" s="608"/>
      <c r="AI48" s="608"/>
      <c r="AJ48" s="608"/>
      <c r="AK48" s="608"/>
      <c r="AL48" s="608"/>
      <c r="AM48" s="608"/>
      <c r="AN48" s="612"/>
    </row>
    <row r="49" spans="1:40" ht="29.25" customHeight="1">
      <c r="A49" s="608">
        <v>41</v>
      </c>
      <c r="B49" s="609"/>
      <c r="C49" s="608"/>
      <c r="D49" s="608"/>
      <c r="E49" s="608"/>
      <c r="F49" s="608"/>
      <c r="G49" s="608"/>
      <c r="H49" s="610"/>
      <c r="I49" s="608"/>
      <c r="J49" s="608"/>
      <c r="K49" s="608"/>
      <c r="L49" s="608"/>
      <c r="M49" s="608"/>
      <c r="N49" s="608"/>
      <c r="O49" s="608"/>
      <c r="P49" s="608"/>
      <c r="Q49" s="608"/>
      <c r="R49" s="608"/>
      <c r="S49" s="608"/>
      <c r="T49" s="608"/>
      <c r="U49" s="611">
        <v>41</v>
      </c>
      <c r="V49" s="608"/>
      <c r="W49" s="608"/>
      <c r="X49" s="608"/>
      <c r="AH49" s="608"/>
      <c r="AI49" s="608"/>
      <c r="AJ49" s="608"/>
      <c r="AK49" s="608"/>
      <c r="AL49" s="608"/>
      <c r="AM49" s="608"/>
      <c r="AN49" s="612"/>
    </row>
    <row r="50" spans="1:40" ht="29.25" customHeight="1">
      <c r="A50" s="608">
        <v>42</v>
      </c>
      <c r="B50" s="609"/>
      <c r="C50" s="608"/>
      <c r="D50" s="608"/>
      <c r="E50" s="608"/>
      <c r="F50" s="608"/>
      <c r="G50" s="608"/>
      <c r="H50" s="610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11">
        <v>42</v>
      </c>
      <c r="V50" s="608"/>
      <c r="W50" s="608"/>
      <c r="X50" s="608"/>
      <c r="AH50" s="608"/>
      <c r="AI50" s="608"/>
      <c r="AJ50" s="608"/>
      <c r="AK50" s="608"/>
      <c r="AL50" s="608"/>
      <c r="AM50" s="608"/>
      <c r="AN50" s="612"/>
    </row>
    <row r="51" spans="1:40" ht="29.25" customHeight="1">
      <c r="A51" s="608">
        <v>43</v>
      </c>
      <c r="B51" s="609"/>
      <c r="C51" s="608"/>
      <c r="D51" s="608"/>
      <c r="E51" s="608"/>
      <c r="F51" s="608"/>
      <c r="G51" s="608"/>
      <c r="H51" s="610"/>
      <c r="I51" s="608"/>
      <c r="J51" s="608"/>
      <c r="K51" s="608"/>
      <c r="L51" s="608"/>
      <c r="M51" s="608"/>
      <c r="N51" s="608"/>
      <c r="O51" s="608"/>
      <c r="P51" s="608"/>
      <c r="Q51" s="608"/>
      <c r="R51" s="608"/>
      <c r="S51" s="608"/>
      <c r="T51" s="608"/>
      <c r="U51" s="611">
        <v>43</v>
      </c>
      <c r="V51" s="608"/>
      <c r="W51" s="608"/>
      <c r="X51" s="608"/>
      <c r="AH51" s="608"/>
      <c r="AI51" s="608"/>
      <c r="AJ51" s="608"/>
      <c r="AK51" s="608"/>
      <c r="AL51" s="608"/>
      <c r="AM51" s="608"/>
      <c r="AN51" s="612"/>
    </row>
    <row r="52" spans="1:40" ht="29.25" customHeight="1">
      <c r="A52" s="608">
        <v>44</v>
      </c>
      <c r="B52" s="609"/>
      <c r="C52" s="608"/>
      <c r="D52" s="608"/>
      <c r="E52" s="608"/>
      <c r="F52" s="608"/>
      <c r="G52" s="608"/>
      <c r="H52" s="610"/>
      <c r="I52" s="608"/>
      <c r="J52" s="608"/>
      <c r="K52" s="608"/>
      <c r="L52" s="608"/>
      <c r="M52" s="608"/>
      <c r="N52" s="608"/>
      <c r="O52" s="608"/>
      <c r="P52" s="608"/>
      <c r="Q52" s="608"/>
      <c r="R52" s="608"/>
      <c r="S52" s="608"/>
      <c r="T52" s="608"/>
      <c r="U52" s="611">
        <v>44</v>
      </c>
      <c r="V52" s="608"/>
      <c r="W52" s="608"/>
      <c r="X52" s="608"/>
      <c r="AH52" s="608"/>
      <c r="AI52" s="608"/>
      <c r="AJ52" s="608"/>
      <c r="AK52" s="608"/>
      <c r="AL52" s="608"/>
      <c r="AM52" s="608"/>
      <c r="AN52" s="612"/>
    </row>
    <row r="53" spans="1:40" ht="29.25" customHeight="1">
      <c r="A53" s="608">
        <v>45</v>
      </c>
      <c r="B53" s="609"/>
      <c r="C53" s="608"/>
      <c r="D53" s="608"/>
      <c r="E53" s="608"/>
      <c r="F53" s="608"/>
      <c r="G53" s="608"/>
      <c r="H53" s="610"/>
      <c r="I53" s="608"/>
      <c r="J53" s="608"/>
      <c r="K53" s="608"/>
      <c r="L53" s="608"/>
      <c r="M53" s="608"/>
      <c r="N53" s="608"/>
      <c r="O53" s="608"/>
      <c r="P53" s="608"/>
      <c r="Q53" s="608"/>
      <c r="R53" s="608"/>
      <c r="S53" s="608"/>
      <c r="T53" s="608"/>
      <c r="U53" s="611">
        <v>45</v>
      </c>
      <c r="V53" s="608"/>
      <c r="W53" s="608"/>
      <c r="X53" s="608"/>
      <c r="AH53" s="608"/>
      <c r="AI53" s="608"/>
      <c r="AJ53" s="608"/>
      <c r="AK53" s="608"/>
      <c r="AL53" s="608"/>
      <c r="AM53" s="608"/>
      <c r="AN53" s="612"/>
    </row>
    <row r="54" spans="1:40" ht="29.25" customHeight="1">
      <c r="A54" s="608">
        <v>46</v>
      </c>
      <c r="B54" s="609"/>
      <c r="C54" s="608"/>
      <c r="D54" s="608"/>
      <c r="E54" s="608"/>
      <c r="F54" s="608"/>
      <c r="G54" s="608"/>
      <c r="H54" s="610"/>
      <c r="I54" s="608"/>
      <c r="J54" s="608"/>
      <c r="K54" s="608"/>
      <c r="L54" s="608"/>
      <c r="M54" s="608"/>
      <c r="N54" s="608"/>
      <c r="O54" s="608"/>
      <c r="P54" s="608"/>
      <c r="Q54" s="608"/>
      <c r="R54" s="608"/>
      <c r="S54" s="608"/>
      <c r="T54" s="608"/>
      <c r="U54" s="611">
        <v>46</v>
      </c>
      <c r="V54" s="608"/>
      <c r="W54" s="608"/>
      <c r="X54" s="608"/>
      <c r="AH54" s="608"/>
      <c r="AI54" s="608"/>
      <c r="AJ54" s="608"/>
      <c r="AK54" s="608"/>
      <c r="AL54" s="608"/>
      <c r="AM54" s="608"/>
      <c r="AN54" s="612"/>
    </row>
    <row r="55" spans="1:40" ht="29.25" customHeight="1">
      <c r="A55" s="608">
        <v>47</v>
      </c>
      <c r="B55" s="609"/>
      <c r="C55" s="608"/>
      <c r="D55" s="608"/>
      <c r="E55" s="608"/>
      <c r="F55" s="608"/>
      <c r="G55" s="608"/>
      <c r="H55" s="610"/>
      <c r="I55" s="608"/>
      <c r="J55" s="608"/>
      <c r="K55" s="608"/>
      <c r="L55" s="608"/>
      <c r="M55" s="608"/>
      <c r="N55" s="608"/>
      <c r="O55" s="608"/>
      <c r="P55" s="608"/>
      <c r="Q55" s="608"/>
      <c r="R55" s="608"/>
      <c r="S55" s="608"/>
      <c r="T55" s="608"/>
      <c r="U55" s="611">
        <v>47</v>
      </c>
      <c r="V55" s="608"/>
      <c r="W55" s="608"/>
      <c r="X55" s="608"/>
      <c r="AH55" s="608"/>
      <c r="AI55" s="608"/>
      <c r="AJ55" s="608"/>
      <c r="AK55" s="608"/>
      <c r="AL55" s="608"/>
      <c r="AM55" s="608"/>
      <c r="AN55" s="612"/>
    </row>
    <row r="56" spans="1:40" ht="29.25" customHeight="1">
      <c r="A56" s="608">
        <v>48</v>
      </c>
      <c r="B56" s="609"/>
      <c r="C56" s="608"/>
      <c r="D56" s="608"/>
      <c r="E56" s="608"/>
      <c r="F56" s="608"/>
      <c r="G56" s="608"/>
      <c r="H56" s="610"/>
      <c r="I56" s="608"/>
      <c r="J56" s="608"/>
      <c r="K56" s="608"/>
      <c r="L56" s="608"/>
      <c r="M56" s="608"/>
      <c r="N56" s="608"/>
      <c r="O56" s="608"/>
      <c r="P56" s="608"/>
      <c r="Q56" s="608"/>
      <c r="R56" s="608"/>
      <c r="S56" s="608"/>
      <c r="T56" s="608"/>
      <c r="U56" s="611">
        <v>48</v>
      </c>
      <c r="V56" s="608"/>
      <c r="W56" s="608"/>
      <c r="X56" s="608"/>
      <c r="AH56" s="608"/>
      <c r="AI56" s="608"/>
      <c r="AJ56" s="608"/>
      <c r="AK56" s="606"/>
      <c r="AL56" s="606"/>
      <c r="AM56" s="606"/>
      <c r="AN56" s="607"/>
    </row>
    <row r="57" spans="1:40" ht="29.25" customHeight="1">
      <c r="A57" s="608">
        <v>49</v>
      </c>
      <c r="B57" s="609"/>
      <c r="C57" s="608"/>
      <c r="D57" s="608"/>
      <c r="E57" s="608"/>
      <c r="F57" s="608"/>
      <c r="G57" s="608"/>
      <c r="H57" s="610"/>
      <c r="I57" s="608"/>
      <c r="J57" s="608"/>
      <c r="K57" s="608"/>
      <c r="L57" s="608"/>
      <c r="M57" s="608"/>
      <c r="N57" s="608"/>
      <c r="O57" s="608"/>
      <c r="P57" s="608"/>
      <c r="Q57" s="608"/>
      <c r="R57" s="608"/>
      <c r="S57" s="608"/>
      <c r="T57" s="608"/>
      <c r="U57" s="611">
        <v>49</v>
      </c>
      <c r="V57" s="608"/>
      <c r="W57" s="608"/>
      <c r="X57" s="608"/>
      <c r="AH57" s="608"/>
      <c r="AI57" s="608"/>
      <c r="AJ57" s="608"/>
      <c r="AK57" s="606"/>
      <c r="AL57" s="606"/>
      <c r="AM57" s="606"/>
      <c r="AN57" s="607"/>
    </row>
    <row r="58" spans="1:40" ht="29.25" customHeight="1">
      <c r="A58" s="608">
        <v>50</v>
      </c>
      <c r="B58" s="609"/>
      <c r="C58" s="608"/>
      <c r="D58" s="608"/>
      <c r="E58" s="608"/>
      <c r="F58" s="608"/>
      <c r="G58" s="608"/>
      <c r="H58" s="610"/>
      <c r="I58" s="608"/>
      <c r="J58" s="608"/>
      <c r="K58" s="608"/>
      <c r="L58" s="608"/>
      <c r="M58" s="608"/>
      <c r="N58" s="608"/>
      <c r="O58" s="608"/>
      <c r="P58" s="608"/>
      <c r="Q58" s="608"/>
      <c r="R58" s="608"/>
      <c r="S58" s="608"/>
      <c r="T58" s="608"/>
      <c r="U58" s="611">
        <v>50</v>
      </c>
      <c r="V58" s="608"/>
      <c r="W58" s="608"/>
      <c r="X58" s="608"/>
      <c r="AH58" s="608"/>
      <c r="AI58" s="608"/>
      <c r="AJ58" s="608"/>
      <c r="AK58" s="606"/>
      <c r="AL58" s="606"/>
      <c r="AM58" s="606"/>
      <c r="AN58" s="607"/>
    </row>
    <row r="59" spans="1:40" ht="29.25" customHeight="1">
      <c r="A59" s="608">
        <v>51</v>
      </c>
      <c r="B59" s="609"/>
      <c r="C59" s="608"/>
      <c r="D59" s="608"/>
      <c r="E59" s="608"/>
      <c r="F59" s="608"/>
      <c r="G59" s="608"/>
      <c r="H59" s="610"/>
      <c r="I59" s="608"/>
      <c r="J59" s="608"/>
      <c r="K59" s="608"/>
      <c r="L59" s="608"/>
      <c r="M59" s="608"/>
      <c r="N59" s="608"/>
      <c r="O59" s="608"/>
      <c r="P59" s="608"/>
      <c r="Q59" s="608"/>
      <c r="R59" s="608"/>
      <c r="S59" s="608"/>
      <c r="T59" s="608"/>
      <c r="U59" s="611">
        <v>51</v>
      </c>
      <c r="V59" s="608"/>
      <c r="W59" s="608"/>
      <c r="X59" s="608"/>
      <c r="AH59" s="608"/>
      <c r="AI59" s="608"/>
      <c r="AJ59" s="608"/>
      <c r="AK59" s="606"/>
      <c r="AL59" s="606"/>
      <c r="AM59" s="606"/>
      <c r="AN59" s="607"/>
    </row>
    <row r="60" spans="1:40" ht="29.25" customHeight="1">
      <c r="A60" s="608">
        <v>52</v>
      </c>
      <c r="B60" s="614"/>
      <c r="C60" s="606"/>
      <c r="D60" s="606"/>
      <c r="E60" s="606"/>
      <c r="F60" s="606"/>
      <c r="G60" s="606"/>
      <c r="H60" s="615"/>
      <c r="I60" s="606"/>
      <c r="J60" s="608"/>
      <c r="K60" s="606"/>
      <c r="L60" s="606"/>
      <c r="M60" s="606"/>
      <c r="N60" s="606"/>
      <c r="O60" s="606"/>
      <c r="P60" s="606"/>
      <c r="Q60" s="606"/>
      <c r="R60" s="606"/>
      <c r="S60" s="606"/>
      <c r="T60" s="606"/>
      <c r="U60" s="611">
        <v>52</v>
      </c>
      <c r="V60" s="608"/>
      <c r="W60" s="608"/>
      <c r="X60" s="606"/>
      <c r="AH60" s="606"/>
      <c r="AI60" s="606"/>
      <c r="AJ60" s="606"/>
      <c r="AK60" s="606"/>
      <c r="AL60" s="606"/>
      <c r="AM60" s="606"/>
      <c r="AN60" s="607"/>
    </row>
    <row r="61" spans="1:40" ht="29.25" customHeight="1">
      <c r="A61" s="608">
        <v>53</v>
      </c>
      <c r="B61" s="614"/>
      <c r="C61" s="606"/>
      <c r="D61" s="606"/>
      <c r="E61" s="606"/>
      <c r="F61" s="606"/>
      <c r="G61" s="606"/>
      <c r="H61" s="615"/>
      <c r="I61" s="606"/>
      <c r="J61" s="608"/>
      <c r="K61" s="606"/>
      <c r="L61" s="606"/>
      <c r="M61" s="606"/>
      <c r="N61" s="606"/>
      <c r="O61" s="606"/>
      <c r="P61" s="606"/>
      <c r="Q61" s="606"/>
      <c r="R61" s="606"/>
      <c r="S61" s="606"/>
      <c r="T61" s="606"/>
      <c r="U61" s="611">
        <v>53</v>
      </c>
      <c r="V61" s="608"/>
      <c r="W61" s="608"/>
      <c r="X61" s="606"/>
      <c r="AH61" s="606"/>
      <c r="AI61" s="606"/>
      <c r="AJ61" s="606"/>
      <c r="AK61" s="606"/>
      <c r="AL61" s="606"/>
      <c r="AM61" s="606"/>
      <c r="AN61" s="607"/>
    </row>
    <row r="62" spans="1:40" ht="29.25" customHeight="1">
      <c r="A62" s="608">
        <v>54</v>
      </c>
      <c r="B62" s="614"/>
      <c r="C62" s="606"/>
      <c r="D62" s="606"/>
      <c r="E62" s="606"/>
      <c r="F62" s="606"/>
      <c r="G62" s="606"/>
      <c r="H62" s="615"/>
      <c r="I62" s="606"/>
      <c r="J62" s="608"/>
      <c r="K62" s="606"/>
      <c r="L62" s="606"/>
      <c r="M62" s="606"/>
      <c r="N62" s="606"/>
      <c r="O62" s="606"/>
      <c r="P62" s="606"/>
      <c r="Q62" s="606"/>
      <c r="R62" s="606"/>
      <c r="S62" s="606"/>
      <c r="T62" s="606"/>
      <c r="U62" s="611">
        <v>54</v>
      </c>
      <c r="V62" s="608"/>
      <c r="W62" s="608"/>
      <c r="X62" s="606"/>
      <c r="AH62" s="606"/>
      <c r="AI62" s="606"/>
      <c r="AJ62" s="606"/>
      <c r="AK62" s="606"/>
      <c r="AL62" s="606"/>
      <c r="AM62" s="606"/>
      <c r="AN62" s="607"/>
    </row>
    <row r="63" spans="1:40" ht="29.25" customHeight="1">
      <c r="A63" s="608">
        <v>55</v>
      </c>
      <c r="B63" s="614"/>
      <c r="C63" s="606"/>
      <c r="D63" s="606"/>
      <c r="E63" s="606"/>
      <c r="F63" s="606"/>
      <c r="G63" s="606"/>
      <c r="H63" s="615"/>
      <c r="I63" s="606"/>
      <c r="J63" s="608"/>
      <c r="K63" s="606"/>
      <c r="L63" s="606"/>
      <c r="M63" s="606"/>
      <c r="N63" s="606"/>
      <c r="O63" s="606"/>
      <c r="P63" s="606"/>
      <c r="Q63" s="606"/>
      <c r="R63" s="606"/>
      <c r="S63" s="606"/>
      <c r="T63" s="606"/>
      <c r="U63" s="611">
        <v>55</v>
      </c>
      <c r="V63" s="608"/>
      <c r="W63" s="608"/>
      <c r="X63" s="606"/>
      <c r="AH63" s="606"/>
      <c r="AI63" s="606"/>
      <c r="AJ63" s="606"/>
      <c r="AK63" s="606"/>
      <c r="AL63" s="606"/>
      <c r="AM63" s="606"/>
      <c r="AN63" s="607"/>
    </row>
    <row r="64" spans="1:40" ht="29.25" customHeight="1">
      <c r="A64" s="608">
        <v>56</v>
      </c>
      <c r="B64" s="614"/>
      <c r="C64" s="606"/>
      <c r="D64" s="606"/>
      <c r="E64" s="606"/>
      <c r="F64" s="606"/>
      <c r="G64" s="606"/>
      <c r="H64" s="615"/>
      <c r="I64" s="606"/>
      <c r="J64" s="608"/>
      <c r="K64" s="606"/>
      <c r="L64" s="606"/>
      <c r="M64" s="606"/>
      <c r="N64" s="606"/>
      <c r="O64" s="606"/>
      <c r="P64" s="606"/>
      <c r="Q64" s="606"/>
      <c r="R64" s="606"/>
      <c r="S64" s="606"/>
      <c r="T64" s="606"/>
      <c r="U64" s="611">
        <v>56</v>
      </c>
      <c r="V64" s="608"/>
      <c r="W64" s="608"/>
      <c r="X64" s="606"/>
      <c r="AH64" s="606"/>
      <c r="AI64" s="606"/>
      <c r="AJ64" s="606"/>
      <c r="AK64" s="606"/>
      <c r="AL64" s="606"/>
      <c r="AM64" s="606"/>
      <c r="AN64" s="607"/>
    </row>
    <row r="65" spans="1:40" ht="29.25" customHeight="1">
      <c r="A65" s="608">
        <v>57</v>
      </c>
      <c r="B65" s="614"/>
      <c r="C65" s="606"/>
      <c r="D65" s="606"/>
      <c r="E65" s="606"/>
      <c r="F65" s="606"/>
      <c r="G65" s="606"/>
      <c r="H65" s="615"/>
      <c r="I65" s="606"/>
      <c r="J65" s="606"/>
      <c r="K65" s="606"/>
      <c r="L65" s="606"/>
      <c r="M65" s="606"/>
      <c r="N65" s="606"/>
      <c r="O65" s="606"/>
      <c r="P65" s="606"/>
      <c r="Q65" s="606"/>
      <c r="R65" s="606"/>
      <c r="S65" s="606"/>
      <c r="T65" s="606"/>
      <c r="U65" s="611">
        <v>57</v>
      </c>
      <c r="V65" s="608"/>
      <c r="W65" s="608"/>
      <c r="X65" s="606"/>
      <c r="AH65" s="606"/>
      <c r="AI65" s="606"/>
      <c r="AJ65" s="606"/>
      <c r="AK65" s="606"/>
      <c r="AL65" s="606"/>
      <c r="AM65" s="606"/>
      <c r="AN65" s="607"/>
    </row>
    <row r="66" spans="1:40" ht="29.25" customHeight="1">
      <c r="A66" s="608">
        <v>58</v>
      </c>
      <c r="B66" s="614"/>
      <c r="C66" s="606"/>
      <c r="D66" s="606"/>
      <c r="E66" s="606"/>
      <c r="F66" s="606"/>
      <c r="G66" s="606"/>
      <c r="H66" s="615"/>
      <c r="I66" s="606"/>
      <c r="J66" s="606"/>
      <c r="K66" s="606"/>
      <c r="L66" s="606"/>
      <c r="M66" s="606"/>
      <c r="N66" s="606"/>
      <c r="O66" s="606"/>
      <c r="P66" s="606"/>
      <c r="Q66" s="606"/>
      <c r="R66" s="606"/>
      <c r="S66" s="606"/>
      <c r="T66" s="606"/>
      <c r="U66" s="611">
        <v>58</v>
      </c>
      <c r="V66" s="608"/>
      <c r="W66" s="608"/>
      <c r="X66" s="606"/>
      <c r="AH66" s="606"/>
      <c r="AI66" s="606"/>
      <c r="AJ66" s="606"/>
      <c r="AK66" s="606"/>
      <c r="AL66" s="606"/>
      <c r="AM66" s="606"/>
      <c r="AN66" s="607"/>
    </row>
    <row r="67" spans="1:40" ht="29.25" customHeight="1">
      <c r="A67" s="608">
        <v>59</v>
      </c>
      <c r="B67" s="614"/>
      <c r="C67" s="606"/>
      <c r="D67" s="606"/>
      <c r="E67" s="606"/>
      <c r="F67" s="606"/>
      <c r="G67" s="606"/>
      <c r="H67" s="615"/>
      <c r="I67" s="606"/>
      <c r="J67" s="606"/>
      <c r="K67" s="606"/>
      <c r="L67" s="606"/>
      <c r="M67" s="606"/>
      <c r="N67" s="606"/>
      <c r="O67" s="606"/>
      <c r="P67" s="606"/>
      <c r="Q67" s="606"/>
      <c r="R67" s="606"/>
      <c r="S67" s="606"/>
      <c r="T67" s="606"/>
      <c r="U67" s="611">
        <v>59</v>
      </c>
      <c r="V67" s="608"/>
      <c r="W67" s="608"/>
      <c r="X67" s="606"/>
      <c r="AH67" s="606"/>
      <c r="AI67" s="606"/>
      <c r="AJ67" s="606"/>
      <c r="AK67" s="606"/>
      <c r="AL67" s="606"/>
      <c r="AM67" s="606"/>
      <c r="AN67" s="607"/>
    </row>
    <row r="68" spans="1:40" ht="29.25" customHeight="1">
      <c r="A68" s="608">
        <v>60</v>
      </c>
      <c r="B68" s="614"/>
      <c r="C68" s="606"/>
      <c r="D68" s="606"/>
      <c r="E68" s="606"/>
      <c r="F68" s="606"/>
      <c r="G68" s="606"/>
      <c r="H68" s="615"/>
      <c r="I68" s="606"/>
      <c r="J68" s="606"/>
      <c r="K68" s="606"/>
      <c r="L68" s="606"/>
      <c r="M68" s="606"/>
      <c r="N68" s="606"/>
      <c r="O68" s="606"/>
      <c r="P68" s="606"/>
      <c r="Q68" s="606"/>
      <c r="R68" s="606"/>
      <c r="S68" s="606"/>
      <c r="T68" s="606"/>
      <c r="U68" s="611">
        <v>60</v>
      </c>
      <c r="V68" s="608"/>
      <c r="W68" s="608"/>
      <c r="X68" s="606"/>
      <c r="AH68" s="606"/>
      <c r="AI68" s="606"/>
      <c r="AJ68" s="606"/>
      <c r="AK68" s="606"/>
      <c r="AL68" s="606"/>
      <c r="AM68" s="606"/>
      <c r="AN68" s="607"/>
    </row>
    <row r="69" spans="1:40" ht="29.25" customHeight="1">
      <c r="A69" s="608">
        <v>61</v>
      </c>
      <c r="B69" s="614"/>
      <c r="C69" s="606"/>
      <c r="D69" s="606"/>
      <c r="E69" s="606"/>
      <c r="F69" s="606"/>
      <c r="G69" s="606"/>
      <c r="H69" s="615"/>
      <c r="I69" s="606"/>
      <c r="J69" s="606"/>
      <c r="K69" s="606"/>
      <c r="L69" s="606"/>
      <c r="M69" s="606"/>
      <c r="N69" s="606"/>
      <c r="O69" s="606"/>
      <c r="P69" s="606"/>
      <c r="Q69" s="606"/>
      <c r="R69" s="606"/>
      <c r="S69" s="606"/>
      <c r="T69" s="606"/>
      <c r="U69" s="611">
        <v>61</v>
      </c>
      <c r="V69" s="608"/>
      <c r="W69" s="608"/>
      <c r="X69" s="606"/>
      <c r="AH69" s="606"/>
      <c r="AI69" s="606"/>
      <c r="AJ69" s="606"/>
      <c r="AK69" s="606"/>
      <c r="AL69" s="606"/>
      <c r="AM69" s="606"/>
      <c r="AN69" s="607"/>
    </row>
    <row r="70" spans="1:40" ht="29.25" customHeight="1">
      <c r="A70" s="608">
        <v>62</v>
      </c>
      <c r="B70" s="614"/>
      <c r="C70" s="606"/>
      <c r="D70" s="606"/>
      <c r="E70" s="606"/>
      <c r="F70" s="606"/>
      <c r="G70" s="606"/>
      <c r="H70" s="615"/>
      <c r="I70" s="606"/>
      <c r="J70" s="606"/>
      <c r="K70" s="606"/>
      <c r="L70" s="606"/>
      <c r="M70" s="606"/>
      <c r="N70" s="606"/>
      <c r="O70" s="606"/>
      <c r="P70" s="606"/>
      <c r="Q70" s="606"/>
      <c r="R70" s="606"/>
      <c r="S70" s="606"/>
      <c r="T70" s="606"/>
      <c r="U70" s="611">
        <v>62</v>
      </c>
      <c r="V70" s="608"/>
      <c r="W70" s="608"/>
      <c r="X70" s="606"/>
      <c r="AH70" s="606"/>
      <c r="AI70" s="606"/>
      <c r="AJ70" s="606"/>
      <c r="AK70" s="606"/>
      <c r="AL70" s="606"/>
      <c r="AM70" s="606"/>
      <c r="AN70" s="607"/>
    </row>
    <row r="71" spans="1:40" ht="29.25" customHeight="1">
      <c r="A71" s="608">
        <v>63</v>
      </c>
      <c r="B71" s="614"/>
      <c r="C71" s="606"/>
      <c r="D71" s="606"/>
      <c r="E71" s="606"/>
      <c r="F71" s="606"/>
      <c r="G71" s="606"/>
      <c r="H71" s="615"/>
      <c r="I71" s="606"/>
      <c r="J71" s="606"/>
      <c r="K71" s="606"/>
      <c r="L71" s="606"/>
      <c r="M71" s="606"/>
      <c r="N71" s="606"/>
      <c r="O71" s="606"/>
      <c r="P71" s="606"/>
      <c r="Q71" s="606"/>
      <c r="R71" s="606"/>
      <c r="S71" s="606"/>
      <c r="T71" s="606"/>
      <c r="U71" s="611">
        <v>63</v>
      </c>
      <c r="V71" s="608"/>
      <c r="W71" s="608"/>
      <c r="X71" s="606"/>
      <c r="AH71" s="606"/>
      <c r="AI71" s="606"/>
      <c r="AJ71" s="606"/>
      <c r="AK71" s="606"/>
      <c r="AL71" s="606"/>
      <c r="AM71" s="606"/>
      <c r="AN71" s="607"/>
    </row>
    <row r="72" spans="1:40" ht="29.25" customHeight="1">
      <c r="A72" s="608">
        <v>64</v>
      </c>
      <c r="B72" s="614"/>
      <c r="C72" s="606"/>
      <c r="D72" s="606"/>
      <c r="E72" s="606"/>
      <c r="F72" s="606"/>
      <c r="G72" s="606"/>
      <c r="H72" s="615"/>
      <c r="I72" s="606"/>
      <c r="J72" s="606"/>
      <c r="K72" s="606"/>
      <c r="L72" s="606"/>
      <c r="M72" s="606"/>
      <c r="N72" s="606"/>
      <c r="O72" s="606"/>
      <c r="P72" s="606"/>
      <c r="Q72" s="606"/>
      <c r="R72" s="606"/>
      <c r="S72" s="606"/>
      <c r="T72" s="606"/>
      <c r="U72" s="611">
        <v>64</v>
      </c>
      <c r="V72" s="608"/>
      <c r="W72" s="608"/>
      <c r="X72" s="606"/>
      <c r="AH72" s="606"/>
      <c r="AI72" s="606"/>
      <c r="AJ72" s="606"/>
      <c r="AK72" s="606"/>
      <c r="AL72" s="606"/>
      <c r="AM72" s="606"/>
      <c r="AN72" s="607"/>
    </row>
    <row r="73" spans="1:40" ht="29.25" customHeight="1">
      <c r="A73" s="608">
        <v>65</v>
      </c>
      <c r="B73" s="614"/>
      <c r="C73" s="606"/>
      <c r="D73" s="606"/>
      <c r="E73" s="606"/>
      <c r="F73" s="606"/>
      <c r="G73" s="606"/>
      <c r="H73" s="615"/>
      <c r="I73" s="606"/>
      <c r="J73" s="606"/>
      <c r="K73" s="606"/>
      <c r="L73" s="606"/>
      <c r="M73" s="606"/>
      <c r="N73" s="606"/>
      <c r="O73" s="606"/>
      <c r="P73" s="606"/>
      <c r="Q73" s="606"/>
      <c r="R73" s="606"/>
      <c r="S73" s="606"/>
      <c r="T73" s="606"/>
      <c r="U73" s="611">
        <v>65</v>
      </c>
      <c r="V73" s="608"/>
      <c r="W73" s="608"/>
      <c r="X73" s="606"/>
      <c r="AH73" s="606"/>
      <c r="AI73" s="606"/>
      <c r="AJ73" s="606"/>
      <c r="AK73" s="606"/>
      <c r="AL73" s="606"/>
      <c r="AM73" s="606"/>
      <c r="AN73" s="607"/>
    </row>
    <row r="74" spans="1:40" ht="29.25" customHeight="1">
      <c r="A74" s="608">
        <v>66</v>
      </c>
      <c r="B74" s="614"/>
      <c r="C74" s="606"/>
      <c r="D74" s="606"/>
      <c r="E74" s="606"/>
      <c r="F74" s="606"/>
      <c r="G74" s="606"/>
      <c r="H74" s="615"/>
      <c r="I74" s="606"/>
      <c r="J74" s="606"/>
      <c r="K74" s="606"/>
      <c r="L74" s="606"/>
      <c r="M74" s="606"/>
      <c r="N74" s="606"/>
      <c r="O74" s="606"/>
      <c r="P74" s="606"/>
      <c r="Q74" s="606"/>
      <c r="R74" s="606"/>
      <c r="S74" s="606"/>
      <c r="T74" s="606"/>
      <c r="U74" s="611">
        <v>66</v>
      </c>
      <c r="V74" s="608"/>
      <c r="W74" s="608"/>
      <c r="X74" s="606"/>
      <c r="AH74" s="606"/>
      <c r="AI74" s="606"/>
      <c r="AJ74" s="606"/>
      <c r="AK74" s="606"/>
      <c r="AL74" s="606"/>
      <c r="AM74" s="606"/>
      <c r="AN74" s="607"/>
    </row>
    <row r="75" spans="1:40" ht="29.25" customHeight="1">
      <c r="A75" s="608">
        <v>67</v>
      </c>
      <c r="B75" s="614"/>
      <c r="C75" s="606"/>
      <c r="D75" s="606"/>
      <c r="E75" s="606"/>
      <c r="F75" s="606"/>
      <c r="G75" s="606"/>
      <c r="H75" s="615"/>
      <c r="I75" s="606"/>
      <c r="J75" s="606"/>
      <c r="K75" s="606"/>
      <c r="L75" s="606"/>
      <c r="M75" s="606"/>
      <c r="N75" s="606"/>
      <c r="O75" s="606"/>
      <c r="P75" s="606"/>
      <c r="Q75" s="606"/>
      <c r="R75" s="606"/>
      <c r="S75" s="606"/>
      <c r="T75" s="606"/>
      <c r="U75" s="611">
        <v>67</v>
      </c>
      <c r="V75" s="608"/>
      <c r="W75" s="608"/>
      <c r="X75" s="606"/>
      <c r="AH75" s="606"/>
      <c r="AI75" s="606"/>
      <c r="AJ75" s="606"/>
      <c r="AK75" s="606"/>
      <c r="AL75" s="606"/>
      <c r="AM75" s="606"/>
      <c r="AN75" s="607"/>
    </row>
    <row r="76" spans="1:40" ht="29.25" customHeight="1">
      <c r="A76" s="608">
        <v>68</v>
      </c>
      <c r="B76" s="614"/>
      <c r="C76" s="606"/>
      <c r="D76" s="606"/>
      <c r="E76" s="606"/>
      <c r="F76" s="606"/>
      <c r="G76" s="606"/>
      <c r="H76" s="615"/>
      <c r="I76" s="606"/>
      <c r="J76" s="606"/>
      <c r="K76" s="606"/>
      <c r="L76" s="606"/>
      <c r="M76" s="606"/>
      <c r="N76" s="606"/>
      <c r="O76" s="606"/>
      <c r="P76" s="606"/>
      <c r="Q76" s="606"/>
      <c r="R76" s="606"/>
      <c r="S76" s="606"/>
      <c r="T76" s="606"/>
      <c r="U76" s="611">
        <v>68</v>
      </c>
      <c r="V76" s="608"/>
      <c r="W76" s="608"/>
      <c r="X76" s="606"/>
      <c r="AH76" s="606"/>
      <c r="AI76" s="606"/>
      <c r="AJ76" s="606"/>
      <c r="AK76" s="606"/>
      <c r="AL76" s="606"/>
      <c r="AM76" s="606"/>
      <c r="AN76" s="607"/>
    </row>
    <row r="77" spans="1:40" ht="29.25" customHeight="1">
      <c r="A77" s="608">
        <v>69</v>
      </c>
      <c r="B77" s="614"/>
      <c r="C77" s="606"/>
      <c r="D77" s="606"/>
      <c r="E77" s="606"/>
      <c r="F77" s="606"/>
      <c r="G77" s="606"/>
      <c r="H77" s="615"/>
      <c r="I77" s="606"/>
      <c r="J77" s="606"/>
      <c r="K77" s="606"/>
      <c r="L77" s="606"/>
      <c r="M77" s="606"/>
      <c r="N77" s="606"/>
      <c r="O77" s="606"/>
      <c r="P77" s="606"/>
      <c r="Q77" s="606"/>
      <c r="R77" s="606"/>
      <c r="S77" s="606"/>
      <c r="T77" s="606"/>
      <c r="U77" s="611">
        <v>69</v>
      </c>
      <c r="V77" s="608"/>
      <c r="W77" s="608"/>
      <c r="X77" s="606"/>
      <c r="AH77" s="606"/>
      <c r="AI77" s="606"/>
      <c r="AJ77" s="606"/>
      <c r="AK77" s="606"/>
      <c r="AL77" s="606"/>
      <c r="AM77" s="606"/>
      <c r="AN77" s="607"/>
    </row>
    <row r="78" spans="1:40" ht="29.25" customHeight="1">
      <c r="A78" s="608">
        <v>70</v>
      </c>
      <c r="B78" s="614"/>
      <c r="C78" s="606"/>
      <c r="D78" s="606"/>
      <c r="E78" s="606"/>
      <c r="F78" s="606"/>
      <c r="G78" s="606"/>
      <c r="H78" s="615"/>
      <c r="I78" s="606"/>
      <c r="J78" s="606"/>
      <c r="K78" s="606"/>
      <c r="L78" s="606"/>
      <c r="M78" s="606"/>
      <c r="N78" s="606"/>
      <c r="O78" s="606"/>
      <c r="P78" s="606"/>
      <c r="Q78" s="606"/>
      <c r="R78" s="606"/>
      <c r="S78" s="606"/>
      <c r="T78" s="606"/>
      <c r="U78" s="611">
        <v>70</v>
      </c>
      <c r="V78" s="608"/>
      <c r="W78" s="608"/>
      <c r="X78" s="606"/>
      <c r="AH78" s="606"/>
      <c r="AI78" s="606"/>
      <c r="AJ78" s="606"/>
      <c r="AK78" s="606"/>
      <c r="AL78" s="606"/>
      <c r="AM78" s="606"/>
      <c r="AN78" s="607"/>
    </row>
    <row r="79" spans="1:40" ht="29.25" customHeight="1">
      <c r="A79" s="608">
        <v>71</v>
      </c>
      <c r="B79" s="614"/>
      <c r="C79" s="606"/>
      <c r="D79" s="606"/>
      <c r="E79" s="606"/>
      <c r="F79" s="606"/>
      <c r="G79" s="606"/>
      <c r="H79" s="615"/>
      <c r="I79" s="606"/>
      <c r="J79" s="606"/>
      <c r="K79" s="606"/>
      <c r="L79" s="606"/>
      <c r="M79" s="606"/>
      <c r="N79" s="606"/>
      <c r="O79" s="606"/>
      <c r="P79" s="606"/>
      <c r="Q79" s="606"/>
      <c r="R79" s="606"/>
      <c r="S79" s="606"/>
      <c r="T79" s="606"/>
      <c r="U79" s="611">
        <v>71</v>
      </c>
      <c r="V79" s="608"/>
      <c r="W79" s="608"/>
      <c r="X79" s="606"/>
      <c r="AH79" s="606"/>
      <c r="AI79" s="606"/>
      <c r="AJ79" s="606"/>
      <c r="AK79" s="606"/>
      <c r="AL79" s="606"/>
      <c r="AM79" s="606"/>
      <c r="AN79" s="607"/>
    </row>
    <row r="80" spans="1:40" ht="29.25" customHeight="1">
      <c r="A80" s="608">
        <v>72</v>
      </c>
      <c r="B80" s="614"/>
      <c r="C80" s="606"/>
      <c r="D80" s="606"/>
      <c r="E80" s="606"/>
      <c r="F80" s="606"/>
      <c r="G80" s="606"/>
      <c r="H80" s="615"/>
      <c r="I80" s="606"/>
      <c r="J80" s="606"/>
      <c r="K80" s="606"/>
      <c r="L80" s="606"/>
      <c r="M80" s="606"/>
      <c r="N80" s="606"/>
      <c r="O80" s="606"/>
      <c r="P80" s="606"/>
      <c r="Q80" s="606"/>
      <c r="R80" s="606"/>
      <c r="S80" s="606"/>
      <c r="T80" s="606"/>
      <c r="U80" s="611">
        <v>72</v>
      </c>
      <c r="V80" s="608"/>
      <c r="W80" s="608"/>
      <c r="X80" s="606"/>
      <c r="AH80" s="606"/>
      <c r="AI80" s="606"/>
      <c r="AJ80" s="606"/>
      <c r="AK80" s="606"/>
      <c r="AL80" s="606"/>
      <c r="AM80" s="606"/>
      <c r="AN80" s="607"/>
    </row>
    <row r="81" spans="1:40" ht="29.25" customHeight="1">
      <c r="A81" s="608">
        <v>73</v>
      </c>
      <c r="B81" s="614"/>
      <c r="C81" s="606"/>
      <c r="D81" s="606"/>
      <c r="E81" s="606"/>
      <c r="F81" s="606"/>
      <c r="G81" s="606"/>
      <c r="H81" s="615"/>
      <c r="I81" s="606"/>
      <c r="J81" s="606"/>
      <c r="K81" s="606"/>
      <c r="L81" s="606"/>
      <c r="M81" s="606"/>
      <c r="N81" s="606"/>
      <c r="O81" s="606"/>
      <c r="P81" s="606"/>
      <c r="Q81" s="606"/>
      <c r="R81" s="606"/>
      <c r="S81" s="606"/>
      <c r="T81" s="606"/>
      <c r="U81" s="611">
        <v>73</v>
      </c>
      <c r="V81" s="608"/>
      <c r="W81" s="608"/>
      <c r="X81" s="606"/>
      <c r="AH81" s="606"/>
      <c r="AI81" s="606"/>
      <c r="AJ81" s="606"/>
      <c r="AK81" s="606"/>
      <c r="AL81" s="606"/>
      <c r="AM81" s="606"/>
      <c r="AN81" s="607"/>
    </row>
    <row r="82" spans="1:40" ht="29.25" customHeight="1">
      <c r="A82" s="608">
        <v>74</v>
      </c>
      <c r="B82" s="614"/>
      <c r="C82" s="606"/>
      <c r="D82" s="606"/>
      <c r="E82" s="606"/>
      <c r="F82" s="606"/>
      <c r="G82" s="606"/>
      <c r="H82" s="615"/>
      <c r="I82" s="606"/>
      <c r="J82" s="606"/>
      <c r="K82" s="606"/>
      <c r="L82" s="606"/>
      <c r="M82" s="606"/>
      <c r="N82" s="606"/>
      <c r="O82" s="606"/>
      <c r="P82" s="606"/>
      <c r="Q82" s="606"/>
      <c r="R82" s="606"/>
      <c r="S82" s="606"/>
      <c r="T82" s="606"/>
      <c r="U82" s="611">
        <v>74</v>
      </c>
      <c r="V82" s="608"/>
      <c r="W82" s="608"/>
      <c r="X82" s="606"/>
      <c r="AH82" s="606"/>
      <c r="AI82" s="606"/>
      <c r="AJ82" s="606"/>
      <c r="AK82" s="606"/>
      <c r="AL82" s="606"/>
      <c r="AM82" s="606"/>
      <c r="AN82" s="607"/>
    </row>
    <row r="83" spans="1:40" ht="29.25" customHeight="1">
      <c r="A83" s="608">
        <v>75</v>
      </c>
      <c r="B83" s="614"/>
      <c r="C83" s="606"/>
      <c r="D83" s="606"/>
      <c r="E83" s="606"/>
      <c r="F83" s="606"/>
      <c r="G83" s="606"/>
      <c r="H83" s="615"/>
      <c r="I83" s="606"/>
      <c r="J83" s="606"/>
      <c r="K83" s="606"/>
      <c r="L83" s="606"/>
      <c r="M83" s="606"/>
      <c r="N83" s="606"/>
      <c r="O83" s="606"/>
      <c r="P83" s="606"/>
      <c r="Q83" s="606"/>
      <c r="R83" s="606"/>
      <c r="S83" s="606"/>
      <c r="T83" s="606"/>
      <c r="U83" s="611">
        <v>75</v>
      </c>
      <c r="V83" s="608"/>
      <c r="W83" s="608"/>
      <c r="X83" s="606"/>
      <c r="AH83" s="606"/>
      <c r="AI83" s="606"/>
      <c r="AJ83" s="606"/>
      <c r="AK83" s="606"/>
      <c r="AL83" s="606"/>
      <c r="AM83" s="606"/>
      <c r="AN83" s="607"/>
    </row>
    <row r="84" spans="1:40" ht="29.25" customHeight="1">
      <c r="A84" s="608">
        <v>76</v>
      </c>
      <c r="B84" s="614"/>
      <c r="C84" s="606"/>
      <c r="D84" s="606"/>
      <c r="E84" s="606"/>
      <c r="F84" s="606"/>
      <c r="G84" s="606"/>
      <c r="H84" s="615"/>
      <c r="I84" s="606"/>
      <c r="J84" s="606"/>
      <c r="K84" s="606"/>
      <c r="L84" s="606"/>
      <c r="M84" s="606"/>
      <c r="N84" s="606"/>
      <c r="O84" s="606"/>
      <c r="P84" s="606"/>
      <c r="Q84" s="606"/>
      <c r="R84" s="606"/>
      <c r="S84" s="606"/>
      <c r="T84" s="606"/>
      <c r="U84" s="611">
        <v>76</v>
      </c>
      <c r="V84" s="608"/>
      <c r="W84" s="608"/>
      <c r="X84" s="606"/>
      <c r="AH84" s="606"/>
      <c r="AI84" s="606"/>
      <c r="AJ84" s="606"/>
      <c r="AK84" s="606"/>
      <c r="AL84" s="606"/>
      <c r="AM84" s="606"/>
      <c r="AN84" s="607"/>
    </row>
    <row r="85" spans="1:40" ht="29.25" customHeight="1">
      <c r="A85" s="608">
        <v>77</v>
      </c>
      <c r="B85" s="614"/>
      <c r="C85" s="606"/>
      <c r="D85" s="606"/>
      <c r="E85" s="606"/>
      <c r="F85" s="606"/>
      <c r="G85" s="606"/>
      <c r="H85" s="615"/>
      <c r="I85" s="606"/>
      <c r="J85" s="606"/>
      <c r="K85" s="606"/>
      <c r="L85" s="606"/>
      <c r="M85" s="606"/>
      <c r="N85" s="606"/>
      <c r="O85" s="606"/>
      <c r="P85" s="606"/>
      <c r="Q85" s="606"/>
      <c r="R85" s="606"/>
      <c r="S85" s="606"/>
      <c r="T85" s="606"/>
      <c r="U85" s="611">
        <v>77</v>
      </c>
      <c r="V85" s="608"/>
      <c r="W85" s="608"/>
      <c r="X85" s="606"/>
      <c r="AH85" s="606"/>
      <c r="AI85" s="606"/>
      <c r="AJ85" s="606"/>
      <c r="AK85" s="606"/>
      <c r="AL85" s="606"/>
      <c r="AM85" s="606"/>
      <c r="AN85" s="607"/>
    </row>
    <row r="86" spans="1:40" ht="29.25" customHeight="1">
      <c r="A86" s="608">
        <v>78</v>
      </c>
      <c r="B86" s="614"/>
      <c r="C86" s="606"/>
      <c r="D86" s="606"/>
      <c r="E86" s="606"/>
      <c r="F86" s="606"/>
      <c r="G86" s="606"/>
      <c r="H86" s="615"/>
      <c r="I86" s="606"/>
      <c r="J86" s="606"/>
      <c r="K86" s="606"/>
      <c r="L86" s="606"/>
      <c r="M86" s="606"/>
      <c r="N86" s="606"/>
      <c r="O86" s="606"/>
      <c r="P86" s="606"/>
      <c r="Q86" s="606"/>
      <c r="R86" s="606"/>
      <c r="S86" s="606"/>
      <c r="T86" s="606"/>
      <c r="U86" s="611">
        <v>78</v>
      </c>
      <c r="V86" s="608"/>
      <c r="W86" s="608"/>
      <c r="X86" s="606"/>
      <c r="AH86" s="606"/>
      <c r="AI86" s="606"/>
      <c r="AJ86" s="606"/>
      <c r="AK86" s="606"/>
      <c r="AL86" s="606"/>
      <c r="AM86" s="606"/>
      <c r="AN86" s="607"/>
    </row>
    <row r="87" spans="1:40" ht="29.25" customHeight="1">
      <c r="A87" s="608">
        <v>79</v>
      </c>
      <c r="B87" s="614"/>
      <c r="C87" s="606"/>
      <c r="D87" s="606"/>
      <c r="E87" s="606"/>
      <c r="F87" s="606"/>
      <c r="G87" s="606"/>
      <c r="H87" s="615"/>
      <c r="I87" s="606"/>
      <c r="J87" s="606"/>
      <c r="K87" s="606"/>
      <c r="L87" s="606"/>
      <c r="M87" s="606"/>
      <c r="N87" s="606"/>
      <c r="O87" s="606"/>
      <c r="P87" s="606"/>
      <c r="Q87" s="606"/>
      <c r="R87" s="606"/>
      <c r="S87" s="606"/>
      <c r="T87" s="606"/>
      <c r="U87" s="611">
        <v>79</v>
      </c>
      <c r="V87" s="608"/>
      <c r="W87" s="608"/>
      <c r="X87" s="606"/>
      <c r="AH87" s="606"/>
      <c r="AI87" s="606"/>
      <c r="AJ87" s="606"/>
      <c r="AK87" s="606"/>
      <c r="AL87" s="606"/>
      <c r="AM87" s="606"/>
      <c r="AN87" s="607"/>
    </row>
    <row r="88" spans="1:40" ht="29.25" customHeight="1">
      <c r="A88" s="608">
        <v>80</v>
      </c>
      <c r="B88" s="614"/>
      <c r="C88" s="606"/>
      <c r="D88" s="606"/>
      <c r="E88" s="606"/>
      <c r="F88" s="606"/>
      <c r="G88" s="606"/>
      <c r="H88" s="615"/>
      <c r="I88" s="606"/>
      <c r="J88" s="606"/>
      <c r="K88" s="606"/>
      <c r="L88" s="606"/>
      <c r="M88" s="606"/>
      <c r="N88" s="606"/>
      <c r="O88" s="606"/>
      <c r="P88" s="606"/>
      <c r="Q88" s="606"/>
      <c r="R88" s="606"/>
      <c r="S88" s="606"/>
      <c r="T88" s="606"/>
      <c r="U88" s="611">
        <v>80</v>
      </c>
      <c r="V88" s="608"/>
      <c r="W88" s="608"/>
      <c r="X88" s="606"/>
      <c r="AH88" s="606"/>
      <c r="AI88" s="606"/>
      <c r="AJ88" s="606"/>
      <c r="AK88" s="606"/>
      <c r="AL88" s="606"/>
      <c r="AM88" s="606"/>
      <c r="AN88" s="607"/>
    </row>
    <row r="89" spans="1:40" ht="29.25" customHeight="1">
      <c r="A89" s="608">
        <v>81</v>
      </c>
      <c r="B89" s="614"/>
      <c r="C89" s="606"/>
      <c r="D89" s="606"/>
      <c r="E89" s="606"/>
      <c r="F89" s="606"/>
      <c r="G89" s="606"/>
      <c r="H89" s="615"/>
      <c r="I89" s="606"/>
      <c r="J89" s="606"/>
      <c r="K89" s="606"/>
      <c r="L89" s="606"/>
      <c r="M89" s="606"/>
      <c r="N89" s="606"/>
      <c r="O89" s="606"/>
      <c r="P89" s="606"/>
      <c r="Q89" s="606"/>
      <c r="R89" s="606"/>
      <c r="S89" s="606"/>
      <c r="T89" s="606"/>
      <c r="U89" s="611">
        <v>81</v>
      </c>
      <c r="V89" s="608"/>
      <c r="W89" s="608"/>
      <c r="X89" s="606"/>
      <c r="AH89" s="606"/>
      <c r="AI89" s="606"/>
      <c r="AJ89" s="606"/>
      <c r="AK89" s="606"/>
      <c r="AL89" s="606"/>
      <c r="AM89" s="606"/>
      <c r="AN89" s="607"/>
    </row>
    <row r="90" spans="1:40" ht="29.25" customHeight="1">
      <c r="A90" s="608">
        <v>82</v>
      </c>
      <c r="B90" s="614"/>
      <c r="C90" s="606"/>
      <c r="D90" s="606"/>
      <c r="E90" s="606"/>
      <c r="F90" s="606"/>
      <c r="G90" s="606"/>
      <c r="H90" s="615"/>
      <c r="I90" s="606"/>
      <c r="J90" s="606"/>
      <c r="K90" s="606"/>
      <c r="L90" s="606"/>
      <c r="M90" s="606"/>
      <c r="N90" s="606"/>
      <c r="O90" s="606"/>
      <c r="P90" s="606"/>
      <c r="Q90" s="606"/>
      <c r="R90" s="606"/>
      <c r="S90" s="606"/>
      <c r="T90" s="606"/>
      <c r="U90" s="611">
        <v>82</v>
      </c>
      <c r="V90" s="608"/>
      <c r="W90" s="608"/>
      <c r="X90" s="606"/>
      <c r="AH90" s="606"/>
      <c r="AI90" s="606"/>
      <c r="AJ90" s="606"/>
      <c r="AK90" s="606"/>
      <c r="AL90" s="606"/>
      <c r="AM90" s="606"/>
      <c r="AN90" s="607"/>
    </row>
    <row r="91" spans="1:40" ht="29.25" customHeight="1">
      <c r="A91" s="608">
        <v>83</v>
      </c>
      <c r="B91" s="614"/>
      <c r="C91" s="606"/>
      <c r="D91" s="606"/>
      <c r="E91" s="606"/>
      <c r="F91" s="606"/>
      <c r="G91" s="606"/>
      <c r="H91" s="615"/>
      <c r="I91" s="606"/>
      <c r="J91" s="606"/>
      <c r="K91" s="606"/>
      <c r="L91" s="606"/>
      <c r="M91" s="606"/>
      <c r="N91" s="606"/>
      <c r="O91" s="606"/>
      <c r="P91" s="606"/>
      <c r="Q91" s="606"/>
      <c r="R91" s="606"/>
      <c r="S91" s="606"/>
      <c r="T91" s="606"/>
      <c r="U91" s="611">
        <v>83</v>
      </c>
      <c r="V91" s="608"/>
      <c r="W91" s="608"/>
      <c r="X91" s="606"/>
      <c r="AH91" s="606"/>
      <c r="AI91" s="606"/>
      <c r="AJ91" s="606"/>
      <c r="AK91" s="606"/>
      <c r="AL91" s="606"/>
      <c r="AM91" s="606"/>
      <c r="AN91" s="607"/>
    </row>
    <row r="92" spans="1:40" ht="29.25" customHeight="1">
      <c r="A92" s="608">
        <v>84</v>
      </c>
      <c r="B92" s="614"/>
      <c r="C92" s="606"/>
      <c r="D92" s="606"/>
      <c r="E92" s="606"/>
      <c r="F92" s="606"/>
      <c r="G92" s="606"/>
      <c r="H92" s="615"/>
      <c r="I92" s="606"/>
      <c r="J92" s="606"/>
      <c r="K92" s="606"/>
      <c r="L92" s="606"/>
      <c r="M92" s="606"/>
      <c r="N92" s="606"/>
      <c r="O92" s="606"/>
      <c r="P92" s="606"/>
      <c r="Q92" s="606"/>
      <c r="R92" s="606"/>
      <c r="S92" s="606"/>
      <c r="T92" s="606"/>
      <c r="U92" s="611">
        <v>84</v>
      </c>
      <c r="V92" s="608"/>
      <c r="W92" s="608"/>
      <c r="X92" s="606"/>
      <c r="AH92" s="606"/>
      <c r="AI92" s="606"/>
      <c r="AJ92" s="606"/>
      <c r="AK92" s="606"/>
      <c r="AL92" s="606"/>
      <c r="AM92" s="606"/>
      <c r="AN92" s="607"/>
    </row>
    <row r="93" spans="1:40" ht="29.25" customHeight="1">
      <c r="A93" s="608">
        <v>85</v>
      </c>
      <c r="B93" s="614"/>
      <c r="C93" s="606"/>
      <c r="D93" s="606"/>
      <c r="E93" s="606"/>
      <c r="F93" s="606"/>
      <c r="G93" s="606"/>
      <c r="H93" s="615"/>
      <c r="I93" s="606"/>
      <c r="J93" s="606"/>
      <c r="K93" s="606"/>
      <c r="L93" s="606"/>
      <c r="M93" s="606"/>
      <c r="N93" s="606"/>
      <c r="O93" s="606"/>
      <c r="P93" s="606"/>
      <c r="Q93" s="606"/>
      <c r="R93" s="606"/>
      <c r="S93" s="606"/>
      <c r="T93" s="606"/>
      <c r="U93" s="611">
        <v>85</v>
      </c>
      <c r="V93" s="608"/>
      <c r="W93" s="608"/>
      <c r="X93" s="606"/>
      <c r="AH93" s="606"/>
      <c r="AI93" s="606"/>
      <c r="AJ93" s="606"/>
      <c r="AK93" s="606"/>
      <c r="AL93" s="606"/>
      <c r="AM93" s="606"/>
      <c r="AN93" s="607"/>
    </row>
    <row r="94" spans="1:40" ht="29.25" customHeight="1">
      <c r="A94" s="608">
        <v>86</v>
      </c>
      <c r="B94" s="614"/>
      <c r="C94" s="606"/>
      <c r="D94" s="606"/>
      <c r="E94" s="606"/>
      <c r="F94" s="606"/>
      <c r="G94" s="606"/>
      <c r="H94" s="615"/>
      <c r="I94" s="606"/>
      <c r="J94" s="606"/>
      <c r="K94" s="606"/>
      <c r="L94" s="606"/>
      <c r="M94" s="606"/>
      <c r="N94" s="606"/>
      <c r="O94" s="606"/>
      <c r="P94" s="606"/>
      <c r="Q94" s="606"/>
      <c r="R94" s="606"/>
      <c r="S94" s="606"/>
      <c r="T94" s="606"/>
      <c r="U94" s="611">
        <v>86</v>
      </c>
      <c r="V94" s="608"/>
      <c r="W94" s="608"/>
      <c r="X94" s="606"/>
      <c r="AH94" s="606"/>
      <c r="AI94" s="606"/>
      <c r="AJ94" s="606"/>
      <c r="AK94" s="606"/>
      <c r="AL94" s="606"/>
      <c r="AM94" s="606"/>
      <c r="AN94" s="607"/>
    </row>
    <row r="95" spans="1:40" ht="29.25" customHeight="1">
      <c r="A95" s="608">
        <v>87</v>
      </c>
      <c r="B95" s="614"/>
      <c r="C95" s="606"/>
      <c r="D95" s="606"/>
      <c r="E95" s="606"/>
      <c r="F95" s="606"/>
      <c r="G95" s="606"/>
      <c r="H95" s="615"/>
      <c r="I95" s="606"/>
      <c r="J95" s="606"/>
      <c r="K95" s="606"/>
      <c r="L95" s="606"/>
      <c r="M95" s="606"/>
      <c r="N95" s="606"/>
      <c r="O95" s="606"/>
      <c r="P95" s="606"/>
      <c r="Q95" s="606"/>
      <c r="R95" s="606"/>
      <c r="S95" s="606"/>
      <c r="T95" s="606"/>
      <c r="U95" s="611">
        <v>87</v>
      </c>
      <c r="V95" s="608"/>
      <c r="W95" s="608"/>
      <c r="X95" s="606"/>
      <c r="AH95" s="606"/>
      <c r="AI95" s="606"/>
      <c r="AJ95" s="606"/>
      <c r="AK95" s="606"/>
      <c r="AL95" s="606"/>
      <c r="AM95" s="606"/>
      <c r="AN95" s="607"/>
    </row>
    <row r="96" spans="1:40" ht="29.25" customHeight="1">
      <c r="A96" s="608">
        <v>88</v>
      </c>
      <c r="B96" s="614"/>
      <c r="C96" s="606"/>
      <c r="D96" s="606"/>
      <c r="E96" s="606"/>
      <c r="F96" s="606"/>
      <c r="G96" s="606"/>
      <c r="H96" s="615"/>
      <c r="I96" s="606"/>
      <c r="J96" s="606"/>
      <c r="K96" s="606"/>
      <c r="L96" s="606"/>
      <c r="M96" s="606"/>
      <c r="N96" s="606"/>
      <c r="O96" s="606"/>
      <c r="P96" s="606"/>
      <c r="Q96" s="606"/>
      <c r="R96" s="606"/>
      <c r="S96" s="606"/>
      <c r="T96" s="606"/>
      <c r="U96" s="611">
        <v>88</v>
      </c>
      <c r="V96" s="608"/>
      <c r="W96" s="608"/>
      <c r="X96" s="606"/>
      <c r="AH96" s="606"/>
      <c r="AI96" s="606"/>
      <c r="AJ96" s="606"/>
      <c r="AK96" s="606"/>
      <c r="AL96" s="606"/>
      <c r="AM96" s="606"/>
      <c r="AN96" s="607"/>
    </row>
    <row r="97" spans="1:40" ht="29.25" customHeight="1">
      <c r="A97" s="608">
        <v>89</v>
      </c>
      <c r="B97" s="614"/>
      <c r="C97" s="606"/>
      <c r="D97" s="606"/>
      <c r="E97" s="606"/>
      <c r="F97" s="606"/>
      <c r="G97" s="606"/>
      <c r="H97" s="615"/>
      <c r="I97" s="606"/>
      <c r="J97" s="606"/>
      <c r="K97" s="606"/>
      <c r="L97" s="606"/>
      <c r="M97" s="606"/>
      <c r="N97" s="606"/>
      <c r="O97" s="606"/>
      <c r="P97" s="606"/>
      <c r="Q97" s="606"/>
      <c r="R97" s="606"/>
      <c r="S97" s="606"/>
      <c r="T97" s="606"/>
      <c r="U97" s="611">
        <v>89</v>
      </c>
      <c r="V97" s="608"/>
      <c r="W97" s="608"/>
      <c r="X97" s="606"/>
      <c r="AH97" s="606"/>
      <c r="AI97" s="606"/>
      <c r="AJ97" s="606"/>
      <c r="AK97" s="606"/>
      <c r="AL97" s="606"/>
      <c r="AM97" s="606"/>
      <c r="AN97" s="607"/>
    </row>
    <row r="98" spans="1:40" ht="29.25" customHeight="1">
      <c r="A98" s="608">
        <v>90</v>
      </c>
      <c r="B98" s="614"/>
      <c r="C98" s="606"/>
      <c r="D98" s="606"/>
      <c r="E98" s="606"/>
      <c r="F98" s="606"/>
      <c r="G98" s="606"/>
      <c r="H98" s="615"/>
      <c r="I98" s="606"/>
      <c r="J98" s="606"/>
      <c r="K98" s="606"/>
      <c r="L98" s="606"/>
      <c r="M98" s="606"/>
      <c r="N98" s="606"/>
      <c r="O98" s="606"/>
      <c r="P98" s="606"/>
      <c r="Q98" s="606"/>
      <c r="R98" s="606"/>
      <c r="S98" s="606"/>
      <c r="T98" s="606"/>
      <c r="U98" s="611">
        <v>90</v>
      </c>
      <c r="V98" s="608"/>
      <c r="W98" s="608"/>
      <c r="X98" s="606"/>
      <c r="AH98" s="606"/>
      <c r="AI98" s="606"/>
      <c r="AJ98" s="606"/>
      <c r="AK98" s="606"/>
      <c r="AL98" s="606"/>
      <c r="AM98" s="606"/>
      <c r="AN98" s="607"/>
    </row>
    <row r="99" spans="1:40" ht="29.25" customHeight="1">
      <c r="A99" s="608">
        <v>91</v>
      </c>
      <c r="B99" s="614"/>
      <c r="C99" s="606"/>
      <c r="D99" s="606"/>
      <c r="E99" s="606"/>
      <c r="F99" s="606"/>
      <c r="G99" s="606"/>
      <c r="H99" s="615"/>
      <c r="I99" s="606"/>
      <c r="J99" s="606"/>
      <c r="K99" s="606"/>
      <c r="L99" s="606"/>
      <c r="M99" s="606"/>
      <c r="N99" s="606"/>
      <c r="O99" s="606"/>
      <c r="P99" s="606"/>
      <c r="Q99" s="606"/>
      <c r="R99" s="606"/>
      <c r="S99" s="606"/>
      <c r="T99" s="606"/>
      <c r="U99" s="611">
        <v>91</v>
      </c>
      <c r="V99" s="608"/>
      <c r="W99" s="608"/>
      <c r="X99" s="606"/>
      <c r="AH99" s="606"/>
      <c r="AI99" s="606"/>
      <c r="AJ99" s="606"/>
      <c r="AK99" s="606"/>
      <c r="AL99" s="606"/>
      <c r="AM99" s="606"/>
      <c r="AN99" s="607"/>
    </row>
    <row r="100" spans="1:40" ht="29.25" customHeight="1">
      <c r="A100" s="608">
        <v>92</v>
      </c>
      <c r="B100" s="614"/>
      <c r="C100" s="606"/>
      <c r="D100" s="606"/>
      <c r="E100" s="606"/>
      <c r="F100" s="606"/>
      <c r="G100" s="606"/>
      <c r="H100" s="615"/>
      <c r="I100" s="606"/>
      <c r="J100" s="606"/>
      <c r="K100" s="606"/>
      <c r="L100" s="606"/>
      <c r="M100" s="606"/>
      <c r="N100" s="606"/>
      <c r="O100" s="606"/>
      <c r="P100" s="606"/>
      <c r="Q100" s="606"/>
      <c r="R100" s="606"/>
      <c r="S100" s="606"/>
      <c r="T100" s="606"/>
      <c r="U100" s="611">
        <v>92</v>
      </c>
      <c r="V100" s="608"/>
      <c r="W100" s="608"/>
      <c r="X100" s="606"/>
      <c r="AH100" s="606"/>
      <c r="AI100" s="606"/>
      <c r="AJ100" s="606"/>
      <c r="AK100" s="606"/>
      <c r="AL100" s="606"/>
      <c r="AM100" s="606"/>
      <c r="AN100" s="607"/>
    </row>
    <row r="101" spans="1:40" ht="29.25" customHeight="1">
      <c r="A101" s="608">
        <v>93</v>
      </c>
      <c r="B101" s="614"/>
      <c r="C101" s="606"/>
      <c r="D101" s="606"/>
      <c r="E101" s="606"/>
      <c r="F101" s="606"/>
      <c r="G101" s="606"/>
      <c r="H101" s="615"/>
      <c r="I101" s="606"/>
      <c r="J101" s="606"/>
      <c r="K101" s="606"/>
      <c r="L101" s="606"/>
      <c r="M101" s="606"/>
      <c r="N101" s="606"/>
      <c r="O101" s="606"/>
      <c r="P101" s="606"/>
      <c r="Q101" s="606"/>
      <c r="R101" s="606"/>
      <c r="S101" s="606"/>
      <c r="T101" s="606"/>
      <c r="U101" s="611">
        <v>93</v>
      </c>
      <c r="V101" s="608"/>
      <c r="W101" s="608"/>
      <c r="X101" s="606"/>
      <c r="AH101" s="606"/>
      <c r="AI101" s="606"/>
      <c r="AJ101" s="606"/>
      <c r="AK101" s="606"/>
      <c r="AL101" s="606"/>
      <c r="AM101" s="606"/>
      <c r="AN101" s="607"/>
    </row>
    <row r="102" spans="1:40" ht="29.25" customHeight="1">
      <c r="A102" s="608">
        <v>94</v>
      </c>
      <c r="B102" s="614"/>
      <c r="C102" s="606"/>
      <c r="D102" s="606"/>
      <c r="E102" s="606"/>
      <c r="F102" s="606"/>
      <c r="G102" s="606"/>
      <c r="H102" s="615"/>
      <c r="I102" s="606"/>
      <c r="J102" s="606"/>
      <c r="K102" s="606"/>
      <c r="L102" s="606"/>
      <c r="M102" s="606"/>
      <c r="N102" s="606"/>
      <c r="O102" s="606"/>
      <c r="P102" s="606"/>
      <c r="Q102" s="606"/>
      <c r="R102" s="606"/>
      <c r="S102" s="606"/>
      <c r="T102" s="606"/>
      <c r="U102" s="611">
        <v>94</v>
      </c>
      <c r="V102" s="608"/>
      <c r="W102" s="608"/>
      <c r="X102" s="606"/>
      <c r="AH102" s="606"/>
      <c r="AI102" s="606"/>
      <c r="AJ102" s="616"/>
      <c r="AK102" s="606"/>
      <c r="AL102" s="606"/>
      <c r="AM102" s="606"/>
      <c r="AN102" s="607"/>
    </row>
    <row r="103" spans="1:40" ht="29.25" customHeight="1">
      <c r="A103" s="608">
        <v>95</v>
      </c>
      <c r="B103" s="614"/>
      <c r="C103" s="606"/>
      <c r="D103" s="606"/>
      <c r="E103" s="606"/>
      <c r="F103" s="606"/>
      <c r="G103" s="606"/>
      <c r="H103" s="615"/>
      <c r="I103" s="606"/>
      <c r="J103" s="606"/>
      <c r="K103" s="606"/>
      <c r="L103" s="606"/>
      <c r="M103" s="606"/>
      <c r="N103" s="606"/>
      <c r="O103" s="606"/>
      <c r="P103" s="606"/>
      <c r="Q103" s="606"/>
      <c r="R103" s="606"/>
      <c r="S103" s="606"/>
      <c r="T103" s="606"/>
      <c r="U103" s="611">
        <v>95</v>
      </c>
      <c r="V103" s="608"/>
      <c r="W103" s="608"/>
      <c r="X103" s="606"/>
      <c r="AH103" s="606"/>
      <c r="AI103" s="606"/>
      <c r="AJ103" s="616"/>
      <c r="AK103" s="608"/>
      <c r="AL103" s="608"/>
      <c r="AM103" s="608"/>
      <c r="AN103" s="612"/>
    </row>
    <row r="104" spans="1:40" ht="29.25" customHeight="1">
      <c r="A104" s="608">
        <v>96</v>
      </c>
      <c r="B104" s="614"/>
      <c r="C104" s="606"/>
      <c r="D104" s="606"/>
      <c r="E104" s="606"/>
      <c r="F104" s="606"/>
      <c r="G104" s="606"/>
      <c r="H104" s="615"/>
      <c r="I104" s="606"/>
      <c r="J104" s="606"/>
      <c r="K104" s="606"/>
      <c r="L104" s="606"/>
      <c r="M104" s="606"/>
      <c r="N104" s="606"/>
      <c r="O104" s="606"/>
      <c r="P104" s="606"/>
      <c r="Q104" s="606"/>
      <c r="R104" s="606"/>
      <c r="S104" s="606"/>
      <c r="T104" s="606"/>
      <c r="U104" s="611">
        <v>96</v>
      </c>
      <c r="V104" s="608"/>
      <c r="W104" s="608"/>
      <c r="X104" s="606"/>
      <c r="AH104" s="606"/>
      <c r="AI104" s="606"/>
      <c r="AJ104" s="616"/>
      <c r="AK104" s="608"/>
      <c r="AL104" s="608"/>
      <c r="AM104" s="608"/>
      <c r="AN104" s="612"/>
    </row>
    <row r="105" spans="1:40" ht="29.25" customHeight="1">
      <c r="A105" s="608">
        <v>97</v>
      </c>
      <c r="B105" s="614"/>
      <c r="C105" s="606"/>
      <c r="D105" s="606"/>
      <c r="E105" s="606"/>
      <c r="F105" s="606"/>
      <c r="G105" s="606"/>
      <c r="H105" s="615"/>
      <c r="I105" s="606"/>
      <c r="J105" s="606"/>
      <c r="K105" s="606"/>
      <c r="L105" s="606"/>
      <c r="M105" s="606"/>
      <c r="N105" s="606"/>
      <c r="O105" s="606"/>
      <c r="P105" s="606"/>
      <c r="Q105" s="606"/>
      <c r="R105" s="606"/>
      <c r="S105" s="606"/>
      <c r="T105" s="606"/>
      <c r="U105" s="611">
        <v>97</v>
      </c>
      <c r="V105" s="608"/>
      <c r="W105" s="608"/>
      <c r="X105" s="606"/>
      <c r="AH105" s="606"/>
      <c r="AI105" s="606"/>
      <c r="AJ105" s="616"/>
      <c r="AK105" s="608"/>
      <c r="AL105" s="608"/>
      <c r="AM105" s="608"/>
      <c r="AN105" s="612"/>
    </row>
    <row r="106" spans="1:40" ht="29.25" customHeight="1">
      <c r="A106" s="608">
        <v>98</v>
      </c>
      <c r="B106" s="614"/>
      <c r="C106" s="606"/>
      <c r="D106" s="606"/>
      <c r="E106" s="606"/>
      <c r="F106" s="606"/>
      <c r="G106" s="606"/>
      <c r="H106" s="615"/>
      <c r="I106" s="606"/>
      <c r="J106" s="606"/>
      <c r="K106" s="606"/>
      <c r="L106" s="606"/>
      <c r="M106" s="606"/>
      <c r="N106" s="606"/>
      <c r="O106" s="606"/>
      <c r="P106" s="606"/>
      <c r="Q106" s="606"/>
      <c r="R106" s="606"/>
      <c r="S106" s="606"/>
      <c r="T106" s="606"/>
      <c r="U106" s="611">
        <v>98</v>
      </c>
      <c r="V106" s="608"/>
      <c r="W106" s="608"/>
      <c r="X106" s="606"/>
      <c r="AH106" s="606"/>
      <c r="AI106" s="606"/>
      <c r="AJ106" s="616"/>
      <c r="AK106" s="608"/>
      <c r="AL106" s="608"/>
      <c r="AM106" s="608"/>
      <c r="AN106" s="612"/>
    </row>
    <row r="107" spans="1:40" ht="29.25" customHeight="1">
      <c r="A107" s="608">
        <v>99</v>
      </c>
      <c r="B107" s="614"/>
      <c r="C107" s="606"/>
      <c r="D107" s="606"/>
      <c r="E107" s="606"/>
      <c r="F107" s="606"/>
      <c r="G107" s="606"/>
      <c r="H107" s="615"/>
      <c r="I107" s="606"/>
      <c r="J107" s="606"/>
      <c r="K107" s="606"/>
      <c r="L107" s="606"/>
      <c r="M107" s="606"/>
      <c r="N107" s="606"/>
      <c r="O107" s="606"/>
      <c r="P107" s="606"/>
      <c r="Q107" s="606"/>
      <c r="R107" s="606"/>
      <c r="S107" s="606"/>
      <c r="T107" s="606"/>
      <c r="U107" s="611">
        <v>99</v>
      </c>
      <c r="V107" s="608"/>
      <c r="W107" s="608"/>
      <c r="X107" s="606"/>
      <c r="AH107" s="606"/>
      <c r="AI107" s="606"/>
      <c r="AJ107" s="616"/>
      <c r="AK107" s="606"/>
      <c r="AL107" s="606"/>
      <c r="AM107" s="606"/>
      <c r="AN107" s="607"/>
    </row>
    <row r="108" spans="1:40" ht="29.25" customHeight="1">
      <c r="A108" s="608">
        <v>100</v>
      </c>
      <c r="B108" s="614"/>
      <c r="C108" s="606"/>
      <c r="D108" s="606"/>
      <c r="E108" s="606"/>
      <c r="F108" s="606"/>
      <c r="G108" s="606"/>
      <c r="H108" s="615"/>
      <c r="I108" s="606"/>
      <c r="J108" s="606"/>
      <c r="K108" s="606"/>
      <c r="L108" s="606"/>
      <c r="M108" s="606"/>
      <c r="N108" s="606"/>
      <c r="O108" s="606"/>
      <c r="P108" s="606"/>
      <c r="Q108" s="606"/>
      <c r="R108" s="606"/>
      <c r="S108" s="606"/>
      <c r="T108" s="606"/>
      <c r="U108" s="611">
        <v>100</v>
      </c>
      <c r="V108" s="608"/>
      <c r="W108" s="608"/>
      <c r="X108" s="606"/>
      <c r="AH108" s="606"/>
      <c r="AI108" s="606"/>
      <c r="AJ108" s="616"/>
      <c r="AK108" s="606"/>
      <c r="AL108" s="606"/>
      <c r="AM108" s="606"/>
      <c r="AN108" s="607"/>
    </row>
    <row r="109" spans="1:40" ht="29.25" customHeight="1">
      <c r="A109" s="606"/>
      <c r="B109" s="606"/>
      <c r="C109" s="606"/>
      <c r="D109" s="606"/>
      <c r="E109" s="606"/>
      <c r="F109" s="606"/>
      <c r="G109" s="606"/>
      <c r="H109" s="615"/>
      <c r="I109" s="606"/>
      <c r="J109" s="606"/>
      <c r="K109" s="606"/>
      <c r="O109" s="606"/>
      <c r="P109" s="606"/>
      <c r="Q109" s="606"/>
      <c r="R109" s="606"/>
      <c r="S109" s="606"/>
      <c r="T109" s="606"/>
      <c r="U109" s="606"/>
      <c r="V109" s="606"/>
      <c r="W109" s="606"/>
      <c r="X109" s="606"/>
      <c r="AH109" s="606"/>
      <c r="AI109" s="606"/>
      <c r="AJ109" s="616"/>
      <c r="AK109" s="606"/>
      <c r="AL109" s="606"/>
      <c r="AM109" s="606"/>
      <c r="AN109" s="607"/>
    </row>
    <row r="110" spans="1:40" ht="29.25" customHeight="1">
      <c r="A110" s="606" t="s">
        <v>48</v>
      </c>
      <c r="B110" s="606"/>
      <c r="C110" s="606"/>
      <c r="D110" s="606"/>
      <c r="E110" s="606"/>
      <c r="F110" s="606"/>
      <c r="G110" s="606"/>
      <c r="H110" s="615"/>
      <c r="I110" s="606"/>
      <c r="J110" s="606"/>
      <c r="K110" s="606"/>
      <c r="L110" s="606"/>
      <c r="M110" s="606"/>
      <c r="N110" s="606"/>
      <c r="O110" s="606"/>
      <c r="P110" s="606"/>
      <c r="Q110" s="606"/>
      <c r="R110" s="606"/>
      <c r="S110" s="606"/>
      <c r="T110" s="606"/>
      <c r="U110" s="606"/>
      <c r="V110" s="606"/>
      <c r="W110" s="606"/>
      <c r="X110" s="606"/>
      <c r="AH110" s="606"/>
      <c r="AI110" s="606"/>
      <c r="AJ110" s="616"/>
      <c r="AK110" s="606"/>
      <c r="AL110" s="606"/>
      <c r="AM110" s="606"/>
      <c r="AN110" s="607"/>
    </row>
    <row r="111" spans="1:40">
      <c r="A111" s="606"/>
      <c r="B111" s="606"/>
      <c r="C111" s="606"/>
      <c r="D111" s="606"/>
      <c r="E111" s="606"/>
      <c r="F111" s="606"/>
      <c r="G111" s="606"/>
      <c r="H111" s="615"/>
      <c r="I111" s="606"/>
      <c r="J111" s="606"/>
      <c r="K111" s="606"/>
      <c r="L111" s="606"/>
      <c r="M111" s="606"/>
      <c r="N111" s="606"/>
      <c r="O111" s="606"/>
      <c r="P111" s="606"/>
      <c r="Q111" s="606"/>
      <c r="R111" s="606"/>
      <c r="S111" s="606"/>
      <c r="T111" s="606"/>
      <c r="U111" s="606"/>
      <c r="V111" s="606"/>
      <c r="W111" s="606"/>
      <c r="X111" s="606"/>
      <c r="AH111" s="617"/>
      <c r="AI111" s="617"/>
      <c r="AK111" s="606"/>
      <c r="AL111" s="606"/>
      <c r="AM111" s="606"/>
      <c r="AN111" s="607"/>
    </row>
    <row r="112" spans="1:40">
      <c r="A112" s="606"/>
      <c r="B112" s="606"/>
      <c r="C112" s="606"/>
      <c r="D112" s="606"/>
      <c r="E112" s="606"/>
      <c r="F112" s="606"/>
      <c r="G112" s="606"/>
      <c r="H112" s="615"/>
      <c r="I112" s="606"/>
      <c r="J112" s="606"/>
      <c r="K112" s="606"/>
      <c r="L112" s="606"/>
      <c r="M112" s="606"/>
      <c r="N112" s="606"/>
      <c r="O112" s="606"/>
      <c r="P112" s="606"/>
      <c r="Q112" s="606"/>
      <c r="R112" s="606"/>
      <c r="S112" s="606"/>
      <c r="T112" s="606"/>
      <c r="U112" s="606"/>
      <c r="V112" s="606"/>
      <c r="W112" s="606"/>
      <c r="X112" s="606"/>
      <c r="AH112" s="617"/>
      <c r="AI112" s="617"/>
      <c r="AK112" s="606"/>
      <c r="AL112" s="606"/>
      <c r="AM112" s="606"/>
      <c r="AN112" s="607"/>
    </row>
    <row r="113" spans="1:40">
      <c r="A113" s="606"/>
      <c r="B113" s="606"/>
      <c r="C113" s="606"/>
      <c r="D113" s="606"/>
      <c r="E113" s="606"/>
      <c r="F113" s="606"/>
      <c r="G113" s="606"/>
      <c r="H113" s="615"/>
      <c r="I113" s="606"/>
      <c r="J113" s="606"/>
      <c r="K113" s="606"/>
      <c r="L113" s="606"/>
      <c r="M113" s="606"/>
      <c r="N113" s="606"/>
      <c r="O113" s="606"/>
      <c r="P113" s="606"/>
      <c r="Q113" s="606"/>
      <c r="R113" s="606"/>
      <c r="S113" s="606"/>
      <c r="T113" s="606"/>
      <c r="U113" s="606"/>
      <c r="V113" s="606"/>
      <c r="W113" s="606"/>
      <c r="X113" s="606"/>
      <c r="AH113" s="617"/>
      <c r="AI113" s="617"/>
      <c r="AK113" s="606"/>
      <c r="AL113" s="606"/>
      <c r="AM113" s="606"/>
      <c r="AN113" s="607"/>
    </row>
    <row r="114" spans="1:40">
      <c r="A114" s="606"/>
      <c r="B114" s="606"/>
      <c r="C114" s="606"/>
      <c r="D114" s="606"/>
      <c r="E114" s="606"/>
      <c r="F114" s="606"/>
      <c r="G114" s="606"/>
      <c r="H114" s="615"/>
      <c r="I114" s="606"/>
      <c r="J114" s="606"/>
      <c r="K114" s="606"/>
      <c r="L114" s="606"/>
      <c r="M114" s="606"/>
      <c r="N114" s="606"/>
      <c r="O114" s="606"/>
      <c r="P114" s="606"/>
      <c r="Q114" s="606"/>
      <c r="R114" s="606"/>
      <c r="S114" s="606"/>
      <c r="T114" s="606"/>
      <c r="U114" s="606"/>
      <c r="V114" s="606"/>
      <c r="W114" s="606"/>
      <c r="X114" s="606"/>
      <c r="AH114" s="617"/>
      <c r="AI114" s="617"/>
      <c r="AK114" s="606"/>
      <c r="AL114" s="606"/>
      <c r="AM114" s="606"/>
      <c r="AN114" s="607"/>
    </row>
    <row r="115" spans="1:40">
      <c r="A115" s="606"/>
      <c r="B115" s="606"/>
      <c r="C115" s="606"/>
      <c r="D115" s="606"/>
      <c r="E115" s="606"/>
      <c r="F115" s="606"/>
      <c r="G115" s="606"/>
      <c r="H115" s="615"/>
      <c r="I115" s="606"/>
      <c r="J115" s="606"/>
      <c r="K115" s="606"/>
      <c r="L115" s="606"/>
      <c r="M115" s="606"/>
      <c r="N115" s="606"/>
      <c r="O115" s="606"/>
      <c r="P115" s="606"/>
      <c r="Q115" s="606"/>
      <c r="R115" s="606"/>
      <c r="S115" s="606"/>
      <c r="T115" s="606"/>
      <c r="U115" s="606"/>
      <c r="V115" s="606"/>
      <c r="W115" s="606"/>
      <c r="X115" s="606"/>
      <c r="AH115" s="617"/>
      <c r="AI115" s="617"/>
      <c r="AK115" s="606"/>
      <c r="AL115" s="606"/>
      <c r="AM115" s="606"/>
      <c r="AN115" s="607"/>
    </row>
    <row r="116" spans="1:40">
      <c r="A116" s="606"/>
      <c r="B116" s="606"/>
      <c r="C116" s="606"/>
      <c r="D116" s="606"/>
      <c r="E116" s="606"/>
      <c r="F116" s="606"/>
      <c r="G116" s="606"/>
      <c r="H116" s="615"/>
      <c r="I116" s="606"/>
      <c r="J116" s="606"/>
      <c r="K116" s="606"/>
      <c r="L116" s="606"/>
      <c r="M116" s="606"/>
      <c r="N116" s="606"/>
      <c r="O116" s="606"/>
      <c r="P116" s="606"/>
      <c r="Q116" s="606"/>
      <c r="R116" s="606"/>
      <c r="S116" s="606"/>
      <c r="T116" s="606"/>
      <c r="U116" s="606"/>
      <c r="V116" s="606"/>
      <c r="W116" s="606"/>
      <c r="X116" s="606"/>
      <c r="AH116" s="617"/>
      <c r="AI116" s="617"/>
      <c r="AK116" s="606"/>
      <c r="AL116" s="606"/>
      <c r="AM116" s="606"/>
      <c r="AN116" s="607"/>
    </row>
    <row r="117" spans="1:40">
      <c r="A117" s="606"/>
      <c r="B117" s="606"/>
      <c r="C117" s="606"/>
      <c r="D117" s="606"/>
      <c r="E117" s="606"/>
      <c r="F117" s="606"/>
      <c r="G117" s="606"/>
      <c r="H117" s="615"/>
      <c r="I117" s="606"/>
      <c r="J117" s="606"/>
      <c r="K117" s="606"/>
      <c r="L117" s="606"/>
      <c r="M117" s="606"/>
      <c r="N117" s="606"/>
      <c r="O117" s="606"/>
      <c r="P117" s="606"/>
      <c r="Q117" s="606"/>
      <c r="R117" s="606"/>
      <c r="S117" s="606"/>
      <c r="T117" s="606"/>
      <c r="U117" s="606"/>
      <c r="V117" s="606"/>
      <c r="W117" s="606"/>
      <c r="X117" s="606"/>
      <c r="AH117" s="617"/>
      <c r="AI117" s="617"/>
      <c r="AK117" s="606"/>
      <c r="AL117" s="606"/>
      <c r="AM117" s="606"/>
      <c r="AN117" s="607"/>
    </row>
    <row r="118" spans="1:40">
      <c r="A118" s="606"/>
      <c r="B118" s="606"/>
      <c r="C118" s="606"/>
      <c r="D118" s="606"/>
      <c r="E118" s="606"/>
      <c r="F118" s="606"/>
      <c r="G118" s="606"/>
      <c r="H118" s="615"/>
      <c r="I118" s="606"/>
      <c r="J118" s="606"/>
      <c r="K118" s="606"/>
      <c r="L118" s="606"/>
      <c r="M118" s="606"/>
      <c r="N118" s="606"/>
      <c r="O118" s="606"/>
      <c r="P118" s="606"/>
      <c r="Q118" s="606"/>
      <c r="R118" s="606"/>
      <c r="S118" s="606"/>
      <c r="T118" s="606"/>
      <c r="U118" s="606"/>
      <c r="V118" s="606"/>
      <c r="W118" s="606"/>
      <c r="X118" s="606"/>
      <c r="AH118" s="617"/>
      <c r="AI118" s="617"/>
      <c r="AK118" s="606"/>
      <c r="AL118" s="606"/>
      <c r="AM118" s="606"/>
      <c r="AN118" s="607"/>
    </row>
    <row r="119" spans="1:40">
      <c r="A119" s="606"/>
      <c r="B119" s="606"/>
      <c r="C119" s="606"/>
      <c r="D119" s="606"/>
      <c r="E119" s="606"/>
      <c r="F119" s="606"/>
      <c r="G119" s="606"/>
      <c r="H119" s="615"/>
      <c r="I119" s="606"/>
      <c r="J119" s="606"/>
      <c r="K119" s="606"/>
      <c r="L119" s="606"/>
      <c r="M119" s="606"/>
      <c r="N119" s="606"/>
      <c r="O119" s="606"/>
      <c r="P119" s="606"/>
      <c r="Q119" s="606"/>
      <c r="R119" s="606"/>
      <c r="S119" s="606"/>
      <c r="T119" s="606"/>
      <c r="U119" s="606"/>
      <c r="V119" s="606"/>
      <c r="W119" s="606"/>
      <c r="X119" s="606"/>
      <c r="AH119" s="617"/>
      <c r="AI119" s="617"/>
      <c r="AK119" s="606"/>
      <c r="AL119" s="606"/>
      <c r="AM119" s="606"/>
      <c r="AN119" s="607"/>
    </row>
    <row r="120" spans="1:40">
      <c r="A120" s="606"/>
      <c r="B120" s="606"/>
      <c r="C120" s="606"/>
      <c r="D120" s="606"/>
      <c r="E120" s="606"/>
      <c r="F120" s="606"/>
      <c r="G120" s="606"/>
      <c r="H120" s="615"/>
      <c r="I120" s="606"/>
      <c r="J120" s="606"/>
      <c r="K120" s="606"/>
      <c r="L120" s="606"/>
      <c r="M120" s="606"/>
      <c r="N120" s="606"/>
      <c r="O120" s="606"/>
      <c r="P120" s="606"/>
      <c r="Q120" s="606"/>
      <c r="R120" s="606"/>
      <c r="S120" s="606"/>
      <c r="T120" s="606"/>
      <c r="U120" s="606"/>
      <c r="V120" s="606"/>
      <c r="W120" s="606"/>
      <c r="X120" s="606"/>
      <c r="AH120" s="617"/>
      <c r="AI120" s="617"/>
      <c r="AK120" s="606"/>
      <c r="AL120" s="606"/>
      <c r="AM120" s="606"/>
      <c r="AN120" s="607"/>
    </row>
    <row r="121" spans="1:40">
      <c r="A121" s="606"/>
      <c r="B121" s="606"/>
      <c r="C121" s="606"/>
      <c r="D121" s="606"/>
      <c r="E121" s="606"/>
      <c r="F121" s="606"/>
      <c r="G121" s="606"/>
      <c r="H121" s="615"/>
      <c r="I121" s="606"/>
      <c r="J121" s="606"/>
      <c r="K121" s="606"/>
      <c r="L121" s="606"/>
      <c r="M121" s="606"/>
      <c r="N121" s="606"/>
      <c r="O121" s="606"/>
      <c r="P121" s="606"/>
      <c r="Q121" s="606"/>
      <c r="R121" s="606"/>
      <c r="S121" s="606"/>
      <c r="T121" s="606"/>
      <c r="U121" s="606"/>
      <c r="V121" s="606"/>
      <c r="W121" s="606"/>
      <c r="X121" s="606"/>
      <c r="AH121" s="617"/>
      <c r="AI121" s="617"/>
      <c r="AK121" s="606"/>
      <c r="AL121" s="606"/>
      <c r="AM121" s="606"/>
      <c r="AN121" s="607"/>
    </row>
    <row r="122" spans="1:40">
      <c r="A122" s="606"/>
      <c r="B122" s="606"/>
      <c r="C122" s="606"/>
      <c r="D122" s="606"/>
      <c r="E122" s="606"/>
      <c r="F122" s="606"/>
      <c r="G122" s="606"/>
      <c r="H122" s="615"/>
      <c r="I122" s="606"/>
      <c r="J122" s="606"/>
      <c r="K122" s="606"/>
      <c r="L122" s="606"/>
      <c r="M122" s="606"/>
      <c r="N122" s="606"/>
      <c r="O122" s="606"/>
      <c r="P122" s="606"/>
      <c r="Q122" s="606"/>
      <c r="R122" s="606"/>
      <c r="S122" s="606"/>
      <c r="T122" s="606"/>
      <c r="U122" s="606"/>
      <c r="V122" s="606"/>
      <c r="W122" s="606"/>
      <c r="X122" s="606"/>
      <c r="AH122" s="617"/>
      <c r="AI122" s="617"/>
      <c r="AK122" s="606"/>
      <c r="AL122" s="606"/>
      <c r="AM122" s="606"/>
      <c r="AN122" s="607"/>
    </row>
    <row r="123" spans="1:40">
      <c r="A123" s="606"/>
      <c r="B123" s="606"/>
      <c r="C123" s="606"/>
      <c r="D123" s="606"/>
      <c r="E123" s="606"/>
      <c r="F123" s="606"/>
      <c r="G123" s="606"/>
      <c r="H123" s="615"/>
      <c r="I123" s="606"/>
      <c r="J123" s="606"/>
      <c r="K123" s="606"/>
      <c r="L123" s="606"/>
      <c r="M123" s="606"/>
      <c r="N123" s="606"/>
      <c r="O123" s="606"/>
      <c r="P123" s="606"/>
      <c r="Q123" s="606"/>
      <c r="R123" s="606"/>
      <c r="S123" s="606"/>
      <c r="T123" s="606"/>
      <c r="U123" s="606"/>
      <c r="V123" s="606"/>
      <c r="W123" s="606"/>
      <c r="X123" s="606"/>
      <c r="AH123" s="617"/>
      <c r="AI123" s="617"/>
      <c r="AK123" s="606"/>
      <c r="AL123" s="606"/>
      <c r="AM123" s="606"/>
      <c r="AN123" s="607"/>
    </row>
    <row r="124" spans="1:40">
      <c r="A124" s="606"/>
      <c r="B124" s="606"/>
      <c r="C124" s="606"/>
      <c r="D124" s="606"/>
      <c r="E124" s="606"/>
      <c r="F124" s="606"/>
      <c r="G124" s="606"/>
      <c r="H124" s="615"/>
      <c r="I124" s="606"/>
      <c r="J124" s="606"/>
      <c r="K124" s="606"/>
      <c r="L124" s="606"/>
      <c r="M124" s="606"/>
      <c r="N124" s="606"/>
      <c r="O124" s="606"/>
      <c r="P124" s="606"/>
      <c r="Q124" s="606"/>
      <c r="R124" s="606"/>
      <c r="S124" s="606"/>
      <c r="T124" s="606"/>
      <c r="U124" s="606"/>
      <c r="V124" s="606"/>
      <c r="W124" s="606"/>
      <c r="X124" s="606"/>
      <c r="AH124" s="617"/>
      <c r="AI124" s="617"/>
      <c r="AK124" s="606"/>
      <c r="AL124" s="606"/>
      <c r="AM124" s="606"/>
      <c r="AN124" s="607"/>
    </row>
    <row r="125" spans="1:40">
      <c r="A125" s="606"/>
      <c r="B125" s="606"/>
      <c r="C125" s="606"/>
      <c r="D125" s="606"/>
      <c r="E125" s="606"/>
      <c r="F125" s="606"/>
      <c r="G125" s="606"/>
      <c r="H125" s="615"/>
      <c r="I125" s="606"/>
      <c r="J125" s="606"/>
      <c r="K125" s="606"/>
      <c r="L125" s="606"/>
      <c r="M125" s="606"/>
      <c r="N125" s="606"/>
      <c r="O125" s="606"/>
      <c r="P125" s="606"/>
      <c r="Q125" s="606"/>
      <c r="R125" s="606"/>
      <c r="S125" s="606"/>
      <c r="T125" s="606"/>
      <c r="U125" s="606"/>
      <c r="V125" s="606"/>
      <c r="W125" s="606"/>
      <c r="X125" s="606"/>
      <c r="AH125" s="617"/>
      <c r="AI125" s="617"/>
      <c r="AK125" s="606"/>
      <c r="AL125" s="606"/>
      <c r="AM125" s="606"/>
      <c r="AN125" s="607"/>
    </row>
    <row r="126" spans="1:40">
      <c r="A126" s="606"/>
      <c r="B126" s="606"/>
      <c r="C126" s="606"/>
      <c r="D126" s="606"/>
      <c r="E126" s="606"/>
      <c r="F126" s="606"/>
      <c r="G126" s="606"/>
      <c r="H126" s="615"/>
      <c r="I126" s="606"/>
      <c r="J126" s="606"/>
      <c r="K126" s="606"/>
      <c r="L126" s="606"/>
      <c r="M126" s="606"/>
      <c r="N126" s="606"/>
      <c r="O126" s="606"/>
      <c r="P126" s="606"/>
      <c r="Q126" s="606"/>
      <c r="R126" s="606"/>
      <c r="S126" s="606"/>
      <c r="T126" s="606"/>
      <c r="U126" s="606"/>
      <c r="V126" s="606"/>
      <c r="W126" s="606"/>
      <c r="X126" s="606"/>
      <c r="AH126" s="617"/>
      <c r="AI126" s="617"/>
      <c r="AK126" s="606"/>
      <c r="AL126" s="606"/>
      <c r="AM126" s="606"/>
      <c r="AN126" s="607"/>
    </row>
    <row r="127" spans="1:40">
      <c r="A127" s="606"/>
      <c r="B127" s="606"/>
      <c r="C127" s="606"/>
      <c r="D127" s="606"/>
      <c r="E127" s="606"/>
      <c r="F127" s="606"/>
      <c r="G127" s="606"/>
      <c r="H127" s="615"/>
      <c r="I127" s="606"/>
      <c r="J127" s="606"/>
      <c r="K127" s="606"/>
      <c r="L127" s="606"/>
      <c r="M127" s="606"/>
      <c r="N127" s="606"/>
      <c r="O127" s="606"/>
      <c r="P127" s="606"/>
      <c r="Q127" s="606"/>
      <c r="R127" s="606"/>
      <c r="S127" s="606"/>
      <c r="T127" s="606"/>
      <c r="U127" s="606"/>
      <c r="V127" s="606"/>
      <c r="W127" s="606"/>
      <c r="X127" s="606"/>
      <c r="AH127" s="617"/>
      <c r="AI127" s="617"/>
      <c r="AK127" s="606"/>
      <c r="AL127" s="606"/>
      <c r="AM127" s="606"/>
      <c r="AN127" s="607"/>
    </row>
    <row r="128" spans="1:40">
      <c r="A128" s="606"/>
      <c r="B128" s="606"/>
      <c r="C128" s="606"/>
      <c r="D128" s="606"/>
      <c r="E128" s="606"/>
      <c r="F128" s="606"/>
      <c r="G128" s="606"/>
      <c r="H128" s="615"/>
      <c r="I128" s="606"/>
      <c r="J128" s="606"/>
      <c r="K128" s="606"/>
      <c r="L128" s="606"/>
      <c r="M128" s="606"/>
      <c r="N128" s="606"/>
      <c r="O128" s="606"/>
      <c r="P128" s="606"/>
      <c r="Q128" s="606"/>
      <c r="R128" s="606"/>
      <c r="S128" s="606"/>
      <c r="T128" s="606"/>
      <c r="U128" s="606"/>
      <c r="V128" s="606"/>
      <c r="W128" s="606"/>
      <c r="X128" s="606"/>
      <c r="AH128" s="617"/>
      <c r="AI128" s="617"/>
      <c r="AK128" s="606"/>
      <c r="AL128" s="606"/>
      <c r="AM128" s="606"/>
      <c r="AN128" s="607"/>
    </row>
    <row r="129" spans="1:40">
      <c r="A129" s="606"/>
      <c r="B129" s="606"/>
      <c r="C129" s="606"/>
      <c r="D129" s="606"/>
      <c r="E129" s="606"/>
      <c r="F129" s="606"/>
      <c r="G129" s="606"/>
      <c r="H129" s="615"/>
      <c r="I129" s="606"/>
      <c r="J129" s="606"/>
      <c r="K129" s="606"/>
      <c r="L129" s="606"/>
      <c r="M129" s="606"/>
      <c r="N129" s="606"/>
      <c r="O129" s="606"/>
      <c r="P129" s="606"/>
      <c r="Q129" s="606"/>
      <c r="R129" s="606"/>
      <c r="S129" s="606"/>
      <c r="T129" s="606"/>
      <c r="U129" s="606"/>
      <c r="V129" s="606"/>
      <c r="W129" s="606"/>
      <c r="X129" s="606"/>
      <c r="AH129" s="617"/>
      <c r="AI129" s="617"/>
      <c r="AK129" s="606"/>
      <c r="AL129" s="606"/>
      <c r="AM129" s="606"/>
      <c r="AN129" s="607"/>
    </row>
    <row r="130" spans="1:40">
      <c r="A130" s="606"/>
      <c r="B130" s="606"/>
      <c r="C130" s="606"/>
      <c r="D130" s="606"/>
      <c r="E130" s="606"/>
      <c r="F130" s="606"/>
      <c r="G130" s="606"/>
      <c r="H130" s="615"/>
      <c r="I130" s="606"/>
      <c r="J130" s="606"/>
      <c r="K130" s="606"/>
      <c r="L130" s="606"/>
      <c r="M130" s="606"/>
      <c r="N130" s="606"/>
      <c r="O130" s="606"/>
      <c r="P130" s="606"/>
      <c r="Q130" s="606"/>
      <c r="R130" s="606"/>
      <c r="S130" s="606"/>
      <c r="T130" s="606"/>
      <c r="U130" s="606"/>
      <c r="V130" s="606"/>
      <c r="W130" s="606"/>
      <c r="X130" s="606"/>
      <c r="AH130" s="617"/>
      <c r="AI130" s="617"/>
      <c r="AK130" s="606"/>
      <c r="AL130" s="606"/>
      <c r="AM130" s="606"/>
      <c r="AN130" s="607"/>
    </row>
    <row r="131" spans="1:40">
      <c r="A131" s="606"/>
      <c r="B131" s="606"/>
      <c r="C131" s="606"/>
      <c r="D131" s="606"/>
      <c r="E131" s="606"/>
      <c r="F131" s="606"/>
      <c r="G131" s="606"/>
      <c r="H131" s="615"/>
      <c r="I131" s="606"/>
      <c r="J131" s="606"/>
      <c r="K131" s="606"/>
      <c r="L131" s="606"/>
      <c r="M131" s="606"/>
      <c r="N131" s="606"/>
      <c r="O131" s="606"/>
      <c r="P131" s="606"/>
      <c r="Q131" s="606"/>
      <c r="R131" s="606"/>
      <c r="S131" s="606"/>
      <c r="T131" s="606"/>
      <c r="U131" s="606"/>
      <c r="V131" s="606"/>
      <c r="W131" s="606"/>
      <c r="X131" s="606"/>
      <c r="AH131" s="617"/>
      <c r="AI131" s="617"/>
      <c r="AK131" s="606"/>
      <c r="AL131" s="606"/>
      <c r="AM131" s="606"/>
      <c r="AN131" s="607"/>
    </row>
    <row r="132" spans="1:40">
      <c r="A132" s="606"/>
      <c r="B132" s="606"/>
      <c r="C132" s="606"/>
      <c r="D132" s="606"/>
      <c r="E132" s="606"/>
      <c r="F132" s="606"/>
      <c r="G132" s="606"/>
      <c r="H132" s="615"/>
      <c r="I132" s="606"/>
      <c r="J132" s="606"/>
      <c r="K132" s="606"/>
      <c r="L132" s="606"/>
      <c r="M132" s="606"/>
      <c r="N132" s="606"/>
      <c r="O132" s="606"/>
      <c r="P132" s="606"/>
      <c r="Q132" s="606"/>
      <c r="R132" s="606"/>
      <c r="S132" s="606"/>
      <c r="T132" s="606"/>
      <c r="U132" s="606"/>
      <c r="V132" s="606"/>
      <c r="W132" s="606"/>
      <c r="X132" s="606"/>
      <c r="AH132" s="617"/>
      <c r="AI132" s="617"/>
      <c r="AK132" s="606"/>
      <c r="AL132" s="606"/>
      <c r="AM132" s="606"/>
      <c r="AN132" s="607"/>
    </row>
    <row r="133" spans="1:40">
      <c r="A133" s="606"/>
      <c r="B133" s="606"/>
      <c r="C133" s="606"/>
      <c r="D133" s="606"/>
      <c r="E133" s="606"/>
      <c r="F133" s="606"/>
      <c r="G133" s="606"/>
      <c r="H133" s="615"/>
      <c r="I133" s="606"/>
      <c r="J133" s="606"/>
      <c r="K133" s="606"/>
      <c r="L133" s="606"/>
      <c r="M133" s="606"/>
      <c r="N133" s="606"/>
      <c r="O133" s="606"/>
      <c r="P133" s="606"/>
      <c r="Q133" s="606"/>
      <c r="R133" s="606"/>
      <c r="S133" s="606"/>
      <c r="T133" s="606"/>
      <c r="U133" s="606"/>
      <c r="V133" s="606"/>
      <c r="W133" s="606"/>
      <c r="X133" s="606"/>
      <c r="AH133" s="617"/>
      <c r="AI133" s="617"/>
      <c r="AK133" s="606"/>
      <c r="AL133" s="606"/>
      <c r="AM133" s="606"/>
      <c r="AN133" s="607"/>
    </row>
    <row r="134" spans="1:40">
      <c r="A134" s="606"/>
      <c r="B134" s="606"/>
      <c r="C134" s="606"/>
      <c r="D134" s="606"/>
      <c r="E134" s="606"/>
      <c r="F134" s="606"/>
      <c r="G134" s="606"/>
      <c r="H134" s="615"/>
      <c r="I134" s="606"/>
      <c r="J134" s="606"/>
      <c r="K134" s="606"/>
      <c r="L134" s="606"/>
      <c r="M134" s="606"/>
      <c r="N134" s="606"/>
      <c r="O134" s="606"/>
      <c r="P134" s="606"/>
      <c r="Q134" s="606"/>
      <c r="R134" s="606"/>
      <c r="S134" s="606"/>
      <c r="T134" s="606"/>
      <c r="U134" s="606"/>
      <c r="V134" s="606"/>
      <c r="W134" s="606"/>
      <c r="X134" s="606"/>
      <c r="AH134" s="617"/>
      <c r="AI134" s="617"/>
      <c r="AK134" s="606"/>
      <c r="AL134" s="606"/>
      <c r="AM134" s="606"/>
      <c r="AN134" s="607"/>
    </row>
    <row r="135" spans="1:40">
      <c r="A135" s="606"/>
      <c r="B135" s="606"/>
      <c r="C135" s="606"/>
      <c r="D135" s="606"/>
      <c r="E135" s="606"/>
      <c r="F135" s="606"/>
      <c r="G135" s="606"/>
      <c r="H135" s="615"/>
      <c r="I135" s="606"/>
      <c r="J135" s="606"/>
      <c r="K135" s="606"/>
      <c r="L135" s="606"/>
      <c r="M135" s="606"/>
      <c r="N135" s="606"/>
      <c r="O135" s="606"/>
      <c r="P135" s="606"/>
      <c r="Q135" s="606"/>
      <c r="R135" s="606"/>
      <c r="S135" s="606"/>
      <c r="T135" s="606"/>
      <c r="U135" s="606"/>
      <c r="V135" s="606"/>
      <c r="W135" s="606"/>
      <c r="X135" s="606"/>
      <c r="AH135" s="617"/>
      <c r="AI135" s="617"/>
      <c r="AK135" s="606"/>
      <c r="AL135" s="606"/>
      <c r="AM135" s="606"/>
      <c r="AN135" s="607"/>
    </row>
    <row r="136" spans="1:40">
      <c r="A136" s="606"/>
      <c r="B136" s="606"/>
      <c r="C136" s="606"/>
      <c r="D136" s="606"/>
      <c r="E136" s="606"/>
      <c r="F136" s="606"/>
      <c r="G136" s="606"/>
      <c r="H136" s="615"/>
      <c r="I136" s="606"/>
      <c r="J136" s="606"/>
      <c r="K136" s="606"/>
      <c r="L136" s="606"/>
      <c r="M136" s="606"/>
      <c r="N136" s="606"/>
      <c r="O136" s="606"/>
      <c r="P136" s="606"/>
      <c r="Q136" s="606"/>
      <c r="R136" s="606"/>
      <c r="S136" s="606"/>
      <c r="T136" s="606"/>
      <c r="U136" s="606"/>
      <c r="V136" s="606"/>
      <c r="W136" s="606"/>
      <c r="X136" s="606"/>
      <c r="AH136" s="617"/>
      <c r="AI136" s="617"/>
      <c r="AK136" s="606"/>
      <c r="AL136" s="606"/>
      <c r="AM136" s="606"/>
      <c r="AN136" s="607"/>
    </row>
    <row r="137" spans="1:40">
      <c r="A137" s="606"/>
      <c r="B137" s="606"/>
      <c r="C137" s="606"/>
      <c r="D137" s="606"/>
      <c r="E137" s="606"/>
      <c r="F137" s="606"/>
      <c r="G137" s="606"/>
      <c r="H137" s="615"/>
      <c r="I137" s="606"/>
      <c r="J137" s="606"/>
      <c r="K137" s="606"/>
      <c r="L137" s="606"/>
      <c r="M137" s="606"/>
      <c r="N137" s="606"/>
      <c r="O137" s="606"/>
      <c r="P137" s="606"/>
      <c r="Q137" s="606"/>
      <c r="R137" s="606"/>
      <c r="S137" s="606"/>
      <c r="T137" s="606"/>
      <c r="U137" s="606"/>
      <c r="V137" s="606"/>
      <c r="W137" s="606"/>
      <c r="X137" s="606"/>
      <c r="AH137" s="617"/>
      <c r="AI137" s="617"/>
      <c r="AK137" s="606"/>
      <c r="AL137" s="606"/>
      <c r="AM137" s="606"/>
      <c r="AN137" s="607"/>
    </row>
    <row r="138" spans="1:40">
      <c r="A138" s="606"/>
      <c r="B138" s="606"/>
      <c r="C138" s="606"/>
      <c r="D138" s="606"/>
      <c r="E138" s="606"/>
      <c r="F138" s="606"/>
      <c r="G138" s="606"/>
      <c r="H138" s="615"/>
      <c r="I138" s="606"/>
      <c r="J138" s="606"/>
      <c r="K138" s="606"/>
      <c r="L138" s="606"/>
      <c r="M138" s="606"/>
      <c r="N138" s="606"/>
      <c r="O138" s="606"/>
      <c r="P138" s="606"/>
      <c r="Q138" s="606"/>
      <c r="R138" s="606"/>
      <c r="S138" s="606"/>
      <c r="T138" s="606"/>
      <c r="U138" s="606"/>
      <c r="V138" s="606"/>
      <c r="W138" s="606"/>
      <c r="X138" s="606"/>
      <c r="AH138" s="617"/>
      <c r="AI138" s="617"/>
      <c r="AK138" s="606"/>
      <c r="AL138" s="606"/>
      <c r="AM138" s="606"/>
      <c r="AN138" s="607"/>
    </row>
    <row r="139" spans="1:40">
      <c r="A139" s="606"/>
      <c r="B139" s="606"/>
      <c r="C139" s="606"/>
      <c r="D139" s="606"/>
      <c r="E139" s="606"/>
      <c r="F139" s="606"/>
      <c r="G139" s="606"/>
      <c r="H139" s="615"/>
      <c r="I139" s="606"/>
      <c r="J139" s="606"/>
      <c r="K139" s="606"/>
      <c r="L139" s="606"/>
      <c r="M139" s="606"/>
      <c r="N139" s="606"/>
      <c r="O139" s="606"/>
      <c r="P139" s="606"/>
      <c r="Q139" s="606"/>
      <c r="R139" s="606"/>
      <c r="S139" s="606"/>
      <c r="T139" s="606"/>
      <c r="U139" s="606"/>
      <c r="V139" s="606"/>
      <c r="W139" s="606"/>
      <c r="X139" s="606"/>
      <c r="AH139" s="617"/>
      <c r="AI139" s="617"/>
      <c r="AK139" s="606"/>
      <c r="AL139" s="606"/>
      <c r="AM139" s="606"/>
      <c r="AN139" s="607"/>
    </row>
    <row r="140" spans="1:40">
      <c r="A140" s="606"/>
      <c r="B140" s="606"/>
      <c r="C140" s="606"/>
      <c r="D140" s="606"/>
      <c r="E140" s="606"/>
      <c r="F140" s="606"/>
      <c r="G140" s="606"/>
      <c r="H140" s="615"/>
      <c r="I140" s="606"/>
      <c r="J140" s="606"/>
      <c r="K140" s="606"/>
      <c r="L140" s="606"/>
      <c r="M140" s="606"/>
      <c r="N140" s="606"/>
      <c r="O140" s="606"/>
      <c r="P140" s="606"/>
      <c r="Q140" s="606"/>
      <c r="R140" s="606"/>
      <c r="S140" s="606"/>
      <c r="T140" s="606"/>
      <c r="U140" s="606"/>
      <c r="V140" s="606"/>
      <c r="W140" s="606"/>
      <c r="X140" s="606"/>
      <c r="AH140" s="617"/>
      <c r="AI140" s="617"/>
      <c r="AK140" s="606"/>
      <c r="AL140" s="606"/>
      <c r="AM140" s="606"/>
      <c r="AN140" s="607"/>
    </row>
    <row r="141" spans="1:40">
      <c r="A141" s="606"/>
      <c r="B141" s="606"/>
      <c r="C141" s="606"/>
      <c r="D141" s="606"/>
      <c r="E141" s="606"/>
      <c r="F141" s="606"/>
      <c r="G141" s="606"/>
      <c r="H141" s="615"/>
      <c r="I141" s="606"/>
      <c r="J141" s="606"/>
      <c r="K141" s="606"/>
      <c r="L141" s="606"/>
      <c r="M141" s="606"/>
      <c r="N141" s="606"/>
      <c r="O141" s="606"/>
      <c r="P141" s="606"/>
      <c r="Q141" s="606"/>
      <c r="R141" s="606"/>
      <c r="S141" s="606"/>
      <c r="T141" s="606"/>
      <c r="U141" s="606"/>
      <c r="V141" s="606"/>
      <c r="W141" s="606"/>
      <c r="X141" s="606"/>
      <c r="AH141" s="617"/>
      <c r="AI141" s="617"/>
      <c r="AK141" s="606"/>
      <c r="AL141" s="606"/>
      <c r="AM141" s="606"/>
      <c r="AN141" s="607"/>
    </row>
    <row r="142" spans="1:40">
      <c r="A142" s="606"/>
      <c r="B142" s="606"/>
      <c r="C142" s="606"/>
      <c r="D142" s="606"/>
      <c r="E142" s="606"/>
      <c r="F142" s="606"/>
      <c r="G142" s="606"/>
      <c r="H142" s="615"/>
      <c r="I142" s="606"/>
      <c r="J142" s="606"/>
      <c r="K142" s="606"/>
      <c r="L142" s="606"/>
      <c r="M142" s="606"/>
      <c r="N142" s="606"/>
      <c r="O142" s="606"/>
      <c r="P142" s="606"/>
      <c r="Q142" s="606"/>
      <c r="R142" s="606"/>
      <c r="S142" s="606"/>
      <c r="T142" s="606"/>
      <c r="U142" s="606"/>
      <c r="V142" s="606"/>
      <c r="W142" s="606"/>
      <c r="X142" s="606"/>
      <c r="AH142" s="617"/>
      <c r="AI142" s="617"/>
      <c r="AK142" s="606"/>
      <c r="AL142" s="606"/>
      <c r="AM142" s="606"/>
      <c r="AN142" s="607"/>
    </row>
    <row r="143" spans="1:40">
      <c r="A143" s="606"/>
      <c r="B143" s="606"/>
      <c r="C143" s="606"/>
      <c r="D143" s="606"/>
      <c r="E143" s="606"/>
      <c r="F143" s="606"/>
      <c r="G143" s="606"/>
      <c r="H143" s="615"/>
      <c r="I143" s="606"/>
      <c r="J143" s="606"/>
      <c r="K143" s="606"/>
      <c r="L143" s="606"/>
      <c r="M143" s="606"/>
      <c r="N143" s="606"/>
      <c r="O143" s="606"/>
      <c r="P143" s="606"/>
      <c r="Q143" s="606"/>
      <c r="R143" s="606"/>
      <c r="S143" s="606"/>
      <c r="T143" s="606"/>
      <c r="U143" s="606"/>
      <c r="V143" s="606"/>
      <c r="W143" s="606"/>
      <c r="X143" s="606"/>
      <c r="AH143" s="617"/>
      <c r="AI143" s="617"/>
      <c r="AK143" s="606"/>
      <c r="AL143" s="606"/>
      <c r="AM143" s="606"/>
      <c r="AN143" s="607"/>
    </row>
    <row r="144" spans="1:40">
      <c r="A144" s="606"/>
      <c r="B144" s="606"/>
      <c r="C144" s="606"/>
      <c r="D144" s="606"/>
      <c r="E144" s="606"/>
      <c r="F144" s="606"/>
      <c r="G144" s="606"/>
      <c r="H144" s="615"/>
      <c r="I144" s="606"/>
      <c r="J144" s="606"/>
      <c r="K144" s="606"/>
      <c r="L144" s="606"/>
      <c r="M144" s="606"/>
      <c r="N144" s="606"/>
      <c r="O144" s="606"/>
      <c r="P144" s="606"/>
      <c r="Q144" s="606"/>
      <c r="R144" s="606"/>
      <c r="S144" s="606"/>
      <c r="T144" s="606"/>
      <c r="U144" s="606"/>
      <c r="V144" s="606"/>
      <c r="W144" s="606"/>
      <c r="X144" s="606"/>
      <c r="AH144" s="617"/>
      <c r="AI144" s="617"/>
      <c r="AK144" s="606"/>
      <c r="AL144" s="606"/>
      <c r="AM144" s="606"/>
      <c r="AN144" s="607"/>
    </row>
    <row r="145" spans="1:40">
      <c r="A145" s="606"/>
      <c r="B145" s="606"/>
      <c r="C145" s="606"/>
      <c r="D145" s="606"/>
      <c r="E145" s="606"/>
      <c r="F145" s="606"/>
      <c r="G145" s="606"/>
      <c r="H145" s="615"/>
      <c r="I145" s="606"/>
      <c r="J145" s="606"/>
      <c r="K145" s="606"/>
      <c r="L145" s="606"/>
      <c r="M145" s="606"/>
      <c r="N145" s="606"/>
      <c r="O145" s="606"/>
      <c r="P145" s="606"/>
      <c r="Q145" s="606"/>
      <c r="R145" s="606"/>
      <c r="S145" s="606"/>
      <c r="T145" s="606"/>
      <c r="U145" s="606"/>
      <c r="V145" s="606"/>
      <c r="W145" s="606"/>
      <c r="X145" s="606"/>
      <c r="AH145" s="617"/>
      <c r="AI145" s="617"/>
      <c r="AK145" s="606"/>
      <c r="AL145" s="606"/>
      <c r="AM145" s="606"/>
      <c r="AN145" s="607"/>
    </row>
    <row r="146" spans="1:40">
      <c r="A146" s="606"/>
      <c r="B146" s="606"/>
      <c r="C146" s="606"/>
      <c r="D146" s="606"/>
      <c r="E146" s="606"/>
      <c r="F146" s="606"/>
      <c r="G146" s="606"/>
      <c r="H146" s="615"/>
      <c r="I146" s="606"/>
      <c r="J146" s="606"/>
      <c r="K146" s="606"/>
      <c r="L146" s="606"/>
      <c r="M146" s="606"/>
      <c r="N146" s="606"/>
      <c r="O146" s="606"/>
      <c r="P146" s="606"/>
      <c r="Q146" s="606"/>
      <c r="R146" s="606"/>
      <c r="S146" s="606"/>
      <c r="T146" s="606"/>
      <c r="U146" s="606"/>
      <c r="V146" s="606"/>
      <c r="W146" s="606"/>
      <c r="X146" s="606"/>
      <c r="AH146" s="617"/>
      <c r="AI146" s="617"/>
      <c r="AK146" s="606"/>
      <c r="AL146" s="606"/>
      <c r="AM146" s="606"/>
      <c r="AN146" s="607"/>
    </row>
    <row r="147" spans="1:40">
      <c r="A147" s="606"/>
      <c r="B147" s="606"/>
      <c r="C147" s="606"/>
      <c r="D147" s="606"/>
      <c r="E147" s="606"/>
      <c r="F147" s="606"/>
      <c r="G147" s="606"/>
      <c r="H147" s="615"/>
      <c r="I147" s="606"/>
      <c r="J147" s="606"/>
      <c r="K147" s="606"/>
      <c r="L147" s="606"/>
      <c r="M147" s="606"/>
      <c r="N147" s="606"/>
      <c r="O147" s="606"/>
      <c r="P147" s="606"/>
      <c r="Q147" s="606"/>
      <c r="R147" s="606"/>
      <c r="S147" s="606"/>
      <c r="T147" s="606"/>
      <c r="U147" s="606"/>
      <c r="V147" s="606"/>
      <c r="W147" s="606"/>
      <c r="X147" s="606"/>
      <c r="AH147" s="617"/>
      <c r="AI147" s="617"/>
      <c r="AK147" s="606"/>
      <c r="AL147" s="606"/>
      <c r="AM147" s="606"/>
      <c r="AN147" s="607"/>
    </row>
    <row r="148" spans="1:40">
      <c r="A148" s="606"/>
      <c r="B148" s="606"/>
      <c r="C148" s="606"/>
      <c r="D148" s="606"/>
      <c r="E148" s="606"/>
      <c r="F148" s="606"/>
      <c r="G148" s="606"/>
      <c r="H148" s="615"/>
      <c r="I148" s="606"/>
      <c r="J148" s="606"/>
      <c r="K148" s="606"/>
      <c r="L148" s="606"/>
      <c r="M148" s="606"/>
      <c r="N148" s="606"/>
      <c r="O148" s="606"/>
      <c r="P148" s="606"/>
      <c r="Q148" s="606"/>
      <c r="R148" s="606"/>
      <c r="S148" s="606"/>
      <c r="T148" s="606"/>
      <c r="U148" s="606"/>
      <c r="V148" s="606"/>
      <c r="W148" s="606"/>
      <c r="X148" s="606"/>
      <c r="AH148" s="617"/>
      <c r="AI148" s="617"/>
      <c r="AK148" s="606"/>
      <c r="AL148" s="606"/>
      <c r="AM148" s="606"/>
      <c r="AN148" s="607"/>
    </row>
    <row r="149" spans="1:40">
      <c r="A149" s="606"/>
      <c r="B149" s="606"/>
      <c r="C149" s="606"/>
      <c r="D149" s="606"/>
      <c r="E149" s="606"/>
      <c r="F149" s="606"/>
      <c r="G149" s="606"/>
      <c r="H149" s="615"/>
      <c r="I149" s="606"/>
      <c r="J149" s="606"/>
      <c r="K149" s="606"/>
      <c r="L149" s="606"/>
      <c r="M149" s="606"/>
      <c r="N149" s="606"/>
      <c r="O149" s="606"/>
      <c r="P149" s="606"/>
      <c r="Q149" s="606"/>
      <c r="R149" s="606"/>
      <c r="S149" s="606"/>
      <c r="T149" s="606"/>
      <c r="U149" s="606"/>
      <c r="V149" s="606"/>
      <c r="W149" s="606"/>
      <c r="X149" s="606"/>
      <c r="AH149" s="617"/>
      <c r="AI149" s="617"/>
      <c r="AK149" s="606"/>
      <c r="AL149" s="606"/>
      <c r="AM149" s="606"/>
      <c r="AN149" s="607"/>
    </row>
    <row r="150" spans="1:40">
      <c r="A150" s="606"/>
      <c r="B150" s="606"/>
      <c r="C150" s="606"/>
      <c r="D150" s="606"/>
      <c r="E150" s="606"/>
      <c r="F150" s="606"/>
      <c r="G150" s="606"/>
      <c r="H150" s="615"/>
      <c r="I150" s="606"/>
      <c r="J150" s="606"/>
      <c r="K150" s="606"/>
      <c r="L150" s="606"/>
      <c r="M150" s="606"/>
      <c r="N150" s="606"/>
      <c r="O150" s="606"/>
      <c r="P150" s="606"/>
      <c r="Q150" s="606"/>
      <c r="R150" s="606"/>
      <c r="S150" s="606"/>
      <c r="T150" s="606"/>
      <c r="U150" s="606"/>
      <c r="V150" s="606"/>
      <c r="W150" s="606"/>
      <c r="X150" s="606"/>
      <c r="AH150" s="617"/>
      <c r="AI150" s="617"/>
      <c r="AK150" s="606"/>
      <c r="AL150" s="606"/>
      <c r="AM150" s="606"/>
      <c r="AN150" s="607"/>
    </row>
    <row r="151" spans="1:40">
      <c r="A151" s="606"/>
      <c r="B151" s="606"/>
      <c r="C151" s="606"/>
      <c r="D151" s="606"/>
      <c r="E151" s="606"/>
      <c r="F151" s="606"/>
      <c r="G151" s="606"/>
      <c r="H151" s="615"/>
      <c r="I151" s="606"/>
      <c r="J151" s="606"/>
      <c r="K151" s="606"/>
      <c r="L151" s="606"/>
      <c r="M151" s="606"/>
      <c r="N151" s="606"/>
      <c r="O151" s="606"/>
      <c r="P151" s="606"/>
      <c r="Q151" s="606"/>
      <c r="R151" s="606"/>
      <c r="S151" s="606"/>
      <c r="T151" s="606"/>
      <c r="U151" s="606"/>
      <c r="V151" s="606"/>
      <c r="W151" s="606"/>
      <c r="X151" s="606"/>
      <c r="AH151" s="617"/>
      <c r="AI151" s="617"/>
      <c r="AK151" s="606"/>
      <c r="AL151" s="606"/>
      <c r="AM151" s="606"/>
      <c r="AN151" s="607"/>
    </row>
    <row r="152" spans="1:40">
      <c r="A152" s="606"/>
      <c r="B152" s="606"/>
      <c r="C152" s="606"/>
      <c r="D152" s="606"/>
      <c r="E152" s="606"/>
      <c r="F152" s="606"/>
      <c r="G152" s="606"/>
      <c r="H152" s="615"/>
      <c r="I152" s="606"/>
      <c r="J152" s="606"/>
      <c r="K152" s="606"/>
      <c r="L152" s="606"/>
      <c r="M152" s="606"/>
      <c r="N152" s="606"/>
      <c r="O152" s="606"/>
      <c r="P152" s="606"/>
      <c r="Q152" s="606"/>
      <c r="R152" s="606"/>
      <c r="S152" s="606"/>
      <c r="T152" s="606"/>
      <c r="U152" s="606"/>
      <c r="V152" s="606"/>
      <c r="W152" s="606"/>
      <c r="X152" s="606"/>
      <c r="AH152" s="617"/>
      <c r="AI152" s="617"/>
      <c r="AK152" s="606"/>
      <c r="AL152" s="606"/>
      <c r="AM152" s="606"/>
      <c r="AN152" s="607"/>
    </row>
    <row r="153" spans="1:40">
      <c r="A153" s="606"/>
      <c r="B153" s="606"/>
      <c r="C153" s="606"/>
      <c r="D153" s="606"/>
      <c r="E153" s="606"/>
      <c r="F153" s="606"/>
      <c r="G153" s="606"/>
      <c r="H153" s="615"/>
      <c r="I153" s="606"/>
      <c r="J153" s="606"/>
      <c r="K153" s="606"/>
      <c r="L153" s="606"/>
      <c r="M153" s="606"/>
      <c r="N153" s="606"/>
      <c r="O153" s="606"/>
      <c r="P153" s="606"/>
      <c r="Q153" s="606"/>
      <c r="R153" s="606"/>
      <c r="S153" s="606"/>
      <c r="T153" s="606"/>
      <c r="U153" s="606"/>
      <c r="V153" s="606"/>
      <c r="W153" s="606"/>
      <c r="X153" s="606"/>
      <c r="AH153" s="617"/>
      <c r="AI153" s="617"/>
      <c r="AK153" s="606"/>
      <c r="AL153" s="606"/>
      <c r="AM153" s="606"/>
      <c r="AN153" s="607"/>
    </row>
    <row r="154" spans="1:40">
      <c r="A154" s="606"/>
      <c r="B154" s="606"/>
      <c r="C154" s="606"/>
      <c r="D154" s="606"/>
      <c r="E154" s="606"/>
      <c r="F154" s="606"/>
      <c r="G154" s="606"/>
      <c r="H154" s="615"/>
      <c r="I154" s="606"/>
      <c r="J154" s="606"/>
      <c r="K154" s="606"/>
      <c r="L154" s="606"/>
      <c r="M154" s="606"/>
      <c r="N154" s="606"/>
      <c r="O154" s="606"/>
      <c r="P154" s="606"/>
      <c r="Q154" s="606"/>
      <c r="R154" s="606"/>
      <c r="S154" s="606"/>
      <c r="T154" s="606"/>
      <c r="U154" s="606"/>
      <c r="V154" s="606"/>
      <c r="W154" s="606"/>
      <c r="X154" s="606"/>
      <c r="AH154" s="617"/>
      <c r="AI154" s="617"/>
      <c r="AK154" s="606"/>
      <c r="AL154" s="606"/>
      <c r="AM154" s="606"/>
      <c r="AN154" s="607"/>
    </row>
    <row r="155" spans="1:40">
      <c r="A155" s="606"/>
      <c r="B155" s="606"/>
      <c r="C155" s="606"/>
      <c r="D155" s="606"/>
      <c r="E155" s="606"/>
      <c r="F155" s="606"/>
      <c r="G155" s="606"/>
      <c r="H155" s="615"/>
      <c r="I155" s="606"/>
      <c r="J155" s="606"/>
      <c r="K155" s="606"/>
      <c r="L155" s="606"/>
      <c r="M155" s="606"/>
      <c r="N155" s="606"/>
      <c r="O155" s="606"/>
      <c r="P155" s="606"/>
      <c r="Q155" s="606"/>
      <c r="R155" s="606"/>
      <c r="S155" s="606"/>
      <c r="T155" s="606"/>
      <c r="U155" s="606"/>
      <c r="V155" s="606"/>
      <c r="W155" s="606"/>
      <c r="X155" s="606"/>
      <c r="AH155" s="617"/>
      <c r="AI155" s="617"/>
      <c r="AK155" s="606"/>
      <c r="AL155" s="606"/>
      <c r="AM155" s="606"/>
      <c r="AN155" s="607"/>
    </row>
    <row r="156" spans="1:40">
      <c r="A156" s="606"/>
      <c r="B156" s="606"/>
      <c r="C156" s="606"/>
      <c r="D156" s="606"/>
      <c r="E156" s="606"/>
      <c r="F156" s="606"/>
      <c r="G156" s="606"/>
      <c r="H156" s="615"/>
      <c r="I156" s="606"/>
      <c r="J156" s="606"/>
      <c r="K156" s="606"/>
      <c r="L156" s="606"/>
      <c r="M156" s="606"/>
      <c r="N156" s="606"/>
      <c r="O156" s="606"/>
      <c r="P156" s="606"/>
      <c r="Q156" s="606"/>
      <c r="R156" s="606"/>
      <c r="S156" s="606"/>
      <c r="T156" s="606"/>
      <c r="U156" s="606"/>
      <c r="V156" s="606"/>
      <c r="W156" s="606"/>
      <c r="X156" s="606"/>
      <c r="AH156" s="617"/>
      <c r="AI156" s="617"/>
      <c r="AK156" s="606"/>
      <c r="AL156" s="606"/>
      <c r="AM156" s="606"/>
      <c r="AN156" s="607"/>
    </row>
    <row r="157" spans="1:40">
      <c r="A157" s="606"/>
      <c r="B157" s="606"/>
      <c r="C157" s="606"/>
      <c r="D157" s="606"/>
      <c r="E157" s="606"/>
      <c r="F157" s="606"/>
      <c r="G157" s="606"/>
      <c r="H157" s="615"/>
      <c r="I157" s="606"/>
      <c r="J157" s="606"/>
      <c r="K157" s="606"/>
      <c r="L157" s="606"/>
      <c r="M157" s="606"/>
      <c r="N157" s="606"/>
      <c r="O157" s="606"/>
      <c r="P157" s="606"/>
      <c r="Q157" s="606"/>
      <c r="R157" s="606"/>
      <c r="S157" s="606"/>
      <c r="T157" s="606"/>
      <c r="U157" s="606"/>
      <c r="V157" s="606"/>
      <c r="W157" s="606"/>
      <c r="X157" s="606"/>
      <c r="AH157" s="617"/>
      <c r="AI157" s="617"/>
      <c r="AK157" s="606"/>
      <c r="AL157" s="606"/>
      <c r="AM157" s="606"/>
      <c r="AN157" s="607"/>
    </row>
    <row r="158" spans="1:40">
      <c r="A158" s="606"/>
      <c r="B158" s="606"/>
      <c r="C158" s="606"/>
      <c r="D158" s="606"/>
      <c r="E158" s="606"/>
      <c r="F158" s="606"/>
      <c r="G158" s="606"/>
      <c r="H158" s="615"/>
      <c r="I158" s="606"/>
      <c r="J158" s="606"/>
      <c r="K158" s="606"/>
      <c r="L158" s="606"/>
      <c r="M158" s="606"/>
      <c r="N158" s="606"/>
      <c r="O158" s="606"/>
      <c r="P158" s="606"/>
      <c r="Q158" s="606"/>
      <c r="R158" s="606"/>
      <c r="S158" s="606"/>
      <c r="T158" s="606"/>
      <c r="U158" s="606"/>
      <c r="V158" s="606"/>
      <c r="W158" s="606"/>
      <c r="X158" s="606"/>
      <c r="AH158" s="617"/>
      <c r="AI158" s="617"/>
      <c r="AK158" s="606"/>
      <c r="AL158" s="606"/>
      <c r="AM158" s="606"/>
      <c r="AN158" s="607"/>
    </row>
    <row r="159" spans="1:40">
      <c r="A159" s="606"/>
      <c r="B159" s="606"/>
      <c r="C159" s="606"/>
      <c r="D159" s="606"/>
      <c r="E159" s="606"/>
      <c r="F159" s="606"/>
      <c r="G159" s="606"/>
      <c r="H159" s="615"/>
      <c r="I159" s="606"/>
      <c r="J159" s="606"/>
      <c r="K159" s="606"/>
      <c r="L159" s="606"/>
      <c r="M159" s="606"/>
      <c r="N159" s="606"/>
      <c r="O159" s="606"/>
      <c r="P159" s="606"/>
      <c r="Q159" s="606"/>
      <c r="R159" s="606"/>
      <c r="S159" s="606"/>
      <c r="T159" s="606"/>
      <c r="U159" s="606"/>
      <c r="V159" s="606"/>
      <c r="W159" s="606"/>
      <c r="X159" s="606"/>
      <c r="AH159" s="617"/>
      <c r="AI159" s="617"/>
      <c r="AK159" s="606"/>
      <c r="AL159" s="606"/>
      <c r="AM159" s="606"/>
      <c r="AN159" s="607"/>
    </row>
    <row r="160" spans="1:40">
      <c r="A160" s="606"/>
      <c r="B160" s="606"/>
      <c r="C160" s="606"/>
      <c r="D160" s="606"/>
      <c r="E160" s="606"/>
      <c r="F160" s="606"/>
      <c r="G160" s="606"/>
      <c r="H160" s="615"/>
      <c r="I160" s="606"/>
      <c r="J160" s="606"/>
      <c r="K160" s="606"/>
      <c r="L160" s="606"/>
      <c r="M160" s="606"/>
      <c r="N160" s="606"/>
      <c r="O160" s="606"/>
      <c r="P160" s="606"/>
      <c r="Q160" s="606"/>
      <c r="R160" s="606"/>
      <c r="S160" s="606"/>
      <c r="T160" s="606"/>
      <c r="U160" s="606"/>
      <c r="V160" s="606"/>
      <c r="W160" s="606"/>
      <c r="X160" s="606"/>
      <c r="AH160" s="617"/>
      <c r="AI160" s="617"/>
      <c r="AK160" s="606"/>
      <c r="AL160" s="606"/>
      <c r="AM160" s="606"/>
      <c r="AN160" s="607"/>
    </row>
    <row r="161" spans="1:40">
      <c r="A161" s="606"/>
      <c r="B161" s="606"/>
      <c r="C161" s="606"/>
      <c r="D161" s="606"/>
      <c r="E161" s="606"/>
      <c r="F161" s="606"/>
      <c r="G161" s="606"/>
      <c r="H161" s="615"/>
      <c r="I161" s="606"/>
      <c r="J161" s="606"/>
      <c r="K161" s="606"/>
      <c r="L161" s="606"/>
      <c r="M161" s="606"/>
      <c r="N161" s="606"/>
      <c r="O161" s="606"/>
      <c r="P161" s="606"/>
      <c r="Q161" s="606"/>
      <c r="R161" s="606"/>
      <c r="S161" s="606"/>
      <c r="T161" s="606"/>
      <c r="U161" s="606"/>
      <c r="V161" s="606"/>
      <c r="W161" s="606"/>
      <c r="X161" s="606"/>
      <c r="AH161" s="617"/>
      <c r="AI161" s="617"/>
      <c r="AK161" s="606"/>
      <c r="AL161" s="606"/>
      <c r="AM161" s="606"/>
      <c r="AN161" s="607"/>
    </row>
    <row r="162" spans="1:40">
      <c r="A162" s="606"/>
      <c r="B162" s="606"/>
      <c r="C162" s="606"/>
      <c r="D162" s="606"/>
      <c r="E162" s="606"/>
      <c r="F162" s="606"/>
      <c r="G162" s="606"/>
      <c r="H162" s="615"/>
      <c r="I162" s="606"/>
      <c r="J162" s="606"/>
      <c r="K162" s="606"/>
      <c r="L162" s="606"/>
      <c r="M162" s="606"/>
      <c r="N162" s="606"/>
      <c r="O162" s="606"/>
      <c r="P162" s="606"/>
      <c r="Q162" s="606"/>
      <c r="R162" s="606"/>
      <c r="S162" s="606"/>
      <c r="T162" s="606"/>
      <c r="U162" s="606"/>
      <c r="V162" s="606"/>
      <c r="W162" s="606"/>
      <c r="X162" s="606"/>
      <c r="AH162" s="617"/>
      <c r="AI162" s="617"/>
      <c r="AK162" s="606"/>
      <c r="AL162" s="606"/>
      <c r="AM162" s="606"/>
      <c r="AN162" s="607"/>
    </row>
    <row r="163" spans="1:40">
      <c r="A163" s="606"/>
      <c r="B163" s="606"/>
      <c r="C163" s="606"/>
      <c r="D163" s="606"/>
      <c r="E163" s="606"/>
      <c r="F163" s="606"/>
      <c r="G163" s="606"/>
      <c r="H163" s="615"/>
      <c r="I163" s="606"/>
      <c r="J163" s="606"/>
      <c r="K163" s="606"/>
      <c r="L163" s="606"/>
      <c r="M163" s="606"/>
      <c r="N163" s="606"/>
      <c r="O163" s="606"/>
      <c r="P163" s="606"/>
      <c r="Q163" s="606"/>
      <c r="R163" s="606"/>
      <c r="S163" s="606"/>
      <c r="T163" s="606"/>
      <c r="U163" s="606"/>
      <c r="V163" s="606"/>
      <c r="W163" s="606"/>
      <c r="X163" s="606"/>
      <c r="AH163" s="617"/>
      <c r="AI163" s="617"/>
      <c r="AK163" s="606"/>
      <c r="AL163" s="606"/>
      <c r="AM163" s="606"/>
      <c r="AN163" s="607"/>
    </row>
    <row r="164" spans="1:40">
      <c r="A164" s="606"/>
      <c r="B164" s="606"/>
      <c r="C164" s="606"/>
      <c r="D164" s="606"/>
      <c r="E164" s="606"/>
      <c r="F164" s="606"/>
      <c r="G164" s="606"/>
      <c r="H164" s="615"/>
      <c r="I164" s="606"/>
      <c r="J164" s="606"/>
      <c r="K164" s="606"/>
      <c r="L164" s="606"/>
      <c r="M164" s="606"/>
      <c r="N164" s="606"/>
      <c r="O164" s="606"/>
      <c r="P164" s="606"/>
      <c r="Q164" s="606"/>
      <c r="R164" s="606"/>
      <c r="S164" s="606"/>
      <c r="T164" s="606"/>
      <c r="U164" s="606"/>
      <c r="V164" s="606"/>
      <c r="W164" s="606"/>
      <c r="X164" s="606"/>
      <c r="AH164" s="617"/>
      <c r="AI164" s="617"/>
      <c r="AK164" s="606"/>
      <c r="AL164" s="606"/>
      <c r="AM164" s="606"/>
      <c r="AN164" s="607"/>
    </row>
    <row r="165" spans="1:40">
      <c r="U165" s="606"/>
      <c r="AK165" s="606"/>
      <c r="AL165" s="606"/>
      <c r="AM165" s="606"/>
      <c r="AN165" s="607"/>
    </row>
    <row r="166" spans="1:40">
      <c r="U166" s="606"/>
      <c r="AK166" s="606"/>
      <c r="AL166" s="606"/>
      <c r="AM166" s="606"/>
      <c r="AN166" s="607"/>
    </row>
    <row r="167" spans="1:40">
      <c r="U167" s="606"/>
      <c r="AK167" s="606"/>
      <c r="AL167" s="606"/>
      <c r="AM167" s="606"/>
      <c r="AN167" s="607"/>
    </row>
    <row r="168" spans="1:40">
      <c r="U168" s="606"/>
      <c r="AK168" s="606"/>
      <c r="AL168" s="606"/>
      <c r="AM168" s="606"/>
      <c r="AN168" s="607"/>
    </row>
    <row r="169" spans="1:40">
      <c r="U169" s="606"/>
      <c r="AK169" s="606"/>
      <c r="AL169" s="606"/>
      <c r="AM169" s="606"/>
      <c r="AN169" s="607"/>
    </row>
    <row r="170" spans="1:40">
      <c r="U170" s="606"/>
      <c r="AK170" s="606"/>
      <c r="AL170" s="606"/>
      <c r="AM170" s="606"/>
      <c r="AN170" s="607"/>
    </row>
    <row r="171" spans="1:40">
      <c r="U171" s="606"/>
      <c r="AK171" s="606"/>
      <c r="AL171" s="606"/>
      <c r="AM171" s="606"/>
      <c r="AN171" s="607"/>
    </row>
    <row r="172" spans="1:40">
      <c r="AK172" s="606"/>
      <c r="AL172" s="606"/>
      <c r="AM172" s="606"/>
      <c r="AN172" s="607"/>
    </row>
    <row r="173" spans="1:40">
      <c r="AK173" s="606"/>
      <c r="AL173" s="606"/>
      <c r="AM173" s="606"/>
      <c r="AN173" s="607"/>
    </row>
    <row r="174" spans="1:40">
      <c r="AK174" s="606"/>
      <c r="AL174" s="606"/>
      <c r="AM174" s="606"/>
      <c r="AN174" s="607"/>
    </row>
    <row r="175" spans="1:40">
      <c r="AK175" s="606"/>
      <c r="AL175" s="606"/>
      <c r="AM175" s="606"/>
      <c r="AN175" s="607"/>
    </row>
    <row r="176" spans="1:40">
      <c r="AK176" s="606"/>
      <c r="AL176" s="606"/>
      <c r="AM176" s="606"/>
      <c r="AN176" s="607"/>
    </row>
    <row r="177" spans="37:40">
      <c r="AK177" s="606"/>
      <c r="AL177" s="606"/>
      <c r="AM177" s="606"/>
      <c r="AN177" s="607"/>
    </row>
    <row r="178" spans="37:40">
      <c r="AK178" s="606"/>
      <c r="AL178" s="606"/>
      <c r="AM178" s="606"/>
      <c r="AN178" s="607"/>
    </row>
    <row r="179" spans="37:40">
      <c r="AK179" s="606"/>
      <c r="AL179" s="606"/>
      <c r="AM179" s="606"/>
      <c r="AN179" s="607"/>
    </row>
    <row r="180" spans="37:40">
      <c r="AK180" s="606"/>
      <c r="AL180" s="606"/>
      <c r="AM180" s="606"/>
      <c r="AN180" s="607"/>
    </row>
    <row r="181" spans="37:40">
      <c r="AK181" s="606"/>
      <c r="AL181" s="606"/>
      <c r="AM181" s="606"/>
      <c r="AN181" s="607"/>
    </row>
    <row r="182" spans="37:40">
      <c r="AK182" s="606"/>
      <c r="AL182" s="606"/>
      <c r="AM182" s="606"/>
      <c r="AN182" s="607"/>
    </row>
    <row r="183" spans="37:40">
      <c r="AK183" s="606"/>
      <c r="AL183" s="606"/>
      <c r="AM183" s="606"/>
      <c r="AN183" s="607"/>
    </row>
    <row r="184" spans="37:40">
      <c r="AK184" s="606"/>
      <c r="AL184" s="606"/>
      <c r="AM184" s="606"/>
      <c r="AN184" s="607"/>
    </row>
    <row r="185" spans="37:40">
      <c r="AK185" s="606"/>
      <c r="AL185" s="606"/>
      <c r="AM185" s="606"/>
      <c r="AN185" s="607"/>
    </row>
    <row r="186" spans="37:40">
      <c r="AK186" s="606"/>
      <c r="AL186" s="606"/>
      <c r="AM186" s="606"/>
      <c r="AN186" s="607"/>
    </row>
    <row r="187" spans="37:40">
      <c r="AK187" s="606"/>
      <c r="AL187" s="606"/>
      <c r="AM187" s="606"/>
      <c r="AN187" s="607"/>
    </row>
    <row r="188" spans="37:40">
      <c r="AK188" s="606"/>
      <c r="AL188" s="606"/>
      <c r="AM188" s="606"/>
      <c r="AN188" s="607"/>
    </row>
    <row r="189" spans="37:40">
      <c r="AK189" s="606"/>
      <c r="AL189" s="606"/>
      <c r="AM189" s="606"/>
      <c r="AN189" s="607"/>
    </row>
    <row r="190" spans="37:40">
      <c r="AK190" s="606"/>
      <c r="AL190" s="606"/>
      <c r="AM190" s="606"/>
      <c r="AN190" s="607"/>
    </row>
    <row r="191" spans="37:40">
      <c r="AK191" s="606"/>
      <c r="AL191" s="606"/>
      <c r="AM191" s="606"/>
      <c r="AN191" s="607"/>
    </row>
    <row r="192" spans="37:40">
      <c r="AK192" s="606"/>
      <c r="AL192" s="606"/>
      <c r="AM192" s="606"/>
      <c r="AN192" s="607"/>
    </row>
    <row r="193" spans="37:40">
      <c r="AK193" s="606"/>
      <c r="AL193" s="606"/>
      <c r="AM193" s="606"/>
      <c r="AN193" s="607"/>
    </row>
    <row r="194" spans="37:40">
      <c r="AK194" s="606"/>
      <c r="AL194" s="606"/>
      <c r="AM194" s="606"/>
      <c r="AN194" s="607"/>
    </row>
    <row r="195" spans="37:40">
      <c r="AK195" s="606"/>
      <c r="AL195" s="606"/>
      <c r="AM195" s="606"/>
      <c r="AN195" s="607"/>
    </row>
    <row r="196" spans="37:40">
      <c r="AK196" s="606"/>
      <c r="AL196" s="606"/>
      <c r="AM196" s="606"/>
      <c r="AN196" s="607"/>
    </row>
    <row r="197" spans="37:40">
      <c r="AK197" s="606"/>
      <c r="AL197" s="606"/>
      <c r="AM197" s="606"/>
      <c r="AN197" s="607"/>
    </row>
    <row r="198" spans="37:40">
      <c r="AK198" s="606"/>
      <c r="AL198" s="606"/>
      <c r="AM198" s="606"/>
      <c r="AN198" s="607"/>
    </row>
    <row r="199" spans="37:40">
      <c r="AK199" s="606"/>
      <c r="AL199" s="606"/>
      <c r="AM199" s="606"/>
      <c r="AN199" s="607"/>
    </row>
    <row r="200" spans="37:40">
      <c r="AK200" s="606"/>
      <c r="AL200" s="606"/>
      <c r="AM200" s="606"/>
      <c r="AN200" s="607"/>
    </row>
    <row r="201" spans="37:40">
      <c r="AK201" s="606"/>
      <c r="AL201" s="606"/>
      <c r="AM201" s="606"/>
      <c r="AN201" s="607"/>
    </row>
    <row r="202" spans="37:40">
      <c r="AK202" s="606"/>
      <c r="AL202" s="606"/>
      <c r="AM202" s="606"/>
      <c r="AN202" s="607"/>
    </row>
    <row r="203" spans="37:40">
      <c r="AK203" s="606"/>
      <c r="AL203" s="606"/>
      <c r="AM203" s="606"/>
      <c r="AN203" s="607"/>
    </row>
    <row r="204" spans="37:40">
      <c r="AK204" s="606"/>
      <c r="AL204" s="606"/>
      <c r="AM204" s="606"/>
      <c r="AN204" s="607"/>
    </row>
    <row r="205" spans="37:40">
      <c r="AK205" s="606"/>
      <c r="AL205" s="606"/>
      <c r="AM205" s="606"/>
      <c r="AN205" s="607"/>
    </row>
    <row r="206" spans="37:40">
      <c r="AK206" s="606"/>
      <c r="AL206" s="606"/>
      <c r="AM206" s="606"/>
      <c r="AN206" s="607"/>
    </row>
    <row r="207" spans="37:40">
      <c r="AK207" s="606"/>
      <c r="AL207" s="606"/>
      <c r="AM207" s="606"/>
      <c r="AN207" s="607"/>
    </row>
    <row r="208" spans="37:40">
      <c r="AK208" s="606"/>
      <c r="AL208" s="606"/>
      <c r="AM208" s="606"/>
      <c r="AN208" s="607"/>
    </row>
    <row r="209" spans="37:40">
      <c r="AK209" s="606"/>
      <c r="AL209" s="606"/>
      <c r="AM209" s="606"/>
      <c r="AN209" s="607"/>
    </row>
    <row r="210" spans="37:40">
      <c r="AK210" s="606"/>
      <c r="AL210" s="606"/>
      <c r="AM210" s="606"/>
      <c r="AN210" s="607"/>
    </row>
    <row r="211" spans="37:40">
      <c r="AK211" s="606"/>
      <c r="AL211" s="606"/>
      <c r="AM211" s="606"/>
      <c r="AN211" s="607"/>
    </row>
    <row r="212" spans="37:40">
      <c r="AK212" s="606"/>
      <c r="AL212" s="606"/>
      <c r="AM212" s="606"/>
      <c r="AN212" s="607"/>
    </row>
    <row r="213" spans="37:40">
      <c r="AK213" s="606"/>
      <c r="AL213" s="606"/>
      <c r="AM213" s="606"/>
      <c r="AN213" s="607"/>
    </row>
    <row r="214" spans="37:40">
      <c r="AK214" s="606"/>
      <c r="AL214" s="606"/>
      <c r="AM214" s="606"/>
      <c r="AN214" s="607"/>
    </row>
    <row r="215" spans="37:40">
      <c r="AK215" s="606"/>
      <c r="AL215" s="606"/>
      <c r="AM215" s="606"/>
      <c r="AN215" s="607"/>
    </row>
    <row r="216" spans="37:40">
      <c r="AK216" s="606"/>
      <c r="AL216" s="606"/>
      <c r="AM216" s="606"/>
      <c r="AN216" s="607"/>
    </row>
    <row r="217" spans="37:40">
      <c r="AK217" s="606"/>
      <c r="AL217" s="606"/>
      <c r="AM217" s="606"/>
      <c r="AN217" s="607"/>
    </row>
    <row r="218" spans="37:40">
      <c r="AK218" s="606"/>
      <c r="AL218" s="606"/>
      <c r="AM218" s="606"/>
      <c r="AN218" s="607"/>
    </row>
    <row r="219" spans="37:40">
      <c r="AK219" s="606"/>
      <c r="AL219" s="606"/>
      <c r="AM219" s="606"/>
      <c r="AN219" s="607"/>
    </row>
    <row r="220" spans="37:40">
      <c r="AK220" s="606"/>
      <c r="AL220" s="606"/>
      <c r="AM220" s="606"/>
      <c r="AN220" s="607"/>
    </row>
    <row r="221" spans="37:40">
      <c r="AK221" s="606"/>
      <c r="AL221" s="606"/>
      <c r="AM221" s="606"/>
      <c r="AN221" s="607"/>
    </row>
    <row r="222" spans="37:40">
      <c r="AK222" s="606"/>
      <c r="AL222" s="606"/>
      <c r="AM222" s="606"/>
      <c r="AN222" s="607"/>
    </row>
    <row r="223" spans="37:40">
      <c r="AK223" s="606"/>
      <c r="AL223" s="606"/>
      <c r="AM223" s="606"/>
      <c r="AN223" s="607"/>
    </row>
    <row r="224" spans="37:40">
      <c r="AK224" s="606"/>
      <c r="AL224" s="606"/>
      <c r="AM224" s="606"/>
      <c r="AN224" s="607"/>
    </row>
    <row r="225" spans="37:40">
      <c r="AK225" s="606"/>
      <c r="AL225" s="606"/>
      <c r="AM225" s="606"/>
      <c r="AN225" s="607"/>
    </row>
    <row r="226" spans="37:40">
      <c r="AK226" s="606"/>
      <c r="AL226" s="606"/>
      <c r="AM226" s="606"/>
      <c r="AN226" s="607"/>
    </row>
    <row r="227" spans="37:40">
      <c r="AK227" s="606"/>
      <c r="AL227" s="606"/>
      <c r="AM227" s="606"/>
      <c r="AN227" s="607"/>
    </row>
    <row r="228" spans="37:40">
      <c r="AK228" s="606"/>
      <c r="AL228" s="606"/>
      <c r="AM228" s="606"/>
      <c r="AN228" s="607"/>
    </row>
    <row r="229" spans="37:40">
      <c r="AK229" s="606"/>
      <c r="AL229" s="606"/>
      <c r="AM229" s="606"/>
      <c r="AN229" s="607"/>
    </row>
    <row r="230" spans="37:40">
      <c r="AK230" s="606"/>
      <c r="AL230" s="606"/>
      <c r="AM230" s="606"/>
      <c r="AN230" s="607"/>
    </row>
    <row r="231" spans="37:40">
      <c r="AK231" s="606"/>
      <c r="AL231" s="606"/>
      <c r="AM231" s="606"/>
      <c r="AN231" s="607"/>
    </row>
    <row r="232" spans="37:40">
      <c r="AK232" s="606"/>
      <c r="AL232" s="606"/>
      <c r="AM232" s="606"/>
      <c r="AN232" s="607"/>
    </row>
    <row r="233" spans="37:40">
      <c r="AK233" s="606"/>
      <c r="AL233" s="606"/>
      <c r="AM233" s="606"/>
      <c r="AN233" s="607"/>
    </row>
    <row r="234" spans="37:40">
      <c r="AK234" s="606"/>
      <c r="AL234" s="606"/>
      <c r="AM234" s="606"/>
      <c r="AN234" s="607"/>
    </row>
    <row r="235" spans="37:40">
      <c r="AK235" s="606"/>
      <c r="AL235" s="606"/>
      <c r="AM235" s="606"/>
      <c r="AN235" s="607"/>
    </row>
    <row r="236" spans="37:40">
      <c r="AK236" s="606"/>
      <c r="AL236" s="606"/>
      <c r="AM236" s="606"/>
      <c r="AN236" s="607"/>
    </row>
    <row r="237" spans="37:40">
      <c r="AK237" s="606"/>
      <c r="AL237" s="606"/>
      <c r="AM237" s="606"/>
      <c r="AN237" s="607"/>
    </row>
    <row r="238" spans="37:40">
      <c r="AK238" s="606"/>
      <c r="AL238" s="606"/>
      <c r="AM238" s="606"/>
      <c r="AN238" s="607"/>
    </row>
    <row r="239" spans="37:40">
      <c r="AK239" s="606"/>
      <c r="AL239" s="606"/>
      <c r="AM239" s="606"/>
      <c r="AN239" s="607"/>
    </row>
    <row r="240" spans="37:40">
      <c r="AK240" s="606"/>
      <c r="AL240" s="606"/>
      <c r="AM240" s="606"/>
      <c r="AN240" s="607"/>
    </row>
    <row r="241" spans="37:40">
      <c r="AK241" s="606"/>
      <c r="AL241" s="606"/>
      <c r="AM241" s="606"/>
      <c r="AN241" s="607"/>
    </row>
    <row r="242" spans="37:40">
      <c r="AK242" s="606"/>
      <c r="AL242" s="606"/>
      <c r="AM242" s="606"/>
      <c r="AN242" s="607"/>
    </row>
    <row r="243" spans="37:40">
      <c r="AK243" s="606"/>
      <c r="AL243" s="606"/>
      <c r="AM243" s="606"/>
      <c r="AN243" s="607"/>
    </row>
    <row r="244" spans="37:40">
      <c r="AK244" s="606"/>
      <c r="AL244" s="606"/>
      <c r="AM244" s="606"/>
      <c r="AN244" s="607"/>
    </row>
    <row r="245" spans="37:40">
      <c r="AK245" s="606"/>
      <c r="AL245" s="606"/>
      <c r="AM245" s="606"/>
      <c r="AN245" s="607"/>
    </row>
    <row r="246" spans="37:40">
      <c r="AK246" s="606"/>
      <c r="AL246" s="606"/>
      <c r="AM246" s="606"/>
      <c r="AN246" s="607"/>
    </row>
    <row r="247" spans="37:40">
      <c r="AK247" s="606"/>
      <c r="AL247" s="606"/>
      <c r="AM247" s="606"/>
      <c r="AN247" s="607"/>
    </row>
    <row r="248" spans="37:40">
      <c r="AK248" s="606"/>
      <c r="AL248" s="606"/>
      <c r="AM248" s="606"/>
      <c r="AN248" s="607"/>
    </row>
    <row r="249" spans="37:40">
      <c r="AK249" s="606"/>
      <c r="AL249" s="606"/>
      <c r="AM249" s="606"/>
      <c r="AN249" s="607"/>
    </row>
    <row r="250" spans="37:40">
      <c r="AK250" s="606"/>
      <c r="AL250" s="606"/>
      <c r="AM250" s="606"/>
      <c r="AN250" s="607"/>
    </row>
    <row r="251" spans="37:40">
      <c r="AK251" s="606"/>
      <c r="AL251" s="606"/>
      <c r="AM251" s="606"/>
      <c r="AN251" s="607"/>
    </row>
    <row r="252" spans="37:40">
      <c r="AK252" s="606"/>
      <c r="AL252" s="606"/>
      <c r="AM252" s="606"/>
      <c r="AN252" s="607"/>
    </row>
    <row r="253" spans="37:40">
      <c r="AK253" s="606"/>
      <c r="AL253" s="606"/>
      <c r="AM253" s="606"/>
      <c r="AN253" s="607"/>
    </row>
    <row r="254" spans="37:40">
      <c r="AK254" s="606"/>
      <c r="AL254" s="606"/>
      <c r="AM254" s="606"/>
      <c r="AN254" s="607"/>
    </row>
    <row r="255" spans="37:40">
      <c r="AK255" s="606"/>
      <c r="AL255" s="606"/>
      <c r="AM255" s="606"/>
      <c r="AN255" s="607"/>
    </row>
    <row r="256" spans="37:40">
      <c r="AK256" s="606"/>
      <c r="AL256" s="606"/>
      <c r="AM256" s="606"/>
      <c r="AN256" s="607"/>
    </row>
    <row r="257" spans="37:40">
      <c r="AK257" s="606"/>
      <c r="AL257" s="606"/>
      <c r="AM257" s="606"/>
      <c r="AN257" s="607"/>
    </row>
    <row r="258" spans="37:40">
      <c r="AK258" s="606"/>
      <c r="AL258" s="606"/>
      <c r="AM258" s="606"/>
      <c r="AN258" s="607"/>
    </row>
    <row r="259" spans="37:40">
      <c r="AK259" s="606"/>
      <c r="AL259" s="606"/>
      <c r="AM259" s="606"/>
      <c r="AN259" s="607"/>
    </row>
    <row r="260" spans="37:40">
      <c r="AK260" s="606"/>
      <c r="AL260" s="606"/>
      <c r="AM260" s="606"/>
      <c r="AN260" s="607"/>
    </row>
    <row r="261" spans="37:40">
      <c r="AK261" s="606"/>
      <c r="AL261" s="606"/>
      <c r="AM261" s="606"/>
      <c r="AN261" s="607"/>
    </row>
    <row r="262" spans="37:40">
      <c r="AK262" s="606"/>
      <c r="AL262" s="606"/>
      <c r="AM262" s="606"/>
      <c r="AN262" s="607"/>
    </row>
    <row r="263" spans="37:40">
      <c r="AK263" s="606"/>
      <c r="AL263" s="606"/>
      <c r="AM263" s="606"/>
      <c r="AN263" s="607"/>
    </row>
    <row r="264" spans="37:40">
      <c r="AK264" s="606"/>
      <c r="AL264" s="606"/>
      <c r="AM264" s="606"/>
      <c r="AN264" s="607"/>
    </row>
    <row r="265" spans="37:40">
      <c r="AK265" s="606"/>
      <c r="AL265" s="606"/>
      <c r="AM265" s="606"/>
      <c r="AN265" s="607"/>
    </row>
    <row r="266" spans="37:40">
      <c r="AK266" s="606"/>
      <c r="AL266" s="606"/>
      <c r="AM266" s="606"/>
      <c r="AN266" s="607"/>
    </row>
    <row r="267" spans="37:40">
      <c r="AK267" s="606"/>
      <c r="AL267" s="606"/>
      <c r="AM267" s="606"/>
      <c r="AN267" s="607"/>
    </row>
    <row r="268" spans="37:40">
      <c r="AK268" s="606"/>
      <c r="AL268" s="606"/>
      <c r="AM268" s="606"/>
      <c r="AN268" s="607"/>
    </row>
    <row r="269" spans="37:40">
      <c r="AK269" s="606"/>
      <c r="AL269" s="606"/>
      <c r="AM269" s="606"/>
      <c r="AN269" s="607"/>
    </row>
    <row r="270" spans="37:40">
      <c r="AK270" s="606"/>
      <c r="AL270" s="606"/>
      <c r="AM270" s="606"/>
      <c r="AN270" s="607"/>
    </row>
    <row r="271" spans="37:40">
      <c r="AK271" s="606"/>
      <c r="AL271" s="606"/>
      <c r="AM271" s="606"/>
      <c r="AN271" s="607"/>
    </row>
    <row r="272" spans="37:40">
      <c r="AK272" s="606"/>
      <c r="AL272" s="606"/>
      <c r="AM272" s="606"/>
      <c r="AN272" s="607"/>
    </row>
    <row r="273" spans="37:40">
      <c r="AK273" s="606"/>
      <c r="AL273" s="606"/>
      <c r="AM273" s="606"/>
      <c r="AN273" s="607"/>
    </row>
    <row r="274" spans="37:40">
      <c r="AK274" s="606"/>
      <c r="AL274" s="606"/>
      <c r="AM274" s="606"/>
      <c r="AN274" s="607"/>
    </row>
    <row r="275" spans="37:40">
      <c r="AK275" s="606"/>
      <c r="AL275" s="606"/>
      <c r="AM275" s="606"/>
      <c r="AN275" s="607"/>
    </row>
    <row r="276" spans="37:40">
      <c r="AK276" s="606"/>
      <c r="AL276" s="606"/>
      <c r="AM276" s="606"/>
      <c r="AN276" s="607"/>
    </row>
    <row r="277" spans="37:40">
      <c r="AK277" s="606"/>
      <c r="AL277" s="606"/>
      <c r="AM277" s="606"/>
      <c r="AN277" s="607"/>
    </row>
    <row r="278" spans="37:40">
      <c r="AK278" s="606"/>
      <c r="AL278" s="606"/>
      <c r="AM278" s="606"/>
      <c r="AN278" s="607"/>
    </row>
    <row r="279" spans="37:40">
      <c r="AK279" s="606"/>
      <c r="AL279" s="606"/>
      <c r="AM279" s="606"/>
      <c r="AN279" s="607"/>
    </row>
    <row r="280" spans="37:40">
      <c r="AK280" s="606"/>
      <c r="AL280" s="606"/>
      <c r="AM280" s="606"/>
      <c r="AN280" s="607"/>
    </row>
    <row r="281" spans="37:40">
      <c r="AK281" s="606"/>
      <c r="AL281" s="606"/>
      <c r="AM281" s="606"/>
      <c r="AN281" s="607"/>
    </row>
    <row r="282" spans="37:40">
      <c r="AK282" s="606"/>
      <c r="AL282" s="606"/>
      <c r="AM282" s="606"/>
      <c r="AN282" s="607"/>
    </row>
    <row r="283" spans="37:40">
      <c r="AK283" s="606"/>
      <c r="AL283" s="606"/>
      <c r="AM283" s="606"/>
      <c r="AN283" s="607"/>
    </row>
    <row r="284" spans="37:40">
      <c r="AK284" s="606"/>
      <c r="AL284" s="606"/>
      <c r="AM284" s="606"/>
      <c r="AN284" s="607"/>
    </row>
    <row r="285" spans="37:40">
      <c r="AK285" s="606"/>
      <c r="AL285" s="606"/>
      <c r="AM285" s="606"/>
      <c r="AN285" s="607"/>
    </row>
    <row r="286" spans="37:40">
      <c r="AK286" s="606"/>
      <c r="AL286" s="606"/>
      <c r="AM286" s="606"/>
      <c r="AN286" s="607"/>
    </row>
    <row r="287" spans="37:40">
      <c r="AK287" s="606"/>
      <c r="AL287" s="606"/>
      <c r="AM287" s="606"/>
      <c r="AN287" s="607"/>
    </row>
    <row r="288" spans="37:40">
      <c r="AK288" s="606"/>
      <c r="AL288" s="606"/>
      <c r="AM288" s="606"/>
      <c r="AN288" s="607"/>
    </row>
    <row r="289" spans="37:40">
      <c r="AK289" s="606"/>
      <c r="AL289" s="606"/>
      <c r="AM289" s="606"/>
      <c r="AN289" s="607"/>
    </row>
    <row r="290" spans="37:40">
      <c r="AK290" s="606"/>
      <c r="AL290" s="606"/>
      <c r="AM290" s="606"/>
      <c r="AN290" s="607"/>
    </row>
    <row r="291" spans="37:40">
      <c r="AK291" s="606"/>
      <c r="AL291" s="606"/>
      <c r="AM291" s="606"/>
      <c r="AN291" s="607"/>
    </row>
    <row r="292" spans="37:40">
      <c r="AK292" s="606"/>
      <c r="AL292" s="606"/>
      <c r="AM292" s="606"/>
      <c r="AN292" s="607"/>
    </row>
    <row r="293" spans="37:40">
      <c r="AK293" s="606"/>
      <c r="AL293" s="606"/>
      <c r="AM293" s="606"/>
      <c r="AN293" s="607"/>
    </row>
    <row r="294" spans="37:40">
      <c r="AK294" s="606"/>
      <c r="AL294" s="606"/>
      <c r="AM294" s="606"/>
      <c r="AN294" s="607"/>
    </row>
    <row r="295" spans="37:40">
      <c r="AK295" s="606"/>
      <c r="AL295" s="606"/>
      <c r="AM295" s="606"/>
      <c r="AN295" s="607"/>
    </row>
    <row r="296" spans="37:40">
      <c r="AK296" s="606"/>
      <c r="AL296" s="606"/>
      <c r="AM296" s="606"/>
      <c r="AN296" s="607"/>
    </row>
    <row r="297" spans="37:40">
      <c r="AK297" s="606"/>
      <c r="AL297" s="606"/>
      <c r="AM297" s="606"/>
      <c r="AN297" s="607"/>
    </row>
    <row r="298" spans="37:40">
      <c r="AK298" s="606"/>
      <c r="AL298" s="606"/>
      <c r="AM298" s="606"/>
      <c r="AN298" s="607"/>
    </row>
    <row r="299" spans="37:40">
      <c r="AK299" s="606"/>
      <c r="AL299" s="606"/>
      <c r="AM299" s="606"/>
      <c r="AN299" s="607"/>
    </row>
    <row r="300" spans="37:40">
      <c r="AK300" s="606"/>
      <c r="AL300" s="606"/>
      <c r="AM300" s="606"/>
      <c r="AN300" s="607"/>
    </row>
    <row r="301" spans="37:40">
      <c r="AK301" s="606"/>
      <c r="AL301" s="606"/>
      <c r="AM301" s="606"/>
      <c r="AN301" s="607"/>
    </row>
    <row r="302" spans="37:40">
      <c r="AK302" s="606"/>
      <c r="AL302" s="606"/>
      <c r="AM302" s="606"/>
      <c r="AN302" s="607"/>
    </row>
    <row r="303" spans="37:40">
      <c r="AK303" s="606"/>
      <c r="AL303" s="606"/>
      <c r="AM303" s="606"/>
      <c r="AN303" s="607"/>
    </row>
    <row r="304" spans="37:40">
      <c r="AK304" s="606"/>
      <c r="AL304" s="606"/>
      <c r="AM304" s="606"/>
      <c r="AN304" s="607"/>
    </row>
    <row r="305" spans="37:40">
      <c r="AK305" s="606"/>
      <c r="AL305" s="606"/>
      <c r="AM305" s="606"/>
      <c r="AN305" s="607"/>
    </row>
    <row r="306" spans="37:40">
      <c r="AK306" s="606"/>
      <c r="AL306" s="606"/>
      <c r="AM306" s="606"/>
      <c r="AN306" s="607"/>
    </row>
    <row r="307" spans="37:40">
      <c r="AK307" s="606"/>
      <c r="AL307" s="606"/>
      <c r="AM307" s="606"/>
      <c r="AN307" s="607"/>
    </row>
    <row r="308" spans="37:40">
      <c r="AK308" s="606"/>
      <c r="AL308" s="606"/>
      <c r="AM308" s="606"/>
      <c r="AN308" s="607"/>
    </row>
    <row r="309" spans="37:40">
      <c r="AK309" s="606"/>
      <c r="AL309" s="606"/>
      <c r="AM309" s="606"/>
      <c r="AN309" s="607"/>
    </row>
    <row r="310" spans="37:40">
      <c r="AK310" s="606"/>
      <c r="AL310" s="606"/>
      <c r="AM310" s="606"/>
      <c r="AN310" s="607"/>
    </row>
    <row r="311" spans="37:40">
      <c r="AK311" s="606"/>
      <c r="AL311" s="606"/>
      <c r="AM311" s="606"/>
      <c r="AN311" s="607"/>
    </row>
    <row r="312" spans="37:40">
      <c r="AK312" s="606"/>
      <c r="AL312" s="606"/>
      <c r="AM312" s="606"/>
      <c r="AN312" s="607"/>
    </row>
    <row r="313" spans="37:40">
      <c r="AK313" s="606"/>
      <c r="AL313" s="606"/>
      <c r="AM313" s="606"/>
      <c r="AN313" s="607"/>
    </row>
    <row r="314" spans="37:40">
      <c r="AK314" s="606"/>
      <c r="AL314" s="606"/>
      <c r="AM314" s="606"/>
      <c r="AN314" s="607"/>
    </row>
    <row r="315" spans="37:40">
      <c r="AK315" s="606"/>
      <c r="AL315" s="606"/>
      <c r="AM315" s="606"/>
      <c r="AN315" s="607"/>
    </row>
    <row r="316" spans="37:40">
      <c r="AK316" s="606"/>
      <c r="AL316" s="606"/>
      <c r="AM316" s="606"/>
      <c r="AN316" s="607"/>
    </row>
    <row r="317" spans="37:40">
      <c r="AK317" s="606"/>
      <c r="AL317" s="606"/>
      <c r="AM317" s="606"/>
      <c r="AN317" s="607"/>
    </row>
    <row r="318" spans="37:40">
      <c r="AK318" s="606"/>
      <c r="AL318" s="606"/>
      <c r="AM318" s="606"/>
      <c r="AN318" s="607"/>
    </row>
    <row r="319" spans="37:40">
      <c r="AK319" s="606"/>
      <c r="AL319" s="606"/>
      <c r="AM319" s="606"/>
      <c r="AN319" s="607"/>
    </row>
    <row r="320" spans="37:40">
      <c r="AK320" s="606"/>
      <c r="AL320" s="606"/>
      <c r="AM320" s="606"/>
      <c r="AN320" s="607"/>
    </row>
    <row r="321" spans="37:40">
      <c r="AK321" s="606"/>
      <c r="AL321" s="606"/>
      <c r="AM321" s="606"/>
      <c r="AN321" s="607"/>
    </row>
    <row r="322" spans="37:40">
      <c r="AK322" s="606"/>
      <c r="AL322" s="606"/>
      <c r="AM322" s="606"/>
      <c r="AN322" s="607"/>
    </row>
    <row r="323" spans="37:40">
      <c r="AK323" s="606"/>
      <c r="AL323" s="606"/>
      <c r="AM323" s="606"/>
      <c r="AN323" s="607"/>
    </row>
    <row r="324" spans="37:40">
      <c r="AK324" s="606"/>
      <c r="AL324" s="606"/>
      <c r="AM324" s="606"/>
      <c r="AN324" s="607"/>
    </row>
    <row r="325" spans="37:40">
      <c r="AK325" s="606"/>
      <c r="AL325" s="606"/>
      <c r="AM325" s="606"/>
      <c r="AN325" s="607"/>
    </row>
    <row r="326" spans="37:40">
      <c r="AK326" s="606"/>
      <c r="AL326" s="606"/>
      <c r="AM326" s="606"/>
      <c r="AN326" s="607"/>
    </row>
    <row r="327" spans="37:40">
      <c r="AK327" s="606"/>
      <c r="AL327" s="606"/>
      <c r="AM327" s="606"/>
      <c r="AN327" s="607"/>
    </row>
    <row r="328" spans="37:40">
      <c r="AK328" s="606"/>
      <c r="AL328" s="606"/>
      <c r="AM328" s="606"/>
      <c r="AN328" s="607"/>
    </row>
    <row r="329" spans="37:40">
      <c r="AK329" s="606"/>
      <c r="AL329" s="606"/>
      <c r="AM329" s="606"/>
      <c r="AN329" s="607"/>
    </row>
    <row r="330" spans="37:40">
      <c r="AK330" s="606"/>
      <c r="AL330" s="606"/>
      <c r="AM330" s="606"/>
      <c r="AN330" s="607"/>
    </row>
    <row r="331" spans="37:40">
      <c r="AK331" s="606"/>
      <c r="AL331" s="606"/>
      <c r="AM331" s="606"/>
      <c r="AN331" s="607"/>
    </row>
    <row r="332" spans="37:40">
      <c r="AK332" s="606"/>
      <c r="AL332" s="606"/>
      <c r="AM332" s="606"/>
      <c r="AN332" s="607"/>
    </row>
    <row r="333" spans="37:40">
      <c r="AK333" s="606"/>
      <c r="AL333" s="606"/>
      <c r="AM333" s="606"/>
      <c r="AN333" s="607"/>
    </row>
    <row r="334" spans="37:40">
      <c r="AK334" s="606"/>
      <c r="AL334" s="606"/>
      <c r="AM334" s="606"/>
      <c r="AN334" s="607"/>
    </row>
    <row r="335" spans="37:40">
      <c r="AK335" s="606"/>
      <c r="AL335" s="606"/>
      <c r="AM335" s="606"/>
      <c r="AN335" s="607"/>
    </row>
    <row r="336" spans="37:40">
      <c r="AK336" s="606"/>
      <c r="AL336" s="606"/>
      <c r="AM336" s="606"/>
      <c r="AN336" s="607"/>
    </row>
    <row r="337" spans="37:40">
      <c r="AK337" s="606"/>
      <c r="AL337" s="606"/>
      <c r="AM337" s="606"/>
      <c r="AN337" s="607"/>
    </row>
    <row r="338" spans="37:40">
      <c r="AK338" s="606"/>
      <c r="AL338" s="606"/>
      <c r="AM338" s="606"/>
      <c r="AN338" s="607"/>
    </row>
    <row r="339" spans="37:40">
      <c r="AK339" s="606"/>
      <c r="AL339" s="606"/>
      <c r="AM339" s="606"/>
      <c r="AN339" s="607"/>
    </row>
    <row r="340" spans="37:40">
      <c r="AK340" s="606"/>
      <c r="AL340" s="606"/>
      <c r="AM340" s="606"/>
      <c r="AN340" s="607"/>
    </row>
    <row r="341" spans="37:40">
      <c r="AK341" s="606"/>
      <c r="AL341" s="606"/>
      <c r="AM341" s="606"/>
      <c r="AN341" s="607"/>
    </row>
    <row r="342" spans="37:40">
      <c r="AK342" s="606"/>
      <c r="AL342" s="606"/>
      <c r="AM342" s="606"/>
      <c r="AN342" s="607"/>
    </row>
    <row r="343" spans="37:40">
      <c r="AK343" s="606"/>
      <c r="AL343" s="606"/>
      <c r="AM343" s="606"/>
      <c r="AN343" s="607"/>
    </row>
    <row r="344" spans="37:40">
      <c r="AK344" s="606"/>
      <c r="AL344" s="606"/>
      <c r="AM344" s="606"/>
      <c r="AN344" s="607"/>
    </row>
    <row r="345" spans="37:40">
      <c r="AK345" s="606"/>
      <c r="AL345" s="606"/>
      <c r="AM345" s="606"/>
      <c r="AN345" s="607"/>
    </row>
    <row r="346" spans="37:40">
      <c r="AK346" s="606"/>
      <c r="AL346" s="606"/>
      <c r="AM346" s="606"/>
      <c r="AN346" s="607"/>
    </row>
    <row r="347" spans="37:40">
      <c r="AK347" s="606"/>
      <c r="AL347" s="606"/>
      <c r="AM347" s="606"/>
      <c r="AN347" s="607"/>
    </row>
    <row r="348" spans="37:40">
      <c r="AK348" s="606"/>
      <c r="AL348" s="606"/>
      <c r="AM348" s="606"/>
      <c r="AN348" s="607"/>
    </row>
    <row r="349" spans="37:40">
      <c r="AK349" s="606"/>
      <c r="AL349" s="606"/>
      <c r="AM349" s="606"/>
      <c r="AN349" s="607"/>
    </row>
    <row r="350" spans="37:40">
      <c r="AK350" s="606"/>
      <c r="AL350" s="606"/>
      <c r="AM350" s="606"/>
      <c r="AN350" s="607"/>
    </row>
    <row r="351" spans="37:40">
      <c r="AK351" s="606"/>
      <c r="AL351" s="606"/>
      <c r="AM351" s="606"/>
      <c r="AN351" s="607"/>
    </row>
    <row r="352" spans="37:40">
      <c r="AK352" s="606"/>
      <c r="AL352" s="606"/>
      <c r="AM352" s="606"/>
      <c r="AN352" s="607"/>
    </row>
    <row r="353" spans="37:40">
      <c r="AK353" s="606"/>
      <c r="AL353" s="606"/>
      <c r="AM353" s="606"/>
      <c r="AN353" s="607"/>
    </row>
    <row r="354" spans="37:40">
      <c r="AK354" s="606"/>
      <c r="AL354" s="606"/>
      <c r="AM354" s="606"/>
      <c r="AN354" s="607"/>
    </row>
    <row r="355" spans="37:40">
      <c r="AK355" s="606"/>
      <c r="AL355" s="606"/>
      <c r="AM355" s="606"/>
      <c r="AN355" s="607"/>
    </row>
    <row r="356" spans="37:40">
      <c r="AK356" s="606"/>
      <c r="AL356" s="606"/>
      <c r="AM356" s="606"/>
      <c r="AN356" s="607"/>
    </row>
    <row r="357" spans="37:40">
      <c r="AK357" s="606"/>
      <c r="AL357" s="606"/>
      <c r="AM357" s="606"/>
      <c r="AN357" s="607"/>
    </row>
    <row r="358" spans="37:40">
      <c r="AK358" s="606"/>
      <c r="AL358" s="606"/>
      <c r="AM358" s="606"/>
      <c r="AN358" s="607"/>
    </row>
    <row r="359" spans="37:40">
      <c r="AK359" s="606"/>
      <c r="AL359" s="606"/>
      <c r="AM359" s="606"/>
      <c r="AN359" s="607"/>
    </row>
    <row r="360" spans="37:40">
      <c r="AK360" s="606"/>
      <c r="AL360" s="606"/>
      <c r="AM360" s="606"/>
      <c r="AN360" s="607"/>
    </row>
    <row r="361" spans="37:40">
      <c r="AK361" s="606"/>
      <c r="AL361" s="606"/>
      <c r="AM361" s="606"/>
      <c r="AN361" s="607"/>
    </row>
    <row r="362" spans="37:40">
      <c r="AK362" s="606"/>
      <c r="AL362" s="606"/>
      <c r="AM362" s="606"/>
      <c r="AN362" s="607"/>
    </row>
    <row r="363" spans="37:40">
      <c r="AK363" s="606"/>
      <c r="AL363" s="606"/>
      <c r="AM363" s="606"/>
      <c r="AN363" s="607"/>
    </row>
    <row r="364" spans="37:40">
      <c r="AK364" s="606"/>
      <c r="AL364" s="606"/>
      <c r="AM364" s="606"/>
      <c r="AN364" s="607"/>
    </row>
    <row r="365" spans="37:40">
      <c r="AK365" s="606"/>
      <c r="AL365" s="606"/>
      <c r="AM365" s="606"/>
      <c r="AN365" s="607"/>
    </row>
    <row r="366" spans="37:40">
      <c r="AK366" s="606"/>
      <c r="AL366" s="606"/>
      <c r="AM366" s="606"/>
      <c r="AN366" s="607"/>
    </row>
    <row r="367" spans="37:40">
      <c r="AK367" s="606"/>
      <c r="AL367" s="606"/>
      <c r="AM367" s="606"/>
      <c r="AN367" s="607"/>
    </row>
    <row r="368" spans="37:40">
      <c r="AK368" s="606"/>
      <c r="AL368" s="606"/>
      <c r="AM368" s="606"/>
      <c r="AN368" s="607"/>
    </row>
    <row r="369" spans="37:40">
      <c r="AK369" s="606"/>
      <c r="AL369" s="606"/>
      <c r="AM369" s="606"/>
      <c r="AN369" s="607"/>
    </row>
    <row r="370" spans="37:40">
      <c r="AK370" s="606"/>
      <c r="AL370" s="606"/>
      <c r="AM370" s="606"/>
      <c r="AN370" s="607"/>
    </row>
    <row r="371" spans="37:40">
      <c r="AK371" s="606"/>
      <c r="AL371" s="606"/>
      <c r="AM371" s="606"/>
      <c r="AN371" s="607"/>
    </row>
    <row r="372" spans="37:40">
      <c r="AK372" s="606"/>
      <c r="AL372" s="606"/>
      <c r="AM372" s="606"/>
      <c r="AN372" s="607"/>
    </row>
    <row r="373" spans="37:40">
      <c r="AK373" s="606"/>
      <c r="AL373" s="606"/>
      <c r="AM373" s="606"/>
      <c r="AN373" s="607"/>
    </row>
    <row r="374" spans="37:40">
      <c r="AK374" s="606"/>
      <c r="AL374" s="606"/>
      <c r="AM374" s="606"/>
      <c r="AN374" s="607"/>
    </row>
    <row r="375" spans="37:40">
      <c r="AK375" s="606"/>
      <c r="AL375" s="606"/>
      <c r="AM375" s="606"/>
      <c r="AN375" s="607"/>
    </row>
    <row r="376" spans="37:40">
      <c r="AK376" s="606"/>
      <c r="AL376" s="606"/>
      <c r="AM376" s="606"/>
      <c r="AN376" s="607"/>
    </row>
    <row r="377" spans="37:40">
      <c r="AK377" s="606"/>
      <c r="AL377" s="606"/>
      <c r="AM377" s="606"/>
      <c r="AN377" s="607"/>
    </row>
    <row r="378" spans="37:40">
      <c r="AK378" s="606"/>
      <c r="AL378" s="606"/>
      <c r="AM378" s="606"/>
      <c r="AN378" s="607"/>
    </row>
    <row r="379" spans="37:40">
      <c r="AK379" s="606"/>
      <c r="AL379" s="606"/>
      <c r="AM379" s="606"/>
      <c r="AN379" s="607"/>
    </row>
    <row r="380" spans="37:40">
      <c r="AK380" s="606"/>
      <c r="AL380" s="606"/>
      <c r="AM380" s="606"/>
      <c r="AN380" s="607"/>
    </row>
    <row r="381" spans="37:40">
      <c r="AK381" s="606"/>
      <c r="AL381" s="606"/>
      <c r="AM381" s="606"/>
      <c r="AN381" s="607"/>
    </row>
    <row r="382" spans="37:40">
      <c r="AK382" s="606"/>
      <c r="AL382" s="606"/>
      <c r="AM382" s="606"/>
      <c r="AN382" s="607"/>
    </row>
    <row r="383" spans="37:40">
      <c r="AK383" s="606"/>
      <c r="AL383" s="606"/>
      <c r="AM383" s="606"/>
      <c r="AN383" s="607"/>
    </row>
    <row r="384" spans="37:40">
      <c r="AK384" s="606"/>
      <c r="AL384" s="606"/>
      <c r="AM384" s="606"/>
      <c r="AN384" s="607"/>
    </row>
    <row r="385" spans="37:40">
      <c r="AK385" s="606"/>
      <c r="AL385" s="606"/>
      <c r="AM385" s="606"/>
      <c r="AN385" s="607"/>
    </row>
    <row r="386" spans="37:40">
      <c r="AK386" s="606"/>
      <c r="AL386" s="606"/>
      <c r="AM386" s="606"/>
      <c r="AN386" s="607"/>
    </row>
    <row r="387" spans="37:40">
      <c r="AK387" s="606"/>
      <c r="AL387" s="606"/>
      <c r="AM387" s="606"/>
      <c r="AN387" s="607"/>
    </row>
    <row r="388" spans="37:40">
      <c r="AK388" s="606"/>
      <c r="AL388" s="606"/>
      <c r="AM388" s="606"/>
      <c r="AN388" s="607"/>
    </row>
    <row r="389" spans="37:40">
      <c r="AK389" s="606"/>
      <c r="AL389" s="606"/>
      <c r="AM389" s="606"/>
      <c r="AN389" s="607"/>
    </row>
    <row r="390" spans="37:40">
      <c r="AK390" s="606"/>
      <c r="AL390" s="606"/>
      <c r="AM390" s="606"/>
      <c r="AN390" s="607"/>
    </row>
    <row r="391" spans="37:40">
      <c r="AK391" s="606"/>
      <c r="AL391" s="606"/>
      <c r="AM391" s="606"/>
      <c r="AN391" s="607"/>
    </row>
    <row r="392" spans="37:40">
      <c r="AK392" s="606"/>
      <c r="AL392" s="606"/>
      <c r="AM392" s="606"/>
      <c r="AN392" s="607"/>
    </row>
    <row r="393" spans="37:40">
      <c r="AK393" s="606"/>
      <c r="AL393" s="606"/>
      <c r="AM393" s="606"/>
      <c r="AN393" s="607"/>
    </row>
    <row r="394" spans="37:40">
      <c r="AK394" s="606"/>
      <c r="AL394" s="606"/>
      <c r="AM394" s="606"/>
      <c r="AN394" s="607"/>
    </row>
    <row r="395" spans="37:40">
      <c r="AK395" s="606"/>
      <c r="AL395" s="606"/>
      <c r="AM395" s="606"/>
      <c r="AN395" s="607"/>
    </row>
    <row r="396" spans="37:40">
      <c r="AK396" s="606"/>
      <c r="AL396" s="606"/>
      <c r="AM396" s="606"/>
      <c r="AN396" s="607"/>
    </row>
    <row r="397" spans="37:40">
      <c r="AK397" s="606"/>
      <c r="AL397" s="606"/>
      <c r="AM397" s="606"/>
      <c r="AN397" s="607"/>
    </row>
    <row r="398" spans="37:40">
      <c r="AK398" s="606"/>
      <c r="AL398" s="606"/>
      <c r="AM398" s="606"/>
      <c r="AN398" s="607"/>
    </row>
    <row r="399" spans="37:40">
      <c r="AK399" s="606"/>
      <c r="AL399" s="606"/>
      <c r="AM399" s="606"/>
      <c r="AN399" s="607"/>
    </row>
    <row r="400" spans="37:40">
      <c r="AK400" s="606"/>
      <c r="AL400" s="606"/>
      <c r="AM400" s="606"/>
      <c r="AN400" s="607"/>
    </row>
    <row r="401" spans="37:40">
      <c r="AK401" s="606"/>
      <c r="AL401" s="606"/>
      <c r="AM401" s="606"/>
      <c r="AN401" s="607"/>
    </row>
    <row r="402" spans="37:40">
      <c r="AK402" s="606"/>
      <c r="AL402" s="606"/>
      <c r="AM402" s="606"/>
      <c r="AN402" s="607"/>
    </row>
    <row r="403" spans="37:40">
      <c r="AK403" s="606"/>
      <c r="AL403" s="606"/>
      <c r="AM403" s="606"/>
      <c r="AN403" s="607"/>
    </row>
    <row r="404" spans="37:40">
      <c r="AK404" s="606"/>
      <c r="AL404" s="606"/>
      <c r="AM404" s="606"/>
      <c r="AN404" s="607"/>
    </row>
    <row r="405" spans="37:40">
      <c r="AK405" s="606"/>
      <c r="AL405" s="606"/>
      <c r="AM405" s="606"/>
      <c r="AN405" s="607"/>
    </row>
    <row r="406" spans="37:40">
      <c r="AK406" s="606"/>
      <c r="AL406" s="606"/>
      <c r="AM406" s="606"/>
      <c r="AN406" s="607"/>
    </row>
    <row r="407" spans="37:40">
      <c r="AK407" s="606"/>
      <c r="AL407" s="606"/>
      <c r="AM407" s="606"/>
      <c r="AN407" s="607"/>
    </row>
    <row r="408" spans="37:40">
      <c r="AK408" s="606"/>
      <c r="AL408" s="606"/>
      <c r="AM408" s="606"/>
      <c r="AN408" s="607"/>
    </row>
    <row r="409" spans="37:40">
      <c r="AK409" s="606"/>
      <c r="AL409" s="606"/>
      <c r="AM409" s="606"/>
      <c r="AN409" s="607"/>
    </row>
    <row r="410" spans="37:40">
      <c r="AK410" s="606"/>
      <c r="AL410" s="606"/>
      <c r="AM410" s="606"/>
      <c r="AN410" s="607"/>
    </row>
    <row r="411" spans="37:40">
      <c r="AK411" s="606"/>
      <c r="AL411" s="606"/>
      <c r="AM411" s="606"/>
      <c r="AN411" s="607"/>
    </row>
    <row r="412" spans="37:40">
      <c r="AK412" s="606"/>
      <c r="AL412" s="606"/>
      <c r="AM412" s="606"/>
      <c r="AN412" s="607"/>
    </row>
    <row r="413" spans="37:40">
      <c r="AK413" s="606"/>
      <c r="AL413" s="606"/>
      <c r="AM413" s="606"/>
      <c r="AN413" s="607"/>
    </row>
    <row r="414" spans="37:40">
      <c r="AK414" s="606"/>
      <c r="AL414" s="606"/>
      <c r="AM414" s="606"/>
      <c r="AN414" s="607"/>
    </row>
    <row r="415" spans="37:40">
      <c r="AK415" s="606"/>
      <c r="AL415" s="606"/>
      <c r="AM415" s="606"/>
      <c r="AN415" s="607"/>
    </row>
    <row r="416" spans="37:40">
      <c r="AK416" s="606"/>
      <c r="AL416" s="606"/>
      <c r="AM416" s="606"/>
      <c r="AN416" s="607"/>
    </row>
    <row r="417" spans="37:40">
      <c r="AK417" s="606"/>
      <c r="AL417" s="606"/>
      <c r="AM417" s="606"/>
      <c r="AN417" s="607"/>
    </row>
    <row r="418" spans="37:40">
      <c r="AK418" s="606"/>
      <c r="AL418" s="606"/>
      <c r="AM418" s="606"/>
      <c r="AN418" s="607"/>
    </row>
    <row r="419" spans="37:40">
      <c r="AK419" s="606"/>
      <c r="AL419" s="606"/>
      <c r="AM419" s="606"/>
      <c r="AN419" s="607"/>
    </row>
    <row r="420" spans="37:40">
      <c r="AK420" s="606"/>
      <c r="AL420" s="606"/>
      <c r="AM420" s="606"/>
      <c r="AN420" s="607"/>
    </row>
    <row r="421" spans="37:40">
      <c r="AK421" s="606"/>
      <c r="AL421" s="606"/>
      <c r="AM421" s="606"/>
      <c r="AN421" s="607"/>
    </row>
    <row r="422" spans="37:40">
      <c r="AK422" s="606"/>
      <c r="AL422" s="606"/>
      <c r="AM422" s="606"/>
      <c r="AN422" s="607"/>
    </row>
    <row r="423" spans="37:40">
      <c r="AK423" s="606"/>
      <c r="AL423" s="606"/>
      <c r="AM423" s="606"/>
      <c r="AN423" s="607"/>
    </row>
    <row r="424" spans="37:40">
      <c r="AK424" s="606"/>
      <c r="AL424" s="606"/>
      <c r="AM424" s="606"/>
      <c r="AN424" s="607"/>
    </row>
    <row r="425" spans="37:40">
      <c r="AK425" s="606"/>
      <c r="AL425" s="606"/>
      <c r="AM425" s="606"/>
      <c r="AN425" s="607"/>
    </row>
    <row r="426" spans="37:40">
      <c r="AK426" s="606"/>
      <c r="AL426" s="606"/>
      <c r="AM426" s="606"/>
      <c r="AN426" s="607"/>
    </row>
    <row r="427" spans="37:40">
      <c r="AK427" s="606"/>
      <c r="AL427" s="606"/>
      <c r="AM427" s="606"/>
      <c r="AN427" s="607"/>
    </row>
    <row r="428" spans="37:40">
      <c r="AK428" s="606"/>
      <c r="AL428" s="606"/>
      <c r="AM428" s="606"/>
      <c r="AN428" s="607"/>
    </row>
    <row r="429" spans="37:40">
      <c r="AK429" s="606"/>
      <c r="AL429" s="606"/>
      <c r="AM429" s="606"/>
      <c r="AN429" s="607"/>
    </row>
    <row r="430" spans="37:40">
      <c r="AK430" s="606"/>
      <c r="AL430" s="606"/>
      <c r="AM430" s="606"/>
      <c r="AN430" s="607"/>
    </row>
    <row r="431" spans="37:40">
      <c r="AK431" s="606"/>
      <c r="AL431" s="606"/>
      <c r="AM431" s="606"/>
      <c r="AN431" s="607"/>
    </row>
    <row r="432" spans="37:40">
      <c r="AK432" s="606"/>
      <c r="AL432" s="606"/>
      <c r="AM432" s="606"/>
      <c r="AN432" s="607"/>
    </row>
    <row r="433" spans="37:40">
      <c r="AK433" s="606"/>
      <c r="AL433" s="606"/>
      <c r="AM433" s="606"/>
      <c r="AN433" s="607"/>
    </row>
    <row r="434" spans="37:40">
      <c r="AK434" s="606"/>
      <c r="AL434" s="606"/>
      <c r="AM434" s="606"/>
      <c r="AN434" s="607"/>
    </row>
    <row r="435" spans="37:40">
      <c r="AK435" s="606"/>
      <c r="AL435" s="606"/>
      <c r="AM435" s="606"/>
      <c r="AN435" s="607"/>
    </row>
    <row r="436" spans="37:40">
      <c r="AK436" s="606"/>
      <c r="AL436" s="606"/>
      <c r="AM436" s="606"/>
      <c r="AN436" s="607"/>
    </row>
    <row r="437" spans="37:40">
      <c r="AK437" s="606"/>
      <c r="AL437" s="606"/>
      <c r="AM437" s="606"/>
      <c r="AN437" s="607"/>
    </row>
    <row r="438" spans="37:40">
      <c r="AK438" s="606"/>
      <c r="AL438" s="606"/>
      <c r="AM438" s="606"/>
      <c r="AN438" s="607"/>
    </row>
    <row r="439" spans="37:40">
      <c r="AK439" s="606"/>
      <c r="AL439" s="606"/>
      <c r="AM439" s="606"/>
      <c r="AN439" s="607"/>
    </row>
    <row r="440" spans="37:40">
      <c r="AK440" s="606"/>
      <c r="AL440" s="606"/>
      <c r="AM440" s="606"/>
      <c r="AN440" s="607"/>
    </row>
    <row r="441" spans="37:40">
      <c r="AK441" s="606"/>
      <c r="AL441" s="606"/>
      <c r="AM441" s="606"/>
      <c r="AN441" s="607"/>
    </row>
    <row r="442" spans="37:40">
      <c r="AK442" s="606"/>
      <c r="AL442" s="606"/>
      <c r="AM442" s="606"/>
      <c r="AN442" s="607"/>
    </row>
    <row r="443" spans="37:40">
      <c r="AK443" s="606"/>
      <c r="AL443" s="606"/>
      <c r="AM443" s="606"/>
      <c r="AN443" s="607"/>
    </row>
    <row r="444" spans="37:40">
      <c r="AK444" s="606"/>
      <c r="AL444" s="606"/>
      <c r="AM444" s="606"/>
      <c r="AN444" s="607"/>
    </row>
    <row r="445" spans="37:40">
      <c r="AK445" s="606"/>
      <c r="AL445" s="606"/>
      <c r="AM445" s="606"/>
      <c r="AN445" s="607"/>
    </row>
    <row r="446" spans="37:40">
      <c r="AK446" s="606"/>
      <c r="AL446" s="606"/>
      <c r="AM446" s="606"/>
      <c r="AN446" s="607"/>
    </row>
    <row r="447" spans="37:40">
      <c r="AK447" s="606"/>
      <c r="AL447" s="606"/>
      <c r="AM447" s="606"/>
      <c r="AN447" s="607"/>
    </row>
    <row r="448" spans="37:40">
      <c r="AK448" s="606"/>
      <c r="AL448" s="606"/>
      <c r="AM448" s="606"/>
      <c r="AN448" s="607"/>
    </row>
    <row r="449" spans="37:40">
      <c r="AK449" s="606"/>
      <c r="AL449" s="606"/>
      <c r="AM449" s="606"/>
      <c r="AN449" s="607"/>
    </row>
    <row r="450" spans="37:40">
      <c r="AK450" s="606"/>
      <c r="AL450" s="606"/>
      <c r="AM450" s="606"/>
      <c r="AN450" s="607"/>
    </row>
    <row r="451" spans="37:40">
      <c r="AK451" s="606"/>
      <c r="AL451" s="606"/>
      <c r="AM451" s="606"/>
      <c r="AN451" s="607"/>
    </row>
    <row r="452" spans="37:40">
      <c r="AK452" s="606"/>
      <c r="AL452" s="606"/>
      <c r="AM452" s="606"/>
      <c r="AN452" s="607"/>
    </row>
    <row r="453" spans="37:40">
      <c r="AK453" s="606"/>
      <c r="AL453" s="606"/>
      <c r="AM453" s="606"/>
      <c r="AN453" s="607"/>
    </row>
    <row r="454" spans="37:40">
      <c r="AK454" s="606"/>
      <c r="AL454" s="606"/>
      <c r="AM454" s="606"/>
      <c r="AN454" s="607"/>
    </row>
    <row r="455" spans="37:40">
      <c r="AK455" s="606"/>
      <c r="AL455" s="606"/>
      <c r="AM455" s="606"/>
      <c r="AN455" s="607"/>
    </row>
    <row r="456" spans="37:40">
      <c r="AK456" s="606"/>
      <c r="AL456" s="606"/>
      <c r="AM456" s="606"/>
      <c r="AN456" s="607"/>
    </row>
    <row r="457" spans="37:40">
      <c r="AK457" s="606"/>
      <c r="AL457" s="606"/>
      <c r="AM457" s="606"/>
      <c r="AN457" s="607"/>
    </row>
    <row r="458" spans="37:40">
      <c r="AK458" s="606"/>
      <c r="AL458" s="606"/>
      <c r="AM458" s="606"/>
      <c r="AN458" s="607"/>
    </row>
    <row r="459" spans="37:40">
      <c r="AK459" s="606"/>
      <c r="AL459" s="606"/>
      <c r="AM459" s="606"/>
      <c r="AN459" s="607"/>
    </row>
    <row r="460" spans="37:40">
      <c r="AK460" s="606"/>
      <c r="AL460" s="606"/>
      <c r="AM460" s="606"/>
      <c r="AN460" s="607"/>
    </row>
    <row r="461" spans="37:40">
      <c r="AK461" s="606"/>
      <c r="AL461" s="606"/>
      <c r="AM461" s="606"/>
      <c r="AN461" s="607"/>
    </row>
    <row r="462" spans="37:40">
      <c r="AK462" s="606"/>
      <c r="AL462" s="606"/>
      <c r="AM462" s="606"/>
      <c r="AN462" s="607"/>
    </row>
    <row r="463" spans="37:40">
      <c r="AK463" s="606"/>
      <c r="AL463" s="606"/>
      <c r="AM463" s="606"/>
      <c r="AN463" s="607"/>
    </row>
    <row r="464" spans="37:40">
      <c r="AK464" s="606"/>
      <c r="AL464" s="606"/>
      <c r="AM464" s="606"/>
      <c r="AN464" s="607"/>
    </row>
    <row r="465" spans="37:40">
      <c r="AK465" s="606"/>
      <c r="AL465" s="606"/>
      <c r="AM465" s="606"/>
      <c r="AN465" s="607"/>
    </row>
    <row r="466" spans="37:40">
      <c r="AK466" s="606"/>
      <c r="AL466" s="606"/>
      <c r="AM466" s="606"/>
      <c r="AN466" s="607"/>
    </row>
    <row r="467" spans="37:40">
      <c r="AK467" s="606"/>
      <c r="AL467" s="606"/>
      <c r="AM467" s="606"/>
      <c r="AN467" s="607"/>
    </row>
    <row r="468" spans="37:40">
      <c r="AK468" s="606"/>
      <c r="AL468" s="606"/>
      <c r="AM468" s="606"/>
      <c r="AN468" s="607"/>
    </row>
    <row r="469" spans="37:40">
      <c r="AK469" s="606"/>
      <c r="AL469" s="606"/>
      <c r="AM469" s="606"/>
      <c r="AN469" s="607"/>
    </row>
    <row r="470" spans="37:40">
      <c r="AK470" s="606"/>
      <c r="AL470" s="606"/>
      <c r="AM470" s="606"/>
      <c r="AN470" s="607"/>
    </row>
    <row r="471" spans="37:40">
      <c r="AK471" s="606"/>
      <c r="AL471" s="606"/>
      <c r="AM471" s="606"/>
      <c r="AN471" s="607"/>
    </row>
    <row r="472" spans="37:40">
      <c r="AK472" s="606"/>
      <c r="AL472" s="606"/>
      <c r="AM472" s="606"/>
      <c r="AN472" s="607"/>
    </row>
    <row r="473" spans="37:40">
      <c r="AK473" s="606"/>
      <c r="AL473" s="606"/>
      <c r="AM473" s="606"/>
      <c r="AN473" s="607"/>
    </row>
    <row r="474" spans="37:40">
      <c r="AK474" s="606"/>
      <c r="AL474" s="606"/>
      <c r="AM474" s="606"/>
      <c r="AN474" s="607"/>
    </row>
    <row r="475" spans="37:40">
      <c r="AK475" s="606"/>
      <c r="AL475" s="606"/>
      <c r="AM475" s="606"/>
      <c r="AN475" s="607"/>
    </row>
    <row r="476" spans="37:40">
      <c r="AK476" s="606"/>
      <c r="AL476" s="606"/>
      <c r="AM476" s="606"/>
      <c r="AN476" s="607"/>
    </row>
    <row r="477" spans="37:40">
      <c r="AK477" s="606"/>
      <c r="AL477" s="606"/>
      <c r="AM477" s="606"/>
      <c r="AN477" s="607"/>
    </row>
    <row r="478" spans="37:40">
      <c r="AK478" s="606"/>
      <c r="AL478" s="606"/>
      <c r="AM478" s="606"/>
      <c r="AN478" s="607"/>
    </row>
    <row r="479" spans="37:40">
      <c r="AK479" s="606"/>
      <c r="AL479" s="606"/>
      <c r="AM479" s="606"/>
      <c r="AN479" s="607"/>
    </row>
    <row r="480" spans="37:40">
      <c r="AK480" s="606"/>
      <c r="AL480" s="606"/>
      <c r="AM480" s="606"/>
      <c r="AN480" s="607"/>
    </row>
    <row r="481" spans="37:40">
      <c r="AK481" s="606"/>
      <c r="AL481" s="606"/>
      <c r="AM481" s="606"/>
      <c r="AN481" s="607"/>
    </row>
    <row r="482" spans="37:40">
      <c r="AK482" s="606"/>
      <c r="AL482" s="606"/>
      <c r="AM482" s="606"/>
      <c r="AN482" s="607"/>
    </row>
    <row r="483" spans="37:40">
      <c r="AK483" s="606"/>
      <c r="AL483" s="606"/>
      <c r="AM483" s="606"/>
      <c r="AN483" s="607"/>
    </row>
    <row r="484" spans="37:40">
      <c r="AK484" s="606"/>
      <c r="AL484" s="606"/>
      <c r="AM484" s="606"/>
      <c r="AN484" s="607"/>
    </row>
    <row r="485" spans="37:40">
      <c r="AK485" s="606"/>
      <c r="AL485" s="606"/>
      <c r="AM485" s="606"/>
      <c r="AN485" s="607"/>
    </row>
    <row r="486" spans="37:40">
      <c r="AK486" s="606"/>
      <c r="AL486" s="606"/>
      <c r="AM486" s="606"/>
      <c r="AN486" s="607"/>
    </row>
    <row r="487" spans="37:40">
      <c r="AK487" s="606"/>
      <c r="AL487" s="606"/>
      <c r="AM487" s="606"/>
      <c r="AN487" s="607"/>
    </row>
    <row r="488" spans="37:40">
      <c r="AK488" s="606"/>
      <c r="AL488" s="606"/>
      <c r="AM488" s="606"/>
      <c r="AN488" s="607"/>
    </row>
    <row r="489" spans="37:40">
      <c r="AK489" s="606"/>
      <c r="AL489" s="606"/>
      <c r="AM489" s="606"/>
      <c r="AN489" s="607"/>
    </row>
  </sheetData>
  <mergeCells count="16">
    <mergeCell ref="B3:D3"/>
    <mergeCell ref="C4:D4"/>
    <mergeCell ref="F4:H4"/>
    <mergeCell ref="C5:D5"/>
    <mergeCell ref="F5:H5"/>
    <mergeCell ref="AH6:AI6"/>
    <mergeCell ref="AK6:AN6"/>
    <mergeCell ref="C7:D7"/>
    <mergeCell ref="E7:G7"/>
    <mergeCell ref="I7:K7"/>
    <mergeCell ref="O7:P7"/>
    <mergeCell ref="Q7:R7"/>
    <mergeCell ref="S7:T7"/>
    <mergeCell ref="V7:W7"/>
    <mergeCell ref="AH7:AI7"/>
    <mergeCell ref="Y6:AG6"/>
  </mergeCells>
  <printOptions gridLines="1"/>
  <pageMargins left="0.5" right="1" top="0.3" bottom="0.25" header="0.5" footer="0.21"/>
  <pageSetup paperSize="9" scale="44" orientation="landscape" horizontalDpi="4294967293"/>
  <headerFooter alignWithMargins="0"/>
  <rowBreaks count="3" manualBreakCount="3">
    <brk id="46" max="27" man="1"/>
    <brk id="58" max="27" man="1"/>
    <brk id="76" max="29" man="1"/>
  </rowBreaks>
  <colBreaks count="1" manualBreakCount="1">
    <brk id="20" max="107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499984740745262"/>
  </sheetPr>
  <dimension ref="A1:AG489"/>
  <sheetViews>
    <sheetView zoomScale="40" zoomScaleNormal="40" zoomScalePageLayoutView="40" workbookViewId="0">
      <pane ySplit="8" topLeftCell="A29" activePane="bottomLeft" state="frozen"/>
      <selection activeCell="R51" sqref="R51"/>
      <selection pane="bottomLeft" activeCell="R51" sqref="R51"/>
    </sheetView>
  </sheetViews>
  <sheetFormatPr baseColWidth="10" defaultColWidth="8.83203125" defaultRowHeight="18" x14ac:dyDescent="0"/>
  <cols>
    <col min="1" max="1" width="10.33203125" style="582" customWidth="1"/>
    <col min="2" max="2" width="24.1640625" style="582" customWidth="1"/>
    <col min="3" max="3" width="13.83203125" style="582" customWidth="1"/>
    <col min="4" max="4" width="13.1640625" style="582" customWidth="1"/>
    <col min="5" max="5" width="20" style="582" customWidth="1"/>
    <col min="6" max="6" width="18.83203125" style="582" customWidth="1"/>
    <col min="7" max="7" width="11.6640625" style="582" customWidth="1"/>
    <col min="8" max="8" width="19.5" style="618" customWidth="1"/>
    <col min="9" max="9" width="12.5" style="582" customWidth="1"/>
    <col min="10" max="10" width="13.5" style="582" customWidth="1"/>
    <col min="11" max="11" width="12.1640625" style="582" customWidth="1"/>
    <col min="12" max="12" width="17" style="582" customWidth="1"/>
    <col min="13" max="13" width="17.1640625" style="582" customWidth="1"/>
    <col min="14" max="14" width="14" style="582" customWidth="1"/>
    <col min="15" max="15" width="11" style="582" customWidth="1"/>
    <col min="16" max="16" width="12.6640625" style="582" customWidth="1"/>
    <col min="17" max="17" width="12.33203125" style="582" customWidth="1"/>
    <col min="18" max="18" width="11.5" style="582" customWidth="1"/>
    <col min="19" max="19" width="12.33203125" style="582" customWidth="1"/>
    <col min="20" max="20" width="13.83203125" style="582" customWidth="1"/>
    <col min="21" max="21" width="8.83203125" style="582"/>
    <col min="22" max="22" width="12.6640625" style="582" customWidth="1"/>
    <col min="23" max="23" width="14.6640625" style="582" customWidth="1"/>
    <col min="24" max="24" width="37.1640625" style="582" customWidth="1"/>
    <col min="25" max="25" width="16" style="582" customWidth="1"/>
    <col min="26" max="26" width="11" style="582" customWidth="1"/>
    <col min="27" max="27" width="20.33203125" style="582" customWidth="1"/>
    <col min="28" max="28" width="48" style="582" customWidth="1"/>
    <col min="29" max="32" width="13.1640625" style="582" hidden="1" customWidth="1"/>
    <col min="33" max="33" width="58.1640625" style="582" customWidth="1"/>
    <col min="34" max="256" width="8.83203125" style="582"/>
    <col min="257" max="257" width="10.33203125" style="582" customWidth="1"/>
    <col min="258" max="258" width="24.1640625" style="582" customWidth="1"/>
    <col min="259" max="259" width="13.83203125" style="582" customWidth="1"/>
    <col min="260" max="260" width="13.1640625" style="582" customWidth="1"/>
    <col min="261" max="261" width="20" style="582" customWidth="1"/>
    <col min="262" max="262" width="18.83203125" style="582" customWidth="1"/>
    <col min="263" max="263" width="11.6640625" style="582" customWidth="1"/>
    <col min="264" max="264" width="19.5" style="582" customWidth="1"/>
    <col min="265" max="265" width="12.5" style="582" customWidth="1"/>
    <col min="266" max="266" width="13.5" style="582" customWidth="1"/>
    <col min="267" max="267" width="12.1640625" style="582" customWidth="1"/>
    <col min="268" max="268" width="17" style="582" customWidth="1"/>
    <col min="269" max="269" width="17.1640625" style="582" customWidth="1"/>
    <col min="270" max="270" width="14" style="582" customWidth="1"/>
    <col min="271" max="271" width="11" style="582" customWidth="1"/>
    <col min="272" max="272" width="12.6640625" style="582" customWidth="1"/>
    <col min="273" max="273" width="12.33203125" style="582" customWidth="1"/>
    <col min="274" max="274" width="11.5" style="582" customWidth="1"/>
    <col min="275" max="275" width="12.33203125" style="582" customWidth="1"/>
    <col min="276" max="276" width="13.83203125" style="582" customWidth="1"/>
    <col min="277" max="277" width="8.83203125" style="582"/>
    <col min="278" max="278" width="12.6640625" style="582" customWidth="1"/>
    <col min="279" max="279" width="14.6640625" style="582" customWidth="1"/>
    <col min="280" max="280" width="37.1640625" style="582" customWidth="1"/>
    <col min="281" max="281" width="16" style="582" customWidth="1"/>
    <col min="282" max="282" width="11" style="582" customWidth="1"/>
    <col min="283" max="283" width="20.33203125" style="582" customWidth="1"/>
    <col min="284" max="284" width="48" style="582" customWidth="1"/>
    <col min="285" max="288" width="0" style="582" hidden="1" customWidth="1"/>
    <col min="289" max="289" width="58.1640625" style="582" customWidth="1"/>
    <col min="290" max="512" width="8.83203125" style="582"/>
    <col min="513" max="513" width="10.33203125" style="582" customWidth="1"/>
    <col min="514" max="514" width="24.1640625" style="582" customWidth="1"/>
    <col min="515" max="515" width="13.83203125" style="582" customWidth="1"/>
    <col min="516" max="516" width="13.1640625" style="582" customWidth="1"/>
    <col min="517" max="517" width="20" style="582" customWidth="1"/>
    <col min="518" max="518" width="18.83203125" style="582" customWidth="1"/>
    <col min="519" max="519" width="11.6640625" style="582" customWidth="1"/>
    <col min="520" max="520" width="19.5" style="582" customWidth="1"/>
    <col min="521" max="521" width="12.5" style="582" customWidth="1"/>
    <col min="522" max="522" width="13.5" style="582" customWidth="1"/>
    <col min="523" max="523" width="12.1640625" style="582" customWidth="1"/>
    <col min="524" max="524" width="17" style="582" customWidth="1"/>
    <col min="525" max="525" width="17.1640625" style="582" customWidth="1"/>
    <col min="526" max="526" width="14" style="582" customWidth="1"/>
    <col min="527" max="527" width="11" style="582" customWidth="1"/>
    <col min="528" max="528" width="12.6640625" style="582" customWidth="1"/>
    <col min="529" max="529" width="12.33203125" style="582" customWidth="1"/>
    <col min="530" max="530" width="11.5" style="582" customWidth="1"/>
    <col min="531" max="531" width="12.33203125" style="582" customWidth="1"/>
    <col min="532" max="532" width="13.83203125" style="582" customWidth="1"/>
    <col min="533" max="533" width="8.83203125" style="582"/>
    <col min="534" max="534" width="12.6640625" style="582" customWidth="1"/>
    <col min="535" max="535" width="14.6640625" style="582" customWidth="1"/>
    <col min="536" max="536" width="37.1640625" style="582" customWidth="1"/>
    <col min="537" max="537" width="16" style="582" customWidth="1"/>
    <col min="538" max="538" width="11" style="582" customWidth="1"/>
    <col min="539" max="539" width="20.33203125" style="582" customWidth="1"/>
    <col min="540" max="540" width="48" style="582" customWidth="1"/>
    <col min="541" max="544" width="0" style="582" hidden="1" customWidth="1"/>
    <col min="545" max="545" width="58.1640625" style="582" customWidth="1"/>
    <col min="546" max="768" width="8.83203125" style="582"/>
    <col min="769" max="769" width="10.33203125" style="582" customWidth="1"/>
    <col min="770" max="770" width="24.1640625" style="582" customWidth="1"/>
    <col min="771" max="771" width="13.83203125" style="582" customWidth="1"/>
    <col min="772" max="772" width="13.1640625" style="582" customWidth="1"/>
    <col min="773" max="773" width="20" style="582" customWidth="1"/>
    <col min="774" max="774" width="18.83203125" style="582" customWidth="1"/>
    <col min="775" max="775" width="11.6640625" style="582" customWidth="1"/>
    <col min="776" max="776" width="19.5" style="582" customWidth="1"/>
    <col min="777" max="777" width="12.5" style="582" customWidth="1"/>
    <col min="778" max="778" width="13.5" style="582" customWidth="1"/>
    <col min="779" max="779" width="12.1640625" style="582" customWidth="1"/>
    <col min="780" max="780" width="17" style="582" customWidth="1"/>
    <col min="781" max="781" width="17.1640625" style="582" customWidth="1"/>
    <col min="782" max="782" width="14" style="582" customWidth="1"/>
    <col min="783" max="783" width="11" style="582" customWidth="1"/>
    <col min="784" max="784" width="12.6640625" style="582" customWidth="1"/>
    <col min="785" max="785" width="12.33203125" style="582" customWidth="1"/>
    <col min="786" max="786" width="11.5" style="582" customWidth="1"/>
    <col min="787" max="787" width="12.33203125" style="582" customWidth="1"/>
    <col min="788" max="788" width="13.83203125" style="582" customWidth="1"/>
    <col min="789" max="789" width="8.83203125" style="582"/>
    <col min="790" max="790" width="12.6640625" style="582" customWidth="1"/>
    <col min="791" max="791" width="14.6640625" style="582" customWidth="1"/>
    <col min="792" max="792" width="37.1640625" style="582" customWidth="1"/>
    <col min="793" max="793" width="16" style="582" customWidth="1"/>
    <col min="794" max="794" width="11" style="582" customWidth="1"/>
    <col min="795" max="795" width="20.33203125" style="582" customWidth="1"/>
    <col min="796" max="796" width="48" style="582" customWidth="1"/>
    <col min="797" max="800" width="0" style="582" hidden="1" customWidth="1"/>
    <col min="801" max="801" width="58.1640625" style="582" customWidth="1"/>
    <col min="802" max="1024" width="8.83203125" style="582"/>
    <col min="1025" max="1025" width="10.33203125" style="582" customWidth="1"/>
    <col min="1026" max="1026" width="24.1640625" style="582" customWidth="1"/>
    <col min="1027" max="1027" width="13.83203125" style="582" customWidth="1"/>
    <col min="1028" max="1028" width="13.1640625" style="582" customWidth="1"/>
    <col min="1029" max="1029" width="20" style="582" customWidth="1"/>
    <col min="1030" max="1030" width="18.83203125" style="582" customWidth="1"/>
    <col min="1031" max="1031" width="11.6640625" style="582" customWidth="1"/>
    <col min="1032" max="1032" width="19.5" style="582" customWidth="1"/>
    <col min="1033" max="1033" width="12.5" style="582" customWidth="1"/>
    <col min="1034" max="1034" width="13.5" style="582" customWidth="1"/>
    <col min="1035" max="1035" width="12.1640625" style="582" customWidth="1"/>
    <col min="1036" max="1036" width="17" style="582" customWidth="1"/>
    <col min="1037" max="1037" width="17.1640625" style="582" customWidth="1"/>
    <col min="1038" max="1038" width="14" style="582" customWidth="1"/>
    <col min="1039" max="1039" width="11" style="582" customWidth="1"/>
    <col min="1040" max="1040" width="12.6640625" style="582" customWidth="1"/>
    <col min="1041" max="1041" width="12.33203125" style="582" customWidth="1"/>
    <col min="1042" max="1042" width="11.5" style="582" customWidth="1"/>
    <col min="1043" max="1043" width="12.33203125" style="582" customWidth="1"/>
    <col min="1044" max="1044" width="13.83203125" style="582" customWidth="1"/>
    <col min="1045" max="1045" width="8.83203125" style="582"/>
    <col min="1046" max="1046" width="12.6640625" style="582" customWidth="1"/>
    <col min="1047" max="1047" width="14.6640625" style="582" customWidth="1"/>
    <col min="1048" max="1048" width="37.1640625" style="582" customWidth="1"/>
    <col min="1049" max="1049" width="16" style="582" customWidth="1"/>
    <col min="1050" max="1050" width="11" style="582" customWidth="1"/>
    <col min="1051" max="1051" width="20.33203125" style="582" customWidth="1"/>
    <col min="1052" max="1052" width="48" style="582" customWidth="1"/>
    <col min="1053" max="1056" width="0" style="582" hidden="1" customWidth="1"/>
    <col min="1057" max="1057" width="58.1640625" style="582" customWidth="1"/>
    <col min="1058" max="1280" width="8.83203125" style="582"/>
    <col min="1281" max="1281" width="10.33203125" style="582" customWidth="1"/>
    <col min="1282" max="1282" width="24.1640625" style="582" customWidth="1"/>
    <col min="1283" max="1283" width="13.83203125" style="582" customWidth="1"/>
    <col min="1284" max="1284" width="13.1640625" style="582" customWidth="1"/>
    <col min="1285" max="1285" width="20" style="582" customWidth="1"/>
    <col min="1286" max="1286" width="18.83203125" style="582" customWidth="1"/>
    <col min="1287" max="1287" width="11.6640625" style="582" customWidth="1"/>
    <col min="1288" max="1288" width="19.5" style="582" customWidth="1"/>
    <col min="1289" max="1289" width="12.5" style="582" customWidth="1"/>
    <col min="1290" max="1290" width="13.5" style="582" customWidth="1"/>
    <col min="1291" max="1291" width="12.1640625" style="582" customWidth="1"/>
    <col min="1292" max="1292" width="17" style="582" customWidth="1"/>
    <col min="1293" max="1293" width="17.1640625" style="582" customWidth="1"/>
    <col min="1294" max="1294" width="14" style="582" customWidth="1"/>
    <col min="1295" max="1295" width="11" style="582" customWidth="1"/>
    <col min="1296" max="1296" width="12.6640625" style="582" customWidth="1"/>
    <col min="1297" max="1297" width="12.33203125" style="582" customWidth="1"/>
    <col min="1298" max="1298" width="11.5" style="582" customWidth="1"/>
    <col min="1299" max="1299" width="12.33203125" style="582" customWidth="1"/>
    <col min="1300" max="1300" width="13.83203125" style="582" customWidth="1"/>
    <col min="1301" max="1301" width="8.83203125" style="582"/>
    <col min="1302" max="1302" width="12.6640625" style="582" customWidth="1"/>
    <col min="1303" max="1303" width="14.6640625" style="582" customWidth="1"/>
    <col min="1304" max="1304" width="37.1640625" style="582" customWidth="1"/>
    <col min="1305" max="1305" width="16" style="582" customWidth="1"/>
    <col min="1306" max="1306" width="11" style="582" customWidth="1"/>
    <col min="1307" max="1307" width="20.33203125" style="582" customWidth="1"/>
    <col min="1308" max="1308" width="48" style="582" customWidth="1"/>
    <col min="1309" max="1312" width="0" style="582" hidden="1" customWidth="1"/>
    <col min="1313" max="1313" width="58.1640625" style="582" customWidth="1"/>
    <col min="1314" max="1536" width="8.83203125" style="582"/>
    <col min="1537" max="1537" width="10.33203125" style="582" customWidth="1"/>
    <col min="1538" max="1538" width="24.1640625" style="582" customWidth="1"/>
    <col min="1539" max="1539" width="13.83203125" style="582" customWidth="1"/>
    <col min="1540" max="1540" width="13.1640625" style="582" customWidth="1"/>
    <col min="1541" max="1541" width="20" style="582" customWidth="1"/>
    <col min="1542" max="1542" width="18.83203125" style="582" customWidth="1"/>
    <col min="1543" max="1543" width="11.6640625" style="582" customWidth="1"/>
    <col min="1544" max="1544" width="19.5" style="582" customWidth="1"/>
    <col min="1545" max="1545" width="12.5" style="582" customWidth="1"/>
    <col min="1546" max="1546" width="13.5" style="582" customWidth="1"/>
    <col min="1547" max="1547" width="12.1640625" style="582" customWidth="1"/>
    <col min="1548" max="1548" width="17" style="582" customWidth="1"/>
    <col min="1549" max="1549" width="17.1640625" style="582" customWidth="1"/>
    <col min="1550" max="1550" width="14" style="582" customWidth="1"/>
    <col min="1551" max="1551" width="11" style="582" customWidth="1"/>
    <col min="1552" max="1552" width="12.6640625" style="582" customWidth="1"/>
    <col min="1553" max="1553" width="12.33203125" style="582" customWidth="1"/>
    <col min="1554" max="1554" width="11.5" style="582" customWidth="1"/>
    <col min="1555" max="1555" width="12.33203125" style="582" customWidth="1"/>
    <col min="1556" max="1556" width="13.83203125" style="582" customWidth="1"/>
    <col min="1557" max="1557" width="8.83203125" style="582"/>
    <col min="1558" max="1558" width="12.6640625" style="582" customWidth="1"/>
    <col min="1559" max="1559" width="14.6640625" style="582" customWidth="1"/>
    <col min="1560" max="1560" width="37.1640625" style="582" customWidth="1"/>
    <col min="1561" max="1561" width="16" style="582" customWidth="1"/>
    <col min="1562" max="1562" width="11" style="582" customWidth="1"/>
    <col min="1563" max="1563" width="20.33203125" style="582" customWidth="1"/>
    <col min="1564" max="1564" width="48" style="582" customWidth="1"/>
    <col min="1565" max="1568" width="0" style="582" hidden="1" customWidth="1"/>
    <col min="1569" max="1569" width="58.1640625" style="582" customWidth="1"/>
    <col min="1570" max="1792" width="8.83203125" style="582"/>
    <col min="1793" max="1793" width="10.33203125" style="582" customWidth="1"/>
    <col min="1794" max="1794" width="24.1640625" style="582" customWidth="1"/>
    <col min="1795" max="1795" width="13.83203125" style="582" customWidth="1"/>
    <col min="1796" max="1796" width="13.1640625" style="582" customWidth="1"/>
    <col min="1797" max="1797" width="20" style="582" customWidth="1"/>
    <col min="1798" max="1798" width="18.83203125" style="582" customWidth="1"/>
    <col min="1799" max="1799" width="11.6640625" style="582" customWidth="1"/>
    <col min="1800" max="1800" width="19.5" style="582" customWidth="1"/>
    <col min="1801" max="1801" width="12.5" style="582" customWidth="1"/>
    <col min="1802" max="1802" width="13.5" style="582" customWidth="1"/>
    <col min="1803" max="1803" width="12.1640625" style="582" customWidth="1"/>
    <col min="1804" max="1804" width="17" style="582" customWidth="1"/>
    <col min="1805" max="1805" width="17.1640625" style="582" customWidth="1"/>
    <col min="1806" max="1806" width="14" style="582" customWidth="1"/>
    <col min="1807" max="1807" width="11" style="582" customWidth="1"/>
    <col min="1808" max="1808" width="12.6640625" style="582" customWidth="1"/>
    <col min="1809" max="1809" width="12.33203125" style="582" customWidth="1"/>
    <col min="1810" max="1810" width="11.5" style="582" customWidth="1"/>
    <col min="1811" max="1811" width="12.33203125" style="582" customWidth="1"/>
    <col min="1812" max="1812" width="13.83203125" style="582" customWidth="1"/>
    <col min="1813" max="1813" width="8.83203125" style="582"/>
    <col min="1814" max="1814" width="12.6640625" style="582" customWidth="1"/>
    <col min="1815" max="1815" width="14.6640625" style="582" customWidth="1"/>
    <col min="1816" max="1816" width="37.1640625" style="582" customWidth="1"/>
    <col min="1817" max="1817" width="16" style="582" customWidth="1"/>
    <col min="1818" max="1818" width="11" style="582" customWidth="1"/>
    <col min="1819" max="1819" width="20.33203125" style="582" customWidth="1"/>
    <col min="1820" max="1820" width="48" style="582" customWidth="1"/>
    <col min="1821" max="1824" width="0" style="582" hidden="1" customWidth="1"/>
    <col min="1825" max="1825" width="58.1640625" style="582" customWidth="1"/>
    <col min="1826" max="2048" width="8.83203125" style="582"/>
    <col min="2049" max="2049" width="10.33203125" style="582" customWidth="1"/>
    <col min="2050" max="2050" width="24.1640625" style="582" customWidth="1"/>
    <col min="2051" max="2051" width="13.83203125" style="582" customWidth="1"/>
    <col min="2052" max="2052" width="13.1640625" style="582" customWidth="1"/>
    <col min="2053" max="2053" width="20" style="582" customWidth="1"/>
    <col min="2054" max="2054" width="18.83203125" style="582" customWidth="1"/>
    <col min="2055" max="2055" width="11.6640625" style="582" customWidth="1"/>
    <col min="2056" max="2056" width="19.5" style="582" customWidth="1"/>
    <col min="2057" max="2057" width="12.5" style="582" customWidth="1"/>
    <col min="2058" max="2058" width="13.5" style="582" customWidth="1"/>
    <col min="2059" max="2059" width="12.1640625" style="582" customWidth="1"/>
    <col min="2060" max="2060" width="17" style="582" customWidth="1"/>
    <col min="2061" max="2061" width="17.1640625" style="582" customWidth="1"/>
    <col min="2062" max="2062" width="14" style="582" customWidth="1"/>
    <col min="2063" max="2063" width="11" style="582" customWidth="1"/>
    <col min="2064" max="2064" width="12.6640625" style="582" customWidth="1"/>
    <col min="2065" max="2065" width="12.33203125" style="582" customWidth="1"/>
    <col min="2066" max="2066" width="11.5" style="582" customWidth="1"/>
    <col min="2067" max="2067" width="12.33203125" style="582" customWidth="1"/>
    <col min="2068" max="2068" width="13.83203125" style="582" customWidth="1"/>
    <col min="2069" max="2069" width="8.83203125" style="582"/>
    <col min="2070" max="2070" width="12.6640625" style="582" customWidth="1"/>
    <col min="2071" max="2071" width="14.6640625" style="582" customWidth="1"/>
    <col min="2072" max="2072" width="37.1640625" style="582" customWidth="1"/>
    <col min="2073" max="2073" width="16" style="582" customWidth="1"/>
    <col min="2074" max="2074" width="11" style="582" customWidth="1"/>
    <col min="2075" max="2075" width="20.33203125" style="582" customWidth="1"/>
    <col min="2076" max="2076" width="48" style="582" customWidth="1"/>
    <col min="2077" max="2080" width="0" style="582" hidden="1" customWidth="1"/>
    <col min="2081" max="2081" width="58.1640625" style="582" customWidth="1"/>
    <col min="2082" max="2304" width="8.83203125" style="582"/>
    <col min="2305" max="2305" width="10.33203125" style="582" customWidth="1"/>
    <col min="2306" max="2306" width="24.1640625" style="582" customWidth="1"/>
    <col min="2307" max="2307" width="13.83203125" style="582" customWidth="1"/>
    <col min="2308" max="2308" width="13.1640625" style="582" customWidth="1"/>
    <col min="2309" max="2309" width="20" style="582" customWidth="1"/>
    <col min="2310" max="2310" width="18.83203125" style="582" customWidth="1"/>
    <col min="2311" max="2311" width="11.6640625" style="582" customWidth="1"/>
    <col min="2312" max="2312" width="19.5" style="582" customWidth="1"/>
    <col min="2313" max="2313" width="12.5" style="582" customWidth="1"/>
    <col min="2314" max="2314" width="13.5" style="582" customWidth="1"/>
    <col min="2315" max="2315" width="12.1640625" style="582" customWidth="1"/>
    <col min="2316" max="2316" width="17" style="582" customWidth="1"/>
    <col min="2317" max="2317" width="17.1640625" style="582" customWidth="1"/>
    <col min="2318" max="2318" width="14" style="582" customWidth="1"/>
    <col min="2319" max="2319" width="11" style="582" customWidth="1"/>
    <col min="2320" max="2320" width="12.6640625" style="582" customWidth="1"/>
    <col min="2321" max="2321" width="12.33203125" style="582" customWidth="1"/>
    <col min="2322" max="2322" width="11.5" style="582" customWidth="1"/>
    <col min="2323" max="2323" width="12.33203125" style="582" customWidth="1"/>
    <col min="2324" max="2324" width="13.83203125" style="582" customWidth="1"/>
    <col min="2325" max="2325" width="8.83203125" style="582"/>
    <col min="2326" max="2326" width="12.6640625" style="582" customWidth="1"/>
    <col min="2327" max="2327" width="14.6640625" style="582" customWidth="1"/>
    <col min="2328" max="2328" width="37.1640625" style="582" customWidth="1"/>
    <col min="2329" max="2329" width="16" style="582" customWidth="1"/>
    <col min="2330" max="2330" width="11" style="582" customWidth="1"/>
    <col min="2331" max="2331" width="20.33203125" style="582" customWidth="1"/>
    <col min="2332" max="2332" width="48" style="582" customWidth="1"/>
    <col min="2333" max="2336" width="0" style="582" hidden="1" customWidth="1"/>
    <col min="2337" max="2337" width="58.1640625" style="582" customWidth="1"/>
    <col min="2338" max="2560" width="8.83203125" style="582"/>
    <col min="2561" max="2561" width="10.33203125" style="582" customWidth="1"/>
    <col min="2562" max="2562" width="24.1640625" style="582" customWidth="1"/>
    <col min="2563" max="2563" width="13.83203125" style="582" customWidth="1"/>
    <col min="2564" max="2564" width="13.1640625" style="582" customWidth="1"/>
    <col min="2565" max="2565" width="20" style="582" customWidth="1"/>
    <col min="2566" max="2566" width="18.83203125" style="582" customWidth="1"/>
    <col min="2567" max="2567" width="11.6640625" style="582" customWidth="1"/>
    <col min="2568" max="2568" width="19.5" style="582" customWidth="1"/>
    <col min="2569" max="2569" width="12.5" style="582" customWidth="1"/>
    <col min="2570" max="2570" width="13.5" style="582" customWidth="1"/>
    <col min="2571" max="2571" width="12.1640625" style="582" customWidth="1"/>
    <col min="2572" max="2572" width="17" style="582" customWidth="1"/>
    <col min="2573" max="2573" width="17.1640625" style="582" customWidth="1"/>
    <col min="2574" max="2574" width="14" style="582" customWidth="1"/>
    <col min="2575" max="2575" width="11" style="582" customWidth="1"/>
    <col min="2576" max="2576" width="12.6640625" style="582" customWidth="1"/>
    <col min="2577" max="2577" width="12.33203125" style="582" customWidth="1"/>
    <col min="2578" max="2578" width="11.5" style="582" customWidth="1"/>
    <col min="2579" max="2579" width="12.33203125" style="582" customWidth="1"/>
    <col min="2580" max="2580" width="13.83203125" style="582" customWidth="1"/>
    <col min="2581" max="2581" width="8.83203125" style="582"/>
    <col min="2582" max="2582" width="12.6640625" style="582" customWidth="1"/>
    <col min="2583" max="2583" width="14.6640625" style="582" customWidth="1"/>
    <col min="2584" max="2584" width="37.1640625" style="582" customWidth="1"/>
    <col min="2585" max="2585" width="16" style="582" customWidth="1"/>
    <col min="2586" max="2586" width="11" style="582" customWidth="1"/>
    <col min="2587" max="2587" width="20.33203125" style="582" customWidth="1"/>
    <col min="2588" max="2588" width="48" style="582" customWidth="1"/>
    <col min="2589" max="2592" width="0" style="582" hidden="1" customWidth="1"/>
    <col min="2593" max="2593" width="58.1640625" style="582" customWidth="1"/>
    <col min="2594" max="2816" width="8.83203125" style="582"/>
    <col min="2817" max="2817" width="10.33203125" style="582" customWidth="1"/>
    <col min="2818" max="2818" width="24.1640625" style="582" customWidth="1"/>
    <col min="2819" max="2819" width="13.83203125" style="582" customWidth="1"/>
    <col min="2820" max="2820" width="13.1640625" style="582" customWidth="1"/>
    <col min="2821" max="2821" width="20" style="582" customWidth="1"/>
    <col min="2822" max="2822" width="18.83203125" style="582" customWidth="1"/>
    <col min="2823" max="2823" width="11.6640625" style="582" customWidth="1"/>
    <col min="2824" max="2824" width="19.5" style="582" customWidth="1"/>
    <col min="2825" max="2825" width="12.5" style="582" customWidth="1"/>
    <col min="2826" max="2826" width="13.5" style="582" customWidth="1"/>
    <col min="2827" max="2827" width="12.1640625" style="582" customWidth="1"/>
    <col min="2828" max="2828" width="17" style="582" customWidth="1"/>
    <col min="2829" max="2829" width="17.1640625" style="582" customWidth="1"/>
    <col min="2830" max="2830" width="14" style="582" customWidth="1"/>
    <col min="2831" max="2831" width="11" style="582" customWidth="1"/>
    <col min="2832" max="2832" width="12.6640625" style="582" customWidth="1"/>
    <col min="2833" max="2833" width="12.33203125" style="582" customWidth="1"/>
    <col min="2834" max="2834" width="11.5" style="582" customWidth="1"/>
    <col min="2835" max="2835" width="12.33203125" style="582" customWidth="1"/>
    <col min="2836" max="2836" width="13.83203125" style="582" customWidth="1"/>
    <col min="2837" max="2837" width="8.83203125" style="582"/>
    <col min="2838" max="2838" width="12.6640625" style="582" customWidth="1"/>
    <col min="2839" max="2839" width="14.6640625" style="582" customWidth="1"/>
    <col min="2840" max="2840" width="37.1640625" style="582" customWidth="1"/>
    <col min="2841" max="2841" width="16" style="582" customWidth="1"/>
    <col min="2842" max="2842" width="11" style="582" customWidth="1"/>
    <col min="2843" max="2843" width="20.33203125" style="582" customWidth="1"/>
    <col min="2844" max="2844" width="48" style="582" customWidth="1"/>
    <col min="2845" max="2848" width="0" style="582" hidden="1" customWidth="1"/>
    <col min="2849" max="2849" width="58.1640625" style="582" customWidth="1"/>
    <col min="2850" max="3072" width="8.83203125" style="582"/>
    <col min="3073" max="3073" width="10.33203125" style="582" customWidth="1"/>
    <col min="3074" max="3074" width="24.1640625" style="582" customWidth="1"/>
    <col min="3075" max="3075" width="13.83203125" style="582" customWidth="1"/>
    <col min="3076" max="3076" width="13.1640625" style="582" customWidth="1"/>
    <col min="3077" max="3077" width="20" style="582" customWidth="1"/>
    <col min="3078" max="3078" width="18.83203125" style="582" customWidth="1"/>
    <col min="3079" max="3079" width="11.6640625" style="582" customWidth="1"/>
    <col min="3080" max="3080" width="19.5" style="582" customWidth="1"/>
    <col min="3081" max="3081" width="12.5" style="582" customWidth="1"/>
    <col min="3082" max="3082" width="13.5" style="582" customWidth="1"/>
    <col min="3083" max="3083" width="12.1640625" style="582" customWidth="1"/>
    <col min="3084" max="3084" width="17" style="582" customWidth="1"/>
    <col min="3085" max="3085" width="17.1640625" style="582" customWidth="1"/>
    <col min="3086" max="3086" width="14" style="582" customWidth="1"/>
    <col min="3087" max="3087" width="11" style="582" customWidth="1"/>
    <col min="3088" max="3088" width="12.6640625" style="582" customWidth="1"/>
    <col min="3089" max="3089" width="12.33203125" style="582" customWidth="1"/>
    <col min="3090" max="3090" width="11.5" style="582" customWidth="1"/>
    <col min="3091" max="3091" width="12.33203125" style="582" customWidth="1"/>
    <col min="3092" max="3092" width="13.83203125" style="582" customWidth="1"/>
    <col min="3093" max="3093" width="8.83203125" style="582"/>
    <col min="3094" max="3094" width="12.6640625" style="582" customWidth="1"/>
    <col min="3095" max="3095" width="14.6640625" style="582" customWidth="1"/>
    <col min="3096" max="3096" width="37.1640625" style="582" customWidth="1"/>
    <col min="3097" max="3097" width="16" style="582" customWidth="1"/>
    <col min="3098" max="3098" width="11" style="582" customWidth="1"/>
    <col min="3099" max="3099" width="20.33203125" style="582" customWidth="1"/>
    <col min="3100" max="3100" width="48" style="582" customWidth="1"/>
    <col min="3101" max="3104" width="0" style="582" hidden="1" customWidth="1"/>
    <col min="3105" max="3105" width="58.1640625" style="582" customWidth="1"/>
    <col min="3106" max="3328" width="8.83203125" style="582"/>
    <col min="3329" max="3329" width="10.33203125" style="582" customWidth="1"/>
    <col min="3330" max="3330" width="24.1640625" style="582" customWidth="1"/>
    <col min="3331" max="3331" width="13.83203125" style="582" customWidth="1"/>
    <col min="3332" max="3332" width="13.1640625" style="582" customWidth="1"/>
    <col min="3333" max="3333" width="20" style="582" customWidth="1"/>
    <col min="3334" max="3334" width="18.83203125" style="582" customWidth="1"/>
    <col min="3335" max="3335" width="11.6640625" style="582" customWidth="1"/>
    <col min="3336" max="3336" width="19.5" style="582" customWidth="1"/>
    <col min="3337" max="3337" width="12.5" style="582" customWidth="1"/>
    <col min="3338" max="3338" width="13.5" style="582" customWidth="1"/>
    <col min="3339" max="3339" width="12.1640625" style="582" customWidth="1"/>
    <col min="3340" max="3340" width="17" style="582" customWidth="1"/>
    <col min="3341" max="3341" width="17.1640625" style="582" customWidth="1"/>
    <col min="3342" max="3342" width="14" style="582" customWidth="1"/>
    <col min="3343" max="3343" width="11" style="582" customWidth="1"/>
    <col min="3344" max="3344" width="12.6640625" style="582" customWidth="1"/>
    <col min="3345" max="3345" width="12.33203125" style="582" customWidth="1"/>
    <col min="3346" max="3346" width="11.5" style="582" customWidth="1"/>
    <col min="3347" max="3347" width="12.33203125" style="582" customWidth="1"/>
    <col min="3348" max="3348" width="13.83203125" style="582" customWidth="1"/>
    <col min="3349" max="3349" width="8.83203125" style="582"/>
    <col min="3350" max="3350" width="12.6640625" style="582" customWidth="1"/>
    <col min="3351" max="3351" width="14.6640625" style="582" customWidth="1"/>
    <col min="3352" max="3352" width="37.1640625" style="582" customWidth="1"/>
    <col min="3353" max="3353" width="16" style="582" customWidth="1"/>
    <col min="3354" max="3354" width="11" style="582" customWidth="1"/>
    <col min="3355" max="3355" width="20.33203125" style="582" customWidth="1"/>
    <col min="3356" max="3356" width="48" style="582" customWidth="1"/>
    <col min="3357" max="3360" width="0" style="582" hidden="1" customWidth="1"/>
    <col min="3361" max="3361" width="58.1640625" style="582" customWidth="1"/>
    <col min="3362" max="3584" width="8.83203125" style="582"/>
    <col min="3585" max="3585" width="10.33203125" style="582" customWidth="1"/>
    <col min="3586" max="3586" width="24.1640625" style="582" customWidth="1"/>
    <col min="3587" max="3587" width="13.83203125" style="582" customWidth="1"/>
    <col min="3588" max="3588" width="13.1640625" style="582" customWidth="1"/>
    <col min="3589" max="3589" width="20" style="582" customWidth="1"/>
    <col min="3590" max="3590" width="18.83203125" style="582" customWidth="1"/>
    <col min="3591" max="3591" width="11.6640625" style="582" customWidth="1"/>
    <col min="3592" max="3592" width="19.5" style="582" customWidth="1"/>
    <col min="3593" max="3593" width="12.5" style="582" customWidth="1"/>
    <col min="3594" max="3594" width="13.5" style="582" customWidth="1"/>
    <col min="3595" max="3595" width="12.1640625" style="582" customWidth="1"/>
    <col min="3596" max="3596" width="17" style="582" customWidth="1"/>
    <col min="3597" max="3597" width="17.1640625" style="582" customWidth="1"/>
    <col min="3598" max="3598" width="14" style="582" customWidth="1"/>
    <col min="3599" max="3599" width="11" style="582" customWidth="1"/>
    <col min="3600" max="3600" width="12.6640625" style="582" customWidth="1"/>
    <col min="3601" max="3601" width="12.33203125" style="582" customWidth="1"/>
    <col min="3602" max="3602" width="11.5" style="582" customWidth="1"/>
    <col min="3603" max="3603" width="12.33203125" style="582" customWidth="1"/>
    <col min="3604" max="3604" width="13.83203125" style="582" customWidth="1"/>
    <col min="3605" max="3605" width="8.83203125" style="582"/>
    <col min="3606" max="3606" width="12.6640625" style="582" customWidth="1"/>
    <col min="3607" max="3607" width="14.6640625" style="582" customWidth="1"/>
    <col min="3608" max="3608" width="37.1640625" style="582" customWidth="1"/>
    <col min="3609" max="3609" width="16" style="582" customWidth="1"/>
    <col min="3610" max="3610" width="11" style="582" customWidth="1"/>
    <col min="3611" max="3611" width="20.33203125" style="582" customWidth="1"/>
    <col min="3612" max="3612" width="48" style="582" customWidth="1"/>
    <col min="3613" max="3616" width="0" style="582" hidden="1" customWidth="1"/>
    <col min="3617" max="3617" width="58.1640625" style="582" customWidth="1"/>
    <col min="3618" max="3840" width="8.83203125" style="582"/>
    <col min="3841" max="3841" width="10.33203125" style="582" customWidth="1"/>
    <col min="3842" max="3842" width="24.1640625" style="582" customWidth="1"/>
    <col min="3843" max="3843" width="13.83203125" style="582" customWidth="1"/>
    <col min="3844" max="3844" width="13.1640625" style="582" customWidth="1"/>
    <col min="3845" max="3845" width="20" style="582" customWidth="1"/>
    <col min="3846" max="3846" width="18.83203125" style="582" customWidth="1"/>
    <col min="3847" max="3847" width="11.6640625" style="582" customWidth="1"/>
    <col min="3848" max="3848" width="19.5" style="582" customWidth="1"/>
    <col min="3849" max="3849" width="12.5" style="582" customWidth="1"/>
    <col min="3850" max="3850" width="13.5" style="582" customWidth="1"/>
    <col min="3851" max="3851" width="12.1640625" style="582" customWidth="1"/>
    <col min="3852" max="3852" width="17" style="582" customWidth="1"/>
    <col min="3853" max="3853" width="17.1640625" style="582" customWidth="1"/>
    <col min="3854" max="3854" width="14" style="582" customWidth="1"/>
    <col min="3855" max="3855" width="11" style="582" customWidth="1"/>
    <col min="3856" max="3856" width="12.6640625" style="582" customWidth="1"/>
    <col min="3857" max="3857" width="12.33203125" style="582" customWidth="1"/>
    <col min="3858" max="3858" width="11.5" style="582" customWidth="1"/>
    <col min="3859" max="3859" width="12.33203125" style="582" customWidth="1"/>
    <col min="3860" max="3860" width="13.83203125" style="582" customWidth="1"/>
    <col min="3861" max="3861" width="8.83203125" style="582"/>
    <col min="3862" max="3862" width="12.6640625" style="582" customWidth="1"/>
    <col min="3863" max="3863" width="14.6640625" style="582" customWidth="1"/>
    <col min="3864" max="3864" width="37.1640625" style="582" customWidth="1"/>
    <col min="3865" max="3865" width="16" style="582" customWidth="1"/>
    <col min="3866" max="3866" width="11" style="582" customWidth="1"/>
    <col min="3867" max="3867" width="20.33203125" style="582" customWidth="1"/>
    <col min="3868" max="3868" width="48" style="582" customWidth="1"/>
    <col min="3869" max="3872" width="0" style="582" hidden="1" customWidth="1"/>
    <col min="3873" max="3873" width="58.1640625" style="582" customWidth="1"/>
    <col min="3874" max="4096" width="8.83203125" style="582"/>
    <col min="4097" max="4097" width="10.33203125" style="582" customWidth="1"/>
    <col min="4098" max="4098" width="24.1640625" style="582" customWidth="1"/>
    <col min="4099" max="4099" width="13.83203125" style="582" customWidth="1"/>
    <col min="4100" max="4100" width="13.1640625" style="582" customWidth="1"/>
    <col min="4101" max="4101" width="20" style="582" customWidth="1"/>
    <col min="4102" max="4102" width="18.83203125" style="582" customWidth="1"/>
    <col min="4103" max="4103" width="11.6640625" style="582" customWidth="1"/>
    <col min="4104" max="4104" width="19.5" style="582" customWidth="1"/>
    <col min="4105" max="4105" width="12.5" style="582" customWidth="1"/>
    <col min="4106" max="4106" width="13.5" style="582" customWidth="1"/>
    <col min="4107" max="4107" width="12.1640625" style="582" customWidth="1"/>
    <col min="4108" max="4108" width="17" style="582" customWidth="1"/>
    <col min="4109" max="4109" width="17.1640625" style="582" customWidth="1"/>
    <col min="4110" max="4110" width="14" style="582" customWidth="1"/>
    <col min="4111" max="4111" width="11" style="582" customWidth="1"/>
    <col min="4112" max="4112" width="12.6640625" style="582" customWidth="1"/>
    <col min="4113" max="4113" width="12.33203125" style="582" customWidth="1"/>
    <col min="4114" max="4114" width="11.5" style="582" customWidth="1"/>
    <col min="4115" max="4115" width="12.33203125" style="582" customWidth="1"/>
    <col min="4116" max="4116" width="13.83203125" style="582" customWidth="1"/>
    <col min="4117" max="4117" width="8.83203125" style="582"/>
    <col min="4118" max="4118" width="12.6640625" style="582" customWidth="1"/>
    <col min="4119" max="4119" width="14.6640625" style="582" customWidth="1"/>
    <col min="4120" max="4120" width="37.1640625" style="582" customWidth="1"/>
    <col min="4121" max="4121" width="16" style="582" customWidth="1"/>
    <col min="4122" max="4122" width="11" style="582" customWidth="1"/>
    <col min="4123" max="4123" width="20.33203125" style="582" customWidth="1"/>
    <col min="4124" max="4124" width="48" style="582" customWidth="1"/>
    <col min="4125" max="4128" width="0" style="582" hidden="1" customWidth="1"/>
    <col min="4129" max="4129" width="58.1640625" style="582" customWidth="1"/>
    <col min="4130" max="4352" width="8.83203125" style="582"/>
    <col min="4353" max="4353" width="10.33203125" style="582" customWidth="1"/>
    <col min="4354" max="4354" width="24.1640625" style="582" customWidth="1"/>
    <col min="4355" max="4355" width="13.83203125" style="582" customWidth="1"/>
    <col min="4356" max="4356" width="13.1640625" style="582" customWidth="1"/>
    <col min="4357" max="4357" width="20" style="582" customWidth="1"/>
    <col min="4358" max="4358" width="18.83203125" style="582" customWidth="1"/>
    <col min="4359" max="4359" width="11.6640625" style="582" customWidth="1"/>
    <col min="4360" max="4360" width="19.5" style="582" customWidth="1"/>
    <col min="4361" max="4361" width="12.5" style="582" customWidth="1"/>
    <col min="4362" max="4362" width="13.5" style="582" customWidth="1"/>
    <col min="4363" max="4363" width="12.1640625" style="582" customWidth="1"/>
    <col min="4364" max="4364" width="17" style="582" customWidth="1"/>
    <col min="4365" max="4365" width="17.1640625" style="582" customWidth="1"/>
    <col min="4366" max="4366" width="14" style="582" customWidth="1"/>
    <col min="4367" max="4367" width="11" style="582" customWidth="1"/>
    <col min="4368" max="4368" width="12.6640625" style="582" customWidth="1"/>
    <col min="4369" max="4369" width="12.33203125" style="582" customWidth="1"/>
    <col min="4370" max="4370" width="11.5" style="582" customWidth="1"/>
    <col min="4371" max="4371" width="12.33203125" style="582" customWidth="1"/>
    <col min="4372" max="4372" width="13.83203125" style="582" customWidth="1"/>
    <col min="4373" max="4373" width="8.83203125" style="582"/>
    <col min="4374" max="4374" width="12.6640625" style="582" customWidth="1"/>
    <col min="4375" max="4375" width="14.6640625" style="582" customWidth="1"/>
    <col min="4376" max="4376" width="37.1640625" style="582" customWidth="1"/>
    <col min="4377" max="4377" width="16" style="582" customWidth="1"/>
    <col min="4378" max="4378" width="11" style="582" customWidth="1"/>
    <col min="4379" max="4379" width="20.33203125" style="582" customWidth="1"/>
    <col min="4380" max="4380" width="48" style="582" customWidth="1"/>
    <col min="4381" max="4384" width="0" style="582" hidden="1" customWidth="1"/>
    <col min="4385" max="4385" width="58.1640625" style="582" customWidth="1"/>
    <col min="4386" max="4608" width="8.83203125" style="582"/>
    <col min="4609" max="4609" width="10.33203125" style="582" customWidth="1"/>
    <col min="4610" max="4610" width="24.1640625" style="582" customWidth="1"/>
    <col min="4611" max="4611" width="13.83203125" style="582" customWidth="1"/>
    <col min="4612" max="4612" width="13.1640625" style="582" customWidth="1"/>
    <col min="4613" max="4613" width="20" style="582" customWidth="1"/>
    <col min="4614" max="4614" width="18.83203125" style="582" customWidth="1"/>
    <col min="4615" max="4615" width="11.6640625" style="582" customWidth="1"/>
    <col min="4616" max="4616" width="19.5" style="582" customWidth="1"/>
    <col min="4617" max="4617" width="12.5" style="582" customWidth="1"/>
    <col min="4618" max="4618" width="13.5" style="582" customWidth="1"/>
    <col min="4619" max="4619" width="12.1640625" style="582" customWidth="1"/>
    <col min="4620" max="4620" width="17" style="582" customWidth="1"/>
    <col min="4621" max="4621" width="17.1640625" style="582" customWidth="1"/>
    <col min="4622" max="4622" width="14" style="582" customWidth="1"/>
    <col min="4623" max="4623" width="11" style="582" customWidth="1"/>
    <col min="4624" max="4624" width="12.6640625" style="582" customWidth="1"/>
    <col min="4625" max="4625" width="12.33203125" style="582" customWidth="1"/>
    <col min="4626" max="4626" width="11.5" style="582" customWidth="1"/>
    <col min="4627" max="4627" width="12.33203125" style="582" customWidth="1"/>
    <col min="4628" max="4628" width="13.83203125" style="582" customWidth="1"/>
    <col min="4629" max="4629" width="8.83203125" style="582"/>
    <col min="4630" max="4630" width="12.6640625" style="582" customWidth="1"/>
    <col min="4631" max="4631" width="14.6640625" style="582" customWidth="1"/>
    <col min="4632" max="4632" width="37.1640625" style="582" customWidth="1"/>
    <col min="4633" max="4633" width="16" style="582" customWidth="1"/>
    <col min="4634" max="4634" width="11" style="582" customWidth="1"/>
    <col min="4635" max="4635" width="20.33203125" style="582" customWidth="1"/>
    <col min="4636" max="4636" width="48" style="582" customWidth="1"/>
    <col min="4637" max="4640" width="0" style="582" hidden="1" customWidth="1"/>
    <col min="4641" max="4641" width="58.1640625" style="582" customWidth="1"/>
    <col min="4642" max="4864" width="8.83203125" style="582"/>
    <col min="4865" max="4865" width="10.33203125" style="582" customWidth="1"/>
    <col min="4866" max="4866" width="24.1640625" style="582" customWidth="1"/>
    <col min="4867" max="4867" width="13.83203125" style="582" customWidth="1"/>
    <col min="4868" max="4868" width="13.1640625" style="582" customWidth="1"/>
    <col min="4869" max="4869" width="20" style="582" customWidth="1"/>
    <col min="4870" max="4870" width="18.83203125" style="582" customWidth="1"/>
    <col min="4871" max="4871" width="11.6640625" style="582" customWidth="1"/>
    <col min="4872" max="4872" width="19.5" style="582" customWidth="1"/>
    <col min="4873" max="4873" width="12.5" style="582" customWidth="1"/>
    <col min="4874" max="4874" width="13.5" style="582" customWidth="1"/>
    <col min="4875" max="4875" width="12.1640625" style="582" customWidth="1"/>
    <col min="4876" max="4876" width="17" style="582" customWidth="1"/>
    <col min="4877" max="4877" width="17.1640625" style="582" customWidth="1"/>
    <col min="4878" max="4878" width="14" style="582" customWidth="1"/>
    <col min="4879" max="4879" width="11" style="582" customWidth="1"/>
    <col min="4880" max="4880" width="12.6640625" style="582" customWidth="1"/>
    <col min="4881" max="4881" width="12.33203125" style="582" customWidth="1"/>
    <col min="4882" max="4882" width="11.5" style="582" customWidth="1"/>
    <col min="4883" max="4883" width="12.33203125" style="582" customWidth="1"/>
    <col min="4884" max="4884" width="13.83203125" style="582" customWidth="1"/>
    <col min="4885" max="4885" width="8.83203125" style="582"/>
    <col min="4886" max="4886" width="12.6640625" style="582" customWidth="1"/>
    <col min="4887" max="4887" width="14.6640625" style="582" customWidth="1"/>
    <col min="4888" max="4888" width="37.1640625" style="582" customWidth="1"/>
    <col min="4889" max="4889" width="16" style="582" customWidth="1"/>
    <col min="4890" max="4890" width="11" style="582" customWidth="1"/>
    <col min="4891" max="4891" width="20.33203125" style="582" customWidth="1"/>
    <col min="4892" max="4892" width="48" style="582" customWidth="1"/>
    <col min="4893" max="4896" width="0" style="582" hidden="1" customWidth="1"/>
    <col min="4897" max="4897" width="58.1640625" style="582" customWidth="1"/>
    <col min="4898" max="5120" width="8.83203125" style="582"/>
    <col min="5121" max="5121" width="10.33203125" style="582" customWidth="1"/>
    <col min="5122" max="5122" width="24.1640625" style="582" customWidth="1"/>
    <col min="5123" max="5123" width="13.83203125" style="582" customWidth="1"/>
    <col min="5124" max="5124" width="13.1640625" style="582" customWidth="1"/>
    <col min="5125" max="5125" width="20" style="582" customWidth="1"/>
    <col min="5126" max="5126" width="18.83203125" style="582" customWidth="1"/>
    <col min="5127" max="5127" width="11.6640625" style="582" customWidth="1"/>
    <col min="5128" max="5128" width="19.5" style="582" customWidth="1"/>
    <col min="5129" max="5129" width="12.5" style="582" customWidth="1"/>
    <col min="5130" max="5130" width="13.5" style="582" customWidth="1"/>
    <col min="5131" max="5131" width="12.1640625" style="582" customWidth="1"/>
    <col min="5132" max="5132" width="17" style="582" customWidth="1"/>
    <col min="5133" max="5133" width="17.1640625" style="582" customWidth="1"/>
    <col min="5134" max="5134" width="14" style="582" customWidth="1"/>
    <col min="5135" max="5135" width="11" style="582" customWidth="1"/>
    <col min="5136" max="5136" width="12.6640625" style="582" customWidth="1"/>
    <col min="5137" max="5137" width="12.33203125" style="582" customWidth="1"/>
    <col min="5138" max="5138" width="11.5" style="582" customWidth="1"/>
    <col min="5139" max="5139" width="12.33203125" style="582" customWidth="1"/>
    <col min="5140" max="5140" width="13.83203125" style="582" customWidth="1"/>
    <col min="5141" max="5141" width="8.83203125" style="582"/>
    <col min="5142" max="5142" width="12.6640625" style="582" customWidth="1"/>
    <col min="5143" max="5143" width="14.6640625" style="582" customWidth="1"/>
    <col min="5144" max="5144" width="37.1640625" style="582" customWidth="1"/>
    <col min="5145" max="5145" width="16" style="582" customWidth="1"/>
    <col min="5146" max="5146" width="11" style="582" customWidth="1"/>
    <col min="5147" max="5147" width="20.33203125" style="582" customWidth="1"/>
    <col min="5148" max="5148" width="48" style="582" customWidth="1"/>
    <col min="5149" max="5152" width="0" style="582" hidden="1" customWidth="1"/>
    <col min="5153" max="5153" width="58.1640625" style="582" customWidth="1"/>
    <col min="5154" max="5376" width="8.83203125" style="582"/>
    <col min="5377" max="5377" width="10.33203125" style="582" customWidth="1"/>
    <col min="5378" max="5378" width="24.1640625" style="582" customWidth="1"/>
    <col min="5379" max="5379" width="13.83203125" style="582" customWidth="1"/>
    <col min="5380" max="5380" width="13.1640625" style="582" customWidth="1"/>
    <col min="5381" max="5381" width="20" style="582" customWidth="1"/>
    <col min="5382" max="5382" width="18.83203125" style="582" customWidth="1"/>
    <col min="5383" max="5383" width="11.6640625" style="582" customWidth="1"/>
    <col min="5384" max="5384" width="19.5" style="582" customWidth="1"/>
    <col min="5385" max="5385" width="12.5" style="582" customWidth="1"/>
    <col min="5386" max="5386" width="13.5" style="582" customWidth="1"/>
    <col min="5387" max="5387" width="12.1640625" style="582" customWidth="1"/>
    <col min="5388" max="5388" width="17" style="582" customWidth="1"/>
    <col min="5389" max="5389" width="17.1640625" style="582" customWidth="1"/>
    <col min="5390" max="5390" width="14" style="582" customWidth="1"/>
    <col min="5391" max="5391" width="11" style="582" customWidth="1"/>
    <col min="5392" max="5392" width="12.6640625" style="582" customWidth="1"/>
    <col min="5393" max="5393" width="12.33203125" style="582" customWidth="1"/>
    <col min="5394" max="5394" width="11.5" style="582" customWidth="1"/>
    <col min="5395" max="5395" width="12.33203125" style="582" customWidth="1"/>
    <col min="5396" max="5396" width="13.83203125" style="582" customWidth="1"/>
    <col min="5397" max="5397" width="8.83203125" style="582"/>
    <col min="5398" max="5398" width="12.6640625" style="582" customWidth="1"/>
    <col min="5399" max="5399" width="14.6640625" style="582" customWidth="1"/>
    <col min="5400" max="5400" width="37.1640625" style="582" customWidth="1"/>
    <col min="5401" max="5401" width="16" style="582" customWidth="1"/>
    <col min="5402" max="5402" width="11" style="582" customWidth="1"/>
    <col min="5403" max="5403" width="20.33203125" style="582" customWidth="1"/>
    <col min="5404" max="5404" width="48" style="582" customWidth="1"/>
    <col min="5405" max="5408" width="0" style="582" hidden="1" customWidth="1"/>
    <col min="5409" max="5409" width="58.1640625" style="582" customWidth="1"/>
    <col min="5410" max="5632" width="8.83203125" style="582"/>
    <col min="5633" max="5633" width="10.33203125" style="582" customWidth="1"/>
    <col min="5634" max="5634" width="24.1640625" style="582" customWidth="1"/>
    <col min="5635" max="5635" width="13.83203125" style="582" customWidth="1"/>
    <col min="5636" max="5636" width="13.1640625" style="582" customWidth="1"/>
    <col min="5637" max="5637" width="20" style="582" customWidth="1"/>
    <col min="5638" max="5638" width="18.83203125" style="582" customWidth="1"/>
    <col min="5639" max="5639" width="11.6640625" style="582" customWidth="1"/>
    <col min="5640" max="5640" width="19.5" style="582" customWidth="1"/>
    <col min="5641" max="5641" width="12.5" style="582" customWidth="1"/>
    <col min="5642" max="5642" width="13.5" style="582" customWidth="1"/>
    <col min="5643" max="5643" width="12.1640625" style="582" customWidth="1"/>
    <col min="5644" max="5644" width="17" style="582" customWidth="1"/>
    <col min="5645" max="5645" width="17.1640625" style="582" customWidth="1"/>
    <col min="5646" max="5646" width="14" style="582" customWidth="1"/>
    <col min="5647" max="5647" width="11" style="582" customWidth="1"/>
    <col min="5648" max="5648" width="12.6640625" style="582" customWidth="1"/>
    <col min="5649" max="5649" width="12.33203125" style="582" customWidth="1"/>
    <col min="5650" max="5650" width="11.5" style="582" customWidth="1"/>
    <col min="5651" max="5651" width="12.33203125" style="582" customWidth="1"/>
    <col min="5652" max="5652" width="13.83203125" style="582" customWidth="1"/>
    <col min="5653" max="5653" width="8.83203125" style="582"/>
    <col min="5654" max="5654" width="12.6640625" style="582" customWidth="1"/>
    <col min="5655" max="5655" width="14.6640625" style="582" customWidth="1"/>
    <col min="5656" max="5656" width="37.1640625" style="582" customWidth="1"/>
    <col min="5657" max="5657" width="16" style="582" customWidth="1"/>
    <col min="5658" max="5658" width="11" style="582" customWidth="1"/>
    <col min="5659" max="5659" width="20.33203125" style="582" customWidth="1"/>
    <col min="5660" max="5660" width="48" style="582" customWidth="1"/>
    <col min="5661" max="5664" width="0" style="582" hidden="1" customWidth="1"/>
    <col min="5665" max="5665" width="58.1640625" style="582" customWidth="1"/>
    <col min="5666" max="5888" width="8.83203125" style="582"/>
    <col min="5889" max="5889" width="10.33203125" style="582" customWidth="1"/>
    <col min="5890" max="5890" width="24.1640625" style="582" customWidth="1"/>
    <col min="5891" max="5891" width="13.83203125" style="582" customWidth="1"/>
    <col min="5892" max="5892" width="13.1640625" style="582" customWidth="1"/>
    <col min="5893" max="5893" width="20" style="582" customWidth="1"/>
    <col min="5894" max="5894" width="18.83203125" style="582" customWidth="1"/>
    <col min="5895" max="5895" width="11.6640625" style="582" customWidth="1"/>
    <col min="5896" max="5896" width="19.5" style="582" customWidth="1"/>
    <col min="5897" max="5897" width="12.5" style="582" customWidth="1"/>
    <col min="5898" max="5898" width="13.5" style="582" customWidth="1"/>
    <col min="5899" max="5899" width="12.1640625" style="582" customWidth="1"/>
    <col min="5900" max="5900" width="17" style="582" customWidth="1"/>
    <col min="5901" max="5901" width="17.1640625" style="582" customWidth="1"/>
    <col min="5902" max="5902" width="14" style="582" customWidth="1"/>
    <col min="5903" max="5903" width="11" style="582" customWidth="1"/>
    <col min="5904" max="5904" width="12.6640625" style="582" customWidth="1"/>
    <col min="5905" max="5905" width="12.33203125" style="582" customWidth="1"/>
    <col min="5906" max="5906" width="11.5" style="582" customWidth="1"/>
    <col min="5907" max="5907" width="12.33203125" style="582" customWidth="1"/>
    <col min="5908" max="5908" width="13.83203125" style="582" customWidth="1"/>
    <col min="5909" max="5909" width="8.83203125" style="582"/>
    <col min="5910" max="5910" width="12.6640625" style="582" customWidth="1"/>
    <col min="5911" max="5911" width="14.6640625" style="582" customWidth="1"/>
    <col min="5912" max="5912" width="37.1640625" style="582" customWidth="1"/>
    <col min="5913" max="5913" width="16" style="582" customWidth="1"/>
    <col min="5914" max="5914" width="11" style="582" customWidth="1"/>
    <col min="5915" max="5915" width="20.33203125" style="582" customWidth="1"/>
    <col min="5916" max="5916" width="48" style="582" customWidth="1"/>
    <col min="5917" max="5920" width="0" style="582" hidden="1" customWidth="1"/>
    <col min="5921" max="5921" width="58.1640625" style="582" customWidth="1"/>
    <col min="5922" max="6144" width="8.83203125" style="582"/>
    <col min="6145" max="6145" width="10.33203125" style="582" customWidth="1"/>
    <col min="6146" max="6146" width="24.1640625" style="582" customWidth="1"/>
    <col min="6147" max="6147" width="13.83203125" style="582" customWidth="1"/>
    <col min="6148" max="6148" width="13.1640625" style="582" customWidth="1"/>
    <col min="6149" max="6149" width="20" style="582" customWidth="1"/>
    <col min="6150" max="6150" width="18.83203125" style="582" customWidth="1"/>
    <col min="6151" max="6151" width="11.6640625" style="582" customWidth="1"/>
    <col min="6152" max="6152" width="19.5" style="582" customWidth="1"/>
    <col min="6153" max="6153" width="12.5" style="582" customWidth="1"/>
    <col min="6154" max="6154" width="13.5" style="582" customWidth="1"/>
    <col min="6155" max="6155" width="12.1640625" style="582" customWidth="1"/>
    <col min="6156" max="6156" width="17" style="582" customWidth="1"/>
    <col min="6157" max="6157" width="17.1640625" style="582" customWidth="1"/>
    <col min="6158" max="6158" width="14" style="582" customWidth="1"/>
    <col min="6159" max="6159" width="11" style="582" customWidth="1"/>
    <col min="6160" max="6160" width="12.6640625" style="582" customWidth="1"/>
    <col min="6161" max="6161" width="12.33203125" style="582" customWidth="1"/>
    <col min="6162" max="6162" width="11.5" style="582" customWidth="1"/>
    <col min="6163" max="6163" width="12.33203125" style="582" customWidth="1"/>
    <col min="6164" max="6164" width="13.83203125" style="582" customWidth="1"/>
    <col min="6165" max="6165" width="8.83203125" style="582"/>
    <col min="6166" max="6166" width="12.6640625" style="582" customWidth="1"/>
    <col min="6167" max="6167" width="14.6640625" style="582" customWidth="1"/>
    <col min="6168" max="6168" width="37.1640625" style="582" customWidth="1"/>
    <col min="6169" max="6169" width="16" style="582" customWidth="1"/>
    <col min="6170" max="6170" width="11" style="582" customWidth="1"/>
    <col min="6171" max="6171" width="20.33203125" style="582" customWidth="1"/>
    <col min="6172" max="6172" width="48" style="582" customWidth="1"/>
    <col min="6173" max="6176" width="0" style="582" hidden="1" customWidth="1"/>
    <col min="6177" max="6177" width="58.1640625" style="582" customWidth="1"/>
    <col min="6178" max="6400" width="8.83203125" style="582"/>
    <col min="6401" max="6401" width="10.33203125" style="582" customWidth="1"/>
    <col min="6402" max="6402" width="24.1640625" style="582" customWidth="1"/>
    <col min="6403" max="6403" width="13.83203125" style="582" customWidth="1"/>
    <col min="6404" max="6404" width="13.1640625" style="582" customWidth="1"/>
    <col min="6405" max="6405" width="20" style="582" customWidth="1"/>
    <col min="6406" max="6406" width="18.83203125" style="582" customWidth="1"/>
    <col min="6407" max="6407" width="11.6640625" style="582" customWidth="1"/>
    <col min="6408" max="6408" width="19.5" style="582" customWidth="1"/>
    <col min="6409" max="6409" width="12.5" style="582" customWidth="1"/>
    <col min="6410" max="6410" width="13.5" style="582" customWidth="1"/>
    <col min="6411" max="6411" width="12.1640625" style="582" customWidth="1"/>
    <col min="6412" max="6412" width="17" style="582" customWidth="1"/>
    <col min="6413" max="6413" width="17.1640625" style="582" customWidth="1"/>
    <col min="6414" max="6414" width="14" style="582" customWidth="1"/>
    <col min="6415" max="6415" width="11" style="582" customWidth="1"/>
    <col min="6416" max="6416" width="12.6640625" style="582" customWidth="1"/>
    <col min="6417" max="6417" width="12.33203125" style="582" customWidth="1"/>
    <col min="6418" max="6418" width="11.5" style="582" customWidth="1"/>
    <col min="6419" max="6419" width="12.33203125" style="582" customWidth="1"/>
    <col min="6420" max="6420" width="13.83203125" style="582" customWidth="1"/>
    <col min="6421" max="6421" width="8.83203125" style="582"/>
    <col min="6422" max="6422" width="12.6640625" style="582" customWidth="1"/>
    <col min="6423" max="6423" width="14.6640625" style="582" customWidth="1"/>
    <col min="6424" max="6424" width="37.1640625" style="582" customWidth="1"/>
    <col min="6425" max="6425" width="16" style="582" customWidth="1"/>
    <col min="6426" max="6426" width="11" style="582" customWidth="1"/>
    <col min="6427" max="6427" width="20.33203125" style="582" customWidth="1"/>
    <col min="6428" max="6428" width="48" style="582" customWidth="1"/>
    <col min="6429" max="6432" width="0" style="582" hidden="1" customWidth="1"/>
    <col min="6433" max="6433" width="58.1640625" style="582" customWidth="1"/>
    <col min="6434" max="6656" width="8.83203125" style="582"/>
    <col min="6657" max="6657" width="10.33203125" style="582" customWidth="1"/>
    <col min="6658" max="6658" width="24.1640625" style="582" customWidth="1"/>
    <col min="6659" max="6659" width="13.83203125" style="582" customWidth="1"/>
    <col min="6660" max="6660" width="13.1640625" style="582" customWidth="1"/>
    <col min="6661" max="6661" width="20" style="582" customWidth="1"/>
    <col min="6662" max="6662" width="18.83203125" style="582" customWidth="1"/>
    <col min="6663" max="6663" width="11.6640625" style="582" customWidth="1"/>
    <col min="6664" max="6664" width="19.5" style="582" customWidth="1"/>
    <col min="6665" max="6665" width="12.5" style="582" customWidth="1"/>
    <col min="6666" max="6666" width="13.5" style="582" customWidth="1"/>
    <col min="6667" max="6667" width="12.1640625" style="582" customWidth="1"/>
    <col min="6668" max="6668" width="17" style="582" customWidth="1"/>
    <col min="6669" max="6669" width="17.1640625" style="582" customWidth="1"/>
    <col min="6670" max="6670" width="14" style="582" customWidth="1"/>
    <col min="6671" max="6671" width="11" style="582" customWidth="1"/>
    <col min="6672" max="6672" width="12.6640625" style="582" customWidth="1"/>
    <col min="6673" max="6673" width="12.33203125" style="582" customWidth="1"/>
    <col min="6674" max="6674" width="11.5" style="582" customWidth="1"/>
    <col min="6675" max="6675" width="12.33203125" style="582" customWidth="1"/>
    <col min="6676" max="6676" width="13.83203125" style="582" customWidth="1"/>
    <col min="6677" max="6677" width="8.83203125" style="582"/>
    <col min="6678" max="6678" width="12.6640625" style="582" customWidth="1"/>
    <col min="6679" max="6679" width="14.6640625" style="582" customWidth="1"/>
    <col min="6680" max="6680" width="37.1640625" style="582" customWidth="1"/>
    <col min="6681" max="6681" width="16" style="582" customWidth="1"/>
    <col min="6682" max="6682" width="11" style="582" customWidth="1"/>
    <col min="6683" max="6683" width="20.33203125" style="582" customWidth="1"/>
    <col min="6684" max="6684" width="48" style="582" customWidth="1"/>
    <col min="6685" max="6688" width="0" style="582" hidden="1" customWidth="1"/>
    <col min="6689" max="6689" width="58.1640625" style="582" customWidth="1"/>
    <col min="6690" max="6912" width="8.83203125" style="582"/>
    <col min="6913" max="6913" width="10.33203125" style="582" customWidth="1"/>
    <col min="6914" max="6914" width="24.1640625" style="582" customWidth="1"/>
    <col min="6915" max="6915" width="13.83203125" style="582" customWidth="1"/>
    <col min="6916" max="6916" width="13.1640625" style="582" customWidth="1"/>
    <col min="6917" max="6917" width="20" style="582" customWidth="1"/>
    <col min="6918" max="6918" width="18.83203125" style="582" customWidth="1"/>
    <col min="6919" max="6919" width="11.6640625" style="582" customWidth="1"/>
    <col min="6920" max="6920" width="19.5" style="582" customWidth="1"/>
    <col min="6921" max="6921" width="12.5" style="582" customWidth="1"/>
    <col min="6922" max="6922" width="13.5" style="582" customWidth="1"/>
    <col min="6923" max="6923" width="12.1640625" style="582" customWidth="1"/>
    <col min="6924" max="6924" width="17" style="582" customWidth="1"/>
    <col min="6925" max="6925" width="17.1640625" style="582" customWidth="1"/>
    <col min="6926" max="6926" width="14" style="582" customWidth="1"/>
    <col min="6927" max="6927" width="11" style="582" customWidth="1"/>
    <col min="6928" max="6928" width="12.6640625" style="582" customWidth="1"/>
    <col min="6929" max="6929" width="12.33203125" style="582" customWidth="1"/>
    <col min="6930" max="6930" width="11.5" style="582" customWidth="1"/>
    <col min="6931" max="6931" width="12.33203125" style="582" customWidth="1"/>
    <col min="6932" max="6932" width="13.83203125" style="582" customWidth="1"/>
    <col min="6933" max="6933" width="8.83203125" style="582"/>
    <col min="6934" max="6934" width="12.6640625" style="582" customWidth="1"/>
    <col min="6935" max="6935" width="14.6640625" style="582" customWidth="1"/>
    <col min="6936" max="6936" width="37.1640625" style="582" customWidth="1"/>
    <col min="6937" max="6937" width="16" style="582" customWidth="1"/>
    <col min="6938" max="6938" width="11" style="582" customWidth="1"/>
    <col min="6939" max="6939" width="20.33203125" style="582" customWidth="1"/>
    <col min="6940" max="6940" width="48" style="582" customWidth="1"/>
    <col min="6941" max="6944" width="0" style="582" hidden="1" customWidth="1"/>
    <col min="6945" max="6945" width="58.1640625" style="582" customWidth="1"/>
    <col min="6946" max="7168" width="8.83203125" style="582"/>
    <col min="7169" max="7169" width="10.33203125" style="582" customWidth="1"/>
    <col min="7170" max="7170" width="24.1640625" style="582" customWidth="1"/>
    <col min="7171" max="7171" width="13.83203125" style="582" customWidth="1"/>
    <col min="7172" max="7172" width="13.1640625" style="582" customWidth="1"/>
    <col min="7173" max="7173" width="20" style="582" customWidth="1"/>
    <col min="7174" max="7174" width="18.83203125" style="582" customWidth="1"/>
    <col min="7175" max="7175" width="11.6640625" style="582" customWidth="1"/>
    <col min="7176" max="7176" width="19.5" style="582" customWidth="1"/>
    <col min="7177" max="7177" width="12.5" style="582" customWidth="1"/>
    <col min="7178" max="7178" width="13.5" style="582" customWidth="1"/>
    <col min="7179" max="7179" width="12.1640625" style="582" customWidth="1"/>
    <col min="7180" max="7180" width="17" style="582" customWidth="1"/>
    <col min="7181" max="7181" width="17.1640625" style="582" customWidth="1"/>
    <col min="7182" max="7182" width="14" style="582" customWidth="1"/>
    <col min="7183" max="7183" width="11" style="582" customWidth="1"/>
    <col min="7184" max="7184" width="12.6640625" style="582" customWidth="1"/>
    <col min="7185" max="7185" width="12.33203125" style="582" customWidth="1"/>
    <col min="7186" max="7186" width="11.5" style="582" customWidth="1"/>
    <col min="7187" max="7187" width="12.33203125" style="582" customWidth="1"/>
    <col min="7188" max="7188" width="13.83203125" style="582" customWidth="1"/>
    <col min="7189" max="7189" width="8.83203125" style="582"/>
    <col min="7190" max="7190" width="12.6640625" style="582" customWidth="1"/>
    <col min="7191" max="7191" width="14.6640625" style="582" customWidth="1"/>
    <col min="7192" max="7192" width="37.1640625" style="582" customWidth="1"/>
    <col min="7193" max="7193" width="16" style="582" customWidth="1"/>
    <col min="7194" max="7194" width="11" style="582" customWidth="1"/>
    <col min="7195" max="7195" width="20.33203125" style="582" customWidth="1"/>
    <col min="7196" max="7196" width="48" style="582" customWidth="1"/>
    <col min="7197" max="7200" width="0" style="582" hidden="1" customWidth="1"/>
    <col min="7201" max="7201" width="58.1640625" style="582" customWidth="1"/>
    <col min="7202" max="7424" width="8.83203125" style="582"/>
    <col min="7425" max="7425" width="10.33203125" style="582" customWidth="1"/>
    <col min="7426" max="7426" width="24.1640625" style="582" customWidth="1"/>
    <col min="7427" max="7427" width="13.83203125" style="582" customWidth="1"/>
    <col min="7428" max="7428" width="13.1640625" style="582" customWidth="1"/>
    <col min="7429" max="7429" width="20" style="582" customWidth="1"/>
    <col min="7430" max="7430" width="18.83203125" style="582" customWidth="1"/>
    <col min="7431" max="7431" width="11.6640625" style="582" customWidth="1"/>
    <col min="7432" max="7432" width="19.5" style="582" customWidth="1"/>
    <col min="7433" max="7433" width="12.5" style="582" customWidth="1"/>
    <col min="7434" max="7434" width="13.5" style="582" customWidth="1"/>
    <col min="7435" max="7435" width="12.1640625" style="582" customWidth="1"/>
    <col min="7436" max="7436" width="17" style="582" customWidth="1"/>
    <col min="7437" max="7437" width="17.1640625" style="582" customWidth="1"/>
    <col min="7438" max="7438" width="14" style="582" customWidth="1"/>
    <col min="7439" max="7439" width="11" style="582" customWidth="1"/>
    <col min="7440" max="7440" width="12.6640625" style="582" customWidth="1"/>
    <col min="7441" max="7441" width="12.33203125" style="582" customWidth="1"/>
    <col min="7442" max="7442" width="11.5" style="582" customWidth="1"/>
    <col min="7443" max="7443" width="12.33203125" style="582" customWidth="1"/>
    <col min="7444" max="7444" width="13.83203125" style="582" customWidth="1"/>
    <col min="7445" max="7445" width="8.83203125" style="582"/>
    <col min="7446" max="7446" width="12.6640625" style="582" customWidth="1"/>
    <col min="7447" max="7447" width="14.6640625" style="582" customWidth="1"/>
    <col min="7448" max="7448" width="37.1640625" style="582" customWidth="1"/>
    <col min="7449" max="7449" width="16" style="582" customWidth="1"/>
    <col min="7450" max="7450" width="11" style="582" customWidth="1"/>
    <col min="7451" max="7451" width="20.33203125" style="582" customWidth="1"/>
    <col min="7452" max="7452" width="48" style="582" customWidth="1"/>
    <col min="7453" max="7456" width="0" style="582" hidden="1" customWidth="1"/>
    <col min="7457" max="7457" width="58.1640625" style="582" customWidth="1"/>
    <col min="7458" max="7680" width="8.83203125" style="582"/>
    <col min="7681" max="7681" width="10.33203125" style="582" customWidth="1"/>
    <col min="7682" max="7682" width="24.1640625" style="582" customWidth="1"/>
    <col min="7683" max="7683" width="13.83203125" style="582" customWidth="1"/>
    <col min="7684" max="7684" width="13.1640625" style="582" customWidth="1"/>
    <col min="7685" max="7685" width="20" style="582" customWidth="1"/>
    <col min="7686" max="7686" width="18.83203125" style="582" customWidth="1"/>
    <col min="7687" max="7687" width="11.6640625" style="582" customWidth="1"/>
    <col min="7688" max="7688" width="19.5" style="582" customWidth="1"/>
    <col min="7689" max="7689" width="12.5" style="582" customWidth="1"/>
    <col min="7690" max="7690" width="13.5" style="582" customWidth="1"/>
    <col min="7691" max="7691" width="12.1640625" style="582" customWidth="1"/>
    <col min="7692" max="7692" width="17" style="582" customWidth="1"/>
    <col min="7693" max="7693" width="17.1640625" style="582" customWidth="1"/>
    <col min="7694" max="7694" width="14" style="582" customWidth="1"/>
    <col min="7695" max="7695" width="11" style="582" customWidth="1"/>
    <col min="7696" max="7696" width="12.6640625" style="582" customWidth="1"/>
    <col min="7697" max="7697" width="12.33203125" style="582" customWidth="1"/>
    <col min="7698" max="7698" width="11.5" style="582" customWidth="1"/>
    <col min="7699" max="7699" width="12.33203125" style="582" customWidth="1"/>
    <col min="7700" max="7700" width="13.83203125" style="582" customWidth="1"/>
    <col min="7701" max="7701" width="8.83203125" style="582"/>
    <col min="7702" max="7702" width="12.6640625" style="582" customWidth="1"/>
    <col min="7703" max="7703" width="14.6640625" style="582" customWidth="1"/>
    <col min="7704" max="7704" width="37.1640625" style="582" customWidth="1"/>
    <col min="7705" max="7705" width="16" style="582" customWidth="1"/>
    <col min="7706" max="7706" width="11" style="582" customWidth="1"/>
    <col min="7707" max="7707" width="20.33203125" style="582" customWidth="1"/>
    <col min="7708" max="7708" width="48" style="582" customWidth="1"/>
    <col min="7709" max="7712" width="0" style="582" hidden="1" customWidth="1"/>
    <col min="7713" max="7713" width="58.1640625" style="582" customWidth="1"/>
    <col min="7714" max="7936" width="8.83203125" style="582"/>
    <col min="7937" max="7937" width="10.33203125" style="582" customWidth="1"/>
    <col min="7938" max="7938" width="24.1640625" style="582" customWidth="1"/>
    <col min="7939" max="7939" width="13.83203125" style="582" customWidth="1"/>
    <col min="7940" max="7940" width="13.1640625" style="582" customWidth="1"/>
    <col min="7941" max="7941" width="20" style="582" customWidth="1"/>
    <col min="7942" max="7942" width="18.83203125" style="582" customWidth="1"/>
    <col min="7943" max="7943" width="11.6640625" style="582" customWidth="1"/>
    <col min="7944" max="7944" width="19.5" style="582" customWidth="1"/>
    <col min="7945" max="7945" width="12.5" style="582" customWidth="1"/>
    <col min="7946" max="7946" width="13.5" style="582" customWidth="1"/>
    <col min="7947" max="7947" width="12.1640625" style="582" customWidth="1"/>
    <col min="7948" max="7948" width="17" style="582" customWidth="1"/>
    <col min="7949" max="7949" width="17.1640625" style="582" customWidth="1"/>
    <col min="7950" max="7950" width="14" style="582" customWidth="1"/>
    <col min="7951" max="7951" width="11" style="582" customWidth="1"/>
    <col min="7952" max="7952" width="12.6640625" style="582" customWidth="1"/>
    <col min="7953" max="7953" width="12.33203125" style="582" customWidth="1"/>
    <col min="7954" max="7954" width="11.5" style="582" customWidth="1"/>
    <col min="7955" max="7955" width="12.33203125" style="582" customWidth="1"/>
    <col min="7956" max="7956" width="13.83203125" style="582" customWidth="1"/>
    <col min="7957" max="7957" width="8.83203125" style="582"/>
    <col min="7958" max="7958" width="12.6640625" style="582" customWidth="1"/>
    <col min="7959" max="7959" width="14.6640625" style="582" customWidth="1"/>
    <col min="7960" max="7960" width="37.1640625" style="582" customWidth="1"/>
    <col min="7961" max="7961" width="16" style="582" customWidth="1"/>
    <col min="7962" max="7962" width="11" style="582" customWidth="1"/>
    <col min="7963" max="7963" width="20.33203125" style="582" customWidth="1"/>
    <col min="7964" max="7964" width="48" style="582" customWidth="1"/>
    <col min="7965" max="7968" width="0" style="582" hidden="1" customWidth="1"/>
    <col min="7969" max="7969" width="58.1640625" style="582" customWidth="1"/>
    <col min="7970" max="8192" width="8.83203125" style="582"/>
    <col min="8193" max="8193" width="10.33203125" style="582" customWidth="1"/>
    <col min="8194" max="8194" width="24.1640625" style="582" customWidth="1"/>
    <col min="8195" max="8195" width="13.83203125" style="582" customWidth="1"/>
    <col min="8196" max="8196" width="13.1640625" style="582" customWidth="1"/>
    <col min="8197" max="8197" width="20" style="582" customWidth="1"/>
    <col min="8198" max="8198" width="18.83203125" style="582" customWidth="1"/>
    <col min="8199" max="8199" width="11.6640625" style="582" customWidth="1"/>
    <col min="8200" max="8200" width="19.5" style="582" customWidth="1"/>
    <col min="8201" max="8201" width="12.5" style="582" customWidth="1"/>
    <col min="8202" max="8202" width="13.5" style="582" customWidth="1"/>
    <col min="8203" max="8203" width="12.1640625" style="582" customWidth="1"/>
    <col min="8204" max="8204" width="17" style="582" customWidth="1"/>
    <col min="8205" max="8205" width="17.1640625" style="582" customWidth="1"/>
    <col min="8206" max="8206" width="14" style="582" customWidth="1"/>
    <col min="8207" max="8207" width="11" style="582" customWidth="1"/>
    <col min="8208" max="8208" width="12.6640625" style="582" customWidth="1"/>
    <col min="8209" max="8209" width="12.33203125" style="582" customWidth="1"/>
    <col min="8210" max="8210" width="11.5" style="582" customWidth="1"/>
    <col min="8211" max="8211" width="12.33203125" style="582" customWidth="1"/>
    <col min="8212" max="8212" width="13.83203125" style="582" customWidth="1"/>
    <col min="8213" max="8213" width="8.83203125" style="582"/>
    <col min="8214" max="8214" width="12.6640625" style="582" customWidth="1"/>
    <col min="8215" max="8215" width="14.6640625" style="582" customWidth="1"/>
    <col min="8216" max="8216" width="37.1640625" style="582" customWidth="1"/>
    <col min="8217" max="8217" width="16" style="582" customWidth="1"/>
    <col min="8218" max="8218" width="11" style="582" customWidth="1"/>
    <col min="8219" max="8219" width="20.33203125" style="582" customWidth="1"/>
    <col min="8220" max="8220" width="48" style="582" customWidth="1"/>
    <col min="8221" max="8224" width="0" style="582" hidden="1" customWidth="1"/>
    <col min="8225" max="8225" width="58.1640625" style="582" customWidth="1"/>
    <col min="8226" max="8448" width="8.83203125" style="582"/>
    <col min="8449" max="8449" width="10.33203125" style="582" customWidth="1"/>
    <col min="8450" max="8450" width="24.1640625" style="582" customWidth="1"/>
    <col min="8451" max="8451" width="13.83203125" style="582" customWidth="1"/>
    <col min="8452" max="8452" width="13.1640625" style="582" customWidth="1"/>
    <col min="8453" max="8453" width="20" style="582" customWidth="1"/>
    <col min="8454" max="8454" width="18.83203125" style="582" customWidth="1"/>
    <col min="8455" max="8455" width="11.6640625" style="582" customWidth="1"/>
    <col min="8456" max="8456" width="19.5" style="582" customWidth="1"/>
    <col min="8457" max="8457" width="12.5" style="582" customWidth="1"/>
    <col min="8458" max="8458" width="13.5" style="582" customWidth="1"/>
    <col min="8459" max="8459" width="12.1640625" style="582" customWidth="1"/>
    <col min="8460" max="8460" width="17" style="582" customWidth="1"/>
    <col min="8461" max="8461" width="17.1640625" style="582" customWidth="1"/>
    <col min="8462" max="8462" width="14" style="582" customWidth="1"/>
    <col min="8463" max="8463" width="11" style="582" customWidth="1"/>
    <col min="8464" max="8464" width="12.6640625" style="582" customWidth="1"/>
    <col min="8465" max="8465" width="12.33203125" style="582" customWidth="1"/>
    <col min="8466" max="8466" width="11.5" style="582" customWidth="1"/>
    <col min="8467" max="8467" width="12.33203125" style="582" customWidth="1"/>
    <col min="8468" max="8468" width="13.83203125" style="582" customWidth="1"/>
    <col min="8469" max="8469" width="8.83203125" style="582"/>
    <col min="8470" max="8470" width="12.6640625" style="582" customWidth="1"/>
    <col min="8471" max="8471" width="14.6640625" style="582" customWidth="1"/>
    <col min="8472" max="8472" width="37.1640625" style="582" customWidth="1"/>
    <col min="8473" max="8473" width="16" style="582" customWidth="1"/>
    <col min="8474" max="8474" width="11" style="582" customWidth="1"/>
    <col min="8475" max="8475" width="20.33203125" style="582" customWidth="1"/>
    <col min="8476" max="8476" width="48" style="582" customWidth="1"/>
    <col min="8477" max="8480" width="0" style="582" hidden="1" customWidth="1"/>
    <col min="8481" max="8481" width="58.1640625" style="582" customWidth="1"/>
    <col min="8482" max="8704" width="8.83203125" style="582"/>
    <col min="8705" max="8705" width="10.33203125" style="582" customWidth="1"/>
    <col min="8706" max="8706" width="24.1640625" style="582" customWidth="1"/>
    <col min="8707" max="8707" width="13.83203125" style="582" customWidth="1"/>
    <col min="8708" max="8708" width="13.1640625" style="582" customWidth="1"/>
    <col min="8709" max="8709" width="20" style="582" customWidth="1"/>
    <col min="8710" max="8710" width="18.83203125" style="582" customWidth="1"/>
    <col min="8711" max="8711" width="11.6640625" style="582" customWidth="1"/>
    <col min="8712" max="8712" width="19.5" style="582" customWidth="1"/>
    <col min="8713" max="8713" width="12.5" style="582" customWidth="1"/>
    <col min="8714" max="8714" width="13.5" style="582" customWidth="1"/>
    <col min="8715" max="8715" width="12.1640625" style="582" customWidth="1"/>
    <col min="8716" max="8716" width="17" style="582" customWidth="1"/>
    <col min="8717" max="8717" width="17.1640625" style="582" customWidth="1"/>
    <col min="8718" max="8718" width="14" style="582" customWidth="1"/>
    <col min="8719" max="8719" width="11" style="582" customWidth="1"/>
    <col min="8720" max="8720" width="12.6640625" style="582" customWidth="1"/>
    <col min="8721" max="8721" width="12.33203125" style="582" customWidth="1"/>
    <col min="8722" max="8722" width="11.5" style="582" customWidth="1"/>
    <col min="8723" max="8723" width="12.33203125" style="582" customWidth="1"/>
    <col min="8724" max="8724" width="13.83203125" style="582" customWidth="1"/>
    <col min="8725" max="8725" width="8.83203125" style="582"/>
    <col min="8726" max="8726" width="12.6640625" style="582" customWidth="1"/>
    <col min="8727" max="8727" width="14.6640625" style="582" customWidth="1"/>
    <col min="8728" max="8728" width="37.1640625" style="582" customWidth="1"/>
    <col min="8729" max="8729" width="16" style="582" customWidth="1"/>
    <col min="8730" max="8730" width="11" style="582" customWidth="1"/>
    <col min="8731" max="8731" width="20.33203125" style="582" customWidth="1"/>
    <col min="8732" max="8732" width="48" style="582" customWidth="1"/>
    <col min="8733" max="8736" width="0" style="582" hidden="1" customWidth="1"/>
    <col min="8737" max="8737" width="58.1640625" style="582" customWidth="1"/>
    <col min="8738" max="8960" width="8.83203125" style="582"/>
    <col min="8961" max="8961" width="10.33203125" style="582" customWidth="1"/>
    <col min="8962" max="8962" width="24.1640625" style="582" customWidth="1"/>
    <col min="8963" max="8963" width="13.83203125" style="582" customWidth="1"/>
    <col min="8964" max="8964" width="13.1640625" style="582" customWidth="1"/>
    <col min="8965" max="8965" width="20" style="582" customWidth="1"/>
    <col min="8966" max="8966" width="18.83203125" style="582" customWidth="1"/>
    <col min="8967" max="8967" width="11.6640625" style="582" customWidth="1"/>
    <col min="8968" max="8968" width="19.5" style="582" customWidth="1"/>
    <col min="8969" max="8969" width="12.5" style="582" customWidth="1"/>
    <col min="8970" max="8970" width="13.5" style="582" customWidth="1"/>
    <col min="8971" max="8971" width="12.1640625" style="582" customWidth="1"/>
    <col min="8972" max="8972" width="17" style="582" customWidth="1"/>
    <col min="8973" max="8973" width="17.1640625" style="582" customWidth="1"/>
    <col min="8974" max="8974" width="14" style="582" customWidth="1"/>
    <col min="8975" max="8975" width="11" style="582" customWidth="1"/>
    <col min="8976" max="8976" width="12.6640625" style="582" customWidth="1"/>
    <col min="8977" max="8977" width="12.33203125" style="582" customWidth="1"/>
    <col min="8978" max="8978" width="11.5" style="582" customWidth="1"/>
    <col min="8979" max="8979" width="12.33203125" style="582" customWidth="1"/>
    <col min="8980" max="8980" width="13.83203125" style="582" customWidth="1"/>
    <col min="8981" max="8981" width="8.83203125" style="582"/>
    <col min="8982" max="8982" width="12.6640625" style="582" customWidth="1"/>
    <col min="8983" max="8983" width="14.6640625" style="582" customWidth="1"/>
    <col min="8984" max="8984" width="37.1640625" style="582" customWidth="1"/>
    <col min="8985" max="8985" width="16" style="582" customWidth="1"/>
    <col min="8986" max="8986" width="11" style="582" customWidth="1"/>
    <col min="8987" max="8987" width="20.33203125" style="582" customWidth="1"/>
    <col min="8988" max="8988" width="48" style="582" customWidth="1"/>
    <col min="8989" max="8992" width="0" style="582" hidden="1" customWidth="1"/>
    <col min="8993" max="8993" width="58.1640625" style="582" customWidth="1"/>
    <col min="8994" max="9216" width="8.83203125" style="582"/>
    <col min="9217" max="9217" width="10.33203125" style="582" customWidth="1"/>
    <col min="9218" max="9218" width="24.1640625" style="582" customWidth="1"/>
    <col min="9219" max="9219" width="13.83203125" style="582" customWidth="1"/>
    <col min="9220" max="9220" width="13.1640625" style="582" customWidth="1"/>
    <col min="9221" max="9221" width="20" style="582" customWidth="1"/>
    <col min="9222" max="9222" width="18.83203125" style="582" customWidth="1"/>
    <col min="9223" max="9223" width="11.6640625" style="582" customWidth="1"/>
    <col min="9224" max="9224" width="19.5" style="582" customWidth="1"/>
    <col min="9225" max="9225" width="12.5" style="582" customWidth="1"/>
    <col min="9226" max="9226" width="13.5" style="582" customWidth="1"/>
    <col min="9227" max="9227" width="12.1640625" style="582" customWidth="1"/>
    <col min="9228" max="9228" width="17" style="582" customWidth="1"/>
    <col min="9229" max="9229" width="17.1640625" style="582" customWidth="1"/>
    <col min="9230" max="9230" width="14" style="582" customWidth="1"/>
    <col min="9231" max="9231" width="11" style="582" customWidth="1"/>
    <col min="9232" max="9232" width="12.6640625" style="582" customWidth="1"/>
    <col min="9233" max="9233" width="12.33203125" style="582" customWidth="1"/>
    <col min="9234" max="9234" width="11.5" style="582" customWidth="1"/>
    <col min="9235" max="9235" width="12.33203125" style="582" customWidth="1"/>
    <col min="9236" max="9236" width="13.83203125" style="582" customWidth="1"/>
    <col min="9237" max="9237" width="8.83203125" style="582"/>
    <col min="9238" max="9238" width="12.6640625" style="582" customWidth="1"/>
    <col min="9239" max="9239" width="14.6640625" style="582" customWidth="1"/>
    <col min="9240" max="9240" width="37.1640625" style="582" customWidth="1"/>
    <col min="9241" max="9241" width="16" style="582" customWidth="1"/>
    <col min="9242" max="9242" width="11" style="582" customWidth="1"/>
    <col min="9243" max="9243" width="20.33203125" style="582" customWidth="1"/>
    <col min="9244" max="9244" width="48" style="582" customWidth="1"/>
    <col min="9245" max="9248" width="0" style="582" hidden="1" customWidth="1"/>
    <col min="9249" max="9249" width="58.1640625" style="582" customWidth="1"/>
    <col min="9250" max="9472" width="8.83203125" style="582"/>
    <col min="9473" max="9473" width="10.33203125" style="582" customWidth="1"/>
    <col min="9474" max="9474" width="24.1640625" style="582" customWidth="1"/>
    <col min="9475" max="9475" width="13.83203125" style="582" customWidth="1"/>
    <col min="9476" max="9476" width="13.1640625" style="582" customWidth="1"/>
    <col min="9477" max="9477" width="20" style="582" customWidth="1"/>
    <col min="9478" max="9478" width="18.83203125" style="582" customWidth="1"/>
    <col min="9479" max="9479" width="11.6640625" style="582" customWidth="1"/>
    <col min="9480" max="9480" width="19.5" style="582" customWidth="1"/>
    <col min="9481" max="9481" width="12.5" style="582" customWidth="1"/>
    <col min="9482" max="9482" width="13.5" style="582" customWidth="1"/>
    <col min="9483" max="9483" width="12.1640625" style="582" customWidth="1"/>
    <col min="9484" max="9484" width="17" style="582" customWidth="1"/>
    <col min="9485" max="9485" width="17.1640625" style="582" customWidth="1"/>
    <col min="9486" max="9486" width="14" style="582" customWidth="1"/>
    <col min="9487" max="9487" width="11" style="582" customWidth="1"/>
    <col min="9488" max="9488" width="12.6640625" style="582" customWidth="1"/>
    <col min="9489" max="9489" width="12.33203125" style="582" customWidth="1"/>
    <col min="9490" max="9490" width="11.5" style="582" customWidth="1"/>
    <col min="9491" max="9491" width="12.33203125" style="582" customWidth="1"/>
    <col min="9492" max="9492" width="13.83203125" style="582" customWidth="1"/>
    <col min="9493" max="9493" width="8.83203125" style="582"/>
    <col min="9494" max="9494" width="12.6640625" style="582" customWidth="1"/>
    <col min="9495" max="9495" width="14.6640625" style="582" customWidth="1"/>
    <col min="9496" max="9496" width="37.1640625" style="582" customWidth="1"/>
    <col min="9497" max="9497" width="16" style="582" customWidth="1"/>
    <col min="9498" max="9498" width="11" style="582" customWidth="1"/>
    <col min="9499" max="9499" width="20.33203125" style="582" customWidth="1"/>
    <col min="9500" max="9500" width="48" style="582" customWidth="1"/>
    <col min="9501" max="9504" width="0" style="582" hidden="1" customWidth="1"/>
    <col min="9505" max="9505" width="58.1640625" style="582" customWidth="1"/>
    <col min="9506" max="9728" width="8.83203125" style="582"/>
    <col min="9729" max="9729" width="10.33203125" style="582" customWidth="1"/>
    <col min="9730" max="9730" width="24.1640625" style="582" customWidth="1"/>
    <col min="9731" max="9731" width="13.83203125" style="582" customWidth="1"/>
    <col min="9732" max="9732" width="13.1640625" style="582" customWidth="1"/>
    <col min="9733" max="9733" width="20" style="582" customWidth="1"/>
    <col min="9734" max="9734" width="18.83203125" style="582" customWidth="1"/>
    <col min="9735" max="9735" width="11.6640625" style="582" customWidth="1"/>
    <col min="9736" max="9736" width="19.5" style="582" customWidth="1"/>
    <col min="9737" max="9737" width="12.5" style="582" customWidth="1"/>
    <col min="9738" max="9738" width="13.5" style="582" customWidth="1"/>
    <col min="9739" max="9739" width="12.1640625" style="582" customWidth="1"/>
    <col min="9740" max="9740" width="17" style="582" customWidth="1"/>
    <col min="9741" max="9741" width="17.1640625" style="582" customWidth="1"/>
    <col min="9742" max="9742" width="14" style="582" customWidth="1"/>
    <col min="9743" max="9743" width="11" style="582" customWidth="1"/>
    <col min="9744" max="9744" width="12.6640625" style="582" customWidth="1"/>
    <col min="9745" max="9745" width="12.33203125" style="582" customWidth="1"/>
    <col min="9746" max="9746" width="11.5" style="582" customWidth="1"/>
    <col min="9747" max="9747" width="12.33203125" style="582" customWidth="1"/>
    <col min="9748" max="9748" width="13.83203125" style="582" customWidth="1"/>
    <col min="9749" max="9749" width="8.83203125" style="582"/>
    <col min="9750" max="9750" width="12.6640625" style="582" customWidth="1"/>
    <col min="9751" max="9751" width="14.6640625" style="582" customWidth="1"/>
    <col min="9752" max="9752" width="37.1640625" style="582" customWidth="1"/>
    <col min="9753" max="9753" width="16" style="582" customWidth="1"/>
    <col min="9754" max="9754" width="11" style="582" customWidth="1"/>
    <col min="9755" max="9755" width="20.33203125" style="582" customWidth="1"/>
    <col min="9756" max="9756" width="48" style="582" customWidth="1"/>
    <col min="9757" max="9760" width="0" style="582" hidden="1" customWidth="1"/>
    <col min="9761" max="9761" width="58.1640625" style="582" customWidth="1"/>
    <col min="9762" max="9984" width="8.83203125" style="582"/>
    <col min="9985" max="9985" width="10.33203125" style="582" customWidth="1"/>
    <col min="9986" max="9986" width="24.1640625" style="582" customWidth="1"/>
    <col min="9987" max="9987" width="13.83203125" style="582" customWidth="1"/>
    <col min="9988" max="9988" width="13.1640625" style="582" customWidth="1"/>
    <col min="9989" max="9989" width="20" style="582" customWidth="1"/>
    <col min="9990" max="9990" width="18.83203125" style="582" customWidth="1"/>
    <col min="9991" max="9991" width="11.6640625" style="582" customWidth="1"/>
    <col min="9992" max="9992" width="19.5" style="582" customWidth="1"/>
    <col min="9993" max="9993" width="12.5" style="582" customWidth="1"/>
    <col min="9994" max="9994" width="13.5" style="582" customWidth="1"/>
    <col min="9995" max="9995" width="12.1640625" style="582" customWidth="1"/>
    <col min="9996" max="9996" width="17" style="582" customWidth="1"/>
    <col min="9997" max="9997" width="17.1640625" style="582" customWidth="1"/>
    <col min="9998" max="9998" width="14" style="582" customWidth="1"/>
    <col min="9999" max="9999" width="11" style="582" customWidth="1"/>
    <col min="10000" max="10000" width="12.6640625" style="582" customWidth="1"/>
    <col min="10001" max="10001" width="12.33203125" style="582" customWidth="1"/>
    <col min="10002" max="10002" width="11.5" style="582" customWidth="1"/>
    <col min="10003" max="10003" width="12.33203125" style="582" customWidth="1"/>
    <col min="10004" max="10004" width="13.83203125" style="582" customWidth="1"/>
    <col min="10005" max="10005" width="8.83203125" style="582"/>
    <col min="10006" max="10006" width="12.6640625" style="582" customWidth="1"/>
    <col min="10007" max="10007" width="14.6640625" style="582" customWidth="1"/>
    <col min="10008" max="10008" width="37.1640625" style="582" customWidth="1"/>
    <col min="10009" max="10009" width="16" style="582" customWidth="1"/>
    <col min="10010" max="10010" width="11" style="582" customWidth="1"/>
    <col min="10011" max="10011" width="20.33203125" style="582" customWidth="1"/>
    <col min="10012" max="10012" width="48" style="582" customWidth="1"/>
    <col min="10013" max="10016" width="0" style="582" hidden="1" customWidth="1"/>
    <col min="10017" max="10017" width="58.1640625" style="582" customWidth="1"/>
    <col min="10018" max="10240" width="8.83203125" style="582"/>
    <col min="10241" max="10241" width="10.33203125" style="582" customWidth="1"/>
    <col min="10242" max="10242" width="24.1640625" style="582" customWidth="1"/>
    <col min="10243" max="10243" width="13.83203125" style="582" customWidth="1"/>
    <col min="10244" max="10244" width="13.1640625" style="582" customWidth="1"/>
    <col min="10245" max="10245" width="20" style="582" customWidth="1"/>
    <col min="10246" max="10246" width="18.83203125" style="582" customWidth="1"/>
    <col min="10247" max="10247" width="11.6640625" style="582" customWidth="1"/>
    <col min="10248" max="10248" width="19.5" style="582" customWidth="1"/>
    <col min="10249" max="10249" width="12.5" style="582" customWidth="1"/>
    <col min="10250" max="10250" width="13.5" style="582" customWidth="1"/>
    <col min="10251" max="10251" width="12.1640625" style="582" customWidth="1"/>
    <col min="10252" max="10252" width="17" style="582" customWidth="1"/>
    <col min="10253" max="10253" width="17.1640625" style="582" customWidth="1"/>
    <col min="10254" max="10254" width="14" style="582" customWidth="1"/>
    <col min="10255" max="10255" width="11" style="582" customWidth="1"/>
    <col min="10256" max="10256" width="12.6640625" style="582" customWidth="1"/>
    <col min="10257" max="10257" width="12.33203125" style="582" customWidth="1"/>
    <col min="10258" max="10258" width="11.5" style="582" customWidth="1"/>
    <col min="10259" max="10259" width="12.33203125" style="582" customWidth="1"/>
    <col min="10260" max="10260" width="13.83203125" style="582" customWidth="1"/>
    <col min="10261" max="10261" width="8.83203125" style="582"/>
    <col min="10262" max="10262" width="12.6640625" style="582" customWidth="1"/>
    <col min="10263" max="10263" width="14.6640625" style="582" customWidth="1"/>
    <col min="10264" max="10264" width="37.1640625" style="582" customWidth="1"/>
    <col min="10265" max="10265" width="16" style="582" customWidth="1"/>
    <col min="10266" max="10266" width="11" style="582" customWidth="1"/>
    <col min="10267" max="10267" width="20.33203125" style="582" customWidth="1"/>
    <col min="10268" max="10268" width="48" style="582" customWidth="1"/>
    <col min="10269" max="10272" width="0" style="582" hidden="1" customWidth="1"/>
    <col min="10273" max="10273" width="58.1640625" style="582" customWidth="1"/>
    <col min="10274" max="10496" width="8.83203125" style="582"/>
    <col min="10497" max="10497" width="10.33203125" style="582" customWidth="1"/>
    <col min="10498" max="10498" width="24.1640625" style="582" customWidth="1"/>
    <col min="10499" max="10499" width="13.83203125" style="582" customWidth="1"/>
    <col min="10500" max="10500" width="13.1640625" style="582" customWidth="1"/>
    <col min="10501" max="10501" width="20" style="582" customWidth="1"/>
    <col min="10502" max="10502" width="18.83203125" style="582" customWidth="1"/>
    <col min="10503" max="10503" width="11.6640625" style="582" customWidth="1"/>
    <col min="10504" max="10504" width="19.5" style="582" customWidth="1"/>
    <col min="10505" max="10505" width="12.5" style="582" customWidth="1"/>
    <col min="10506" max="10506" width="13.5" style="582" customWidth="1"/>
    <col min="10507" max="10507" width="12.1640625" style="582" customWidth="1"/>
    <col min="10508" max="10508" width="17" style="582" customWidth="1"/>
    <col min="10509" max="10509" width="17.1640625" style="582" customWidth="1"/>
    <col min="10510" max="10510" width="14" style="582" customWidth="1"/>
    <col min="10511" max="10511" width="11" style="582" customWidth="1"/>
    <col min="10512" max="10512" width="12.6640625" style="582" customWidth="1"/>
    <col min="10513" max="10513" width="12.33203125" style="582" customWidth="1"/>
    <col min="10514" max="10514" width="11.5" style="582" customWidth="1"/>
    <col min="10515" max="10515" width="12.33203125" style="582" customWidth="1"/>
    <col min="10516" max="10516" width="13.83203125" style="582" customWidth="1"/>
    <col min="10517" max="10517" width="8.83203125" style="582"/>
    <col min="10518" max="10518" width="12.6640625" style="582" customWidth="1"/>
    <col min="10519" max="10519" width="14.6640625" style="582" customWidth="1"/>
    <col min="10520" max="10520" width="37.1640625" style="582" customWidth="1"/>
    <col min="10521" max="10521" width="16" style="582" customWidth="1"/>
    <col min="10522" max="10522" width="11" style="582" customWidth="1"/>
    <col min="10523" max="10523" width="20.33203125" style="582" customWidth="1"/>
    <col min="10524" max="10524" width="48" style="582" customWidth="1"/>
    <col min="10525" max="10528" width="0" style="582" hidden="1" customWidth="1"/>
    <col min="10529" max="10529" width="58.1640625" style="582" customWidth="1"/>
    <col min="10530" max="10752" width="8.83203125" style="582"/>
    <col min="10753" max="10753" width="10.33203125" style="582" customWidth="1"/>
    <col min="10754" max="10754" width="24.1640625" style="582" customWidth="1"/>
    <col min="10755" max="10755" width="13.83203125" style="582" customWidth="1"/>
    <col min="10756" max="10756" width="13.1640625" style="582" customWidth="1"/>
    <col min="10757" max="10757" width="20" style="582" customWidth="1"/>
    <col min="10758" max="10758" width="18.83203125" style="582" customWidth="1"/>
    <col min="10759" max="10759" width="11.6640625" style="582" customWidth="1"/>
    <col min="10760" max="10760" width="19.5" style="582" customWidth="1"/>
    <col min="10761" max="10761" width="12.5" style="582" customWidth="1"/>
    <col min="10762" max="10762" width="13.5" style="582" customWidth="1"/>
    <col min="10763" max="10763" width="12.1640625" style="582" customWidth="1"/>
    <col min="10764" max="10764" width="17" style="582" customWidth="1"/>
    <col min="10765" max="10765" width="17.1640625" style="582" customWidth="1"/>
    <col min="10766" max="10766" width="14" style="582" customWidth="1"/>
    <col min="10767" max="10767" width="11" style="582" customWidth="1"/>
    <col min="10768" max="10768" width="12.6640625" style="582" customWidth="1"/>
    <col min="10769" max="10769" width="12.33203125" style="582" customWidth="1"/>
    <col min="10770" max="10770" width="11.5" style="582" customWidth="1"/>
    <col min="10771" max="10771" width="12.33203125" style="582" customWidth="1"/>
    <col min="10772" max="10772" width="13.83203125" style="582" customWidth="1"/>
    <col min="10773" max="10773" width="8.83203125" style="582"/>
    <col min="10774" max="10774" width="12.6640625" style="582" customWidth="1"/>
    <col min="10775" max="10775" width="14.6640625" style="582" customWidth="1"/>
    <col min="10776" max="10776" width="37.1640625" style="582" customWidth="1"/>
    <col min="10777" max="10777" width="16" style="582" customWidth="1"/>
    <col min="10778" max="10778" width="11" style="582" customWidth="1"/>
    <col min="10779" max="10779" width="20.33203125" style="582" customWidth="1"/>
    <col min="10780" max="10780" width="48" style="582" customWidth="1"/>
    <col min="10781" max="10784" width="0" style="582" hidden="1" customWidth="1"/>
    <col min="10785" max="10785" width="58.1640625" style="582" customWidth="1"/>
    <col min="10786" max="11008" width="8.83203125" style="582"/>
    <col min="11009" max="11009" width="10.33203125" style="582" customWidth="1"/>
    <col min="11010" max="11010" width="24.1640625" style="582" customWidth="1"/>
    <col min="11011" max="11011" width="13.83203125" style="582" customWidth="1"/>
    <col min="11012" max="11012" width="13.1640625" style="582" customWidth="1"/>
    <col min="11013" max="11013" width="20" style="582" customWidth="1"/>
    <col min="11014" max="11014" width="18.83203125" style="582" customWidth="1"/>
    <col min="11015" max="11015" width="11.6640625" style="582" customWidth="1"/>
    <col min="11016" max="11016" width="19.5" style="582" customWidth="1"/>
    <col min="11017" max="11017" width="12.5" style="582" customWidth="1"/>
    <col min="11018" max="11018" width="13.5" style="582" customWidth="1"/>
    <col min="11019" max="11019" width="12.1640625" style="582" customWidth="1"/>
    <col min="11020" max="11020" width="17" style="582" customWidth="1"/>
    <col min="11021" max="11021" width="17.1640625" style="582" customWidth="1"/>
    <col min="11022" max="11022" width="14" style="582" customWidth="1"/>
    <col min="11023" max="11023" width="11" style="582" customWidth="1"/>
    <col min="11024" max="11024" width="12.6640625" style="582" customWidth="1"/>
    <col min="11025" max="11025" width="12.33203125" style="582" customWidth="1"/>
    <col min="11026" max="11026" width="11.5" style="582" customWidth="1"/>
    <col min="11027" max="11027" width="12.33203125" style="582" customWidth="1"/>
    <col min="11028" max="11028" width="13.83203125" style="582" customWidth="1"/>
    <col min="11029" max="11029" width="8.83203125" style="582"/>
    <col min="11030" max="11030" width="12.6640625" style="582" customWidth="1"/>
    <col min="11031" max="11031" width="14.6640625" style="582" customWidth="1"/>
    <col min="11032" max="11032" width="37.1640625" style="582" customWidth="1"/>
    <col min="11033" max="11033" width="16" style="582" customWidth="1"/>
    <col min="11034" max="11034" width="11" style="582" customWidth="1"/>
    <col min="11035" max="11035" width="20.33203125" style="582" customWidth="1"/>
    <col min="11036" max="11036" width="48" style="582" customWidth="1"/>
    <col min="11037" max="11040" width="0" style="582" hidden="1" customWidth="1"/>
    <col min="11041" max="11041" width="58.1640625" style="582" customWidth="1"/>
    <col min="11042" max="11264" width="8.83203125" style="582"/>
    <col min="11265" max="11265" width="10.33203125" style="582" customWidth="1"/>
    <col min="11266" max="11266" width="24.1640625" style="582" customWidth="1"/>
    <col min="11267" max="11267" width="13.83203125" style="582" customWidth="1"/>
    <col min="11268" max="11268" width="13.1640625" style="582" customWidth="1"/>
    <col min="11269" max="11269" width="20" style="582" customWidth="1"/>
    <col min="11270" max="11270" width="18.83203125" style="582" customWidth="1"/>
    <col min="11271" max="11271" width="11.6640625" style="582" customWidth="1"/>
    <col min="11272" max="11272" width="19.5" style="582" customWidth="1"/>
    <col min="11273" max="11273" width="12.5" style="582" customWidth="1"/>
    <col min="11274" max="11274" width="13.5" style="582" customWidth="1"/>
    <col min="11275" max="11275" width="12.1640625" style="582" customWidth="1"/>
    <col min="11276" max="11276" width="17" style="582" customWidth="1"/>
    <col min="11277" max="11277" width="17.1640625" style="582" customWidth="1"/>
    <col min="11278" max="11278" width="14" style="582" customWidth="1"/>
    <col min="11279" max="11279" width="11" style="582" customWidth="1"/>
    <col min="11280" max="11280" width="12.6640625" style="582" customWidth="1"/>
    <col min="11281" max="11281" width="12.33203125" style="582" customWidth="1"/>
    <col min="11282" max="11282" width="11.5" style="582" customWidth="1"/>
    <col min="11283" max="11283" width="12.33203125" style="582" customWidth="1"/>
    <col min="11284" max="11284" width="13.83203125" style="582" customWidth="1"/>
    <col min="11285" max="11285" width="8.83203125" style="582"/>
    <col min="11286" max="11286" width="12.6640625" style="582" customWidth="1"/>
    <col min="11287" max="11287" width="14.6640625" style="582" customWidth="1"/>
    <col min="11288" max="11288" width="37.1640625" style="582" customWidth="1"/>
    <col min="11289" max="11289" width="16" style="582" customWidth="1"/>
    <col min="11290" max="11290" width="11" style="582" customWidth="1"/>
    <col min="11291" max="11291" width="20.33203125" style="582" customWidth="1"/>
    <col min="11292" max="11292" width="48" style="582" customWidth="1"/>
    <col min="11293" max="11296" width="0" style="582" hidden="1" customWidth="1"/>
    <col min="11297" max="11297" width="58.1640625" style="582" customWidth="1"/>
    <col min="11298" max="11520" width="8.83203125" style="582"/>
    <col min="11521" max="11521" width="10.33203125" style="582" customWidth="1"/>
    <col min="11522" max="11522" width="24.1640625" style="582" customWidth="1"/>
    <col min="11523" max="11523" width="13.83203125" style="582" customWidth="1"/>
    <col min="11524" max="11524" width="13.1640625" style="582" customWidth="1"/>
    <col min="11525" max="11525" width="20" style="582" customWidth="1"/>
    <col min="11526" max="11526" width="18.83203125" style="582" customWidth="1"/>
    <col min="11527" max="11527" width="11.6640625" style="582" customWidth="1"/>
    <col min="11528" max="11528" width="19.5" style="582" customWidth="1"/>
    <col min="11529" max="11529" width="12.5" style="582" customWidth="1"/>
    <col min="11530" max="11530" width="13.5" style="582" customWidth="1"/>
    <col min="11531" max="11531" width="12.1640625" style="582" customWidth="1"/>
    <col min="11532" max="11532" width="17" style="582" customWidth="1"/>
    <col min="11533" max="11533" width="17.1640625" style="582" customWidth="1"/>
    <col min="11534" max="11534" width="14" style="582" customWidth="1"/>
    <col min="11535" max="11535" width="11" style="582" customWidth="1"/>
    <col min="11536" max="11536" width="12.6640625" style="582" customWidth="1"/>
    <col min="11537" max="11537" width="12.33203125" style="582" customWidth="1"/>
    <col min="11538" max="11538" width="11.5" style="582" customWidth="1"/>
    <col min="11539" max="11539" width="12.33203125" style="582" customWidth="1"/>
    <col min="11540" max="11540" width="13.83203125" style="582" customWidth="1"/>
    <col min="11541" max="11541" width="8.83203125" style="582"/>
    <col min="11542" max="11542" width="12.6640625" style="582" customWidth="1"/>
    <col min="11543" max="11543" width="14.6640625" style="582" customWidth="1"/>
    <col min="11544" max="11544" width="37.1640625" style="582" customWidth="1"/>
    <col min="11545" max="11545" width="16" style="582" customWidth="1"/>
    <col min="11546" max="11546" width="11" style="582" customWidth="1"/>
    <col min="11547" max="11547" width="20.33203125" style="582" customWidth="1"/>
    <col min="11548" max="11548" width="48" style="582" customWidth="1"/>
    <col min="11549" max="11552" width="0" style="582" hidden="1" customWidth="1"/>
    <col min="11553" max="11553" width="58.1640625" style="582" customWidth="1"/>
    <col min="11554" max="11776" width="8.83203125" style="582"/>
    <col min="11777" max="11777" width="10.33203125" style="582" customWidth="1"/>
    <col min="11778" max="11778" width="24.1640625" style="582" customWidth="1"/>
    <col min="11779" max="11779" width="13.83203125" style="582" customWidth="1"/>
    <col min="11780" max="11780" width="13.1640625" style="582" customWidth="1"/>
    <col min="11781" max="11781" width="20" style="582" customWidth="1"/>
    <col min="11782" max="11782" width="18.83203125" style="582" customWidth="1"/>
    <col min="11783" max="11783" width="11.6640625" style="582" customWidth="1"/>
    <col min="11784" max="11784" width="19.5" style="582" customWidth="1"/>
    <col min="11785" max="11785" width="12.5" style="582" customWidth="1"/>
    <col min="11786" max="11786" width="13.5" style="582" customWidth="1"/>
    <col min="11787" max="11787" width="12.1640625" style="582" customWidth="1"/>
    <col min="11788" max="11788" width="17" style="582" customWidth="1"/>
    <col min="11789" max="11789" width="17.1640625" style="582" customWidth="1"/>
    <col min="11790" max="11790" width="14" style="582" customWidth="1"/>
    <col min="11791" max="11791" width="11" style="582" customWidth="1"/>
    <col min="11792" max="11792" width="12.6640625" style="582" customWidth="1"/>
    <col min="11793" max="11793" width="12.33203125" style="582" customWidth="1"/>
    <col min="11794" max="11794" width="11.5" style="582" customWidth="1"/>
    <col min="11795" max="11795" width="12.33203125" style="582" customWidth="1"/>
    <col min="11796" max="11796" width="13.83203125" style="582" customWidth="1"/>
    <col min="11797" max="11797" width="8.83203125" style="582"/>
    <col min="11798" max="11798" width="12.6640625" style="582" customWidth="1"/>
    <col min="11799" max="11799" width="14.6640625" style="582" customWidth="1"/>
    <col min="11800" max="11800" width="37.1640625" style="582" customWidth="1"/>
    <col min="11801" max="11801" width="16" style="582" customWidth="1"/>
    <col min="11802" max="11802" width="11" style="582" customWidth="1"/>
    <col min="11803" max="11803" width="20.33203125" style="582" customWidth="1"/>
    <col min="11804" max="11804" width="48" style="582" customWidth="1"/>
    <col min="11805" max="11808" width="0" style="582" hidden="1" customWidth="1"/>
    <col min="11809" max="11809" width="58.1640625" style="582" customWidth="1"/>
    <col min="11810" max="12032" width="8.83203125" style="582"/>
    <col min="12033" max="12033" width="10.33203125" style="582" customWidth="1"/>
    <col min="12034" max="12034" width="24.1640625" style="582" customWidth="1"/>
    <col min="12035" max="12035" width="13.83203125" style="582" customWidth="1"/>
    <col min="12036" max="12036" width="13.1640625" style="582" customWidth="1"/>
    <col min="12037" max="12037" width="20" style="582" customWidth="1"/>
    <col min="12038" max="12038" width="18.83203125" style="582" customWidth="1"/>
    <col min="12039" max="12039" width="11.6640625" style="582" customWidth="1"/>
    <col min="12040" max="12040" width="19.5" style="582" customWidth="1"/>
    <col min="12041" max="12041" width="12.5" style="582" customWidth="1"/>
    <col min="12042" max="12042" width="13.5" style="582" customWidth="1"/>
    <col min="12043" max="12043" width="12.1640625" style="582" customWidth="1"/>
    <col min="12044" max="12044" width="17" style="582" customWidth="1"/>
    <col min="12045" max="12045" width="17.1640625" style="582" customWidth="1"/>
    <col min="12046" max="12046" width="14" style="582" customWidth="1"/>
    <col min="12047" max="12047" width="11" style="582" customWidth="1"/>
    <col min="12048" max="12048" width="12.6640625" style="582" customWidth="1"/>
    <col min="12049" max="12049" width="12.33203125" style="582" customWidth="1"/>
    <col min="12050" max="12050" width="11.5" style="582" customWidth="1"/>
    <col min="12051" max="12051" width="12.33203125" style="582" customWidth="1"/>
    <col min="12052" max="12052" width="13.83203125" style="582" customWidth="1"/>
    <col min="12053" max="12053" width="8.83203125" style="582"/>
    <col min="12054" max="12054" width="12.6640625" style="582" customWidth="1"/>
    <col min="12055" max="12055" width="14.6640625" style="582" customWidth="1"/>
    <col min="12056" max="12056" width="37.1640625" style="582" customWidth="1"/>
    <col min="12057" max="12057" width="16" style="582" customWidth="1"/>
    <col min="12058" max="12058" width="11" style="582" customWidth="1"/>
    <col min="12059" max="12059" width="20.33203125" style="582" customWidth="1"/>
    <col min="12060" max="12060" width="48" style="582" customWidth="1"/>
    <col min="12061" max="12064" width="0" style="582" hidden="1" customWidth="1"/>
    <col min="12065" max="12065" width="58.1640625" style="582" customWidth="1"/>
    <col min="12066" max="12288" width="8.83203125" style="582"/>
    <col min="12289" max="12289" width="10.33203125" style="582" customWidth="1"/>
    <col min="12290" max="12290" width="24.1640625" style="582" customWidth="1"/>
    <col min="12291" max="12291" width="13.83203125" style="582" customWidth="1"/>
    <col min="12292" max="12292" width="13.1640625" style="582" customWidth="1"/>
    <col min="12293" max="12293" width="20" style="582" customWidth="1"/>
    <col min="12294" max="12294" width="18.83203125" style="582" customWidth="1"/>
    <col min="12295" max="12295" width="11.6640625" style="582" customWidth="1"/>
    <col min="12296" max="12296" width="19.5" style="582" customWidth="1"/>
    <col min="12297" max="12297" width="12.5" style="582" customWidth="1"/>
    <col min="12298" max="12298" width="13.5" style="582" customWidth="1"/>
    <col min="12299" max="12299" width="12.1640625" style="582" customWidth="1"/>
    <col min="12300" max="12300" width="17" style="582" customWidth="1"/>
    <col min="12301" max="12301" width="17.1640625" style="582" customWidth="1"/>
    <col min="12302" max="12302" width="14" style="582" customWidth="1"/>
    <col min="12303" max="12303" width="11" style="582" customWidth="1"/>
    <col min="12304" max="12304" width="12.6640625" style="582" customWidth="1"/>
    <col min="12305" max="12305" width="12.33203125" style="582" customWidth="1"/>
    <col min="12306" max="12306" width="11.5" style="582" customWidth="1"/>
    <col min="12307" max="12307" width="12.33203125" style="582" customWidth="1"/>
    <col min="12308" max="12308" width="13.83203125" style="582" customWidth="1"/>
    <col min="12309" max="12309" width="8.83203125" style="582"/>
    <col min="12310" max="12310" width="12.6640625" style="582" customWidth="1"/>
    <col min="12311" max="12311" width="14.6640625" style="582" customWidth="1"/>
    <col min="12312" max="12312" width="37.1640625" style="582" customWidth="1"/>
    <col min="12313" max="12313" width="16" style="582" customWidth="1"/>
    <col min="12314" max="12314" width="11" style="582" customWidth="1"/>
    <col min="12315" max="12315" width="20.33203125" style="582" customWidth="1"/>
    <col min="12316" max="12316" width="48" style="582" customWidth="1"/>
    <col min="12317" max="12320" width="0" style="582" hidden="1" customWidth="1"/>
    <col min="12321" max="12321" width="58.1640625" style="582" customWidth="1"/>
    <col min="12322" max="12544" width="8.83203125" style="582"/>
    <col min="12545" max="12545" width="10.33203125" style="582" customWidth="1"/>
    <col min="12546" max="12546" width="24.1640625" style="582" customWidth="1"/>
    <col min="12547" max="12547" width="13.83203125" style="582" customWidth="1"/>
    <col min="12548" max="12548" width="13.1640625" style="582" customWidth="1"/>
    <col min="12549" max="12549" width="20" style="582" customWidth="1"/>
    <col min="12550" max="12550" width="18.83203125" style="582" customWidth="1"/>
    <col min="12551" max="12551" width="11.6640625" style="582" customWidth="1"/>
    <col min="12552" max="12552" width="19.5" style="582" customWidth="1"/>
    <col min="12553" max="12553" width="12.5" style="582" customWidth="1"/>
    <col min="12554" max="12554" width="13.5" style="582" customWidth="1"/>
    <col min="12555" max="12555" width="12.1640625" style="582" customWidth="1"/>
    <col min="12556" max="12556" width="17" style="582" customWidth="1"/>
    <col min="12557" max="12557" width="17.1640625" style="582" customWidth="1"/>
    <col min="12558" max="12558" width="14" style="582" customWidth="1"/>
    <col min="12559" max="12559" width="11" style="582" customWidth="1"/>
    <col min="12560" max="12560" width="12.6640625" style="582" customWidth="1"/>
    <col min="12561" max="12561" width="12.33203125" style="582" customWidth="1"/>
    <col min="12562" max="12562" width="11.5" style="582" customWidth="1"/>
    <col min="12563" max="12563" width="12.33203125" style="582" customWidth="1"/>
    <col min="12564" max="12564" width="13.83203125" style="582" customWidth="1"/>
    <col min="12565" max="12565" width="8.83203125" style="582"/>
    <col min="12566" max="12566" width="12.6640625" style="582" customWidth="1"/>
    <col min="12567" max="12567" width="14.6640625" style="582" customWidth="1"/>
    <col min="12568" max="12568" width="37.1640625" style="582" customWidth="1"/>
    <col min="12569" max="12569" width="16" style="582" customWidth="1"/>
    <col min="12570" max="12570" width="11" style="582" customWidth="1"/>
    <col min="12571" max="12571" width="20.33203125" style="582" customWidth="1"/>
    <col min="12572" max="12572" width="48" style="582" customWidth="1"/>
    <col min="12573" max="12576" width="0" style="582" hidden="1" customWidth="1"/>
    <col min="12577" max="12577" width="58.1640625" style="582" customWidth="1"/>
    <col min="12578" max="12800" width="8.83203125" style="582"/>
    <col min="12801" max="12801" width="10.33203125" style="582" customWidth="1"/>
    <col min="12802" max="12802" width="24.1640625" style="582" customWidth="1"/>
    <col min="12803" max="12803" width="13.83203125" style="582" customWidth="1"/>
    <col min="12804" max="12804" width="13.1640625" style="582" customWidth="1"/>
    <col min="12805" max="12805" width="20" style="582" customWidth="1"/>
    <col min="12806" max="12806" width="18.83203125" style="582" customWidth="1"/>
    <col min="12807" max="12807" width="11.6640625" style="582" customWidth="1"/>
    <col min="12808" max="12808" width="19.5" style="582" customWidth="1"/>
    <col min="12809" max="12809" width="12.5" style="582" customWidth="1"/>
    <col min="12810" max="12810" width="13.5" style="582" customWidth="1"/>
    <col min="12811" max="12811" width="12.1640625" style="582" customWidth="1"/>
    <col min="12812" max="12812" width="17" style="582" customWidth="1"/>
    <col min="12813" max="12813" width="17.1640625" style="582" customWidth="1"/>
    <col min="12814" max="12814" width="14" style="582" customWidth="1"/>
    <col min="12815" max="12815" width="11" style="582" customWidth="1"/>
    <col min="12816" max="12816" width="12.6640625" style="582" customWidth="1"/>
    <col min="12817" max="12817" width="12.33203125" style="582" customWidth="1"/>
    <col min="12818" max="12818" width="11.5" style="582" customWidth="1"/>
    <col min="12819" max="12819" width="12.33203125" style="582" customWidth="1"/>
    <col min="12820" max="12820" width="13.83203125" style="582" customWidth="1"/>
    <col min="12821" max="12821" width="8.83203125" style="582"/>
    <col min="12822" max="12822" width="12.6640625" style="582" customWidth="1"/>
    <col min="12823" max="12823" width="14.6640625" style="582" customWidth="1"/>
    <col min="12824" max="12824" width="37.1640625" style="582" customWidth="1"/>
    <col min="12825" max="12825" width="16" style="582" customWidth="1"/>
    <col min="12826" max="12826" width="11" style="582" customWidth="1"/>
    <col min="12827" max="12827" width="20.33203125" style="582" customWidth="1"/>
    <col min="12828" max="12828" width="48" style="582" customWidth="1"/>
    <col min="12829" max="12832" width="0" style="582" hidden="1" customWidth="1"/>
    <col min="12833" max="12833" width="58.1640625" style="582" customWidth="1"/>
    <col min="12834" max="13056" width="8.83203125" style="582"/>
    <col min="13057" max="13057" width="10.33203125" style="582" customWidth="1"/>
    <col min="13058" max="13058" width="24.1640625" style="582" customWidth="1"/>
    <col min="13059" max="13059" width="13.83203125" style="582" customWidth="1"/>
    <col min="13060" max="13060" width="13.1640625" style="582" customWidth="1"/>
    <col min="13061" max="13061" width="20" style="582" customWidth="1"/>
    <col min="13062" max="13062" width="18.83203125" style="582" customWidth="1"/>
    <col min="13063" max="13063" width="11.6640625" style="582" customWidth="1"/>
    <col min="13064" max="13064" width="19.5" style="582" customWidth="1"/>
    <col min="13065" max="13065" width="12.5" style="582" customWidth="1"/>
    <col min="13066" max="13066" width="13.5" style="582" customWidth="1"/>
    <col min="13067" max="13067" width="12.1640625" style="582" customWidth="1"/>
    <col min="13068" max="13068" width="17" style="582" customWidth="1"/>
    <col min="13069" max="13069" width="17.1640625" style="582" customWidth="1"/>
    <col min="13070" max="13070" width="14" style="582" customWidth="1"/>
    <col min="13071" max="13071" width="11" style="582" customWidth="1"/>
    <col min="13072" max="13072" width="12.6640625" style="582" customWidth="1"/>
    <col min="13073" max="13073" width="12.33203125" style="582" customWidth="1"/>
    <col min="13074" max="13074" width="11.5" style="582" customWidth="1"/>
    <col min="13075" max="13075" width="12.33203125" style="582" customWidth="1"/>
    <col min="13076" max="13076" width="13.83203125" style="582" customWidth="1"/>
    <col min="13077" max="13077" width="8.83203125" style="582"/>
    <col min="13078" max="13078" width="12.6640625" style="582" customWidth="1"/>
    <col min="13079" max="13079" width="14.6640625" style="582" customWidth="1"/>
    <col min="13080" max="13080" width="37.1640625" style="582" customWidth="1"/>
    <col min="13081" max="13081" width="16" style="582" customWidth="1"/>
    <col min="13082" max="13082" width="11" style="582" customWidth="1"/>
    <col min="13083" max="13083" width="20.33203125" style="582" customWidth="1"/>
    <col min="13084" max="13084" width="48" style="582" customWidth="1"/>
    <col min="13085" max="13088" width="0" style="582" hidden="1" customWidth="1"/>
    <col min="13089" max="13089" width="58.1640625" style="582" customWidth="1"/>
    <col min="13090" max="13312" width="8.83203125" style="582"/>
    <col min="13313" max="13313" width="10.33203125" style="582" customWidth="1"/>
    <col min="13314" max="13314" width="24.1640625" style="582" customWidth="1"/>
    <col min="13315" max="13315" width="13.83203125" style="582" customWidth="1"/>
    <col min="13316" max="13316" width="13.1640625" style="582" customWidth="1"/>
    <col min="13317" max="13317" width="20" style="582" customWidth="1"/>
    <col min="13318" max="13318" width="18.83203125" style="582" customWidth="1"/>
    <col min="13319" max="13319" width="11.6640625" style="582" customWidth="1"/>
    <col min="13320" max="13320" width="19.5" style="582" customWidth="1"/>
    <col min="13321" max="13321" width="12.5" style="582" customWidth="1"/>
    <col min="13322" max="13322" width="13.5" style="582" customWidth="1"/>
    <col min="13323" max="13323" width="12.1640625" style="582" customWidth="1"/>
    <col min="13324" max="13324" width="17" style="582" customWidth="1"/>
    <col min="13325" max="13325" width="17.1640625" style="582" customWidth="1"/>
    <col min="13326" max="13326" width="14" style="582" customWidth="1"/>
    <col min="13327" max="13327" width="11" style="582" customWidth="1"/>
    <col min="13328" max="13328" width="12.6640625" style="582" customWidth="1"/>
    <col min="13329" max="13329" width="12.33203125" style="582" customWidth="1"/>
    <col min="13330" max="13330" width="11.5" style="582" customWidth="1"/>
    <col min="13331" max="13331" width="12.33203125" style="582" customWidth="1"/>
    <col min="13332" max="13332" width="13.83203125" style="582" customWidth="1"/>
    <col min="13333" max="13333" width="8.83203125" style="582"/>
    <col min="13334" max="13334" width="12.6640625" style="582" customWidth="1"/>
    <col min="13335" max="13335" width="14.6640625" style="582" customWidth="1"/>
    <col min="13336" max="13336" width="37.1640625" style="582" customWidth="1"/>
    <col min="13337" max="13337" width="16" style="582" customWidth="1"/>
    <col min="13338" max="13338" width="11" style="582" customWidth="1"/>
    <col min="13339" max="13339" width="20.33203125" style="582" customWidth="1"/>
    <col min="13340" max="13340" width="48" style="582" customWidth="1"/>
    <col min="13341" max="13344" width="0" style="582" hidden="1" customWidth="1"/>
    <col min="13345" max="13345" width="58.1640625" style="582" customWidth="1"/>
    <col min="13346" max="13568" width="8.83203125" style="582"/>
    <col min="13569" max="13569" width="10.33203125" style="582" customWidth="1"/>
    <col min="13570" max="13570" width="24.1640625" style="582" customWidth="1"/>
    <col min="13571" max="13571" width="13.83203125" style="582" customWidth="1"/>
    <col min="13572" max="13572" width="13.1640625" style="582" customWidth="1"/>
    <col min="13573" max="13573" width="20" style="582" customWidth="1"/>
    <col min="13574" max="13574" width="18.83203125" style="582" customWidth="1"/>
    <col min="13575" max="13575" width="11.6640625" style="582" customWidth="1"/>
    <col min="13576" max="13576" width="19.5" style="582" customWidth="1"/>
    <col min="13577" max="13577" width="12.5" style="582" customWidth="1"/>
    <col min="13578" max="13578" width="13.5" style="582" customWidth="1"/>
    <col min="13579" max="13579" width="12.1640625" style="582" customWidth="1"/>
    <col min="13580" max="13580" width="17" style="582" customWidth="1"/>
    <col min="13581" max="13581" width="17.1640625" style="582" customWidth="1"/>
    <col min="13582" max="13582" width="14" style="582" customWidth="1"/>
    <col min="13583" max="13583" width="11" style="582" customWidth="1"/>
    <col min="13584" max="13584" width="12.6640625" style="582" customWidth="1"/>
    <col min="13585" max="13585" width="12.33203125" style="582" customWidth="1"/>
    <col min="13586" max="13586" width="11.5" style="582" customWidth="1"/>
    <col min="13587" max="13587" width="12.33203125" style="582" customWidth="1"/>
    <col min="13588" max="13588" width="13.83203125" style="582" customWidth="1"/>
    <col min="13589" max="13589" width="8.83203125" style="582"/>
    <col min="13590" max="13590" width="12.6640625" style="582" customWidth="1"/>
    <col min="13591" max="13591" width="14.6640625" style="582" customWidth="1"/>
    <col min="13592" max="13592" width="37.1640625" style="582" customWidth="1"/>
    <col min="13593" max="13593" width="16" style="582" customWidth="1"/>
    <col min="13594" max="13594" width="11" style="582" customWidth="1"/>
    <col min="13595" max="13595" width="20.33203125" style="582" customWidth="1"/>
    <col min="13596" max="13596" width="48" style="582" customWidth="1"/>
    <col min="13597" max="13600" width="0" style="582" hidden="1" customWidth="1"/>
    <col min="13601" max="13601" width="58.1640625" style="582" customWidth="1"/>
    <col min="13602" max="13824" width="8.83203125" style="582"/>
    <col min="13825" max="13825" width="10.33203125" style="582" customWidth="1"/>
    <col min="13826" max="13826" width="24.1640625" style="582" customWidth="1"/>
    <col min="13827" max="13827" width="13.83203125" style="582" customWidth="1"/>
    <col min="13828" max="13828" width="13.1640625" style="582" customWidth="1"/>
    <col min="13829" max="13829" width="20" style="582" customWidth="1"/>
    <col min="13830" max="13830" width="18.83203125" style="582" customWidth="1"/>
    <col min="13831" max="13831" width="11.6640625" style="582" customWidth="1"/>
    <col min="13832" max="13832" width="19.5" style="582" customWidth="1"/>
    <col min="13833" max="13833" width="12.5" style="582" customWidth="1"/>
    <col min="13834" max="13834" width="13.5" style="582" customWidth="1"/>
    <col min="13835" max="13835" width="12.1640625" style="582" customWidth="1"/>
    <col min="13836" max="13836" width="17" style="582" customWidth="1"/>
    <col min="13837" max="13837" width="17.1640625" style="582" customWidth="1"/>
    <col min="13838" max="13838" width="14" style="582" customWidth="1"/>
    <col min="13839" max="13839" width="11" style="582" customWidth="1"/>
    <col min="13840" max="13840" width="12.6640625" style="582" customWidth="1"/>
    <col min="13841" max="13841" width="12.33203125" style="582" customWidth="1"/>
    <col min="13842" max="13842" width="11.5" style="582" customWidth="1"/>
    <col min="13843" max="13843" width="12.33203125" style="582" customWidth="1"/>
    <col min="13844" max="13844" width="13.83203125" style="582" customWidth="1"/>
    <col min="13845" max="13845" width="8.83203125" style="582"/>
    <col min="13846" max="13846" width="12.6640625" style="582" customWidth="1"/>
    <col min="13847" max="13847" width="14.6640625" style="582" customWidth="1"/>
    <col min="13848" max="13848" width="37.1640625" style="582" customWidth="1"/>
    <col min="13849" max="13849" width="16" style="582" customWidth="1"/>
    <col min="13850" max="13850" width="11" style="582" customWidth="1"/>
    <col min="13851" max="13851" width="20.33203125" style="582" customWidth="1"/>
    <col min="13852" max="13852" width="48" style="582" customWidth="1"/>
    <col min="13853" max="13856" width="0" style="582" hidden="1" customWidth="1"/>
    <col min="13857" max="13857" width="58.1640625" style="582" customWidth="1"/>
    <col min="13858" max="14080" width="8.83203125" style="582"/>
    <col min="14081" max="14081" width="10.33203125" style="582" customWidth="1"/>
    <col min="14082" max="14082" width="24.1640625" style="582" customWidth="1"/>
    <col min="14083" max="14083" width="13.83203125" style="582" customWidth="1"/>
    <col min="14084" max="14084" width="13.1640625" style="582" customWidth="1"/>
    <col min="14085" max="14085" width="20" style="582" customWidth="1"/>
    <col min="14086" max="14086" width="18.83203125" style="582" customWidth="1"/>
    <col min="14087" max="14087" width="11.6640625" style="582" customWidth="1"/>
    <col min="14088" max="14088" width="19.5" style="582" customWidth="1"/>
    <col min="14089" max="14089" width="12.5" style="582" customWidth="1"/>
    <col min="14090" max="14090" width="13.5" style="582" customWidth="1"/>
    <col min="14091" max="14091" width="12.1640625" style="582" customWidth="1"/>
    <col min="14092" max="14092" width="17" style="582" customWidth="1"/>
    <col min="14093" max="14093" width="17.1640625" style="582" customWidth="1"/>
    <col min="14094" max="14094" width="14" style="582" customWidth="1"/>
    <col min="14095" max="14095" width="11" style="582" customWidth="1"/>
    <col min="14096" max="14096" width="12.6640625" style="582" customWidth="1"/>
    <col min="14097" max="14097" width="12.33203125" style="582" customWidth="1"/>
    <col min="14098" max="14098" width="11.5" style="582" customWidth="1"/>
    <col min="14099" max="14099" width="12.33203125" style="582" customWidth="1"/>
    <col min="14100" max="14100" width="13.83203125" style="582" customWidth="1"/>
    <col min="14101" max="14101" width="8.83203125" style="582"/>
    <col min="14102" max="14102" width="12.6640625" style="582" customWidth="1"/>
    <col min="14103" max="14103" width="14.6640625" style="582" customWidth="1"/>
    <col min="14104" max="14104" width="37.1640625" style="582" customWidth="1"/>
    <col min="14105" max="14105" width="16" style="582" customWidth="1"/>
    <col min="14106" max="14106" width="11" style="582" customWidth="1"/>
    <col min="14107" max="14107" width="20.33203125" style="582" customWidth="1"/>
    <col min="14108" max="14108" width="48" style="582" customWidth="1"/>
    <col min="14109" max="14112" width="0" style="582" hidden="1" customWidth="1"/>
    <col min="14113" max="14113" width="58.1640625" style="582" customWidth="1"/>
    <col min="14114" max="14336" width="8.83203125" style="582"/>
    <col min="14337" max="14337" width="10.33203125" style="582" customWidth="1"/>
    <col min="14338" max="14338" width="24.1640625" style="582" customWidth="1"/>
    <col min="14339" max="14339" width="13.83203125" style="582" customWidth="1"/>
    <col min="14340" max="14340" width="13.1640625" style="582" customWidth="1"/>
    <col min="14341" max="14341" width="20" style="582" customWidth="1"/>
    <col min="14342" max="14342" width="18.83203125" style="582" customWidth="1"/>
    <col min="14343" max="14343" width="11.6640625" style="582" customWidth="1"/>
    <col min="14344" max="14344" width="19.5" style="582" customWidth="1"/>
    <col min="14345" max="14345" width="12.5" style="582" customWidth="1"/>
    <col min="14346" max="14346" width="13.5" style="582" customWidth="1"/>
    <col min="14347" max="14347" width="12.1640625" style="582" customWidth="1"/>
    <col min="14348" max="14348" width="17" style="582" customWidth="1"/>
    <col min="14349" max="14349" width="17.1640625" style="582" customWidth="1"/>
    <col min="14350" max="14350" width="14" style="582" customWidth="1"/>
    <col min="14351" max="14351" width="11" style="582" customWidth="1"/>
    <col min="14352" max="14352" width="12.6640625" style="582" customWidth="1"/>
    <col min="14353" max="14353" width="12.33203125" style="582" customWidth="1"/>
    <col min="14354" max="14354" width="11.5" style="582" customWidth="1"/>
    <col min="14355" max="14355" width="12.33203125" style="582" customWidth="1"/>
    <col min="14356" max="14356" width="13.83203125" style="582" customWidth="1"/>
    <col min="14357" max="14357" width="8.83203125" style="582"/>
    <col min="14358" max="14358" width="12.6640625" style="582" customWidth="1"/>
    <col min="14359" max="14359" width="14.6640625" style="582" customWidth="1"/>
    <col min="14360" max="14360" width="37.1640625" style="582" customWidth="1"/>
    <col min="14361" max="14361" width="16" style="582" customWidth="1"/>
    <col min="14362" max="14362" width="11" style="582" customWidth="1"/>
    <col min="14363" max="14363" width="20.33203125" style="582" customWidth="1"/>
    <col min="14364" max="14364" width="48" style="582" customWidth="1"/>
    <col min="14365" max="14368" width="0" style="582" hidden="1" customWidth="1"/>
    <col min="14369" max="14369" width="58.1640625" style="582" customWidth="1"/>
    <col min="14370" max="14592" width="8.83203125" style="582"/>
    <col min="14593" max="14593" width="10.33203125" style="582" customWidth="1"/>
    <col min="14594" max="14594" width="24.1640625" style="582" customWidth="1"/>
    <col min="14595" max="14595" width="13.83203125" style="582" customWidth="1"/>
    <col min="14596" max="14596" width="13.1640625" style="582" customWidth="1"/>
    <col min="14597" max="14597" width="20" style="582" customWidth="1"/>
    <col min="14598" max="14598" width="18.83203125" style="582" customWidth="1"/>
    <col min="14599" max="14599" width="11.6640625" style="582" customWidth="1"/>
    <col min="14600" max="14600" width="19.5" style="582" customWidth="1"/>
    <col min="14601" max="14601" width="12.5" style="582" customWidth="1"/>
    <col min="14602" max="14602" width="13.5" style="582" customWidth="1"/>
    <col min="14603" max="14603" width="12.1640625" style="582" customWidth="1"/>
    <col min="14604" max="14604" width="17" style="582" customWidth="1"/>
    <col min="14605" max="14605" width="17.1640625" style="582" customWidth="1"/>
    <col min="14606" max="14606" width="14" style="582" customWidth="1"/>
    <col min="14607" max="14607" width="11" style="582" customWidth="1"/>
    <col min="14608" max="14608" width="12.6640625" style="582" customWidth="1"/>
    <col min="14609" max="14609" width="12.33203125" style="582" customWidth="1"/>
    <col min="14610" max="14610" width="11.5" style="582" customWidth="1"/>
    <col min="14611" max="14611" width="12.33203125" style="582" customWidth="1"/>
    <col min="14612" max="14612" width="13.83203125" style="582" customWidth="1"/>
    <col min="14613" max="14613" width="8.83203125" style="582"/>
    <col min="14614" max="14614" width="12.6640625" style="582" customWidth="1"/>
    <col min="14615" max="14615" width="14.6640625" style="582" customWidth="1"/>
    <col min="14616" max="14616" width="37.1640625" style="582" customWidth="1"/>
    <col min="14617" max="14617" width="16" style="582" customWidth="1"/>
    <col min="14618" max="14618" width="11" style="582" customWidth="1"/>
    <col min="14619" max="14619" width="20.33203125" style="582" customWidth="1"/>
    <col min="14620" max="14620" width="48" style="582" customWidth="1"/>
    <col min="14621" max="14624" width="0" style="582" hidden="1" customWidth="1"/>
    <col min="14625" max="14625" width="58.1640625" style="582" customWidth="1"/>
    <col min="14626" max="14848" width="8.83203125" style="582"/>
    <col min="14849" max="14849" width="10.33203125" style="582" customWidth="1"/>
    <col min="14850" max="14850" width="24.1640625" style="582" customWidth="1"/>
    <col min="14851" max="14851" width="13.83203125" style="582" customWidth="1"/>
    <col min="14852" max="14852" width="13.1640625" style="582" customWidth="1"/>
    <col min="14853" max="14853" width="20" style="582" customWidth="1"/>
    <col min="14854" max="14854" width="18.83203125" style="582" customWidth="1"/>
    <col min="14855" max="14855" width="11.6640625" style="582" customWidth="1"/>
    <col min="14856" max="14856" width="19.5" style="582" customWidth="1"/>
    <col min="14857" max="14857" width="12.5" style="582" customWidth="1"/>
    <col min="14858" max="14858" width="13.5" style="582" customWidth="1"/>
    <col min="14859" max="14859" width="12.1640625" style="582" customWidth="1"/>
    <col min="14860" max="14860" width="17" style="582" customWidth="1"/>
    <col min="14861" max="14861" width="17.1640625" style="582" customWidth="1"/>
    <col min="14862" max="14862" width="14" style="582" customWidth="1"/>
    <col min="14863" max="14863" width="11" style="582" customWidth="1"/>
    <col min="14864" max="14864" width="12.6640625" style="582" customWidth="1"/>
    <col min="14865" max="14865" width="12.33203125" style="582" customWidth="1"/>
    <col min="14866" max="14866" width="11.5" style="582" customWidth="1"/>
    <col min="14867" max="14867" width="12.33203125" style="582" customWidth="1"/>
    <col min="14868" max="14868" width="13.83203125" style="582" customWidth="1"/>
    <col min="14869" max="14869" width="8.83203125" style="582"/>
    <col min="14870" max="14870" width="12.6640625" style="582" customWidth="1"/>
    <col min="14871" max="14871" width="14.6640625" style="582" customWidth="1"/>
    <col min="14872" max="14872" width="37.1640625" style="582" customWidth="1"/>
    <col min="14873" max="14873" width="16" style="582" customWidth="1"/>
    <col min="14874" max="14874" width="11" style="582" customWidth="1"/>
    <col min="14875" max="14875" width="20.33203125" style="582" customWidth="1"/>
    <col min="14876" max="14876" width="48" style="582" customWidth="1"/>
    <col min="14877" max="14880" width="0" style="582" hidden="1" customWidth="1"/>
    <col min="14881" max="14881" width="58.1640625" style="582" customWidth="1"/>
    <col min="14882" max="15104" width="8.83203125" style="582"/>
    <col min="15105" max="15105" width="10.33203125" style="582" customWidth="1"/>
    <col min="15106" max="15106" width="24.1640625" style="582" customWidth="1"/>
    <col min="15107" max="15107" width="13.83203125" style="582" customWidth="1"/>
    <col min="15108" max="15108" width="13.1640625" style="582" customWidth="1"/>
    <col min="15109" max="15109" width="20" style="582" customWidth="1"/>
    <col min="15110" max="15110" width="18.83203125" style="582" customWidth="1"/>
    <col min="15111" max="15111" width="11.6640625" style="582" customWidth="1"/>
    <col min="15112" max="15112" width="19.5" style="582" customWidth="1"/>
    <col min="15113" max="15113" width="12.5" style="582" customWidth="1"/>
    <col min="15114" max="15114" width="13.5" style="582" customWidth="1"/>
    <col min="15115" max="15115" width="12.1640625" style="582" customWidth="1"/>
    <col min="15116" max="15116" width="17" style="582" customWidth="1"/>
    <col min="15117" max="15117" width="17.1640625" style="582" customWidth="1"/>
    <col min="15118" max="15118" width="14" style="582" customWidth="1"/>
    <col min="15119" max="15119" width="11" style="582" customWidth="1"/>
    <col min="15120" max="15120" width="12.6640625" style="582" customWidth="1"/>
    <col min="15121" max="15121" width="12.33203125" style="582" customWidth="1"/>
    <col min="15122" max="15122" width="11.5" style="582" customWidth="1"/>
    <col min="15123" max="15123" width="12.33203125" style="582" customWidth="1"/>
    <col min="15124" max="15124" width="13.83203125" style="582" customWidth="1"/>
    <col min="15125" max="15125" width="8.83203125" style="582"/>
    <col min="15126" max="15126" width="12.6640625" style="582" customWidth="1"/>
    <col min="15127" max="15127" width="14.6640625" style="582" customWidth="1"/>
    <col min="15128" max="15128" width="37.1640625" style="582" customWidth="1"/>
    <col min="15129" max="15129" width="16" style="582" customWidth="1"/>
    <col min="15130" max="15130" width="11" style="582" customWidth="1"/>
    <col min="15131" max="15131" width="20.33203125" style="582" customWidth="1"/>
    <col min="15132" max="15132" width="48" style="582" customWidth="1"/>
    <col min="15133" max="15136" width="0" style="582" hidden="1" customWidth="1"/>
    <col min="15137" max="15137" width="58.1640625" style="582" customWidth="1"/>
    <col min="15138" max="15360" width="8.83203125" style="582"/>
    <col min="15361" max="15361" width="10.33203125" style="582" customWidth="1"/>
    <col min="15362" max="15362" width="24.1640625" style="582" customWidth="1"/>
    <col min="15363" max="15363" width="13.83203125" style="582" customWidth="1"/>
    <col min="15364" max="15364" width="13.1640625" style="582" customWidth="1"/>
    <col min="15365" max="15365" width="20" style="582" customWidth="1"/>
    <col min="15366" max="15366" width="18.83203125" style="582" customWidth="1"/>
    <col min="15367" max="15367" width="11.6640625" style="582" customWidth="1"/>
    <col min="15368" max="15368" width="19.5" style="582" customWidth="1"/>
    <col min="15369" max="15369" width="12.5" style="582" customWidth="1"/>
    <col min="15370" max="15370" width="13.5" style="582" customWidth="1"/>
    <col min="15371" max="15371" width="12.1640625" style="582" customWidth="1"/>
    <col min="15372" max="15372" width="17" style="582" customWidth="1"/>
    <col min="15373" max="15373" width="17.1640625" style="582" customWidth="1"/>
    <col min="15374" max="15374" width="14" style="582" customWidth="1"/>
    <col min="15375" max="15375" width="11" style="582" customWidth="1"/>
    <col min="15376" max="15376" width="12.6640625" style="582" customWidth="1"/>
    <col min="15377" max="15377" width="12.33203125" style="582" customWidth="1"/>
    <col min="15378" max="15378" width="11.5" style="582" customWidth="1"/>
    <col min="15379" max="15379" width="12.33203125" style="582" customWidth="1"/>
    <col min="15380" max="15380" width="13.83203125" style="582" customWidth="1"/>
    <col min="15381" max="15381" width="8.83203125" style="582"/>
    <col min="15382" max="15382" width="12.6640625" style="582" customWidth="1"/>
    <col min="15383" max="15383" width="14.6640625" style="582" customWidth="1"/>
    <col min="15384" max="15384" width="37.1640625" style="582" customWidth="1"/>
    <col min="15385" max="15385" width="16" style="582" customWidth="1"/>
    <col min="15386" max="15386" width="11" style="582" customWidth="1"/>
    <col min="15387" max="15387" width="20.33203125" style="582" customWidth="1"/>
    <col min="15388" max="15388" width="48" style="582" customWidth="1"/>
    <col min="15389" max="15392" width="0" style="582" hidden="1" customWidth="1"/>
    <col min="15393" max="15393" width="58.1640625" style="582" customWidth="1"/>
    <col min="15394" max="15616" width="8.83203125" style="582"/>
    <col min="15617" max="15617" width="10.33203125" style="582" customWidth="1"/>
    <col min="15618" max="15618" width="24.1640625" style="582" customWidth="1"/>
    <col min="15619" max="15619" width="13.83203125" style="582" customWidth="1"/>
    <col min="15620" max="15620" width="13.1640625" style="582" customWidth="1"/>
    <col min="15621" max="15621" width="20" style="582" customWidth="1"/>
    <col min="15622" max="15622" width="18.83203125" style="582" customWidth="1"/>
    <col min="15623" max="15623" width="11.6640625" style="582" customWidth="1"/>
    <col min="15624" max="15624" width="19.5" style="582" customWidth="1"/>
    <col min="15625" max="15625" width="12.5" style="582" customWidth="1"/>
    <col min="15626" max="15626" width="13.5" style="582" customWidth="1"/>
    <col min="15627" max="15627" width="12.1640625" style="582" customWidth="1"/>
    <col min="15628" max="15628" width="17" style="582" customWidth="1"/>
    <col min="15629" max="15629" width="17.1640625" style="582" customWidth="1"/>
    <col min="15630" max="15630" width="14" style="582" customWidth="1"/>
    <col min="15631" max="15631" width="11" style="582" customWidth="1"/>
    <col min="15632" max="15632" width="12.6640625" style="582" customWidth="1"/>
    <col min="15633" max="15633" width="12.33203125" style="582" customWidth="1"/>
    <col min="15634" max="15634" width="11.5" style="582" customWidth="1"/>
    <col min="15635" max="15635" width="12.33203125" style="582" customWidth="1"/>
    <col min="15636" max="15636" width="13.83203125" style="582" customWidth="1"/>
    <col min="15637" max="15637" width="8.83203125" style="582"/>
    <col min="15638" max="15638" width="12.6640625" style="582" customWidth="1"/>
    <col min="15639" max="15639" width="14.6640625" style="582" customWidth="1"/>
    <col min="15640" max="15640" width="37.1640625" style="582" customWidth="1"/>
    <col min="15641" max="15641" width="16" style="582" customWidth="1"/>
    <col min="15642" max="15642" width="11" style="582" customWidth="1"/>
    <col min="15643" max="15643" width="20.33203125" style="582" customWidth="1"/>
    <col min="15644" max="15644" width="48" style="582" customWidth="1"/>
    <col min="15645" max="15648" width="0" style="582" hidden="1" customWidth="1"/>
    <col min="15649" max="15649" width="58.1640625" style="582" customWidth="1"/>
    <col min="15650" max="15872" width="8.83203125" style="582"/>
    <col min="15873" max="15873" width="10.33203125" style="582" customWidth="1"/>
    <col min="15874" max="15874" width="24.1640625" style="582" customWidth="1"/>
    <col min="15875" max="15875" width="13.83203125" style="582" customWidth="1"/>
    <col min="15876" max="15876" width="13.1640625" style="582" customWidth="1"/>
    <col min="15877" max="15877" width="20" style="582" customWidth="1"/>
    <col min="15878" max="15878" width="18.83203125" style="582" customWidth="1"/>
    <col min="15879" max="15879" width="11.6640625" style="582" customWidth="1"/>
    <col min="15880" max="15880" width="19.5" style="582" customWidth="1"/>
    <col min="15881" max="15881" width="12.5" style="582" customWidth="1"/>
    <col min="15882" max="15882" width="13.5" style="582" customWidth="1"/>
    <col min="15883" max="15883" width="12.1640625" style="582" customWidth="1"/>
    <col min="15884" max="15884" width="17" style="582" customWidth="1"/>
    <col min="15885" max="15885" width="17.1640625" style="582" customWidth="1"/>
    <col min="15886" max="15886" width="14" style="582" customWidth="1"/>
    <col min="15887" max="15887" width="11" style="582" customWidth="1"/>
    <col min="15888" max="15888" width="12.6640625" style="582" customWidth="1"/>
    <col min="15889" max="15889" width="12.33203125" style="582" customWidth="1"/>
    <col min="15890" max="15890" width="11.5" style="582" customWidth="1"/>
    <col min="15891" max="15891" width="12.33203125" style="582" customWidth="1"/>
    <col min="15892" max="15892" width="13.83203125" style="582" customWidth="1"/>
    <col min="15893" max="15893" width="8.83203125" style="582"/>
    <col min="15894" max="15894" width="12.6640625" style="582" customWidth="1"/>
    <col min="15895" max="15895" width="14.6640625" style="582" customWidth="1"/>
    <col min="15896" max="15896" width="37.1640625" style="582" customWidth="1"/>
    <col min="15897" max="15897" width="16" style="582" customWidth="1"/>
    <col min="15898" max="15898" width="11" style="582" customWidth="1"/>
    <col min="15899" max="15899" width="20.33203125" style="582" customWidth="1"/>
    <col min="15900" max="15900" width="48" style="582" customWidth="1"/>
    <col min="15901" max="15904" width="0" style="582" hidden="1" customWidth="1"/>
    <col min="15905" max="15905" width="58.1640625" style="582" customWidth="1"/>
    <col min="15906" max="16128" width="8.83203125" style="582"/>
    <col min="16129" max="16129" width="10.33203125" style="582" customWidth="1"/>
    <col min="16130" max="16130" width="24.1640625" style="582" customWidth="1"/>
    <col min="16131" max="16131" width="13.83203125" style="582" customWidth="1"/>
    <col min="16132" max="16132" width="13.1640625" style="582" customWidth="1"/>
    <col min="16133" max="16133" width="20" style="582" customWidth="1"/>
    <col min="16134" max="16134" width="18.83203125" style="582" customWidth="1"/>
    <col min="16135" max="16135" width="11.6640625" style="582" customWidth="1"/>
    <col min="16136" max="16136" width="19.5" style="582" customWidth="1"/>
    <col min="16137" max="16137" width="12.5" style="582" customWidth="1"/>
    <col min="16138" max="16138" width="13.5" style="582" customWidth="1"/>
    <col min="16139" max="16139" width="12.1640625" style="582" customWidth="1"/>
    <col min="16140" max="16140" width="17" style="582" customWidth="1"/>
    <col min="16141" max="16141" width="17.1640625" style="582" customWidth="1"/>
    <col min="16142" max="16142" width="14" style="582" customWidth="1"/>
    <col min="16143" max="16143" width="11" style="582" customWidth="1"/>
    <col min="16144" max="16144" width="12.6640625" style="582" customWidth="1"/>
    <col min="16145" max="16145" width="12.33203125" style="582" customWidth="1"/>
    <col min="16146" max="16146" width="11.5" style="582" customWidth="1"/>
    <col min="16147" max="16147" width="12.33203125" style="582" customWidth="1"/>
    <col min="16148" max="16148" width="13.83203125" style="582" customWidth="1"/>
    <col min="16149" max="16149" width="8.83203125" style="582"/>
    <col min="16150" max="16150" width="12.6640625" style="582" customWidth="1"/>
    <col min="16151" max="16151" width="14.6640625" style="582" customWidth="1"/>
    <col min="16152" max="16152" width="37.1640625" style="582" customWidth="1"/>
    <col min="16153" max="16153" width="16" style="582" customWidth="1"/>
    <col min="16154" max="16154" width="11" style="582" customWidth="1"/>
    <col min="16155" max="16155" width="20.33203125" style="582" customWidth="1"/>
    <col min="16156" max="16156" width="48" style="582" customWidth="1"/>
    <col min="16157" max="16160" width="0" style="582" hidden="1" customWidth="1"/>
    <col min="16161" max="16161" width="58.1640625" style="582" customWidth="1"/>
    <col min="16162" max="16384" width="8.83203125" style="582"/>
  </cols>
  <sheetData>
    <row r="1" spans="1:33" ht="19" thickBot="1">
      <c r="A1" s="457" t="s">
        <v>1085</v>
      </c>
      <c r="B1" s="579"/>
      <c r="C1" s="182"/>
      <c r="D1" s="182"/>
      <c r="E1" s="182"/>
      <c r="F1" s="182"/>
      <c r="G1" s="459"/>
      <c r="H1" s="176"/>
      <c r="I1" s="177"/>
      <c r="J1" s="580"/>
      <c r="K1" s="580"/>
      <c r="L1" s="580"/>
      <c r="M1" s="177"/>
      <c r="N1" s="177"/>
      <c r="O1" s="177"/>
      <c r="P1" s="580"/>
      <c r="Q1" s="580"/>
      <c r="R1" s="580"/>
      <c r="S1" s="580"/>
      <c r="T1" s="580"/>
      <c r="U1" s="580"/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1"/>
    </row>
    <row r="2" spans="1:33" ht="19" thickBot="1">
      <c r="A2" s="182" t="s">
        <v>0</v>
      </c>
      <c r="B2" s="583"/>
      <c r="C2" s="182"/>
      <c r="D2" s="182"/>
      <c r="E2" s="182"/>
      <c r="F2" s="182"/>
      <c r="G2" s="182"/>
      <c r="H2" s="176"/>
      <c r="I2" s="177"/>
      <c r="J2" s="580"/>
      <c r="K2" s="580"/>
      <c r="L2" s="580"/>
      <c r="M2" s="177"/>
      <c r="N2" s="177"/>
      <c r="O2" s="177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0"/>
      <c r="AG2" s="580"/>
    </row>
    <row r="3" spans="1:33" ht="19" thickBot="1">
      <c r="A3" s="583" t="s">
        <v>1</v>
      </c>
      <c r="B3" s="1134" t="s">
        <v>2</v>
      </c>
      <c r="C3" s="1134"/>
      <c r="D3" s="1134"/>
      <c r="E3" s="583"/>
      <c r="F3" s="583"/>
      <c r="G3" s="583"/>
      <c r="H3" s="584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580"/>
      <c r="Z3" s="580"/>
      <c r="AA3" s="580"/>
      <c r="AB3" s="580"/>
      <c r="AC3" s="580"/>
      <c r="AD3" s="580"/>
      <c r="AE3" s="580"/>
      <c r="AF3" s="580"/>
      <c r="AG3" s="580"/>
    </row>
    <row r="4" spans="1:33" ht="19" thickBot="1">
      <c r="A4" s="583" t="s">
        <v>3</v>
      </c>
      <c r="B4" s="585"/>
      <c r="C4" s="1134" t="s">
        <v>3476</v>
      </c>
      <c r="D4" s="1134"/>
      <c r="E4" s="583" t="s">
        <v>5</v>
      </c>
      <c r="F4" s="1139" t="s">
        <v>3217</v>
      </c>
      <c r="G4" s="1135"/>
      <c r="H4" s="1136"/>
      <c r="I4" s="580"/>
      <c r="J4" s="580"/>
      <c r="K4" s="580"/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580"/>
      <c r="Z4" s="580"/>
      <c r="AA4" s="580"/>
      <c r="AB4" s="580"/>
      <c r="AC4" s="580"/>
      <c r="AD4" s="580"/>
      <c r="AE4" s="580"/>
      <c r="AF4" s="580"/>
      <c r="AG4" s="580"/>
    </row>
    <row r="5" spans="1:33" ht="19" thickBot="1">
      <c r="A5" s="586" t="s">
        <v>6</v>
      </c>
      <c r="B5" s="587"/>
      <c r="C5" s="586"/>
      <c r="D5" s="586"/>
      <c r="E5" s="586" t="s">
        <v>5</v>
      </c>
      <c r="F5" s="586"/>
      <c r="G5" s="586"/>
      <c r="H5" s="588"/>
      <c r="I5" s="580"/>
      <c r="J5" s="580"/>
      <c r="K5" s="580"/>
      <c r="L5" s="580"/>
      <c r="M5" s="580"/>
      <c r="N5" s="580"/>
      <c r="O5" s="580"/>
      <c r="P5" s="580"/>
      <c r="Q5" s="580"/>
      <c r="R5" s="580"/>
      <c r="S5" s="580"/>
      <c r="T5" s="580"/>
      <c r="U5" s="580"/>
      <c r="V5" s="580"/>
      <c r="W5" s="580"/>
      <c r="X5" s="580"/>
      <c r="Y5" s="580"/>
      <c r="Z5" s="580"/>
      <c r="AA5" s="580"/>
      <c r="AB5" s="580"/>
      <c r="AC5" s="580"/>
      <c r="AD5" s="580"/>
      <c r="AE5" s="580"/>
      <c r="AF5" s="580"/>
      <c r="AG5" s="580"/>
    </row>
    <row r="6" spans="1:33" ht="19" thickBot="1">
      <c r="A6" s="589"/>
      <c r="B6" s="590"/>
      <c r="C6" s="589"/>
      <c r="D6" s="589"/>
      <c r="E6" s="589"/>
      <c r="F6" s="589"/>
      <c r="G6" s="589"/>
      <c r="H6" s="591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92"/>
      <c r="U6" s="593" t="s">
        <v>11</v>
      </c>
      <c r="V6" s="589"/>
      <c r="W6" s="589"/>
      <c r="X6" s="589"/>
      <c r="Y6" s="1137"/>
      <c r="Z6" s="1138"/>
      <c r="AA6" s="637"/>
      <c r="AB6" s="589"/>
      <c r="AC6" s="1132" t="s">
        <v>9</v>
      </c>
      <c r="AD6" s="1133"/>
      <c r="AE6" s="1133"/>
      <c r="AF6" s="1133"/>
    </row>
    <row r="7" spans="1:33" ht="19" thickBot="1">
      <c r="A7" s="594" t="s">
        <v>11</v>
      </c>
      <c r="B7" s="595" t="s">
        <v>12</v>
      </c>
      <c r="C7" s="1131" t="s">
        <v>13</v>
      </c>
      <c r="D7" s="1131"/>
      <c r="E7" s="1131" t="s">
        <v>14</v>
      </c>
      <c r="F7" s="1131"/>
      <c r="G7" s="1131"/>
      <c r="H7" s="596" t="s">
        <v>16</v>
      </c>
      <c r="I7" s="1131" t="s">
        <v>20</v>
      </c>
      <c r="J7" s="1131"/>
      <c r="K7" s="1131"/>
      <c r="L7" s="597" t="s">
        <v>15</v>
      </c>
      <c r="M7" s="597" t="s">
        <v>71</v>
      </c>
      <c r="N7" s="597" t="s">
        <v>72</v>
      </c>
      <c r="O7" s="1131" t="s">
        <v>17</v>
      </c>
      <c r="P7" s="1131"/>
      <c r="Q7" s="1131" t="s">
        <v>18</v>
      </c>
      <c r="R7" s="1131"/>
      <c r="S7" s="1131" t="s">
        <v>19</v>
      </c>
      <c r="T7" s="1131"/>
      <c r="U7" s="598"/>
      <c r="V7" s="1128" t="s">
        <v>3104</v>
      </c>
      <c r="W7" s="1129"/>
      <c r="X7" s="599"/>
      <c r="Y7" s="1128" t="s">
        <v>1318</v>
      </c>
      <c r="Z7" s="1130"/>
      <c r="AA7" s="599" t="s">
        <v>3557</v>
      </c>
      <c r="AB7" s="597" t="s">
        <v>25</v>
      </c>
      <c r="AC7" s="600" t="s">
        <v>21</v>
      </c>
      <c r="AD7" s="600" t="s">
        <v>74</v>
      </c>
      <c r="AE7" s="600" t="s">
        <v>22</v>
      </c>
      <c r="AF7" s="601" t="s">
        <v>23</v>
      </c>
    </row>
    <row r="8" spans="1:33">
      <c r="A8" s="602"/>
      <c r="B8" s="602"/>
      <c r="C8" s="603" t="s">
        <v>26</v>
      </c>
      <c r="D8" s="603" t="s">
        <v>27</v>
      </c>
      <c r="E8" s="603" t="s">
        <v>75</v>
      </c>
      <c r="F8" s="603" t="s">
        <v>76</v>
      </c>
      <c r="G8" s="603" t="s">
        <v>29</v>
      </c>
      <c r="H8" s="604" t="s">
        <v>31</v>
      </c>
      <c r="I8" s="603" t="s">
        <v>34</v>
      </c>
      <c r="J8" s="603" t="s">
        <v>77</v>
      </c>
      <c r="K8" s="603" t="s">
        <v>35</v>
      </c>
      <c r="L8" s="603" t="s">
        <v>30</v>
      </c>
      <c r="M8" s="603" t="s">
        <v>30</v>
      </c>
      <c r="N8" s="603" t="s">
        <v>30</v>
      </c>
      <c r="O8" s="603" t="s">
        <v>32</v>
      </c>
      <c r="P8" s="603" t="s">
        <v>33</v>
      </c>
      <c r="Q8" s="603" t="s">
        <v>32</v>
      </c>
      <c r="R8" s="603" t="s">
        <v>33</v>
      </c>
      <c r="S8" s="603" t="s">
        <v>32</v>
      </c>
      <c r="T8" s="603" t="s">
        <v>33</v>
      </c>
      <c r="U8" s="598"/>
      <c r="V8" s="600" t="s">
        <v>38</v>
      </c>
      <c r="W8" s="600" t="s">
        <v>39</v>
      </c>
      <c r="X8" s="605" t="s">
        <v>1089</v>
      </c>
      <c r="Y8" s="605" t="s">
        <v>1090</v>
      </c>
      <c r="Z8" s="605" t="s">
        <v>70</v>
      </c>
      <c r="AA8" s="605"/>
      <c r="AB8" s="603"/>
      <c r="AC8" s="606" t="s">
        <v>497</v>
      </c>
      <c r="AD8" s="606" t="s">
        <v>498</v>
      </c>
      <c r="AE8" s="606"/>
      <c r="AF8" s="607"/>
    </row>
    <row r="9" spans="1:33" ht="29.25" customHeight="1">
      <c r="A9" s="608">
        <v>1</v>
      </c>
      <c r="B9" s="609" t="s">
        <v>3558</v>
      </c>
      <c r="C9" s="608">
        <v>1</v>
      </c>
      <c r="D9" s="608"/>
      <c r="E9" s="608"/>
      <c r="F9" s="608"/>
      <c r="G9" s="608">
        <v>1</v>
      </c>
      <c r="H9" s="610">
        <v>718</v>
      </c>
      <c r="I9" s="608"/>
      <c r="J9" s="608"/>
      <c r="K9" s="608">
        <v>1</v>
      </c>
      <c r="L9" s="608">
        <v>173</v>
      </c>
      <c r="M9" s="608">
        <v>73</v>
      </c>
      <c r="N9" s="608">
        <v>222</v>
      </c>
      <c r="O9" s="608"/>
      <c r="P9" s="608">
        <v>1</v>
      </c>
      <c r="Q9" s="608"/>
      <c r="R9" s="608">
        <v>1</v>
      </c>
      <c r="S9" s="608"/>
      <c r="T9" s="608">
        <v>1</v>
      </c>
      <c r="U9" s="611">
        <v>1</v>
      </c>
      <c r="V9" s="608">
        <v>300</v>
      </c>
      <c r="W9" s="608">
        <v>600</v>
      </c>
      <c r="X9" s="608" t="s">
        <v>3559</v>
      </c>
      <c r="Y9" s="608">
        <v>20</v>
      </c>
      <c r="Z9" s="608">
        <v>20</v>
      </c>
      <c r="AA9" s="608"/>
      <c r="AB9" s="608"/>
      <c r="AC9" s="608"/>
      <c r="AD9" s="608"/>
      <c r="AE9" s="608"/>
      <c r="AF9" s="612"/>
    </row>
    <row r="10" spans="1:33" ht="29.25" customHeight="1">
      <c r="A10" s="608">
        <v>2</v>
      </c>
      <c r="B10" s="609" t="s">
        <v>3558</v>
      </c>
      <c r="C10" s="608"/>
      <c r="D10" s="608">
        <v>1</v>
      </c>
      <c r="E10" s="608"/>
      <c r="F10" s="608"/>
      <c r="G10" s="608">
        <v>1</v>
      </c>
      <c r="H10" s="610">
        <v>542</v>
      </c>
      <c r="I10" s="608"/>
      <c r="J10" s="608">
        <v>1</v>
      </c>
      <c r="K10" s="608"/>
      <c r="L10" s="608">
        <v>165</v>
      </c>
      <c r="M10" s="608">
        <v>74</v>
      </c>
      <c r="N10" s="608">
        <v>218</v>
      </c>
      <c r="O10" s="608"/>
      <c r="P10" s="608">
        <v>1</v>
      </c>
      <c r="Q10" s="608">
        <v>1</v>
      </c>
      <c r="R10" s="608"/>
      <c r="S10" s="608">
        <v>1</v>
      </c>
      <c r="T10" s="608"/>
      <c r="U10" s="611">
        <v>2</v>
      </c>
      <c r="V10" s="608">
        <v>300</v>
      </c>
      <c r="W10" s="608">
        <v>600</v>
      </c>
      <c r="X10" s="608" t="s">
        <v>3560</v>
      </c>
      <c r="Y10" s="608"/>
      <c r="Z10" s="608"/>
      <c r="AA10" s="608"/>
      <c r="AB10" s="608"/>
      <c r="AC10" s="608"/>
      <c r="AD10" s="608"/>
      <c r="AE10" s="608"/>
      <c r="AF10" s="612"/>
    </row>
    <row r="11" spans="1:33" ht="29.25" customHeight="1">
      <c r="A11" s="608">
        <v>3</v>
      </c>
      <c r="B11" s="609" t="s">
        <v>3558</v>
      </c>
      <c r="C11" s="613">
        <v>1</v>
      </c>
      <c r="D11" s="608"/>
      <c r="E11" s="608">
        <v>1</v>
      </c>
      <c r="F11" s="608"/>
      <c r="G11" s="608"/>
      <c r="H11" s="610">
        <v>79</v>
      </c>
      <c r="I11" s="608"/>
      <c r="J11" s="608">
        <v>1</v>
      </c>
      <c r="K11" s="608"/>
      <c r="L11" s="608">
        <v>83</v>
      </c>
      <c r="M11" s="608">
        <v>53</v>
      </c>
      <c r="N11" s="608">
        <v>98</v>
      </c>
      <c r="O11" s="608"/>
      <c r="P11" s="608">
        <v>1</v>
      </c>
      <c r="Q11" s="608"/>
      <c r="R11" s="608">
        <v>1</v>
      </c>
      <c r="S11" s="608"/>
      <c r="T11" s="608">
        <v>1</v>
      </c>
      <c r="U11" s="611">
        <v>3</v>
      </c>
      <c r="V11" s="608">
        <v>200</v>
      </c>
      <c r="W11" s="608">
        <v>700</v>
      </c>
      <c r="X11" s="608" t="s">
        <v>3561</v>
      </c>
      <c r="Y11" s="608"/>
      <c r="Z11" s="608"/>
      <c r="AA11" s="608" t="s">
        <v>3562</v>
      </c>
      <c r="AB11" s="608" t="s">
        <v>3563</v>
      </c>
      <c r="AC11" s="608"/>
      <c r="AD11" s="608"/>
      <c r="AE11" s="608"/>
      <c r="AF11" s="612"/>
    </row>
    <row r="12" spans="1:33" ht="29.25" customHeight="1">
      <c r="A12" s="608">
        <v>4</v>
      </c>
      <c r="B12" s="609" t="s">
        <v>3558</v>
      </c>
      <c r="C12" s="608">
        <v>1</v>
      </c>
      <c r="D12" s="608"/>
      <c r="E12" s="608"/>
      <c r="F12" s="608"/>
      <c r="G12" s="608">
        <v>1</v>
      </c>
      <c r="H12" s="610">
        <v>735</v>
      </c>
      <c r="I12" s="608"/>
      <c r="J12" s="608"/>
      <c r="K12" s="608">
        <v>1</v>
      </c>
      <c r="L12" s="608">
        <v>176</v>
      </c>
      <c r="M12" s="608">
        <v>76</v>
      </c>
      <c r="N12" s="608">
        <v>224</v>
      </c>
      <c r="O12" s="608"/>
      <c r="P12" s="608">
        <v>1</v>
      </c>
      <c r="Q12" s="608"/>
      <c r="R12" s="608">
        <v>1</v>
      </c>
      <c r="S12" s="608"/>
      <c r="T12" s="608">
        <v>1</v>
      </c>
      <c r="U12" s="611">
        <v>4</v>
      </c>
      <c r="V12" s="608">
        <v>300</v>
      </c>
      <c r="W12" s="608">
        <v>800</v>
      </c>
      <c r="X12" s="608" t="s">
        <v>3564</v>
      </c>
      <c r="Y12" s="608"/>
      <c r="Z12" s="608"/>
      <c r="AA12" s="608"/>
      <c r="AB12" s="608"/>
      <c r="AC12" s="608"/>
      <c r="AD12" s="608"/>
      <c r="AE12" s="608"/>
      <c r="AF12" s="612"/>
    </row>
    <row r="13" spans="1:33" ht="29.25" customHeight="1">
      <c r="A13" s="608">
        <v>5</v>
      </c>
      <c r="B13" s="609" t="s">
        <v>3558</v>
      </c>
      <c r="C13" s="613">
        <v>1</v>
      </c>
      <c r="D13" s="608"/>
      <c r="E13" s="608"/>
      <c r="F13" s="608"/>
      <c r="G13" s="608">
        <v>1</v>
      </c>
      <c r="H13" s="610">
        <v>779</v>
      </c>
      <c r="I13" s="608"/>
      <c r="J13" s="608"/>
      <c r="K13" s="608">
        <v>1</v>
      </c>
      <c r="L13" s="608">
        <v>172</v>
      </c>
      <c r="M13" s="608">
        <v>76</v>
      </c>
      <c r="N13" s="608">
        <v>225</v>
      </c>
      <c r="O13" s="608"/>
      <c r="P13" s="608">
        <v>1</v>
      </c>
      <c r="Q13" s="608"/>
      <c r="R13" s="608">
        <v>1</v>
      </c>
      <c r="S13" s="608"/>
      <c r="T13" s="608">
        <v>1</v>
      </c>
      <c r="U13" s="611">
        <v>5</v>
      </c>
      <c r="V13" s="608">
        <v>200</v>
      </c>
      <c r="W13" s="608">
        <v>500</v>
      </c>
      <c r="X13" s="608" t="s">
        <v>3185</v>
      </c>
      <c r="Y13" s="608"/>
      <c r="Z13" s="608"/>
      <c r="AA13" s="608"/>
      <c r="AB13" s="608" t="s">
        <v>348</v>
      </c>
      <c r="AC13" s="608"/>
      <c r="AD13" s="608"/>
      <c r="AE13" s="608"/>
      <c r="AF13" s="612"/>
    </row>
    <row r="14" spans="1:33" ht="29.25" customHeight="1">
      <c r="A14" s="608">
        <v>6</v>
      </c>
      <c r="B14" s="609" t="s">
        <v>3558</v>
      </c>
      <c r="C14" s="608">
        <v>1</v>
      </c>
      <c r="D14" s="608"/>
      <c r="E14" s="608"/>
      <c r="F14" s="608"/>
      <c r="G14" s="608">
        <v>1</v>
      </c>
      <c r="H14" s="610">
        <v>767</v>
      </c>
      <c r="I14" s="608"/>
      <c r="J14" s="608"/>
      <c r="K14" s="608">
        <v>1</v>
      </c>
      <c r="L14" s="608">
        <v>172</v>
      </c>
      <c r="M14" s="608">
        <v>76</v>
      </c>
      <c r="N14" s="608">
        <v>226</v>
      </c>
      <c r="O14" s="608"/>
      <c r="P14" s="608">
        <v>1</v>
      </c>
      <c r="Q14" s="608"/>
      <c r="R14" s="608">
        <v>1</v>
      </c>
      <c r="S14" s="608"/>
      <c r="T14" s="608">
        <v>1</v>
      </c>
      <c r="U14" s="611">
        <v>6</v>
      </c>
      <c r="V14" s="608">
        <v>300</v>
      </c>
      <c r="W14" s="608">
        <v>1200</v>
      </c>
      <c r="X14" s="608" t="s">
        <v>3565</v>
      </c>
      <c r="Y14" s="608"/>
      <c r="Z14" s="608"/>
      <c r="AA14" s="608"/>
      <c r="AB14" s="608"/>
      <c r="AC14" s="608"/>
      <c r="AD14" s="608"/>
      <c r="AE14" s="608"/>
      <c r="AF14" s="612"/>
    </row>
    <row r="15" spans="1:33" ht="29.25" customHeight="1">
      <c r="A15" s="608">
        <v>7</v>
      </c>
      <c r="B15" s="609" t="s">
        <v>3558</v>
      </c>
      <c r="C15" s="613">
        <v>1</v>
      </c>
      <c r="D15" s="608"/>
      <c r="E15" s="608"/>
      <c r="F15" s="608"/>
      <c r="G15" s="608">
        <v>1</v>
      </c>
      <c r="H15" s="610">
        <v>580</v>
      </c>
      <c r="I15" s="608"/>
      <c r="J15" s="608">
        <v>1</v>
      </c>
      <c r="K15" s="608"/>
      <c r="L15" s="608">
        <v>170</v>
      </c>
      <c r="M15" s="608">
        <v>77</v>
      </c>
      <c r="N15" s="608">
        <v>205</v>
      </c>
      <c r="O15" s="608"/>
      <c r="P15" s="608">
        <v>1</v>
      </c>
      <c r="Q15" s="608"/>
      <c r="R15" s="608">
        <v>1</v>
      </c>
      <c r="S15" s="608"/>
      <c r="T15" s="608">
        <v>1</v>
      </c>
      <c r="U15" s="611">
        <v>7</v>
      </c>
      <c r="V15" s="608">
        <v>200</v>
      </c>
      <c r="W15" s="608">
        <v>700</v>
      </c>
      <c r="X15" s="608" t="s">
        <v>3566</v>
      </c>
      <c r="Y15" s="608"/>
      <c r="Z15" s="608"/>
      <c r="AA15" s="608"/>
      <c r="AB15" s="608"/>
      <c r="AC15" s="608"/>
      <c r="AD15" s="608"/>
      <c r="AE15" s="608"/>
      <c r="AF15" s="612"/>
    </row>
    <row r="16" spans="1:33" ht="29.25" customHeight="1">
      <c r="A16" s="608">
        <v>8</v>
      </c>
      <c r="B16" s="609" t="s">
        <v>3558</v>
      </c>
      <c r="C16" s="608">
        <v>1</v>
      </c>
      <c r="D16" s="608"/>
      <c r="E16" s="608"/>
      <c r="F16" s="608"/>
      <c r="G16" s="608">
        <v>1</v>
      </c>
      <c r="H16" s="610">
        <v>727</v>
      </c>
      <c r="I16" s="608"/>
      <c r="J16" s="608"/>
      <c r="K16" s="608">
        <v>1</v>
      </c>
      <c r="L16" s="608">
        <v>172</v>
      </c>
      <c r="M16" s="608">
        <v>73</v>
      </c>
      <c r="N16" s="608">
        <v>221</v>
      </c>
      <c r="O16" s="608"/>
      <c r="P16" s="608">
        <v>1</v>
      </c>
      <c r="Q16" s="608"/>
      <c r="R16" s="608">
        <v>1</v>
      </c>
      <c r="S16" s="608"/>
      <c r="T16" s="608">
        <v>1</v>
      </c>
      <c r="U16" s="611">
        <v>8</v>
      </c>
      <c r="V16" s="608">
        <v>300</v>
      </c>
      <c r="W16" s="608">
        <v>1400</v>
      </c>
      <c r="X16" s="608" t="s">
        <v>3567</v>
      </c>
      <c r="Y16" s="608"/>
      <c r="Z16" s="608"/>
      <c r="AA16" s="608"/>
      <c r="AB16" s="608"/>
      <c r="AC16" s="608"/>
      <c r="AD16" s="608"/>
      <c r="AE16" s="608"/>
      <c r="AF16" s="612"/>
    </row>
    <row r="17" spans="1:32" ht="29.25" customHeight="1">
      <c r="A17" s="608">
        <v>9</v>
      </c>
      <c r="B17" s="609" t="s">
        <v>3558</v>
      </c>
      <c r="C17" s="613">
        <v>1</v>
      </c>
      <c r="D17" s="608"/>
      <c r="E17" s="608"/>
      <c r="F17" s="608"/>
      <c r="G17" s="608">
        <v>1</v>
      </c>
      <c r="H17" s="610">
        <v>749</v>
      </c>
      <c r="I17" s="608"/>
      <c r="J17" s="608"/>
      <c r="K17" s="608">
        <v>1</v>
      </c>
      <c r="L17" s="608">
        <v>173</v>
      </c>
      <c r="M17" s="608">
        <v>72</v>
      </c>
      <c r="N17" s="608">
        <v>218</v>
      </c>
      <c r="O17" s="608"/>
      <c r="P17" s="608">
        <v>1</v>
      </c>
      <c r="Q17" s="608"/>
      <c r="R17" s="608">
        <v>1</v>
      </c>
      <c r="S17" s="608"/>
      <c r="T17" s="608">
        <v>1</v>
      </c>
      <c r="U17" s="611">
        <v>9</v>
      </c>
      <c r="V17" s="608">
        <v>300</v>
      </c>
      <c r="W17" s="608">
        <v>1000</v>
      </c>
      <c r="X17" s="608" t="s">
        <v>3211</v>
      </c>
      <c r="Y17" s="608"/>
      <c r="Z17" s="608"/>
      <c r="AA17" s="608"/>
      <c r="AB17" s="608" t="s">
        <v>348</v>
      </c>
      <c r="AC17" s="608"/>
      <c r="AD17" s="608"/>
      <c r="AE17" s="608"/>
      <c r="AF17" s="612"/>
    </row>
    <row r="18" spans="1:32" ht="29.25" customHeight="1">
      <c r="A18" s="608">
        <v>10</v>
      </c>
      <c r="B18" s="609" t="s">
        <v>3558</v>
      </c>
      <c r="C18" s="608">
        <v>1</v>
      </c>
      <c r="D18" s="608"/>
      <c r="E18" s="608"/>
      <c r="F18" s="608"/>
      <c r="G18" s="608">
        <v>1</v>
      </c>
      <c r="H18" s="610">
        <v>754</v>
      </c>
      <c r="I18" s="608"/>
      <c r="J18" s="608"/>
      <c r="K18" s="608">
        <v>1</v>
      </c>
      <c r="L18" s="608">
        <v>172</v>
      </c>
      <c r="M18" s="608">
        <v>74</v>
      </c>
      <c r="N18" s="608">
        <v>220</v>
      </c>
      <c r="O18" s="608"/>
      <c r="P18" s="608">
        <v>1</v>
      </c>
      <c r="Q18" s="608"/>
      <c r="R18" s="608">
        <v>1</v>
      </c>
      <c r="S18" s="608"/>
      <c r="T18" s="608">
        <v>1</v>
      </c>
      <c r="U18" s="611">
        <v>10</v>
      </c>
      <c r="V18" s="608">
        <v>300</v>
      </c>
      <c r="W18" s="608">
        <v>800</v>
      </c>
      <c r="X18" s="608" t="s">
        <v>3568</v>
      </c>
      <c r="Y18" s="608"/>
      <c r="Z18" s="608"/>
      <c r="AA18" s="608"/>
      <c r="AB18" s="608"/>
      <c r="AC18" s="608"/>
      <c r="AD18" s="608"/>
      <c r="AE18" s="608"/>
      <c r="AF18" s="612"/>
    </row>
    <row r="19" spans="1:32" ht="29.25" customHeight="1">
      <c r="A19" s="608">
        <v>11</v>
      </c>
      <c r="B19" s="609" t="s">
        <v>3558</v>
      </c>
      <c r="C19" s="613">
        <v>1</v>
      </c>
      <c r="D19" s="608"/>
      <c r="E19" s="608"/>
      <c r="F19" s="608"/>
      <c r="G19" s="608">
        <v>1</v>
      </c>
      <c r="H19" s="610">
        <v>760</v>
      </c>
      <c r="I19" s="608"/>
      <c r="J19" s="608"/>
      <c r="K19" s="608">
        <v>1</v>
      </c>
      <c r="L19" s="608">
        <v>176</v>
      </c>
      <c r="M19" s="608">
        <v>74</v>
      </c>
      <c r="N19" s="608">
        <v>222</v>
      </c>
      <c r="O19" s="608"/>
      <c r="P19" s="608">
        <v>1</v>
      </c>
      <c r="Q19" s="608"/>
      <c r="R19" s="608">
        <v>1</v>
      </c>
      <c r="S19" s="608"/>
      <c r="T19" s="608">
        <v>1</v>
      </c>
      <c r="U19" s="611">
        <v>11</v>
      </c>
      <c r="V19" s="608">
        <v>300</v>
      </c>
      <c r="W19" s="608">
        <v>1100</v>
      </c>
      <c r="X19" s="608" t="s">
        <v>3205</v>
      </c>
      <c r="Y19" s="608"/>
      <c r="Z19" s="608"/>
      <c r="AA19" s="608"/>
      <c r="AB19" s="608" t="s">
        <v>348</v>
      </c>
      <c r="AC19" s="608"/>
      <c r="AD19" s="608"/>
      <c r="AE19" s="608"/>
      <c r="AF19" s="612"/>
    </row>
    <row r="20" spans="1:32" ht="29.25" customHeight="1">
      <c r="A20" s="608">
        <v>12</v>
      </c>
      <c r="B20" s="609" t="s">
        <v>3558</v>
      </c>
      <c r="C20" s="608">
        <v>1</v>
      </c>
      <c r="D20" s="608"/>
      <c r="E20" s="608"/>
      <c r="F20" s="608"/>
      <c r="G20" s="608">
        <v>1</v>
      </c>
      <c r="H20" s="610">
        <v>734</v>
      </c>
      <c r="I20" s="608"/>
      <c r="J20" s="608"/>
      <c r="K20" s="608">
        <v>1</v>
      </c>
      <c r="L20" s="608">
        <v>174</v>
      </c>
      <c r="M20" s="608">
        <v>73</v>
      </c>
      <c r="N20" s="608">
        <v>221</v>
      </c>
      <c r="O20" s="608"/>
      <c r="P20" s="608">
        <v>1</v>
      </c>
      <c r="Q20" s="608"/>
      <c r="R20" s="608">
        <v>1</v>
      </c>
      <c r="S20" s="608"/>
      <c r="T20" s="608">
        <v>1</v>
      </c>
      <c r="U20" s="611">
        <v>12</v>
      </c>
      <c r="V20" s="608">
        <v>300</v>
      </c>
      <c r="W20" s="608">
        <v>900</v>
      </c>
      <c r="X20" s="608" t="s">
        <v>3569</v>
      </c>
      <c r="Y20" s="608"/>
      <c r="Z20" s="608"/>
      <c r="AA20" s="608"/>
      <c r="AB20" s="608"/>
      <c r="AC20" s="608"/>
      <c r="AD20" s="608"/>
      <c r="AE20" s="608"/>
      <c r="AF20" s="612"/>
    </row>
    <row r="21" spans="1:32" ht="29.25" customHeight="1">
      <c r="A21" s="608">
        <v>13</v>
      </c>
      <c r="B21" s="609" t="s">
        <v>3558</v>
      </c>
      <c r="C21" s="613">
        <v>1</v>
      </c>
      <c r="D21" s="608"/>
      <c r="E21" s="608"/>
      <c r="F21" s="608"/>
      <c r="G21" s="608">
        <v>1</v>
      </c>
      <c r="H21" s="610">
        <v>587</v>
      </c>
      <c r="I21" s="608"/>
      <c r="J21" s="608"/>
      <c r="K21" s="608">
        <v>1</v>
      </c>
      <c r="L21" s="608">
        <v>172</v>
      </c>
      <c r="M21" s="608">
        <v>72</v>
      </c>
      <c r="N21" s="608">
        <v>222</v>
      </c>
      <c r="O21" s="608"/>
      <c r="P21" s="608">
        <v>1</v>
      </c>
      <c r="Q21" s="608"/>
      <c r="R21" s="608">
        <v>1</v>
      </c>
      <c r="S21" s="608"/>
      <c r="T21" s="608">
        <v>1</v>
      </c>
      <c r="U21" s="611">
        <v>13</v>
      </c>
      <c r="V21" s="608">
        <v>300</v>
      </c>
      <c r="W21" s="608">
        <v>800</v>
      </c>
      <c r="X21" s="608" t="s">
        <v>3570</v>
      </c>
      <c r="Y21" s="608"/>
      <c r="Z21" s="608"/>
      <c r="AA21" s="608"/>
      <c r="AB21" s="608"/>
      <c r="AC21" s="608"/>
      <c r="AD21" s="608"/>
      <c r="AE21" s="608"/>
      <c r="AF21" s="612"/>
    </row>
    <row r="22" spans="1:32" ht="29.25" customHeight="1">
      <c r="A22" s="608">
        <v>14</v>
      </c>
      <c r="B22" s="609" t="s">
        <v>3558</v>
      </c>
      <c r="C22" s="608">
        <v>1</v>
      </c>
      <c r="D22" s="608"/>
      <c r="E22" s="608"/>
      <c r="F22" s="608">
        <v>1</v>
      </c>
      <c r="G22" s="608"/>
      <c r="H22" s="610">
        <v>447</v>
      </c>
      <c r="I22" s="608"/>
      <c r="J22" s="608"/>
      <c r="K22" s="608">
        <v>1</v>
      </c>
      <c r="L22" s="608">
        <v>156</v>
      </c>
      <c r="M22" s="608">
        <v>71</v>
      </c>
      <c r="N22" s="608">
        <v>203</v>
      </c>
      <c r="O22" s="608"/>
      <c r="P22" s="608">
        <v>1</v>
      </c>
      <c r="Q22" s="608"/>
      <c r="R22" s="608">
        <v>1</v>
      </c>
      <c r="S22" s="608"/>
      <c r="T22" s="608">
        <v>1</v>
      </c>
      <c r="U22" s="611">
        <v>14</v>
      </c>
      <c r="V22" s="608">
        <v>300</v>
      </c>
      <c r="W22" s="608">
        <v>700</v>
      </c>
      <c r="X22" s="608" t="s">
        <v>3571</v>
      </c>
      <c r="Y22" s="608"/>
      <c r="Z22" s="608"/>
      <c r="AA22" s="608"/>
      <c r="AB22" s="608"/>
      <c r="AC22" s="608"/>
      <c r="AD22" s="608"/>
      <c r="AE22" s="608"/>
      <c r="AF22" s="612"/>
    </row>
    <row r="23" spans="1:32" ht="29.25" customHeight="1">
      <c r="A23" s="608">
        <v>15</v>
      </c>
      <c r="B23" s="609" t="s">
        <v>3558</v>
      </c>
      <c r="C23" s="608"/>
      <c r="D23" s="608">
        <v>1</v>
      </c>
      <c r="E23" s="608"/>
      <c r="F23" s="608"/>
      <c r="G23" s="608">
        <v>1</v>
      </c>
      <c r="H23" s="610">
        <v>590</v>
      </c>
      <c r="I23" s="608"/>
      <c r="J23" s="608">
        <v>1</v>
      </c>
      <c r="K23" s="608"/>
      <c r="L23" s="608">
        <v>172</v>
      </c>
      <c r="M23" s="608">
        <v>72</v>
      </c>
      <c r="N23" s="608">
        <v>211</v>
      </c>
      <c r="O23" s="608"/>
      <c r="P23" s="608">
        <v>1</v>
      </c>
      <c r="Q23" s="608">
        <v>1</v>
      </c>
      <c r="R23" s="608"/>
      <c r="S23" s="608">
        <v>1</v>
      </c>
      <c r="T23" s="608"/>
      <c r="U23" s="611">
        <v>15</v>
      </c>
      <c r="V23" s="608">
        <v>300</v>
      </c>
      <c r="W23" s="608">
        <v>700</v>
      </c>
      <c r="X23" s="608" t="s">
        <v>3572</v>
      </c>
      <c r="Y23" s="608"/>
      <c r="Z23" s="608"/>
      <c r="AA23" s="608"/>
      <c r="AB23" s="608"/>
      <c r="AC23" s="608"/>
      <c r="AD23" s="608"/>
      <c r="AE23" s="608"/>
      <c r="AF23" s="612"/>
    </row>
    <row r="24" spans="1:32" ht="29.25" customHeight="1">
      <c r="A24" s="608">
        <v>16</v>
      </c>
      <c r="B24" s="609" t="s">
        <v>3558</v>
      </c>
      <c r="C24" s="608">
        <v>1</v>
      </c>
      <c r="D24" s="608"/>
      <c r="E24" s="608">
        <v>1</v>
      </c>
      <c r="F24" s="608"/>
      <c r="G24" s="608"/>
      <c r="H24" s="610">
        <v>92</v>
      </c>
      <c r="I24" s="608"/>
      <c r="J24" s="608">
        <v>1</v>
      </c>
      <c r="K24" s="608"/>
      <c r="L24" s="608">
        <v>76</v>
      </c>
      <c r="M24" s="608">
        <v>55</v>
      </c>
      <c r="N24" s="608">
        <v>105</v>
      </c>
      <c r="O24" s="608"/>
      <c r="P24" s="608">
        <v>1</v>
      </c>
      <c r="Q24" s="608"/>
      <c r="R24" s="608">
        <v>1</v>
      </c>
      <c r="S24" s="608"/>
      <c r="T24" s="608">
        <v>1</v>
      </c>
      <c r="U24" s="611">
        <v>16</v>
      </c>
      <c r="V24" s="608">
        <v>300</v>
      </c>
      <c r="W24" s="608">
        <v>800</v>
      </c>
      <c r="X24" s="608" t="s">
        <v>3573</v>
      </c>
      <c r="Y24" s="608"/>
      <c r="Z24" s="608"/>
      <c r="AA24" s="608" t="s">
        <v>3574</v>
      </c>
      <c r="AB24" s="608" t="s">
        <v>3563</v>
      </c>
      <c r="AC24" s="608"/>
      <c r="AD24" s="608"/>
      <c r="AE24" s="608"/>
      <c r="AF24" s="612"/>
    </row>
    <row r="25" spans="1:32" ht="29.25" customHeight="1">
      <c r="A25" s="608">
        <v>17</v>
      </c>
      <c r="B25" s="609" t="s">
        <v>3558</v>
      </c>
      <c r="C25" s="608">
        <v>1</v>
      </c>
      <c r="D25" s="608"/>
      <c r="E25" s="608"/>
      <c r="F25" s="608">
        <v>1</v>
      </c>
      <c r="G25" s="608"/>
      <c r="H25" s="610">
        <v>534</v>
      </c>
      <c r="I25" s="608"/>
      <c r="J25" s="608"/>
      <c r="K25" s="608">
        <v>1</v>
      </c>
      <c r="L25" s="608">
        <v>165</v>
      </c>
      <c r="M25" s="608">
        <v>71</v>
      </c>
      <c r="N25" s="608">
        <v>199</v>
      </c>
      <c r="O25" s="608"/>
      <c r="P25" s="608">
        <v>1</v>
      </c>
      <c r="Q25" s="608"/>
      <c r="R25" s="608">
        <v>1</v>
      </c>
      <c r="S25" s="608"/>
      <c r="T25" s="608">
        <v>1</v>
      </c>
      <c r="U25" s="611">
        <v>17</v>
      </c>
      <c r="V25" s="608">
        <v>300</v>
      </c>
      <c r="W25" s="608">
        <v>900</v>
      </c>
      <c r="X25" s="608" t="s">
        <v>3575</v>
      </c>
      <c r="Y25" s="608"/>
      <c r="Z25" s="608"/>
      <c r="AA25" s="608"/>
      <c r="AB25" s="608"/>
      <c r="AC25" s="608"/>
      <c r="AD25" s="608"/>
      <c r="AE25" s="608"/>
      <c r="AF25" s="612"/>
    </row>
    <row r="26" spans="1:32" ht="29.25" customHeight="1">
      <c r="A26" s="608">
        <v>18</v>
      </c>
      <c r="B26" s="609" t="s">
        <v>3558</v>
      </c>
      <c r="C26" s="608"/>
      <c r="D26" s="608">
        <v>1</v>
      </c>
      <c r="E26" s="608"/>
      <c r="F26" s="608"/>
      <c r="G26" s="608">
        <v>1</v>
      </c>
      <c r="H26" s="610">
        <v>584</v>
      </c>
      <c r="I26" s="608"/>
      <c r="J26" s="608">
        <v>1</v>
      </c>
      <c r="K26" s="608"/>
      <c r="L26" s="608">
        <v>162</v>
      </c>
      <c r="M26" s="608">
        <v>74</v>
      </c>
      <c r="N26" s="608">
        <v>112</v>
      </c>
      <c r="O26" s="608"/>
      <c r="P26" s="608">
        <v>1</v>
      </c>
      <c r="Q26" s="608">
        <v>1</v>
      </c>
      <c r="R26" s="608"/>
      <c r="S26" s="608">
        <v>1</v>
      </c>
      <c r="T26" s="608"/>
      <c r="U26" s="611">
        <v>18</v>
      </c>
      <c r="V26" s="608">
        <v>300</v>
      </c>
      <c r="W26" s="608">
        <v>600</v>
      </c>
      <c r="X26" s="608" t="s">
        <v>3576</v>
      </c>
      <c r="Y26" s="608"/>
      <c r="Z26" s="608"/>
      <c r="AA26" s="608"/>
      <c r="AB26" s="608"/>
      <c r="AC26" s="608"/>
      <c r="AD26" s="608"/>
      <c r="AE26" s="608"/>
      <c r="AF26" s="612"/>
    </row>
    <row r="27" spans="1:32" ht="29.25" customHeight="1">
      <c r="A27" s="608">
        <v>19</v>
      </c>
      <c r="B27" s="609" t="s">
        <v>3558</v>
      </c>
      <c r="C27" s="608">
        <v>1</v>
      </c>
      <c r="D27" s="608"/>
      <c r="E27" s="608">
        <v>1</v>
      </c>
      <c r="F27" s="608"/>
      <c r="G27" s="608"/>
      <c r="H27" s="610">
        <v>91</v>
      </c>
      <c r="I27" s="608"/>
      <c r="J27" s="608">
        <v>1</v>
      </c>
      <c r="K27" s="608"/>
      <c r="L27" s="608">
        <v>84</v>
      </c>
      <c r="M27" s="608">
        <v>55</v>
      </c>
      <c r="N27" s="608">
        <v>104</v>
      </c>
      <c r="O27" s="608"/>
      <c r="P27" s="608">
        <v>1</v>
      </c>
      <c r="Q27" s="608"/>
      <c r="R27" s="608">
        <v>1</v>
      </c>
      <c r="S27" s="608"/>
      <c r="T27" s="608">
        <v>1</v>
      </c>
      <c r="U27" s="611">
        <v>19</v>
      </c>
      <c r="V27" s="608">
        <v>300</v>
      </c>
      <c r="W27" s="608">
        <v>700</v>
      </c>
      <c r="X27" s="608" t="s">
        <v>3577</v>
      </c>
      <c r="Y27" s="608"/>
      <c r="Z27" s="608"/>
      <c r="AA27" s="608" t="s">
        <v>3574</v>
      </c>
      <c r="AB27" s="608"/>
      <c r="AC27" s="608"/>
      <c r="AD27" s="608"/>
      <c r="AE27" s="608"/>
      <c r="AF27" s="612"/>
    </row>
    <row r="28" spans="1:32" ht="29.25" customHeight="1">
      <c r="A28" s="608">
        <v>20</v>
      </c>
      <c r="B28" s="609" t="s">
        <v>3558</v>
      </c>
      <c r="C28" s="608">
        <v>1</v>
      </c>
      <c r="D28" s="608"/>
      <c r="E28" s="608"/>
      <c r="F28" s="608"/>
      <c r="G28" s="608">
        <v>1</v>
      </c>
      <c r="H28" s="610">
        <v>671</v>
      </c>
      <c r="I28" s="608"/>
      <c r="J28" s="608"/>
      <c r="K28" s="608">
        <v>1</v>
      </c>
      <c r="L28" s="608">
        <v>175</v>
      </c>
      <c r="M28" s="608">
        <v>74</v>
      </c>
      <c r="N28" s="608">
        <v>223</v>
      </c>
      <c r="O28" s="608"/>
      <c r="P28" s="608">
        <v>1</v>
      </c>
      <c r="Q28" s="608"/>
      <c r="R28" s="608">
        <v>1</v>
      </c>
      <c r="S28" s="608"/>
      <c r="T28" s="608">
        <v>1</v>
      </c>
      <c r="U28" s="611">
        <v>20</v>
      </c>
      <c r="V28" s="608">
        <v>300</v>
      </c>
      <c r="W28" s="608">
        <v>900</v>
      </c>
      <c r="X28" s="608" t="s">
        <v>3578</v>
      </c>
      <c r="Y28" s="608"/>
      <c r="Z28" s="608"/>
      <c r="AA28" s="608"/>
      <c r="AB28" s="608"/>
      <c r="AC28" s="608"/>
      <c r="AD28" s="608"/>
      <c r="AE28" s="608"/>
      <c r="AF28" s="612"/>
    </row>
    <row r="29" spans="1:32" ht="29.25" customHeight="1">
      <c r="A29" s="608">
        <v>21</v>
      </c>
      <c r="B29" s="609" t="s">
        <v>3579</v>
      </c>
      <c r="C29" s="608"/>
      <c r="D29" s="608">
        <v>1</v>
      </c>
      <c r="E29" s="608"/>
      <c r="F29" s="608"/>
      <c r="G29" s="608">
        <v>1</v>
      </c>
      <c r="H29" s="610">
        <v>597</v>
      </c>
      <c r="I29" s="608"/>
      <c r="J29" s="608">
        <v>1</v>
      </c>
      <c r="K29" s="608"/>
      <c r="L29" s="608">
        <v>174</v>
      </c>
      <c r="M29" s="608">
        <v>73</v>
      </c>
      <c r="N29" s="608">
        <v>221</v>
      </c>
      <c r="O29" s="608"/>
      <c r="P29" s="608">
        <v>1</v>
      </c>
      <c r="Q29" s="608">
        <v>1</v>
      </c>
      <c r="R29" s="608"/>
      <c r="S29" s="608">
        <v>1</v>
      </c>
      <c r="T29" s="608"/>
      <c r="U29" s="611">
        <v>21</v>
      </c>
      <c r="V29" s="608">
        <v>300</v>
      </c>
      <c r="W29" s="608">
        <v>900</v>
      </c>
      <c r="X29" s="608" t="s">
        <v>3580</v>
      </c>
      <c r="Y29" s="608"/>
      <c r="Z29" s="608"/>
      <c r="AA29" s="608"/>
      <c r="AB29" s="608"/>
      <c r="AC29" s="608"/>
      <c r="AD29" s="608"/>
      <c r="AE29" s="608"/>
      <c r="AF29" s="612"/>
    </row>
    <row r="30" spans="1:32" ht="29.25" customHeight="1">
      <c r="A30" s="608">
        <v>22</v>
      </c>
      <c r="B30" s="609" t="s">
        <v>3579</v>
      </c>
      <c r="C30" s="608">
        <v>1</v>
      </c>
      <c r="D30" s="608"/>
      <c r="E30" s="608"/>
      <c r="F30" s="608">
        <v>1</v>
      </c>
      <c r="G30" s="608"/>
      <c r="H30" s="610">
        <v>93</v>
      </c>
      <c r="I30" s="608"/>
      <c r="J30" s="608">
        <v>1</v>
      </c>
      <c r="K30" s="608"/>
      <c r="L30" s="608">
        <v>82</v>
      </c>
      <c r="M30" s="608">
        <v>56</v>
      </c>
      <c r="N30" s="608">
        <v>106</v>
      </c>
      <c r="O30" s="608"/>
      <c r="P30" s="608">
        <v>1</v>
      </c>
      <c r="Q30" s="608"/>
      <c r="R30" s="608">
        <v>1</v>
      </c>
      <c r="S30" s="608"/>
      <c r="T30" s="608">
        <v>1</v>
      </c>
      <c r="U30" s="611">
        <v>22</v>
      </c>
      <c r="V30" s="608">
        <v>300</v>
      </c>
      <c r="W30" s="608">
        <v>600</v>
      </c>
      <c r="X30" s="608" t="s">
        <v>3581</v>
      </c>
      <c r="Y30" s="608"/>
      <c r="Z30" s="608"/>
      <c r="AA30" s="608" t="s">
        <v>3582</v>
      </c>
      <c r="AB30" s="608"/>
      <c r="AC30" s="608"/>
      <c r="AD30" s="608"/>
      <c r="AE30" s="608"/>
      <c r="AF30" s="612"/>
    </row>
    <row r="31" spans="1:32" ht="29.25" customHeight="1">
      <c r="A31" s="608">
        <v>23</v>
      </c>
      <c r="B31" s="609" t="s">
        <v>3579</v>
      </c>
      <c r="C31" s="608"/>
      <c r="D31" s="608">
        <v>1</v>
      </c>
      <c r="E31" s="608"/>
      <c r="F31" s="608"/>
      <c r="G31" s="608">
        <v>1</v>
      </c>
      <c r="H31" s="610">
        <v>603</v>
      </c>
      <c r="I31" s="608"/>
      <c r="J31" s="608">
        <v>1</v>
      </c>
      <c r="K31" s="608"/>
      <c r="L31" s="608">
        <v>169</v>
      </c>
      <c r="M31" s="608">
        <v>74</v>
      </c>
      <c r="N31" s="608">
        <v>218</v>
      </c>
      <c r="O31" s="608"/>
      <c r="P31" s="608">
        <v>1</v>
      </c>
      <c r="Q31" s="608">
        <v>1</v>
      </c>
      <c r="R31" s="608"/>
      <c r="S31" s="608">
        <v>1</v>
      </c>
      <c r="T31" s="608"/>
      <c r="U31" s="611">
        <v>23</v>
      </c>
      <c r="V31" s="608">
        <v>300</v>
      </c>
      <c r="W31" s="608">
        <v>600</v>
      </c>
      <c r="X31" s="608" t="s">
        <v>3583</v>
      </c>
      <c r="Y31" s="608"/>
      <c r="Z31" s="608"/>
      <c r="AA31" s="608"/>
      <c r="AB31" s="608"/>
      <c r="AC31" s="608"/>
      <c r="AD31" s="608"/>
      <c r="AE31" s="608"/>
      <c r="AF31" s="612"/>
    </row>
    <row r="32" spans="1:32" ht="29.25" customHeight="1">
      <c r="A32" s="608">
        <v>24</v>
      </c>
      <c r="B32" s="609" t="s">
        <v>3579</v>
      </c>
      <c r="C32" s="608"/>
      <c r="D32" s="608">
        <v>1</v>
      </c>
      <c r="E32" s="608">
        <v>1</v>
      </c>
      <c r="F32" s="608"/>
      <c r="G32" s="608"/>
      <c r="H32" s="610">
        <v>82</v>
      </c>
      <c r="I32" s="608"/>
      <c r="J32" s="608">
        <v>1</v>
      </c>
      <c r="K32" s="608"/>
      <c r="L32" s="608">
        <v>75</v>
      </c>
      <c r="M32" s="608">
        <v>54</v>
      </c>
      <c r="N32" s="608">
        <v>96</v>
      </c>
      <c r="O32" s="608"/>
      <c r="P32" s="608">
        <v>1</v>
      </c>
      <c r="Q32" s="608"/>
      <c r="R32" s="608">
        <v>1</v>
      </c>
      <c r="S32" s="608"/>
      <c r="T32" s="608">
        <v>1</v>
      </c>
      <c r="U32" s="611">
        <v>24</v>
      </c>
      <c r="V32" s="608">
        <v>300</v>
      </c>
      <c r="W32" s="608">
        <v>400</v>
      </c>
      <c r="X32" s="608" t="s">
        <v>3584</v>
      </c>
      <c r="Y32" s="608"/>
      <c r="Z32" s="608"/>
      <c r="AA32" s="608" t="s">
        <v>3574</v>
      </c>
      <c r="AB32" s="608"/>
      <c r="AC32" s="608"/>
      <c r="AD32" s="608"/>
      <c r="AE32" s="608"/>
      <c r="AF32" s="612"/>
    </row>
    <row r="33" spans="1:32" ht="29.25" customHeight="1">
      <c r="A33" s="608">
        <v>25</v>
      </c>
      <c r="B33" s="609" t="s">
        <v>3579</v>
      </c>
      <c r="C33" s="608"/>
      <c r="D33" s="608">
        <v>1</v>
      </c>
      <c r="E33" s="608"/>
      <c r="F33" s="608">
        <v>1</v>
      </c>
      <c r="G33" s="608"/>
      <c r="H33" s="610">
        <v>463</v>
      </c>
      <c r="I33" s="608"/>
      <c r="J33" s="608">
        <v>1</v>
      </c>
      <c r="K33" s="608"/>
      <c r="L33" s="608">
        <v>167</v>
      </c>
      <c r="M33" s="608">
        <v>70</v>
      </c>
      <c r="N33" s="608">
        <v>198</v>
      </c>
      <c r="O33" s="608"/>
      <c r="P33" s="608">
        <v>1</v>
      </c>
      <c r="Q33" s="608">
        <v>1</v>
      </c>
      <c r="R33" s="608"/>
      <c r="S33" s="608">
        <v>1</v>
      </c>
      <c r="T33" s="608"/>
      <c r="U33" s="611">
        <v>25</v>
      </c>
      <c r="V33" s="608">
        <v>300</v>
      </c>
      <c r="W33" s="608">
        <v>900</v>
      </c>
      <c r="X33" s="608" t="s">
        <v>3585</v>
      </c>
      <c r="Y33" s="608"/>
      <c r="Z33" s="608"/>
      <c r="AA33" s="608"/>
      <c r="AB33" s="608"/>
      <c r="AC33" s="608"/>
      <c r="AD33" s="608"/>
      <c r="AE33" s="608"/>
      <c r="AF33" s="612"/>
    </row>
    <row r="34" spans="1:32" ht="29.25" customHeight="1">
      <c r="A34" s="608">
        <v>26</v>
      </c>
      <c r="B34" s="609" t="s">
        <v>3579</v>
      </c>
      <c r="C34" s="608"/>
      <c r="D34" s="608">
        <v>1</v>
      </c>
      <c r="E34" s="608"/>
      <c r="F34" s="608"/>
      <c r="G34" s="608">
        <v>1</v>
      </c>
      <c r="H34" s="610">
        <v>598</v>
      </c>
      <c r="I34" s="608"/>
      <c r="J34" s="608">
        <v>1</v>
      </c>
      <c r="K34" s="608"/>
      <c r="L34" s="608">
        <v>172</v>
      </c>
      <c r="M34" s="608">
        <v>73</v>
      </c>
      <c r="N34" s="608">
        <v>215</v>
      </c>
      <c r="O34" s="608"/>
      <c r="P34" s="608">
        <v>1</v>
      </c>
      <c r="Q34" s="608">
        <v>1</v>
      </c>
      <c r="R34" s="608"/>
      <c r="S34" s="608">
        <v>1</v>
      </c>
      <c r="T34" s="608"/>
      <c r="U34" s="611">
        <v>26</v>
      </c>
      <c r="V34" s="608">
        <v>300</v>
      </c>
      <c r="W34" s="608">
        <v>900</v>
      </c>
      <c r="X34" s="608" t="s">
        <v>3586</v>
      </c>
      <c r="Y34" s="608"/>
      <c r="Z34" s="608"/>
      <c r="AA34" s="608"/>
      <c r="AB34" s="608"/>
      <c r="AC34" s="608"/>
      <c r="AD34" s="608"/>
      <c r="AE34" s="608"/>
      <c r="AF34" s="612"/>
    </row>
    <row r="35" spans="1:32" ht="29.25" customHeight="1">
      <c r="A35" s="608">
        <v>27</v>
      </c>
      <c r="B35" s="609" t="s">
        <v>3579</v>
      </c>
      <c r="C35" s="608">
        <v>1</v>
      </c>
      <c r="D35" s="608"/>
      <c r="E35" s="608">
        <v>1</v>
      </c>
      <c r="F35" s="608"/>
      <c r="G35" s="608"/>
      <c r="H35" s="610">
        <v>102</v>
      </c>
      <c r="I35" s="608"/>
      <c r="J35" s="608"/>
      <c r="K35" s="608">
        <v>1</v>
      </c>
      <c r="L35" s="608">
        <v>81</v>
      </c>
      <c r="M35" s="608">
        <v>58</v>
      </c>
      <c r="N35" s="608">
        <v>98</v>
      </c>
      <c r="O35" s="608"/>
      <c r="P35" s="608">
        <v>1</v>
      </c>
      <c r="Q35" s="608"/>
      <c r="R35" s="608">
        <v>1</v>
      </c>
      <c r="S35" s="608"/>
      <c r="T35" s="608">
        <v>1</v>
      </c>
      <c r="U35" s="611">
        <v>27</v>
      </c>
      <c r="V35" s="608">
        <v>300</v>
      </c>
      <c r="W35" s="608">
        <v>800</v>
      </c>
      <c r="X35" s="608" t="s">
        <v>3587</v>
      </c>
      <c r="Y35" s="608"/>
      <c r="Z35" s="608"/>
      <c r="AA35" s="608" t="s">
        <v>3582</v>
      </c>
      <c r="AB35" s="608"/>
      <c r="AC35" s="608"/>
      <c r="AD35" s="608"/>
      <c r="AE35" s="608"/>
      <c r="AF35" s="612"/>
    </row>
    <row r="36" spans="1:32" ht="29.25" customHeight="1">
      <c r="A36" s="608">
        <v>28</v>
      </c>
      <c r="B36" s="609" t="s">
        <v>3579</v>
      </c>
      <c r="C36" s="608"/>
      <c r="D36" s="608">
        <v>1</v>
      </c>
      <c r="E36" s="608"/>
      <c r="F36" s="608"/>
      <c r="G36" s="608">
        <v>1</v>
      </c>
      <c r="H36" s="610">
        <v>549</v>
      </c>
      <c r="I36" s="608">
        <v>1</v>
      </c>
      <c r="J36" s="608"/>
      <c r="K36" s="608"/>
      <c r="L36" s="608">
        <v>170</v>
      </c>
      <c r="M36" s="608">
        <v>74</v>
      </c>
      <c r="N36" s="608">
        <v>210</v>
      </c>
      <c r="O36" s="608"/>
      <c r="P36" s="608">
        <v>1</v>
      </c>
      <c r="Q36" s="608">
        <v>1</v>
      </c>
      <c r="R36" s="608"/>
      <c r="S36" s="608">
        <v>1</v>
      </c>
      <c r="T36" s="608"/>
      <c r="U36" s="611">
        <v>28</v>
      </c>
      <c r="V36" s="608">
        <v>300</v>
      </c>
      <c r="W36" s="608">
        <v>800</v>
      </c>
      <c r="X36" s="608" t="s">
        <v>3588</v>
      </c>
      <c r="Y36" s="608"/>
      <c r="Z36" s="608"/>
      <c r="AA36" s="608"/>
      <c r="AB36" s="608"/>
      <c r="AC36" s="608"/>
      <c r="AD36" s="608"/>
      <c r="AE36" s="608"/>
      <c r="AF36" s="612"/>
    </row>
    <row r="37" spans="1:32" ht="29.25" customHeight="1">
      <c r="A37" s="608">
        <v>29</v>
      </c>
      <c r="B37" s="609" t="s">
        <v>3579</v>
      </c>
      <c r="C37" s="608"/>
      <c r="D37" s="608">
        <v>1</v>
      </c>
      <c r="E37" s="608">
        <v>1</v>
      </c>
      <c r="F37" s="608"/>
      <c r="G37" s="608"/>
      <c r="H37" s="610">
        <v>89</v>
      </c>
      <c r="I37" s="608"/>
      <c r="J37" s="608">
        <v>1</v>
      </c>
      <c r="K37" s="608"/>
      <c r="L37" s="608">
        <v>80</v>
      </c>
      <c r="M37" s="608">
        <v>55</v>
      </c>
      <c r="N37" s="608">
        <v>99</v>
      </c>
      <c r="O37" s="608"/>
      <c r="P37" s="608">
        <v>1</v>
      </c>
      <c r="Q37" s="608"/>
      <c r="R37" s="608">
        <v>1</v>
      </c>
      <c r="S37" s="608"/>
      <c r="T37" s="608">
        <v>1</v>
      </c>
      <c r="U37" s="611">
        <v>29</v>
      </c>
      <c r="V37" s="608">
        <v>300</v>
      </c>
      <c r="W37" s="608">
        <v>1600</v>
      </c>
      <c r="X37" s="608" t="s">
        <v>3589</v>
      </c>
      <c r="Y37" s="608"/>
      <c r="Z37" s="608"/>
      <c r="AA37" s="608" t="s">
        <v>3590</v>
      </c>
      <c r="AB37" s="608"/>
      <c r="AC37" s="608"/>
      <c r="AD37" s="608"/>
      <c r="AE37" s="608"/>
      <c r="AF37" s="612"/>
    </row>
    <row r="38" spans="1:32" ht="29.25" customHeight="1">
      <c r="A38" s="608">
        <v>30</v>
      </c>
      <c r="B38" s="609" t="s">
        <v>3579</v>
      </c>
      <c r="C38" s="608"/>
      <c r="D38" s="608">
        <v>1</v>
      </c>
      <c r="E38" s="608"/>
      <c r="F38" s="608"/>
      <c r="G38" s="608">
        <v>1</v>
      </c>
      <c r="H38" s="610">
        <v>581</v>
      </c>
      <c r="I38" s="608"/>
      <c r="J38" s="608">
        <v>1</v>
      </c>
      <c r="K38" s="608"/>
      <c r="L38" s="608">
        <v>170</v>
      </c>
      <c r="M38" s="608">
        <v>72</v>
      </c>
      <c r="N38" s="608">
        <v>216</v>
      </c>
      <c r="O38" s="608"/>
      <c r="P38" s="608">
        <v>1</v>
      </c>
      <c r="Q38" s="608">
        <v>1</v>
      </c>
      <c r="R38" s="608"/>
      <c r="S38" s="608">
        <v>1</v>
      </c>
      <c r="T38" s="608"/>
      <c r="U38" s="611">
        <v>30</v>
      </c>
      <c r="V38" s="608">
        <v>300</v>
      </c>
      <c r="W38" s="608">
        <v>1000</v>
      </c>
      <c r="X38" s="608" t="s">
        <v>3591</v>
      </c>
      <c r="Y38" s="608"/>
      <c r="Z38" s="608"/>
      <c r="AA38" s="608"/>
      <c r="AB38" s="608"/>
      <c r="AC38" s="608"/>
      <c r="AD38" s="608"/>
      <c r="AE38" s="608"/>
      <c r="AF38" s="612"/>
    </row>
    <row r="39" spans="1:32" ht="29.25" customHeight="1">
      <c r="A39" s="608">
        <v>31</v>
      </c>
      <c r="B39" s="609" t="s">
        <v>3579</v>
      </c>
      <c r="C39" s="608">
        <v>1</v>
      </c>
      <c r="D39" s="608"/>
      <c r="E39" s="608">
        <v>1</v>
      </c>
      <c r="F39" s="608"/>
      <c r="G39" s="608"/>
      <c r="H39" s="610">
        <v>82</v>
      </c>
      <c r="I39" s="608"/>
      <c r="J39" s="608">
        <v>1</v>
      </c>
      <c r="K39" s="608"/>
      <c r="L39" s="608">
        <v>71</v>
      </c>
      <c r="M39" s="608">
        <v>52</v>
      </c>
      <c r="N39" s="608">
        <v>93</v>
      </c>
      <c r="O39" s="608"/>
      <c r="P39" s="608">
        <v>1</v>
      </c>
      <c r="Q39" s="608"/>
      <c r="R39" s="608">
        <v>1</v>
      </c>
      <c r="S39" s="608"/>
      <c r="T39" s="608">
        <v>1</v>
      </c>
      <c r="U39" s="611">
        <v>31</v>
      </c>
      <c r="V39" s="608">
        <v>300</v>
      </c>
      <c r="W39" s="608">
        <v>800</v>
      </c>
      <c r="X39" s="608" t="s">
        <v>3592</v>
      </c>
      <c r="Y39" s="608"/>
      <c r="Z39" s="608"/>
      <c r="AA39" s="608" t="s">
        <v>3593</v>
      </c>
      <c r="AB39" s="608"/>
      <c r="AC39" s="608"/>
      <c r="AD39" s="608"/>
      <c r="AE39" s="608"/>
      <c r="AF39" s="612"/>
    </row>
    <row r="40" spans="1:32" ht="29.25" customHeight="1">
      <c r="A40" s="608">
        <v>32</v>
      </c>
      <c r="B40" s="609" t="s">
        <v>3579</v>
      </c>
      <c r="C40" s="608"/>
      <c r="D40" s="608">
        <v>1</v>
      </c>
      <c r="E40" s="608"/>
      <c r="F40" s="608"/>
      <c r="G40" s="608">
        <v>1</v>
      </c>
      <c r="H40" s="610">
        <v>610</v>
      </c>
      <c r="I40" s="608">
        <v>1</v>
      </c>
      <c r="J40" s="608"/>
      <c r="K40" s="608"/>
      <c r="L40" s="608">
        <v>171</v>
      </c>
      <c r="M40" s="608">
        <v>72</v>
      </c>
      <c r="N40" s="608">
        <v>214</v>
      </c>
      <c r="O40" s="608"/>
      <c r="P40" s="608">
        <v>1</v>
      </c>
      <c r="Q40" s="608">
        <v>1</v>
      </c>
      <c r="R40" s="608"/>
      <c r="S40" s="608">
        <v>1</v>
      </c>
      <c r="T40" s="608"/>
      <c r="U40" s="611">
        <v>32</v>
      </c>
      <c r="V40" s="608">
        <v>300</v>
      </c>
      <c r="W40" s="608">
        <v>800</v>
      </c>
      <c r="X40" s="608" t="s">
        <v>3594</v>
      </c>
      <c r="Y40" s="608"/>
      <c r="Z40" s="608"/>
      <c r="AA40" s="608"/>
      <c r="AB40" s="608"/>
      <c r="AC40" s="608"/>
      <c r="AD40" s="608"/>
      <c r="AE40" s="608"/>
      <c r="AF40" s="612"/>
    </row>
    <row r="41" spans="1:32" ht="29.25" customHeight="1">
      <c r="A41" s="608">
        <v>33</v>
      </c>
      <c r="B41" s="609" t="s">
        <v>3579</v>
      </c>
      <c r="C41" s="608">
        <v>1</v>
      </c>
      <c r="D41" s="608"/>
      <c r="E41" s="608">
        <v>1</v>
      </c>
      <c r="F41" s="608"/>
      <c r="G41" s="608"/>
      <c r="H41" s="610">
        <v>87</v>
      </c>
      <c r="I41" s="608"/>
      <c r="J41" s="608">
        <v>1</v>
      </c>
      <c r="K41" s="608"/>
      <c r="L41" s="608">
        <v>76</v>
      </c>
      <c r="M41" s="608">
        <v>56</v>
      </c>
      <c r="N41" s="608">
        <v>99</v>
      </c>
      <c r="O41" s="608"/>
      <c r="P41" s="608">
        <v>1</v>
      </c>
      <c r="Q41" s="608"/>
      <c r="R41" s="608">
        <v>1</v>
      </c>
      <c r="S41" s="608"/>
      <c r="T41" s="608">
        <v>1</v>
      </c>
      <c r="U41" s="611">
        <v>33</v>
      </c>
      <c r="V41" s="608">
        <v>300</v>
      </c>
      <c r="W41" s="608">
        <v>1600</v>
      </c>
      <c r="X41" s="608" t="s">
        <v>3595</v>
      </c>
      <c r="Y41" s="608"/>
      <c r="Z41" s="608"/>
      <c r="AA41" s="608" t="s">
        <v>3596</v>
      </c>
      <c r="AB41" s="608"/>
      <c r="AC41" s="608"/>
      <c r="AD41" s="608"/>
      <c r="AE41" s="608"/>
      <c r="AF41" s="612"/>
    </row>
    <row r="42" spans="1:32" ht="29.25" customHeight="1">
      <c r="A42" s="608">
        <v>34</v>
      </c>
      <c r="B42" s="609" t="s">
        <v>3579</v>
      </c>
      <c r="C42" s="608"/>
      <c r="D42" s="608">
        <v>1</v>
      </c>
      <c r="E42" s="608"/>
      <c r="F42" s="608"/>
      <c r="G42" s="608">
        <v>1</v>
      </c>
      <c r="H42" s="610">
        <v>538</v>
      </c>
      <c r="I42" s="608">
        <v>1</v>
      </c>
      <c r="J42" s="608"/>
      <c r="K42" s="608"/>
      <c r="L42" s="608">
        <v>163</v>
      </c>
      <c r="M42" s="608">
        <v>73</v>
      </c>
      <c r="N42" s="608">
        <v>212</v>
      </c>
      <c r="O42" s="608"/>
      <c r="P42" s="608">
        <v>1</v>
      </c>
      <c r="Q42" s="608">
        <v>1</v>
      </c>
      <c r="R42" s="608"/>
      <c r="S42" s="608">
        <v>1</v>
      </c>
      <c r="T42" s="608"/>
      <c r="U42" s="611">
        <v>34</v>
      </c>
      <c r="V42" s="608">
        <v>300</v>
      </c>
      <c r="W42" s="608">
        <v>700</v>
      </c>
      <c r="X42" s="608" t="s">
        <v>3597</v>
      </c>
      <c r="Y42" s="608"/>
      <c r="Z42" s="608"/>
      <c r="AA42" s="608"/>
      <c r="AB42" s="608"/>
      <c r="AC42" s="608"/>
      <c r="AD42" s="608"/>
      <c r="AE42" s="608"/>
      <c r="AF42" s="612"/>
    </row>
    <row r="43" spans="1:32" ht="29.25" customHeight="1">
      <c r="A43" s="608">
        <v>35</v>
      </c>
      <c r="B43" s="609" t="s">
        <v>3579</v>
      </c>
      <c r="C43" s="608"/>
      <c r="D43" s="608">
        <v>1</v>
      </c>
      <c r="E43" s="608">
        <v>1</v>
      </c>
      <c r="F43" s="608"/>
      <c r="G43" s="608"/>
      <c r="H43" s="610">
        <v>93</v>
      </c>
      <c r="I43" s="608"/>
      <c r="J43" s="608">
        <v>1</v>
      </c>
      <c r="K43" s="608"/>
      <c r="L43" s="608">
        <v>83</v>
      </c>
      <c r="M43" s="608">
        <v>60</v>
      </c>
      <c r="N43" s="608">
        <v>105</v>
      </c>
      <c r="O43" s="608"/>
      <c r="P43" s="608">
        <v>1</v>
      </c>
      <c r="Q43" s="608"/>
      <c r="R43" s="608">
        <v>1</v>
      </c>
      <c r="S43" s="608"/>
      <c r="T43" s="608">
        <v>1</v>
      </c>
      <c r="U43" s="611">
        <v>35</v>
      </c>
      <c r="V43" s="608">
        <v>300</v>
      </c>
      <c r="W43" s="608">
        <v>1200</v>
      </c>
      <c r="X43" s="608" t="s">
        <v>3598</v>
      </c>
      <c r="Y43" s="608"/>
      <c r="Z43" s="608"/>
      <c r="AA43" s="608" t="s">
        <v>3590</v>
      </c>
      <c r="AB43" s="608"/>
      <c r="AC43" s="608"/>
      <c r="AD43" s="608"/>
      <c r="AE43" s="608"/>
      <c r="AF43" s="612"/>
    </row>
    <row r="44" spans="1:32" ht="29.25" customHeight="1">
      <c r="A44" s="608">
        <v>36</v>
      </c>
      <c r="B44" s="609" t="s">
        <v>3579</v>
      </c>
      <c r="C44" s="608"/>
      <c r="D44" s="608">
        <v>1</v>
      </c>
      <c r="E44" s="608"/>
      <c r="F44" s="608">
        <v>1</v>
      </c>
      <c r="G44" s="608"/>
      <c r="H44" s="610">
        <v>388</v>
      </c>
      <c r="I44" s="608"/>
      <c r="J44" s="608"/>
      <c r="K44" s="608">
        <v>1</v>
      </c>
      <c r="L44" s="608">
        <v>152</v>
      </c>
      <c r="M44" s="608">
        <v>71</v>
      </c>
      <c r="N44" s="608">
        <v>195</v>
      </c>
      <c r="O44" s="608"/>
      <c r="P44" s="608">
        <v>1</v>
      </c>
      <c r="Q44" s="608"/>
      <c r="R44" s="608">
        <v>1</v>
      </c>
      <c r="S44" s="608"/>
      <c r="T44" s="608">
        <v>1</v>
      </c>
      <c r="U44" s="611">
        <v>36</v>
      </c>
      <c r="V44" s="608">
        <v>300</v>
      </c>
      <c r="W44" s="608">
        <v>700</v>
      </c>
      <c r="X44" s="608" t="s">
        <v>3599</v>
      </c>
      <c r="Y44" s="608"/>
      <c r="Z44" s="608"/>
      <c r="AA44" s="608"/>
      <c r="AB44" s="608"/>
      <c r="AC44" s="608"/>
      <c r="AD44" s="608"/>
      <c r="AE44" s="608"/>
      <c r="AF44" s="612"/>
    </row>
    <row r="45" spans="1:32" ht="29.25" customHeight="1">
      <c r="A45" s="608">
        <v>37</v>
      </c>
      <c r="B45" s="609" t="s">
        <v>3579</v>
      </c>
      <c r="C45" s="608">
        <v>1</v>
      </c>
      <c r="D45" s="608"/>
      <c r="E45" s="608"/>
      <c r="F45" s="608">
        <v>1</v>
      </c>
      <c r="G45" s="608"/>
      <c r="H45" s="610">
        <v>468</v>
      </c>
      <c r="I45" s="608"/>
      <c r="J45" s="608"/>
      <c r="K45" s="608">
        <v>1</v>
      </c>
      <c r="L45" s="608">
        <v>156</v>
      </c>
      <c r="M45" s="608">
        <v>71</v>
      </c>
      <c r="N45" s="608">
        <v>200</v>
      </c>
      <c r="O45" s="608"/>
      <c r="P45" s="608">
        <v>1</v>
      </c>
      <c r="Q45" s="608"/>
      <c r="R45" s="608">
        <v>1</v>
      </c>
      <c r="S45" s="608"/>
      <c r="T45" s="608">
        <v>1</v>
      </c>
      <c r="U45" s="611">
        <v>37</v>
      </c>
      <c r="V45" s="608">
        <v>300</v>
      </c>
      <c r="W45" s="608">
        <v>800</v>
      </c>
      <c r="X45" s="608" t="s">
        <v>3600</v>
      </c>
      <c r="Y45" s="608"/>
      <c r="Z45" s="608"/>
      <c r="AA45" s="608"/>
      <c r="AB45" s="608"/>
      <c r="AC45" s="608"/>
      <c r="AD45" s="608"/>
      <c r="AE45" s="608"/>
      <c r="AF45" s="612"/>
    </row>
    <row r="46" spans="1:32" ht="29.25" customHeight="1">
      <c r="A46" s="608">
        <v>38</v>
      </c>
      <c r="B46" s="609" t="s">
        <v>3579</v>
      </c>
      <c r="C46" s="608"/>
      <c r="D46" s="608">
        <v>1</v>
      </c>
      <c r="E46" s="608"/>
      <c r="F46" s="608">
        <v>1</v>
      </c>
      <c r="G46" s="608"/>
      <c r="H46" s="610">
        <v>483</v>
      </c>
      <c r="I46" s="608"/>
      <c r="J46" s="608">
        <v>1</v>
      </c>
      <c r="K46" s="608"/>
      <c r="L46" s="608">
        <v>172</v>
      </c>
      <c r="M46" s="608">
        <v>72</v>
      </c>
      <c r="N46" s="608">
        <v>204</v>
      </c>
      <c r="O46" s="608"/>
      <c r="P46" s="608">
        <v>1</v>
      </c>
      <c r="Q46" s="608"/>
      <c r="R46" s="608">
        <v>1</v>
      </c>
      <c r="S46" s="608"/>
      <c r="T46" s="608">
        <v>1</v>
      </c>
      <c r="U46" s="611">
        <v>38</v>
      </c>
      <c r="V46" s="608">
        <v>300</v>
      </c>
      <c r="W46" s="608">
        <v>800</v>
      </c>
      <c r="X46" s="608" t="s">
        <v>3601</v>
      </c>
      <c r="Y46" s="608"/>
      <c r="Z46" s="608"/>
      <c r="AA46" s="608"/>
      <c r="AB46" s="608"/>
      <c r="AC46" s="608"/>
      <c r="AD46" s="608"/>
      <c r="AE46" s="608"/>
      <c r="AF46" s="612"/>
    </row>
    <row r="47" spans="1:32" ht="29.25" customHeight="1">
      <c r="A47" s="608">
        <v>39</v>
      </c>
      <c r="B47" s="609"/>
      <c r="C47" s="608"/>
      <c r="D47" s="608"/>
      <c r="E47" s="608"/>
      <c r="F47" s="608"/>
      <c r="G47" s="608"/>
      <c r="H47" s="610"/>
      <c r="I47" s="608"/>
      <c r="J47" s="608"/>
      <c r="K47" s="608"/>
      <c r="L47" s="608"/>
      <c r="M47" s="608"/>
      <c r="N47" s="608"/>
      <c r="O47" s="608"/>
      <c r="P47" s="608"/>
      <c r="Q47" s="608"/>
      <c r="R47" s="608"/>
      <c r="S47" s="608"/>
      <c r="T47" s="608"/>
      <c r="U47" s="611">
        <v>39</v>
      </c>
      <c r="V47" s="608"/>
      <c r="W47" s="608"/>
      <c r="X47" s="608"/>
      <c r="Y47" s="608"/>
      <c r="Z47" s="608"/>
      <c r="AA47" s="608"/>
      <c r="AB47" s="608"/>
      <c r="AC47" s="608"/>
      <c r="AD47" s="608"/>
      <c r="AE47" s="608"/>
      <c r="AF47" s="612"/>
    </row>
    <row r="48" spans="1:32" ht="29.25" customHeight="1">
      <c r="A48" s="608">
        <v>40</v>
      </c>
      <c r="B48" s="609"/>
      <c r="C48" s="608"/>
      <c r="D48" s="608"/>
      <c r="E48" s="608"/>
      <c r="F48" s="608"/>
      <c r="G48" s="608"/>
      <c r="H48" s="610"/>
      <c r="I48" s="608"/>
      <c r="J48" s="608"/>
      <c r="K48" s="608"/>
      <c r="L48" s="608"/>
      <c r="M48" s="608"/>
      <c r="N48" s="608"/>
      <c r="O48" s="608"/>
      <c r="P48" s="608"/>
      <c r="Q48" s="608"/>
      <c r="R48" s="608"/>
      <c r="S48" s="608"/>
      <c r="T48" s="608"/>
      <c r="U48" s="611">
        <v>40</v>
      </c>
      <c r="V48" s="608"/>
      <c r="W48" s="608"/>
      <c r="X48" s="608"/>
      <c r="Y48" s="608"/>
      <c r="Z48" s="608"/>
      <c r="AA48" s="608"/>
      <c r="AB48" s="608"/>
      <c r="AC48" s="608"/>
      <c r="AD48" s="608"/>
      <c r="AE48" s="608"/>
      <c r="AF48" s="612"/>
    </row>
    <row r="49" spans="1:32" ht="29.25" customHeight="1">
      <c r="A49" s="608">
        <v>41</v>
      </c>
      <c r="B49" s="609"/>
      <c r="C49" s="608"/>
      <c r="D49" s="608"/>
      <c r="E49" s="608"/>
      <c r="F49" s="608"/>
      <c r="G49" s="608"/>
      <c r="H49" s="610"/>
      <c r="I49" s="608"/>
      <c r="J49" s="608"/>
      <c r="K49" s="608"/>
      <c r="L49" s="608"/>
      <c r="M49" s="608"/>
      <c r="N49" s="608"/>
      <c r="O49" s="608"/>
      <c r="P49" s="608"/>
      <c r="Q49" s="608"/>
      <c r="R49" s="608"/>
      <c r="S49" s="608"/>
      <c r="T49" s="608"/>
      <c r="U49" s="611">
        <v>41</v>
      </c>
      <c r="V49" s="608"/>
      <c r="W49" s="608"/>
      <c r="X49" s="608"/>
      <c r="Y49" s="608"/>
      <c r="Z49" s="608"/>
      <c r="AA49" s="608"/>
      <c r="AB49" s="608"/>
      <c r="AC49" s="608"/>
      <c r="AD49" s="608"/>
      <c r="AE49" s="608"/>
      <c r="AF49" s="612"/>
    </row>
    <row r="50" spans="1:32" ht="29.25" customHeight="1">
      <c r="A50" s="608">
        <v>42</v>
      </c>
      <c r="B50" s="609"/>
      <c r="C50" s="608"/>
      <c r="D50" s="608"/>
      <c r="E50" s="608"/>
      <c r="F50" s="608"/>
      <c r="G50" s="608"/>
      <c r="H50" s="610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11">
        <v>42</v>
      </c>
      <c r="V50" s="608"/>
      <c r="W50" s="608"/>
      <c r="X50" s="608"/>
      <c r="Y50" s="608"/>
      <c r="Z50" s="608"/>
      <c r="AA50" s="608"/>
      <c r="AB50" s="608"/>
      <c r="AC50" s="608"/>
      <c r="AD50" s="608"/>
      <c r="AE50" s="608"/>
      <c r="AF50" s="612"/>
    </row>
    <row r="51" spans="1:32" ht="29.25" customHeight="1">
      <c r="A51" s="608">
        <v>43</v>
      </c>
      <c r="B51" s="609"/>
      <c r="C51" s="608"/>
      <c r="D51" s="608"/>
      <c r="E51" s="608"/>
      <c r="F51" s="608"/>
      <c r="G51" s="608"/>
      <c r="H51" s="610"/>
      <c r="I51" s="608"/>
      <c r="J51" s="608"/>
      <c r="K51" s="608"/>
      <c r="L51" s="608"/>
      <c r="M51" s="608"/>
      <c r="N51" s="608"/>
      <c r="O51" s="608"/>
      <c r="P51" s="608"/>
      <c r="Q51" s="608"/>
      <c r="R51" s="608"/>
      <c r="S51" s="608"/>
      <c r="T51" s="608"/>
      <c r="U51" s="611">
        <v>43</v>
      </c>
      <c r="V51" s="608"/>
      <c r="W51" s="608"/>
      <c r="X51" s="608"/>
      <c r="Y51" s="608"/>
      <c r="Z51" s="608"/>
      <c r="AA51" s="608"/>
      <c r="AB51" s="608"/>
      <c r="AC51" s="608"/>
      <c r="AD51" s="608"/>
      <c r="AE51" s="608"/>
      <c r="AF51" s="612"/>
    </row>
    <row r="52" spans="1:32" ht="29.25" customHeight="1">
      <c r="A52" s="608">
        <v>44</v>
      </c>
      <c r="B52" s="609"/>
      <c r="C52" s="608"/>
      <c r="D52" s="608"/>
      <c r="E52" s="608"/>
      <c r="F52" s="608"/>
      <c r="G52" s="608"/>
      <c r="H52" s="610"/>
      <c r="I52" s="608"/>
      <c r="J52" s="608"/>
      <c r="K52" s="608"/>
      <c r="L52" s="608"/>
      <c r="M52" s="608"/>
      <c r="N52" s="608"/>
      <c r="O52" s="608"/>
      <c r="P52" s="608"/>
      <c r="Q52" s="608"/>
      <c r="R52" s="608"/>
      <c r="S52" s="608"/>
      <c r="T52" s="608"/>
      <c r="U52" s="611">
        <v>44</v>
      </c>
      <c r="V52" s="608"/>
      <c r="W52" s="608"/>
      <c r="X52" s="608"/>
      <c r="Y52" s="608"/>
      <c r="Z52" s="608"/>
      <c r="AA52" s="608"/>
      <c r="AB52" s="608"/>
      <c r="AC52" s="608"/>
      <c r="AD52" s="608"/>
      <c r="AE52" s="608"/>
      <c r="AF52" s="612"/>
    </row>
    <row r="53" spans="1:32" ht="29.25" customHeight="1">
      <c r="A53" s="608">
        <v>45</v>
      </c>
      <c r="B53" s="609"/>
      <c r="C53" s="608"/>
      <c r="D53" s="608"/>
      <c r="E53" s="608"/>
      <c r="F53" s="608"/>
      <c r="G53" s="608"/>
      <c r="H53" s="610"/>
      <c r="I53" s="608"/>
      <c r="J53" s="608"/>
      <c r="K53" s="608"/>
      <c r="L53" s="608"/>
      <c r="M53" s="608"/>
      <c r="N53" s="608"/>
      <c r="O53" s="608"/>
      <c r="P53" s="608"/>
      <c r="Q53" s="608"/>
      <c r="R53" s="608"/>
      <c r="S53" s="608"/>
      <c r="T53" s="608"/>
      <c r="U53" s="611">
        <v>45</v>
      </c>
      <c r="V53" s="608"/>
      <c r="W53" s="608"/>
      <c r="X53" s="608"/>
      <c r="Y53" s="608"/>
      <c r="Z53" s="608"/>
      <c r="AA53" s="608"/>
      <c r="AB53" s="608"/>
      <c r="AC53" s="608"/>
      <c r="AD53" s="608"/>
      <c r="AE53" s="608"/>
      <c r="AF53" s="612"/>
    </row>
    <row r="54" spans="1:32" ht="29.25" customHeight="1">
      <c r="A54" s="608">
        <v>46</v>
      </c>
      <c r="B54" s="609"/>
      <c r="C54" s="608"/>
      <c r="D54" s="608"/>
      <c r="E54" s="608"/>
      <c r="F54" s="608"/>
      <c r="G54" s="608"/>
      <c r="H54" s="610"/>
      <c r="I54" s="608"/>
      <c r="J54" s="608"/>
      <c r="K54" s="608"/>
      <c r="L54" s="608"/>
      <c r="M54" s="608"/>
      <c r="N54" s="608"/>
      <c r="O54" s="608"/>
      <c r="P54" s="608"/>
      <c r="Q54" s="608"/>
      <c r="R54" s="608"/>
      <c r="S54" s="608"/>
      <c r="T54" s="608"/>
      <c r="U54" s="611">
        <v>46</v>
      </c>
      <c r="V54" s="608"/>
      <c r="W54" s="608"/>
      <c r="X54" s="608"/>
      <c r="Y54" s="608"/>
      <c r="Z54" s="608"/>
      <c r="AA54" s="608"/>
      <c r="AB54" s="608"/>
      <c r="AC54" s="608"/>
      <c r="AD54" s="608"/>
      <c r="AE54" s="608"/>
      <c r="AF54" s="612"/>
    </row>
    <row r="55" spans="1:32" ht="29.25" customHeight="1">
      <c r="A55" s="608">
        <v>47</v>
      </c>
      <c r="B55" s="609"/>
      <c r="C55" s="608"/>
      <c r="D55" s="608"/>
      <c r="E55" s="608"/>
      <c r="F55" s="608"/>
      <c r="G55" s="608"/>
      <c r="H55" s="610"/>
      <c r="I55" s="608"/>
      <c r="J55" s="608"/>
      <c r="K55" s="608"/>
      <c r="L55" s="608"/>
      <c r="M55" s="608"/>
      <c r="N55" s="608"/>
      <c r="O55" s="608"/>
      <c r="P55" s="608"/>
      <c r="Q55" s="608"/>
      <c r="R55" s="608"/>
      <c r="S55" s="608"/>
      <c r="T55" s="608"/>
      <c r="U55" s="611">
        <v>47</v>
      </c>
      <c r="V55" s="608"/>
      <c r="W55" s="608"/>
      <c r="X55" s="608"/>
      <c r="Y55" s="608"/>
      <c r="Z55" s="608"/>
      <c r="AA55" s="608"/>
      <c r="AB55" s="608"/>
      <c r="AC55" s="608"/>
      <c r="AD55" s="608"/>
      <c r="AE55" s="608"/>
      <c r="AF55" s="612"/>
    </row>
    <row r="56" spans="1:32" ht="29.25" customHeight="1">
      <c r="A56" s="608">
        <v>48</v>
      </c>
      <c r="B56" s="609"/>
      <c r="C56" s="608"/>
      <c r="D56" s="608"/>
      <c r="E56" s="608"/>
      <c r="F56" s="608"/>
      <c r="G56" s="608"/>
      <c r="H56" s="610"/>
      <c r="I56" s="608"/>
      <c r="J56" s="608"/>
      <c r="K56" s="608"/>
      <c r="L56" s="608"/>
      <c r="M56" s="608"/>
      <c r="N56" s="608"/>
      <c r="O56" s="608"/>
      <c r="P56" s="608"/>
      <c r="Q56" s="608"/>
      <c r="R56" s="608"/>
      <c r="S56" s="608"/>
      <c r="T56" s="608"/>
      <c r="U56" s="611">
        <v>48</v>
      </c>
      <c r="V56" s="608"/>
      <c r="W56" s="608"/>
      <c r="X56" s="608"/>
      <c r="Y56" s="608"/>
      <c r="Z56" s="608"/>
      <c r="AA56" s="608"/>
      <c r="AB56" s="608"/>
      <c r="AC56" s="606"/>
      <c r="AD56" s="606"/>
      <c r="AE56" s="606"/>
      <c r="AF56" s="607"/>
    </row>
    <row r="57" spans="1:32" ht="29.25" customHeight="1">
      <c r="A57" s="608">
        <v>49</v>
      </c>
      <c r="B57" s="609"/>
      <c r="C57" s="608"/>
      <c r="D57" s="608"/>
      <c r="E57" s="608"/>
      <c r="F57" s="608"/>
      <c r="G57" s="608"/>
      <c r="H57" s="610"/>
      <c r="I57" s="608"/>
      <c r="J57" s="608"/>
      <c r="K57" s="608"/>
      <c r="L57" s="608"/>
      <c r="M57" s="608"/>
      <c r="N57" s="608"/>
      <c r="O57" s="608"/>
      <c r="P57" s="608"/>
      <c r="Q57" s="608"/>
      <c r="R57" s="608"/>
      <c r="S57" s="608"/>
      <c r="T57" s="608"/>
      <c r="U57" s="611">
        <v>49</v>
      </c>
      <c r="V57" s="608"/>
      <c r="W57" s="608"/>
      <c r="X57" s="608"/>
      <c r="Y57" s="608"/>
      <c r="Z57" s="608"/>
      <c r="AA57" s="608"/>
      <c r="AB57" s="608"/>
      <c r="AC57" s="606"/>
      <c r="AD57" s="606"/>
      <c r="AE57" s="606"/>
      <c r="AF57" s="607"/>
    </row>
    <row r="58" spans="1:32" ht="29.25" customHeight="1">
      <c r="A58" s="608">
        <v>50</v>
      </c>
      <c r="B58" s="609"/>
      <c r="C58" s="608"/>
      <c r="D58" s="608"/>
      <c r="E58" s="608"/>
      <c r="F58" s="608"/>
      <c r="G58" s="608"/>
      <c r="H58" s="610"/>
      <c r="I58" s="608"/>
      <c r="J58" s="608"/>
      <c r="K58" s="608"/>
      <c r="L58" s="608"/>
      <c r="M58" s="608"/>
      <c r="N58" s="608"/>
      <c r="O58" s="608"/>
      <c r="P58" s="608"/>
      <c r="Q58" s="608"/>
      <c r="R58" s="608"/>
      <c r="S58" s="608"/>
      <c r="T58" s="608"/>
      <c r="U58" s="611">
        <v>50</v>
      </c>
      <c r="V58" s="608"/>
      <c r="W58" s="608"/>
      <c r="X58" s="608"/>
      <c r="Y58" s="608"/>
      <c r="Z58" s="608"/>
      <c r="AA58" s="608"/>
      <c r="AB58" s="608"/>
      <c r="AC58" s="606"/>
      <c r="AD58" s="606"/>
      <c r="AE58" s="606"/>
      <c r="AF58" s="607"/>
    </row>
    <row r="59" spans="1:32" ht="29.25" customHeight="1">
      <c r="A59" s="608">
        <v>51</v>
      </c>
      <c r="B59" s="609"/>
      <c r="C59" s="608"/>
      <c r="D59" s="608"/>
      <c r="E59" s="608"/>
      <c r="F59" s="608"/>
      <c r="G59" s="608"/>
      <c r="H59" s="610"/>
      <c r="I59" s="608"/>
      <c r="J59" s="608"/>
      <c r="K59" s="608"/>
      <c r="L59" s="608"/>
      <c r="M59" s="608"/>
      <c r="N59" s="608"/>
      <c r="O59" s="608"/>
      <c r="P59" s="608"/>
      <c r="Q59" s="608"/>
      <c r="R59" s="608"/>
      <c r="S59" s="608"/>
      <c r="T59" s="608"/>
      <c r="U59" s="611">
        <v>51</v>
      </c>
      <c r="V59" s="608"/>
      <c r="W59" s="608"/>
      <c r="X59" s="608"/>
      <c r="Y59" s="608"/>
      <c r="Z59" s="608"/>
      <c r="AA59" s="608"/>
      <c r="AB59" s="608"/>
      <c r="AC59" s="606"/>
      <c r="AD59" s="606"/>
      <c r="AE59" s="606"/>
      <c r="AF59" s="607"/>
    </row>
    <row r="60" spans="1:32" ht="29.25" customHeight="1">
      <c r="A60" s="608">
        <v>52</v>
      </c>
      <c r="B60" s="614"/>
      <c r="C60" s="606"/>
      <c r="D60" s="606"/>
      <c r="E60" s="606"/>
      <c r="F60" s="606"/>
      <c r="G60" s="606"/>
      <c r="H60" s="615"/>
      <c r="I60" s="606"/>
      <c r="J60" s="608"/>
      <c r="K60" s="606"/>
      <c r="L60" s="606"/>
      <c r="M60" s="606"/>
      <c r="N60" s="606"/>
      <c r="O60" s="606"/>
      <c r="P60" s="606"/>
      <c r="Q60" s="606"/>
      <c r="R60" s="606"/>
      <c r="S60" s="606"/>
      <c r="T60" s="606"/>
      <c r="U60" s="611">
        <v>52</v>
      </c>
      <c r="V60" s="608"/>
      <c r="W60" s="608"/>
      <c r="X60" s="606"/>
      <c r="Y60" s="606"/>
      <c r="Z60" s="606"/>
      <c r="AA60" s="606"/>
      <c r="AB60" s="606"/>
      <c r="AC60" s="606"/>
      <c r="AD60" s="606"/>
      <c r="AE60" s="606"/>
      <c r="AF60" s="607"/>
    </row>
    <row r="61" spans="1:32" ht="29.25" customHeight="1">
      <c r="A61" s="608">
        <v>53</v>
      </c>
      <c r="B61" s="614"/>
      <c r="C61" s="606"/>
      <c r="D61" s="606"/>
      <c r="E61" s="606"/>
      <c r="F61" s="606"/>
      <c r="G61" s="606"/>
      <c r="H61" s="615"/>
      <c r="I61" s="606"/>
      <c r="J61" s="608"/>
      <c r="K61" s="606"/>
      <c r="L61" s="606"/>
      <c r="M61" s="606"/>
      <c r="N61" s="606"/>
      <c r="O61" s="606"/>
      <c r="P61" s="606"/>
      <c r="Q61" s="606"/>
      <c r="R61" s="606"/>
      <c r="S61" s="606"/>
      <c r="T61" s="606"/>
      <c r="U61" s="611">
        <v>53</v>
      </c>
      <c r="V61" s="608"/>
      <c r="W61" s="608"/>
      <c r="X61" s="606"/>
      <c r="Y61" s="606"/>
      <c r="Z61" s="606"/>
      <c r="AA61" s="606"/>
      <c r="AB61" s="606"/>
      <c r="AC61" s="606"/>
      <c r="AD61" s="606"/>
      <c r="AE61" s="606"/>
      <c r="AF61" s="607"/>
    </row>
    <row r="62" spans="1:32" ht="29.25" customHeight="1">
      <c r="A62" s="608">
        <v>54</v>
      </c>
      <c r="B62" s="614"/>
      <c r="C62" s="606"/>
      <c r="D62" s="606"/>
      <c r="E62" s="606"/>
      <c r="F62" s="606"/>
      <c r="G62" s="606"/>
      <c r="H62" s="615"/>
      <c r="I62" s="606"/>
      <c r="J62" s="608"/>
      <c r="K62" s="606"/>
      <c r="L62" s="606"/>
      <c r="M62" s="606"/>
      <c r="N62" s="606"/>
      <c r="O62" s="606"/>
      <c r="P62" s="606"/>
      <c r="Q62" s="606"/>
      <c r="R62" s="606"/>
      <c r="S62" s="606"/>
      <c r="T62" s="606"/>
      <c r="U62" s="611">
        <v>54</v>
      </c>
      <c r="V62" s="608"/>
      <c r="W62" s="608"/>
      <c r="X62" s="606"/>
      <c r="Y62" s="606"/>
      <c r="Z62" s="606"/>
      <c r="AA62" s="606"/>
      <c r="AB62" s="606"/>
      <c r="AC62" s="606"/>
      <c r="AD62" s="606"/>
      <c r="AE62" s="606"/>
      <c r="AF62" s="607"/>
    </row>
    <row r="63" spans="1:32" ht="29.25" customHeight="1">
      <c r="A63" s="608">
        <v>55</v>
      </c>
      <c r="B63" s="614"/>
      <c r="C63" s="606"/>
      <c r="D63" s="606"/>
      <c r="E63" s="606"/>
      <c r="F63" s="606"/>
      <c r="G63" s="606"/>
      <c r="H63" s="615"/>
      <c r="I63" s="606"/>
      <c r="J63" s="608"/>
      <c r="K63" s="606"/>
      <c r="L63" s="606"/>
      <c r="M63" s="606"/>
      <c r="N63" s="606"/>
      <c r="O63" s="606"/>
      <c r="P63" s="606"/>
      <c r="Q63" s="606"/>
      <c r="R63" s="606"/>
      <c r="S63" s="606"/>
      <c r="T63" s="606"/>
      <c r="U63" s="611">
        <v>55</v>
      </c>
      <c r="V63" s="608"/>
      <c r="W63" s="608"/>
      <c r="X63" s="606"/>
      <c r="Y63" s="606"/>
      <c r="Z63" s="606"/>
      <c r="AA63" s="606"/>
      <c r="AB63" s="606"/>
      <c r="AC63" s="606"/>
      <c r="AD63" s="606"/>
      <c r="AE63" s="606"/>
      <c r="AF63" s="607"/>
    </row>
    <row r="64" spans="1:32" ht="29.25" customHeight="1">
      <c r="A64" s="608">
        <v>56</v>
      </c>
      <c r="B64" s="614"/>
      <c r="C64" s="606"/>
      <c r="D64" s="606"/>
      <c r="E64" s="606"/>
      <c r="F64" s="606"/>
      <c r="G64" s="606"/>
      <c r="H64" s="615"/>
      <c r="I64" s="606"/>
      <c r="J64" s="608"/>
      <c r="K64" s="606"/>
      <c r="L64" s="606"/>
      <c r="M64" s="606"/>
      <c r="N64" s="606"/>
      <c r="O64" s="606"/>
      <c r="P64" s="606"/>
      <c r="Q64" s="606"/>
      <c r="R64" s="606"/>
      <c r="S64" s="606"/>
      <c r="T64" s="606"/>
      <c r="U64" s="611">
        <v>56</v>
      </c>
      <c r="V64" s="608"/>
      <c r="W64" s="608"/>
      <c r="X64" s="606"/>
      <c r="Y64" s="606"/>
      <c r="Z64" s="606"/>
      <c r="AA64" s="606"/>
      <c r="AB64" s="606"/>
      <c r="AC64" s="606"/>
      <c r="AD64" s="606"/>
      <c r="AE64" s="606"/>
      <c r="AF64" s="607"/>
    </row>
    <row r="65" spans="1:32" ht="29.25" customHeight="1">
      <c r="A65" s="608">
        <v>57</v>
      </c>
      <c r="B65" s="614"/>
      <c r="C65" s="606"/>
      <c r="D65" s="606"/>
      <c r="E65" s="606"/>
      <c r="F65" s="606"/>
      <c r="G65" s="606"/>
      <c r="H65" s="615"/>
      <c r="I65" s="606"/>
      <c r="J65" s="606"/>
      <c r="K65" s="606"/>
      <c r="L65" s="606"/>
      <c r="M65" s="606"/>
      <c r="N65" s="606"/>
      <c r="O65" s="606"/>
      <c r="P65" s="606"/>
      <c r="Q65" s="606"/>
      <c r="R65" s="606"/>
      <c r="S65" s="606"/>
      <c r="T65" s="606"/>
      <c r="U65" s="611">
        <v>57</v>
      </c>
      <c r="V65" s="608"/>
      <c r="W65" s="608"/>
      <c r="X65" s="606"/>
      <c r="Y65" s="606"/>
      <c r="Z65" s="606"/>
      <c r="AA65" s="606"/>
      <c r="AB65" s="606"/>
      <c r="AC65" s="606"/>
      <c r="AD65" s="606"/>
      <c r="AE65" s="606"/>
      <c r="AF65" s="607"/>
    </row>
    <row r="66" spans="1:32" ht="29.25" customHeight="1">
      <c r="A66" s="608">
        <v>58</v>
      </c>
      <c r="B66" s="614"/>
      <c r="C66" s="606"/>
      <c r="D66" s="606"/>
      <c r="E66" s="606"/>
      <c r="F66" s="606"/>
      <c r="G66" s="606"/>
      <c r="H66" s="615"/>
      <c r="I66" s="606"/>
      <c r="J66" s="606"/>
      <c r="K66" s="606"/>
      <c r="L66" s="606"/>
      <c r="M66" s="606"/>
      <c r="N66" s="606"/>
      <c r="O66" s="606"/>
      <c r="P66" s="606"/>
      <c r="Q66" s="606"/>
      <c r="R66" s="606"/>
      <c r="S66" s="606"/>
      <c r="T66" s="606"/>
      <c r="U66" s="611">
        <v>58</v>
      </c>
      <c r="V66" s="608"/>
      <c r="W66" s="608"/>
      <c r="X66" s="606"/>
      <c r="Y66" s="606"/>
      <c r="Z66" s="606"/>
      <c r="AA66" s="606"/>
      <c r="AB66" s="606"/>
      <c r="AC66" s="606"/>
      <c r="AD66" s="606"/>
      <c r="AE66" s="606"/>
      <c r="AF66" s="607"/>
    </row>
    <row r="67" spans="1:32" ht="29.25" customHeight="1">
      <c r="A67" s="608">
        <v>59</v>
      </c>
      <c r="B67" s="614"/>
      <c r="C67" s="606"/>
      <c r="D67" s="606"/>
      <c r="E67" s="606"/>
      <c r="F67" s="606"/>
      <c r="G67" s="606"/>
      <c r="H67" s="615"/>
      <c r="I67" s="606"/>
      <c r="J67" s="606"/>
      <c r="K67" s="606"/>
      <c r="L67" s="606"/>
      <c r="M67" s="606"/>
      <c r="N67" s="606"/>
      <c r="O67" s="606"/>
      <c r="P67" s="606"/>
      <c r="Q67" s="606"/>
      <c r="R67" s="606"/>
      <c r="S67" s="606"/>
      <c r="T67" s="606"/>
      <c r="U67" s="611">
        <v>59</v>
      </c>
      <c r="V67" s="608"/>
      <c r="W67" s="608"/>
      <c r="X67" s="606"/>
      <c r="Y67" s="606"/>
      <c r="Z67" s="606"/>
      <c r="AA67" s="606"/>
      <c r="AB67" s="606"/>
      <c r="AC67" s="606"/>
      <c r="AD67" s="606"/>
      <c r="AE67" s="606"/>
      <c r="AF67" s="607"/>
    </row>
    <row r="68" spans="1:32" ht="29.25" customHeight="1">
      <c r="A68" s="608">
        <v>60</v>
      </c>
      <c r="B68" s="614"/>
      <c r="C68" s="606"/>
      <c r="D68" s="606"/>
      <c r="E68" s="606"/>
      <c r="F68" s="606"/>
      <c r="G68" s="606"/>
      <c r="H68" s="615"/>
      <c r="I68" s="606"/>
      <c r="J68" s="606"/>
      <c r="K68" s="606"/>
      <c r="L68" s="606"/>
      <c r="M68" s="606"/>
      <c r="N68" s="606"/>
      <c r="O68" s="606"/>
      <c r="P68" s="606"/>
      <c r="Q68" s="606"/>
      <c r="R68" s="606"/>
      <c r="S68" s="606"/>
      <c r="T68" s="606"/>
      <c r="U68" s="611">
        <v>60</v>
      </c>
      <c r="V68" s="608"/>
      <c r="W68" s="608"/>
      <c r="X68" s="606"/>
      <c r="Y68" s="606"/>
      <c r="Z68" s="606"/>
      <c r="AA68" s="606"/>
      <c r="AB68" s="606"/>
      <c r="AC68" s="606"/>
      <c r="AD68" s="606"/>
      <c r="AE68" s="606"/>
      <c r="AF68" s="607"/>
    </row>
    <row r="69" spans="1:32" ht="29.25" customHeight="1">
      <c r="A69" s="608">
        <v>61</v>
      </c>
      <c r="B69" s="614"/>
      <c r="C69" s="606"/>
      <c r="D69" s="606"/>
      <c r="E69" s="606"/>
      <c r="F69" s="606"/>
      <c r="G69" s="606"/>
      <c r="H69" s="615"/>
      <c r="I69" s="606"/>
      <c r="J69" s="606"/>
      <c r="K69" s="606"/>
      <c r="L69" s="606"/>
      <c r="M69" s="606"/>
      <c r="N69" s="606"/>
      <c r="O69" s="606"/>
      <c r="P69" s="606"/>
      <c r="Q69" s="606"/>
      <c r="R69" s="606"/>
      <c r="S69" s="606"/>
      <c r="T69" s="606"/>
      <c r="U69" s="611">
        <v>61</v>
      </c>
      <c r="V69" s="608"/>
      <c r="W69" s="608"/>
      <c r="X69" s="606"/>
      <c r="Y69" s="606"/>
      <c r="Z69" s="606"/>
      <c r="AA69" s="606"/>
      <c r="AB69" s="606"/>
      <c r="AC69" s="606"/>
      <c r="AD69" s="606"/>
      <c r="AE69" s="606"/>
      <c r="AF69" s="607"/>
    </row>
    <row r="70" spans="1:32" ht="29.25" customHeight="1">
      <c r="A70" s="608">
        <v>62</v>
      </c>
      <c r="B70" s="614"/>
      <c r="C70" s="606"/>
      <c r="D70" s="606"/>
      <c r="E70" s="606"/>
      <c r="F70" s="606"/>
      <c r="G70" s="606"/>
      <c r="H70" s="615"/>
      <c r="I70" s="606"/>
      <c r="J70" s="606"/>
      <c r="K70" s="606"/>
      <c r="L70" s="606"/>
      <c r="M70" s="606"/>
      <c r="N70" s="606"/>
      <c r="O70" s="606"/>
      <c r="P70" s="606"/>
      <c r="Q70" s="606"/>
      <c r="R70" s="606"/>
      <c r="S70" s="606"/>
      <c r="T70" s="606"/>
      <c r="U70" s="611">
        <v>62</v>
      </c>
      <c r="V70" s="608"/>
      <c r="W70" s="608"/>
      <c r="X70" s="606"/>
      <c r="Y70" s="606"/>
      <c r="Z70" s="606"/>
      <c r="AA70" s="606"/>
      <c r="AB70" s="606"/>
      <c r="AC70" s="606"/>
      <c r="AD70" s="606"/>
      <c r="AE70" s="606"/>
      <c r="AF70" s="607"/>
    </row>
    <row r="71" spans="1:32" ht="29.25" customHeight="1">
      <c r="A71" s="608">
        <v>63</v>
      </c>
      <c r="B71" s="614"/>
      <c r="C71" s="606"/>
      <c r="D71" s="606"/>
      <c r="E71" s="606"/>
      <c r="F71" s="606"/>
      <c r="G71" s="606"/>
      <c r="H71" s="615"/>
      <c r="I71" s="606"/>
      <c r="J71" s="606"/>
      <c r="K71" s="606"/>
      <c r="L71" s="606"/>
      <c r="M71" s="606"/>
      <c r="N71" s="606"/>
      <c r="O71" s="606"/>
      <c r="P71" s="606"/>
      <c r="Q71" s="606"/>
      <c r="R71" s="606"/>
      <c r="S71" s="606"/>
      <c r="T71" s="606"/>
      <c r="U71" s="611">
        <v>63</v>
      </c>
      <c r="V71" s="608"/>
      <c r="W71" s="608"/>
      <c r="X71" s="606"/>
      <c r="Y71" s="606"/>
      <c r="Z71" s="606"/>
      <c r="AA71" s="606"/>
      <c r="AB71" s="606"/>
      <c r="AC71" s="606"/>
      <c r="AD71" s="606"/>
      <c r="AE71" s="606"/>
      <c r="AF71" s="607"/>
    </row>
    <row r="72" spans="1:32" ht="29.25" customHeight="1">
      <c r="A72" s="608">
        <v>64</v>
      </c>
      <c r="B72" s="614"/>
      <c r="C72" s="606"/>
      <c r="D72" s="606"/>
      <c r="E72" s="606"/>
      <c r="F72" s="606"/>
      <c r="G72" s="606"/>
      <c r="H72" s="615"/>
      <c r="I72" s="606"/>
      <c r="J72" s="606"/>
      <c r="K72" s="606"/>
      <c r="L72" s="606"/>
      <c r="M72" s="606"/>
      <c r="N72" s="606"/>
      <c r="O72" s="606"/>
      <c r="P72" s="606"/>
      <c r="Q72" s="606"/>
      <c r="R72" s="606"/>
      <c r="S72" s="606"/>
      <c r="T72" s="606"/>
      <c r="U72" s="611">
        <v>64</v>
      </c>
      <c r="V72" s="608"/>
      <c r="W72" s="608"/>
      <c r="X72" s="606"/>
      <c r="Y72" s="606"/>
      <c r="Z72" s="606"/>
      <c r="AA72" s="606"/>
      <c r="AB72" s="606"/>
      <c r="AC72" s="606"/>
      <c r="AD72" s="606"/>
      <c r="AE72" s="606"/>
      <c r="AF72" s="607"/>
    </row>
    <row r="73" spans="1:32" ht="29.25" customHeight="1">
      <c r="A73" s="608">
        <v>65</v>
      </c>
      <c r="B73" s="614"/>
      <c r="C73" s="606"/>
      <c r="D73" s="606"/>
      <c r="E73" s="606"/>
      <c r="F73" s="606"/>
      <c r="G73" s="606"/>
      <c r="H73" s="615"/>
      <c r="I73" s="606"/>
      <c r="J73" s="606"/>
      <c r="K73" s="606"/>
      <c r="L73" s="606"/>
      <c r="M73" s="606"/>
      <c r="N73" s="606"/>
      <c r="O73" s="606"/>
      <c r="P73" s="606"/>
      <c r="Q73" s="606"/>
      <c r="R73" s="606"/>
      <c r="S73" s="606"/>
      <c r="T73" s="606"/>
      <c r="U73" s="611">
        <v>65</v>
      </c>
      <c r="V73" s="608"/>
      <c r="W73" s="608"/>
      <c r="X73" s="606"/>
      <c r="Y73" s="606"/>
      <c r="Z73" s="606"/>
      <c r="AA73" s="606"/>
      <c r="AB73" s="606"/>
      <c r="AC73" s="606"/>
      <c r="AD73" s="606"/>
      <c r="AE73" s="606"/>
      <c r="AF73" s="607"/>
    </row>
    <row r="74" spans="1:32" ht="29.25" customHeight="1">
      <c r="A74" s="608">
        <v>66</v>
      </c>
      <c r="B74" s="614"/>
      <c r="C74" s="606"/>
      <c r="D74" s="606"/>
      <c r="E74" s="606"/>
      <c r="F74" s="606"/>
      <c r="G74" s="606"/>
      <c r="H74" s="615"/>
      <c r="I74" s="606"/>
      <c r="J74" s="606"/>
      <c r="K74" s="606"/>
      <c r="L74" s="606"/>
      <c r="M74" s="606"/>
      <c r="N74" s="606"/>
      <c r="O74" s="606"/>
      <c r="P74" s="606"/>
      <c r="Q74" s="606"/>
      <c r="R74" s="606"/>
      <c r="S74" s="606"/>
      <c r="T74" s="606"/>
      <c r="U74" s="611">
        <v>66</v>
      </c>
      <c r="V74" s="608"/>
      <c r="W74" s="608"/>
      <c r="X74" s="606"/>
      <c r="Y74" s="606"/>
      <c r="Z74" s="606"/>
      <c r="AA74" s="606"/>
      <c r="AB74" s="606"/>
      <c r="AC74" s="606"/>
      <c r="AD74" s="606"/>
      <c r="AE74" s="606"/>
      <c r="AF74" s="607"/>
    </row>
    <row r="75" spans="1:32" ht="29.25" customHeight="1">
      <c r="A75" s="608">
        <v>67</v>
      </c>
      <c r="B75" s="614"/>
      <c r="C75" s="606"/>
      <c r="D75" s="606"/>
      <c r="E75" s="606"/>
      <c r="F75" s="606"/>
      <c r="G75" s="606"/>
      <c r="H75" s="615"/>
      <c r="I75" s="606"/>
      <c r="J75" s="606"/>
      <c r="K75" s="606"/>
      <c r="L75" s="606"/>
      <c r="M75" s="606"/>
      <c r="N75" s="606"/>
      <c r="O75" s="606"/>
      <c r="P75" s="606"/>
      <c r="Q75" s="606"/>
      <c r="R75" s="606"/>
      <c r="S75" s="606"/>
      <c r="T75" s="606"/>
      <c r="U75" s="611">
        <v>67</v>
      </c>
      <c r="V75" s="608"/>
      <c r="W75" s="608"/>
      <c r="X75" s="606"/>
      <c r="Y75" s="606"/>
      <c r="Z75" s="606"/>
      <c r="AA75" s="606"/>
      <c r="AB75" s="606"/>
      <c r="AC75" s="606"/>
      <c r="AD75" s="606"/>
      <c r="AE75" s="606"/>
      <c r="AF75" s="607"/>
    </row>
    <row r="76" spans="1:32" ht="29.25" customHeight="1">
      <c r="A76" s="608">
        <v>68</v>
      </c>
      <c r="B76" s="614"/>
      <c r="C76" s="606"/>
      <c r="D76" s="606"/>
      <c r="E76" s="606"/>
      <c r="F76" s="606"/>
      <c r="G76" s="606"/>
      <c r="H76" s="615"/>
      <c r="I76" s="606"/>
      <c r="J76" s="606"/>
      <c r="K76" s="606"/>
      <c r="L76" s="606"/>
      <c r="M76" s="606"/>
      <c r="N76" s="606"/>
      <c r="O76" s="606"/>
      <c r="P76" s="606"/>
      <c r="Q76" s="606"/>
      <c r="R76" s="606"/>
      <c r="S76" s="606"/>
      <c r="T76" s="606"/>
      <c r="U76" s="611">
        <v>68</v>
      </c>
      <c r="V76" s="608"/>
      <c r="W76" s="608"/>
      <c r="X76" s="606"/>
      <c r="Y76" s="606"/>
      <c r="Z76" s="606"/>
      <c r="AA76" s="606"/>
      <c r="AB76" s="606"/>
      <c r="AC76" s="606"/>
      <c r="AD76" s="606"/>
      <c r="AE76" s="606"/>
      <c r="AF76" s="607"/>
    </row>
    <row r="77" spans="1:32" ht="29.25" customHeight="1">
      <c r="A77" s="608">
        <v>69</v>
      </c>
      <c r="B77" s="614"/>
      <c r="C77" s="606"/>
      <c r="D77" s="606"/>
      <c r="E77" s="606"/>
      <c r="F77" s="606"/>
      <c r="G77" s="606"/>
      <c r="H77" s="615"/>
      <c r="I77" s="606"/>
      <c r="J77" s="606"/>
      <c r="K77" s="606"/>
      <c r="L77" s="606"/>
      <c r="M77" s="606"/>
      <c r="N77" s="606"/>
      <c r="O77" s="606"/>
      <c r="P77" s="606"/>
      <c r="Q77" s="606"/>
      <c r="R77" s="606"/>
      <c r="S77" s="606"/>
      <c r="T77" s="606"/>
      <c r="U77" s="611">
        <v>69</v>
      </c>
      <c r="V77" s="608"/>
      <c r="W77" s="608"/>
      <c r="X77" s="606"/>
      <c r="Y77" s="606"/>
      <c r="Z77" s="606"/>
      <c r="AA77" s="606"/>
      <c r="AB77" s="606"/>
      <c r="AC77" s="606"/>
      <c r="AD77" s="606"/>
      <c r="AE77" s="606"/>
      <c r="AF77" s="607"/>
    </row>
    <row r="78" spans="1:32" ht="29.25" customHeight="1">
      <c r="A78" s="608">
        <v>70</v>
      </c>
      <c r="B78" s="614"/>
      <c r="C78" s="606"/>
      <c r="D78" s="606"/>
      <c r="E78" s="606"/>
      <c r="F78" s="606"/>
      <c r="G78" s="606"/>
      <c r="H78" s="615"/>
      <c r="I78" s="606"/>
      <c r="J78" s="606"/>
      <c r="K78" s="606"/>
      <c r="L78" s="606"/>
      <c r="M78" s="606"/>
      <c r="N78" s="606"/>
      <c r="O78" s="606"/>
      <c r="P78" s="606"/>
      <c r="Q78" s="606"/>
      <c r="R78" s="606"/>
      <c r="S78" s="606"/>
      <c r="T78" s="606"/>
      <c r="U78" s="611">
        <v>70</v>
      </c>
      <c r="V78" s="608"/>
      <c r="W78" s="608"/>
      <c r="X78" s="606"/>
      <c r="Y78" s="606"/>
      <c r="Z78" s="606"/>
      <c r="AA78" s="606"/>
      <c r="AB78" s="606"/>
      <c r="AC78" s="606"/>
      <c r="AD78" s="606"/>
      <c r="AE78" s="606"/>
      <c r="AF78" s="607"/>
    </row>
    <row r="79" spans="1:32" ht="29.25" customHeight="1">
      <c r="A79" s="608">
        <v>71</v>
      </c>
      <c r="B79" s="614"/>
      <c r="C79" s="606"/>
      <c r="D79" s="606"/>
      <c r="E79" s="606"/>
      <c r="F79" s="606"/>
      <c r="G79" s="606"/>
      <c r="H79" s="615"/>
      <c r="I79" s="606"/>
      <c r="J79" s="606"/>
      <c r="K79" s="606"/>
      <c r="L79" s="606"/>
      <c r="M79" s="606"/>
      <c r="N79" s="606"/>
      <c r="O79" s="606"/>
      <c r="P79" s="606"/>
      <c r="Q79" s="606"/>
      <c r="R79" s="606"/>
      <c r="S79" s="606"/>
      <c r="T79" s="606"/>
      <c r="U79" s="611">
        <v>71</v>
      </c>
      <c r="V79" s="608"/>
      <c r="W79" s="608"/>
      <c r="X79" s="606"/>
      <c r="Y79" s="606"/>
      <c r="Z79" s="606"/>
      <c r="AA79" s="606"/>
      <c r="AB79" s="606"/>
      <c r="AC79" s="606"/>
      <c r="AD79" s="606"/>
      <c r="AE79" s="606"/>
      <c r="AF79" s="607"/>
    </row>
    <row r="80" spans="1:32" ht="29.25" customHeight="1">
      <c r="A80" s="608">
        <v>72</v>
      </c>
      <c r="B80" s="614"/>
      <c r="C80" s="606"/>
      <c r="D80" s="606"/>
      <c r="E80" s="606"/>
      <c r="F80" s="606"/>
      <c r="G80" s="606"/>
      <c r="H80" s="615"/>
      <c r="I80" s="606"/>
      <c r="J80" s="606"/>
      <c r="K80" s="606"/>
      <c r="L80" s="606"/>
      <c r="M80" s="606"/>
      <c r="N80" s="606"/>
      <c r="O80" s="606"/>
      <c r="P80" s="606"/>
      <c r="Q80" s="606"/>
      <c r="R80" s="606"/>
      <c r="S80" s="606"/>
      <c r="T80" s="606"/>
      <c r="U80" s="611">
        <v>72</v>
      </c>
      <c r="V80" s="608"/>
      <c r="W80" s="608"/>
      <c r="X80" s="606"/>
      <c r="Y80" s="606"/>
      <c r="Z80" s="606"/>
      <c r="AA80" s="606"/>
      <c r="AB80" s="606"/>
      <c r="AC80" s="606"/>
      <c r="AD80" s="606"/>
      <c r="AE80" s="606"/>
      <c r="AF80" s="607"/>
    </row>
    <row r="81" spans="1:32" ht="29.25" customHeight="1">
      <c r="A81" s="608">
        <v>73</v>
      </c>
      <c r="B81" s="614"/>
      <c r="C81" s="606"/>
      <c r="D81" s="606"/>
      <c r="E81" s="606"/>
      <c r="F81" s="606"/>
      <c r="G81" s="606"/>
      <c r="H81" s="615"/>
      <c r="I81" s="606"/>
      <c r="J81" s="606"/>
      <c r="K81" s="606"/>
      <c r="L81" s="606"/>
      <c r="M81" s="606"/>
      <c r="N81" s="606"/>
      <c r="O81" s="606"/>
      <c r="P81" s="606"/>
      <c r="Q81" s="606"/>
      <c r="R81" s="606"/>
      <c r="S81" s="606"/>
      <c r="T81" s="606"/>
      <c r="U81" s="611">
        <v>73</v>
      </c>
      <c r="V81" s="608"/>
      <c r="W81" s="608"/>
      <c r="X81" s="606"/>
      <c r="Y81" s="606"/>
      <c r="Z81" s="606"/>
      <c r="AA81" s="606"/>
      <c r="AB81" s="606"/>
      <c r="AC81" s="606"/>
      <c r="AD81" s="606"/>
      <c r="AE81" s="606"/>
      <c r="AF81" s="607"/>
    </row>
    <row r="82" spans="1:32" ht="29.25" customHeight="1">
      <c r="A82" s="608">
        <v>74</v>
      </c>
      <c r="B82" s="614"/>
      <c r="C82" s="606"/>
      <c r="D82" s="606"/>
      <c r="E82" s="606"/>
      <c r="F82" s="606"/>
      <c r="G82" s="606"/>
      <c r="H82" s="615"/>
      <c r="I82" s="606"/>
      <c r="J82" s="606"/>
      <c r="K82" s="606"/>
      <c r="L82" s="606"/>
      <c r="M82" s="606"/>
      <c r="N82" s="606"/>
      <c r="O82" s="606"/>
      <c r="P82" s="606"/>
      <c r="Q82" s="606"/>
      <c r="R82" s="606"/>
      <c r="S82" s="606"/>
      <c r="T82" s="606"/>
      <c r="U82" s="611">
        <v>74</v>
      </c>
      <c r="V82" s="608"/>
      <c r="W82" s="608"/>
      <c r="X82" s="606"/>
      <c r="Y82" s="606"/>
      <c r="Z82" s="606"/>
      <c r="AA82" s="606"/>
      <c r="AB82" s="606"/>
      <c r="AC82" s="606"/>
      <c r="AD82" s="606"/>
      <c r="AE82" s="606"/>
      <c r="AF82" s="607"/>
    </row>
    <row r="83" spans="1:32" ht="29.25" customHeight="1">
      <c r="A83" s="608">
        <v>75</v>
      </c>
      <c r="B83" s="614"/>
      <c r="C83" s="606"/>
      <c r="D83" s="606"/>
      <c r="E83" s="606"/>
      <c r="F83" s="606"/>
      <c r="G83" s="606"/>
      <c r="H83" s="615"/>
      <c r="I83" s="606"/>
      <c r="J83" s="606"/>
      <c r="K83" s="606"/>
      <c r="L83" s="606"/>
      <c r="M83" s="606"/>
      <c r="N83" s="606"/>
      <c r="O83" s="606"/>
      <c r="P83" s="606"/>
      <c r="Q83" s="606"/>
      <c r="R83" s="606"/>
      <c r="S83" s="606"/>
      <c r="T83" s="606"/>
      <c r="U83" s="611">
        <v>75</v>
      </c>
      <c r="V83" s="608"/>
      <c r="W83" s="608"/>
      <c r="X83" s="606"/>
      <c r="Y83" s="606"/>
      <c r="Z83" s="606"/>
      <c r="AA83" s="606"/>
      <c r="AB83" s="606"/>
      <c r="AC83" s="606"/>
      <c r="AD83" s="606"/>
      <c r="AE83" s="606"/>
      <c r="AF83" s="607"/>
    </row>
    <row r="84" spans="1:32" ht="29.25" customHeight="1">
      <c r="A84" s="608">
        <v>76</v>
      </c>
      <c r="B84" s="614"/>
      <c r="C84" s="606"/>
      <c r="D84" s="606"/>
      <c r="E84" s="606"/>
      <c r="F84" s="606"/>
      <c r="G84" s="606"/>
      <c r="H84" s="615"/>
      <c r="I84" s="606"/>
      <c r="J84" s="606"/>
      <c r="K84" s="606"/>
      <c r="L84" s="606"/>
      <c r="M84" s="606"/>
      <c r="N84" s="606"/>
      <c r="O84" s="606"/>
      <c r="P84" s="606"/>
      <c r="Q84" s="606"/>
      <c r="R84" s="606"/>
      <c r="S84" s="606"/>
      <c r="T84" s="606"/>
      <c r="U84" s="611">
        <v>76</v>
      </c>
      <c r="V84" s="608"/>
      <c r="W84" s="608"/>
      <c r="X84" s="606"/>
      <c r="Y84" s="606"/>
      <c r="Z84" s="606"/>
      <c r="AA84" s="606"/>
      <c r="AB84" s="606"/>
      <c r="AC84" s="606"/>
      <c r="AD84" s="606"/>
      <c r="AE84" s="606"/>
      <c r="AF84" s="607"/>
    </row>
    <row r="85" spans="1:32" ht="29.25" customHeight="1">
      <c r="A85" s="608">
        <v>77</v>
      </c>
      <c r="B85" s="614"/>
      <c r="C85" s="606"/>
      <c r="D85" s="606"/>
      <c r="E85" s="606"/>
      <c r="F85" s="606"/>
      <c r="G85" s="606"/>
      <c r="H85" s="615"/>
      <c r="I85" s="606"/>
      <c r="J85" s="606"/>
      <c r="K85" s="606"/>
      <c r="L85" s="606"/>
      <c r="M85" s="606"/>
      <c r="N85" s="606"/>
      <c r="O85" s="606"/>
      <c r="P85" s="606"/>
      <c r="Q85" s="606"/>
      <c r="R85" s="606"/>
      <c r="S85" s="606"/>
      <c r="T85" s="606"/>
      <c r="U85" s="611">
        <v>77</v>
      </c>
      <c r="V85" s="608"/>
      <c r="W85" s="608"/>
      <c r="X85" s="606"/>
      <c r="Y85" s="606"/>
      <c r="Z85" s="606"/>
      <c r="AA85" s="606"/>
      <c r="AB85" s="606"/>
      <c r="AC85" s="606"/>
      <c r="AD85" s="606"/>
      <c r="AE85" s="606"/>
      <c r="AF85" s="607"/>
    </row>
    <row r="86" spans="1:32" ht="29.25" customHeight="1">
      <c r="A86" s="608">
        <v>78</v>
      </c>
      <c r="B86" s="614"/>
      <c r="C86" s="606"/>
      <c r="D86" s="606"/>
      <c r="E86" s="606"/>
      <c r="F86" s="606"/>
      <c r="G86" s="606"/>
      <c r="H86" s="615"/>
      <c r="I86" s="606"/>
      <c r="J86" s="606"/>
      <c r="K86" s="606"/>
      <c r="L86" s="606"/>
      <c r="M86" s="606"/>
      <c r="N86" s="606"/>
      <c r="O86" s="606"/>
      <c r="P86" s="606"/>
      <c r="Q86" s="606"/>
      <c r="R86" s="606"/>
      <c r="S86" s="606"/>
      <c r="T86" s="606"/>
      <c r="U86" s="611">
        <v>78</v>
      </c>
      <c r="V86" s="608"/>
      <c r="W86" s="608"/>
      <c r="X86" s="606"/>
      <c r="Y86" s="606"/>
      <c r="Z86" s="606"/>
      <c r="AA86" s="606"/>
      <c r="AB86" s="606"/>
      <c r="AC86" s="606"/>
      <c r="AD86" s="606"/>
      <c r="AE86" s="606"/>
      <c r="AF86" s="607"/>
    </row>
    <row r="87" spans="1:32" ht="29.25" customHeight="1">
      <c r="A87" s="608">
        <v>79</v>
      </c>
      <c r="B87" s="614"/>
      <c r="C87" s="606"/>
      <c r="D87" s="606"/>
      <c r="E87" s="606"/>
      <c r="F87" s="606"/>
      <c r="G87" s="606"/>
      <c r="H87" s="615"/>
      <c r="I87" s="606"/>
      <c r="J87" s="606"/>
      <c r="K87" s="606"/>
      <c r="L87" s="606"/>
      <c r="M87" s="606"/>
      <c r="N87" s="606"/>
      <c r="O87" s="606"/>
      <c r="P87" s="606"/>
      <c r="Q87" s="606"/>
      <c r="R87" s="606"/>
      <c r="S87" s="606"/>
      <c r="T87" s="606"/>
      <c r="U87" s="611">
        <v>79</v>
      </c>
      <c r="V87" s="608"/>
      <c r="W87" s="608"/>
      <c r="X87" s="606"/>
      <c r="Y87" s="606"/>
      <c r="Z87" s="606"/>
      <c r="AA87" s="606"/>
      <c r="AB87" s="606"/>
      <c r="AC87" s="606"/>
      <c r="AD87" s="606"/>
      <c r="AE87" s="606"/>
      <c r="AF87" s="607"/>
    </row>
    <row r="88" spans="1:32" ht="29.25" customHeight="1">
      <c r="A88" s="608">
        <v>80</v>
      </c>
      <c r="B88" s="614"/>
      <c r="C88" s="606"/>
      <c r="D88" s="606"/>
      <c r="E88" s="606"/>
      <c r="F88" s="606"/>
      <c r="G88" s="606"/>
      <c r="H88" s="615"/>
      <c r="I88" s="606"/>
      <c r="J88" s="606"/>
      <c r="K88" s="606"/>
      <c r="L88" s="606"/>
      <c r="M88" s="606"/>
      <c r="N88" s="606"/>
      <c r="O88" s="606"/>
      <c r="P88" s="606"/>
      <c r="Q88" s="606"/>
      <c r="R88" s="606"/>
      <c r="S88" s="606"/>
      <c r="T88" s="606"/>
      <c r="U88" s="611">
        <v>80</v>
      </c>
      <c r="V88" s="608"/>
      <c r="W88" s="608"/>
      <c r="X88" s="606"/>
      <c r="Y88" s="606"/>
      <c r="Z88" s="606"/>
      <c r="AA88" s="606"/>
      <c r="AB88" s="606"/>
      <c r="AC88" s="606"/>
      <c r="AD88" s="606"/>
      <c r="AE88" s="606"/>
      <c r="AF88" s="607"/>
    </row>
    <row r="89" spans="1:32" ht="29.25" customHeight="1">
      <c r="A89" s="608">
        <v>81</v>
      </c>
      <c r="B89" s="614"/>
      <c r="C89" s="606"/>
      <c r="D89" s="606"/>
      <c r="E89" s="606"/>
      <c r="F89" s="606"/>
      <c r="G89" s="606"/>
      <c r="H89" s="615"/>
      <c r="I89" s="606"/>
      <c r="J89" s="606"/>
      <c r="K89" s="606"/>
      <c r="L89" s="606"/>
      <c r="M89" s="606"/>
      <c r="N89" s="606"/>
      <c r="O89" s="606"/>
      <c r="P89" s="606"/>
      <c r="Q89" s="606"/>
      <c r="R89" s="606"/>
      <c r="S89" s="606"/>
      <c r="T89" s="606"/>
      <c r="U89" s="611">
        <v>81</v>
      </c>
      <c r="V89" s="608"/>
      <c r="W89" s="608"/>
      <c r="X89" s="606"/>
      <c r="Y89" s="606"/>
      <c r="Z89" s="606"/>
      <c r="AA89" s="606"/>
      <c r="AB89" s="606"/>
      <c r="AC89" s="606"/>
      <c r="AD89" s="606"/>
      <c r="AE89" s="606"/>
      <c r="AF89" s="607"/>
    </row>
    <row r="90" spans="1:32" ht="29.25" customHeight="1">
      <c r="A90" s="608">
        <v>82</v>
      </c>
      <c r="B90" s="614"/>
      <c r="C90" s="606"/>
      <c r="D90" s="606"/>
      <c r="E90" s="606"/>
      <c r="F90" s="606"/>
      <c r="G90" s="606"/>
      <c r="H90" s="615"/>
      <c r="I90" s="606"/>
      <c r="J90" s="606"/>
      <c r="K90" s="606"/>
      <c r="L90" s="606"/>
      <c r="M90" s="606"/>
      <c r="N90" s="606"/>
      <c r="O90" s="606"/>
      <c r="P90" s="606"/>
      <c r="Q90" s="606"/>
      <c r="R90" s="606"/>
      <c r="S90" s="606"/>
      <c r="T90" s="606"/>
      <c r="U90" s="611">
        <v>82</v>
      </c>
      <c r="V90" s="608"/>
      <c r="W90" s="608"/>
      <c r="X90" s="606"/>
      <c r="Y90" s="606"/>
      <c r="Z90" s="606"/>
      <c r="AA90" s="606"/>
      <c r="AB90" s="606"/>
      <c r="AC90" s="606"/>
      <c r="AD90" s="606"/>
      <c r="AE90" s="606"/>
      <c r="AF90" s="607"/>
    </row>
    <row r="91" spans="1:32" ht="29.25" customHeight="1">
      <c r="A91" s="608">
        <v>83</v>
      </c>
      <c r="B91" s="614"/>
      <c r="C91" s="606"/>
      <c r="D91" s="606"/>
      <c r="E91" s="606"/>
      <c r="F91" s="606"/>
      <c r="G91" s="606"/>
      <c r="H91" s="615"/>
      <c r="I91" s="606"/>
      <c r="J91" s="606"/>
      <c r="K91" s="606"/>
      <c r="L91" s="606"/>
      <c r="M91" s="606"/>
      <c r="N91" s="606"/>
      <c r="O91" s="606"/>
      <c r="P91" s="606"/>
      <c r="Q91" s="606"/>
      <c r="R91" s="606"/>
      <c r="S91" s="606"/>
      <c r="T91" s="606"/>
      <c r="U91" s="611">
        <v>83</v>
      </c>
      <c r="V91" s="608"/>
      <c r="W91" s="608"/>
      <c r="X91" s="606"/>
      <c r="Y91" s="606"/>
      <c r="Z91" s="606"/>
      <c r="AA91" s="606"/>
      <c r="AB91" s="606"/>
      <c r="AC91" s="606"/>
      <c r="AD91" s="606"/>
      <c r="AE91" s="606"/>
      <c r="AF91" s="607"/>
    </row>
    <row r="92" spans="1:32" ht="29.25" customHeight="1">
      <c r="A92" s="608">
        <v>84</v>
      </c>
      <c r="B92" s="614"/>
      <c r="C92" s="606"/>
      <c r="D92" s="606"/>
      <c r="E92" s="606"/>
      <c r="F92" s="606"/>
      <c r="G92" s="606"/>
      <c r="H92" s="615"/>
      <c r="I92" s="606"/>
      <c r="J92" s="606"/>
      <c r="K92" s="606"/>
      <c r="L92" s="606"/>
      <c r="M92" s="606"/>
      <c r="N92" s="606"/>
      <c r="O92" s="606"/>
      <c r="P92" s="606"/>
      <c r="Q92" s="606"/>
      <c r="R92" s="606"/>
      <c r="S92" s="606"/>
      <c r="T92" s="606"/>
      <c r="U92" s="611">
        <v>84</v>
      </c>
      <c r="V92" s="608"/>
      <c r="W92" s="608"/>
      <c r="X92" s="606"/>
      <c r="Y92" s="606"/>
      <c r="Z92" s="606"/>
      <c r="AA92" s="606"/>
      <c r="AB92" s="606"/>
      <c r="AC92" s="606"/>
      <c r="AD92" s="606"/>
      <c r="AE92" s="606"/>
      <c r="AF92" s="607"/>
    </row>
    <row r="93" spans="1:32" ht="29.25" customHeight="1">
      <c r="A93" s="608">
        <v>85</v>
      </c>
      <c r="B93" s="614"/>
      <c r="C93" s="606"/>
      <c r="D93" s="606"/>
      <c r="E93" s="606"/>
      <c r="F93" s="606"/>
      <c r="G93" s="606"/>
      <c r="H93" s="615"/>
      <c r="I93" s="606"/>
      <c r="J93" s="606"/>
      <c r="K93" s="606"/>
      <c r="L93" s="606"/>
      <c r="M93" s="606"/>
      <c r="N93" s="606"/>
      <c r="O93" s="606"/>
      <c r="P93" s="606"/>
      <c r="Q93" s="606"/>
      <c r="R93" s="606"/>
      <c r="S93" s="606"/>
      <c r="T93" s="606"/>
      <c r="U93" s="611">
        <v>85</v>
      </c>
      <c r="V93" s="608"/>
      <c r="W93" s="608"/>
      <c r="X93" s="606"/>
      <c r="Y93" s="606"/>
      <c r="Z93" s="606"/>
      <c r="AA93" s="606"/>
      <c r="AB93" s="606"/>
      <c r="AC93" s="606"/>
      <c r="AD93" s="606"/>
      <c r="AE93" s="606"/>
      <c r="AF93" s="607"/>
    </row>
    <row r="94" spans="1:32" ht="29.25" customHeight="1">
      <c r="A94" s="608">
        <v>86</v>
      </c>
      <c r="B94" s="614"/>
      <c r="C94" s="606"/>
      <c r="D94" s="606"/>
      <c r="E94" s="606"/>
      <c r="F94" s="606"/>
      <c r="G94" s="606"/>
      <c r="H94" s="615"/>
      <c r="I94" s="606"/>
      <c r="J94" s="606"/>
      <c r="K94" s="606"/>
      <c r="L94" s="606"/>
      <c r="M94" s="606"/>
      <c r="N94" s="606"/>
      <c r="O94" s="606"/>
      <c r="P94" s="606"/>
      <c r="Q94" s="606"/>
      <c r="R94" s="606"/>
      <c r="S94" s="606"/>
      <c r="T94" s="606"/>
      <c r="U94" s="611">
        <v>86</v>
      </c>
      <c r="V94" s="608"/>
      <c r="W94" s="608"/>
      <c r="X94" s="606"/>
      <c r="Y94" s="606"/>
      <c r="Z94" s="606"/>
      <c r="AA94" s="606"/>
      <c r="AB94" s="606"/>
      <c r="AC94" s="606"/>
      <c r="AD94" s="606"/>
      <c r="AE94" s="606"/>
      <c r="AF94" s="607"/>
    </row>
    <row r="95" spans="1:32" ht="29.25" customHeight="1">
      <c r="A95" s="608">
        <v>87</v>
      </c>
      <c r="B95" s="614"/>
      <c r="C95" s="606"/>
      <c r="D95" s="606"/>
      <c r="E95" s="606"/>
      <c r="F95" s="606"/>
      <c r="G95" s="606"/>
      <c r="H95" s="615"/>
      <c r="I95" s="606"/>
      <c r="J95" s="606"/>
      <c r="K95" s="606"/>
      <c r="L95" s="606"/>
      <c r="M95" s="606"/>
      <c r="N95" s="606"/>
      <c r="O95" s="606"/>
      <c r="P95" s="606"/>
      <c r="Q95" s="606"/>
      <c r="R95" s="606"/>
      <c r="S95" s="606"/>
      <c r="T95" s="606"/>
      <c r="U95" s="611">
        <v>87</v>
      </c>
      <c r="V95" s="608"/>
      <c r="W95" s="608"/>
      <c r="X95" s="606"/>
      <c r="Y95" s="606"/>
      <c r="Z95" s="606"/>
      <c r="AA95" s="606"/>
      <c r="AB95" s="606"/>
      <c r="AC95" s="606"/>
      <c r="AD95" s="606"/>
      <c r="AE95" s="606"/>
      <c r="AF95" s="607"/>
    </row>
    <row r="96" spans="1:32" ht="29.25" customHeight="1">
      <c r="A96" s="608">
        <v>88</v>
      </c>
      <c r="B96" s="614"/>
      <c r="C96" s="606"/>
      <c r="D96" s="606"/>
      <c r="E96" s="606"/>
      <c r="F96" s="606"/>
      <c r="G96" s="606"/>
      <c r="H96" s="615"/>
      <c r="I96" s="606"/>
      <c r="J96" s="606"/>
      <c r="K96" s="606"/>
      <c r="L96" s="606"/>
      <c r="M96" s="606"/>
      <c r="N96" s="606"/>
      <c r="O96" s="606"/>
      <c r="P96" s="606"/>
      <c r="Q96" s="606"/>
      <c r="R96" s="606"/>
      <c r="S96" s="606"/>
      <c r="T96" s="606"/>
      <c r="U96" s="611">
        <v>88</v>
      </c>
      <c r="V96" s="608"/>
      <c r="W96" s="608"/>
      <c r="X96" s="606"/>
      <c r="Y96" s="606"/>
      <c r="Z96" s="606"/>
      <c r="AA96" s="606"/>
      <c r="AB96" s="606"/>
      <c r="AC96" s="606"/>
      <c r="AD96" s="606"/>
      <c r="AE96" s="606"/>
      <c r="AF96" s="607"/>
    </row>
    <row r="97" spans="1:32" ht="29.25" customHeight="1">
      <c r="A97" s="608">
        <v>89</v>
      </c>
      <c r="B97" s="614"/>
      <c r="C97" s="606"/>
      <c r="D97" s="606"/>
      <c r="E97" s="606"/>
      <c r="F97" s="606"/>
      <c r="G97" s="606"/>
      <c r="H97" s="615"/>
      <c r="I97" s="606"/>
      <c r="J97" s="606"/>
      <c r="K97" s="606"/>
      <c r="L97" s="606"/>
      <c r="M97" s="606"/>
      <c r="N97" s="606"/>
      <c r="O97" s="606"/>
      <c r="P97" s="606"/>
      <c r="Q97" s="606"/>
      <c r="R97" s="606"/>
      <c r="S97" s="606"/>
      <c r="T97" s="606"/>
      <c r="U97" s="611">
        <v>89</v>
      </c>
      <c r="V97" s="608"/>
      <c r="W97" s="608"/>
      <c r="X97" s="606"/>
      <c r="Y97" s="606"/>
      <c r="Z97" s="606"/>
      <c r="AA97" s="606"/>
      <c r="AB97" s="606"/>
      <c r="AC97" s="606"/>
      <c r="AD97" s="606"/>
      <c r="AE97" s="606"/>
      <c r="AF97" s="607"/>
    </row>
    <row r="98" spans="1:32" ht="29.25" customHeight="1">
      <c r="A98" s="608">
        <v>90</v>
      </c>
      <c r="B98" s="614"/>
      <c r="C98" s="606"/>
      <c r="D98" s="606"/>
      <c r="E98" s="606"/>
      <c r="F98" s="606"/>
      <c r="G98" s="606"/>
      <c r="H98" s="615"/>
      <c r="I98" s="606"/>
      <c r="J98" s="606"/>
      <c r="K98" s="606"/>
      <c r="L98" s="606"/>
      <c r="M98" s="606"/>
      <c r="N98" s="606"/>
      <c r="O98" s="606"/>
      <c r="P98" s="606"/>
      <c r="Q98" s="606"/>
      <c r="R98" s="606"/>
      <c r="S98" s="606"/>
      <c r="T98" s="606"/>
      <c r="U98" s="611">
        <v>90</v>
      </c>
      <c r="V98" s="608"/>
      <c r="W98" s="608"/>
      <c r="X98" s="606"/>
      <c r="Y98" s="606"/>
      <c r="Z98" s="606"/>
      <c r="AA98" s="606"/>
      <c r="AB98" s="606"/>
      <c r="AC98" s="606"/>
      <c r="AD98" s="606"/>
      <c r="AE98" s="606"/>
      <c r="AF98" s="607"/>
    </row>
    <row r="99" spans="1:32" ht="29.25" customHeight="1">
      <c r="A99" s="608">
        <v>91</v>
      </c>
      <c r="B99" s="614"/>
      <c r="C99" s="606"/>
      <c r="D99" s="606"/>
      <c r="E99" s="606"/>
      <c r="F99" s="606"/>
      <c r="G99" s="606"/>
      <c r="H99" s="615"/>
      <c r="I99" s="606"/>
      <c r="J99" s="606"/>
      <c r="K99" s="606"/>
      <c r="L99" s="606"/>
      <c r="M99" s="606"/>
      <c r="N99" s="606"/>
      <c r="O99" s="606"/>
      <c r="P99" s="606"/>
      <c r="Q99" s="606"/>
      <c r="R99" s="606"/>
      <c r="S99" s="606"/>
      <c r="T99" s="606"/>
      <c r="U99" s="611">
        <v>91</v>
      </c>
      <c r="V99" s="608"/>
      <c r="W99" s="608"/>
      <c r="X99" s="606"/>
      <c r="Y99" s="606"/>
      <c r="Z99" s="606"/>
      <c r="AA99" s="606"/>
      <c r="AB99" s="606"/>
      <c r="AC99" s="606"/>
      <c r="AD99" s="606"/>
      <c r="AE99" s="606"/>
      <c r="AF99" s="607"/>
    </row>
    <row r="100" spans="1:32" ht="29.25" customHeight="1">
      <c r="A100" s="608">
        <v>92</v>
      </c>
      <c r="B100" s="614"/>
      <c r="C100" s="606"/>
      <c r="D100" s="606"/>
      <c r="E100" s="606"/>
      <c r="F100" s="606"/>
      <c r="G100" s="606"/>
      <c r="H100" s="615"/>
      <c r="I100" s="606"/>
      <c r="J100" s="606"/>
      <c r="K100" s="606"/>
      <c r="L100" s="606"/>
      <c r="M100" s="606"/>
      <c r="N100" s="606"/>
      <c r="O100" s="606"/>
      <c r="P100" s="606"/>
      <c r="Q100" s="606"/>
      <c r="R100" s="606"/>
      <c r="S100" s="606"/>
      <c r="T100" s="606"/>
      <c r="U100" s="611">
        <v>92</v>
      </c>
      <c r="V100" s="608"/>
      <c r="W100" s="608"/>
      <c r="X100" s="606"/>
      <c r="Y100" s="606"/>
      <c r="Z100" s="606"/>
      <c r="AA100" s="606"/>
      <c r="AB100" s="606"/>
      <c r="AC100" s="606"/>
      <c r="AD100" s="606"/>
      <c r="AE100" s="606"/>
      <c r="AF100" s="607"/>
    </row>
    <row r="101" spans="1:32" ht="29.25" customHeight="1">
      <c r="A101" s="608">
        <v>93</v>
      </c>
      <c r="B101" s="614"/>
      <c r="C101" s="606"/>
      <c r="D101" s="606"/>
      <c r="E101" s="606"/>
      <c r="F101" s="606"/>
      <c r="G101" s="606"/>
      <c r="H101" s="615"/>
      <c r="I101" s="606"/>
      <c r="J101" s="606"/>
      <c r="K101" s="606"/>
      <c r="L101" s="606"/>
      <c r="M101" s="606"/>
      <c r="N101" s="606"/>
      <c r="O101" s="606"/>
      <c r="P101" s="606"/>
      <c r="Q101" s="606"/>
      <c r="R101" s="606"/>
      <c r="S101" s="606"/>
      <c r="T101" s="606"/>
      <c r="U101" s="611">
        <v>93</v>
      </c>
      <c r="V101" s="608"/>
      <c r="W101" s="608"/>
      <c r="X101" s="606"/>
      <c r="Y101" s="606"/>
      <c r="Z101" s="606"/>
      <c r="AA101" s="606"/>
      <c r="AB101" s="606"/>
      <c r="AC101" s="606"/>
      <c r="AD101" s="606"/>
      <c r="AE101" s="606"/>
      <c r="AF101" s="607"/>
    </row>
    <row r="102" spans="1:32" ht="29.25" customHeight="1">
      <c r="A102" s="608">
        <v>94</v>
      </c>
      <c r="B102" s="614"/>
      <c r="C102" s="606"/>
      <c r="D102" s="606"/>
      <c r="E102" s="606"/>
      <c r="F102" s="606"/>
      <c r="G102" s="606"/>
      <c r="H102" s="615"/>
      <c r="I102" s="606"/>
      <c r="J102" s="606"/>
      <c r="K102" s="606"/>
      <c r="L102" s="606"/>
      <c r="M102" s="606"/>
      <c r="N102" s="606"/>
      <c r="O102" s="606"/>
      <c r="P102" s="606"/>
      <c r="Q102" s="606"/>
      <c r="R102" s="606"/>
      <c r="S102" s="606"/>
      <c r="T102" s="606"/>
      <c r="U102" s="611">
        <v>94</v>
      </c>
      <c r="V102" s="608"/>
      <c r="W102" s="608"/>
      <c r="X102" s="606"/>
      <c r="Y102" s="606"/>
      <c r="Z102" s="606"/>
      <c r="AA102" s="606"/>
      <c r="AB102" s="616"/>
      <c r="AC102" s="606"/>
      <c r="AD102" s="606"/>
      <c r="AE102" s="606"/>
      <c r="AF102" s="607"/>
    </row>
    <row r="103" spans="1:32" ht="29.25" customHeight="1">
      <c r="A103" s="608">
        <v>95</v>
      </c>
      <c r="B103" s="614"/>
      <c r="C103" s="606"/>
      <c r="D103" s="606"/>
      <c r="E103" s="606"/>
      <c r="F103" s="606"/>
      <c r="G103" s="606"/>
      <c r="H103" s="615"/>
      <c r="I103" s="606"/>
      <c r="J103" s="606"/>
      <c r="K103" s="606"/>
      <c r="L103" s="606"/>
      <c r="M103" s="606"/>
      <c r="N103" s="606"/>
      <c r="O103" s="606"/>
      <c r="P103" s="606"/>
      <c r="Q103" s="606"/>
      <c r="R103" s="606"/>
      <c r="S103" s="606"/>
      <c r="T103" s="606"/>
      <c r="U103" s="611">
        <v>95</v>
      </c>
      <c r="V103" s="608"/>
      <c r="W103" s="608"/>
      <c r="X103" s="606"/>
      <c r="Y103" s="606"/>
      <c r="Z103" s="606"/>
      <c r="AA103" s="606"/>
      <c r="AB103" s="616"/>
      <c r="AC103" s="608"/>
      <c r="AD103" s="608"/>
      <c r="AE103" s="608"/>
      <c r="AF103" s="612"/>
    </row>
    <row r="104" spans="1:32" ht="29.25" customHeight="1">
      <c r="A104" s="608">
        <v>96</v>
      </c>
      <c r="B104" s="614"/>
      <c r="C104" s="606"/>
      <c r="D104" s="606"/>
      <c r="E104" s="606"/>
      <c r="F104" s="606"/>
      <c r="G104" s="606"/>
      <c r="H104" s="615"/>
      <c r="I104" s="606"/>
      <c r="J104" s="606"/>
      <c r="K104" s="606"/>
      <c r="L104" s="606"/>
      <c r="M104" s="606"/>
      <c r="N104" s="606"/>
      <c r="O104" s="606"/>
      <c r="P104" s="606"/>
      <c r="Q104" s="606"/>
      <c r="R104" s="606"/>
      <c r="S104" s="606"/>
      <c r="T104" s="606"/>
      <c r="U104" s="611">
        <v>96</v>
      </c>
      <c r="V104" s="608"/>
      <c r="W104" s="608"/>
      <c r="X104" s="606"/>
      <c r="Y104" s="606"/>
      <c r="Z104" s="606"/>
      <c r="AA104" s="606"/>
      <c r="AB104" s="616"/>
      <c r="AC104" s="608"/>
      <c r="AD104" s="608"/>
      <c r="AE104" s="608"/>
      <c r="AF104" s="612"/>
    </row>
    <row r="105" spans="1:32" ht="29.25" customHeight="1">
      <c r="A105" s="608">
        <v>97</v>
      </c>
      <c r="B105" s="614"/>
      <c r="C105" s="606"/>
      <c r="D105" s="606"/>
      <c r="E105" s="606"/>
      <c r="F105" s="606"/>
      <c r="G105" s="606"/>
      <c r="H105" s="615"/>
      <c r="I105" s="606"/>
      <c r="J105" s="606"/>
      <c r="K105" s="606"/>
      <c r="L105" s="606"/>
      <c r="M105" s="606"/>
      <c r="N105" s="606"/>
      <c r="O105" s="606"/>
      <c r="P105" s="606"/>
      <c r="Q105" s="606"/>
      <c r="R105" s="606"/>
      <c r="S105" s="606"/>
      <c r="T105" s="606"/>
      <c r="U105" s="611">
        <v>97</v>
      </c>
      <c r="V105" s="608"/>
      <c r="W105" s="608"/>
      <c r="X105" s="606"/>
      <c r="Y105" s="606"/>
      <c r="Z105" s="606"/>
      <c r="AA105" s="606"/>
      <c r="AB105" s="616"/>
      <c r="AC105" s="608"/>
      <c r="AD105" s="608"/>
      <c r="AE105" s="608"/>
      <c r="AF105" s="612"/>
    </row>
    <row r="106" spans="1:32" ht="29.25" customHeight="1">
      <c r="A106" s="608">
        <v>98</v>
      </c>
      <c r="B106" s="614"/>
      <c r="C106" s="606"/>
      <c r="D106" s="606"/>
      <c r="E106" s="606"/>
      <c r="F106" s="606"/>
      <c r="G106" s="606"/>
      <c r="H106" s="615"/>
      <c r="I106" s="606"/>
      <c r="J106" s="606"/>
      <c r="K106" s="606"/>
      <c r="L106" s="606"/>
      <c r="M106" s="606"/>
      <c r="N106" s="606"/>
      <c r="O106" s="606"/>
      <c r="P106" s="606"/>
      <c r="Q106" s="606"/>
      <c r="R106" s="606"/>
      <c r="S106" s="606"/>
      <c r="T106" s="606"/>
      <c r="U106" s="611">
        <v>98</v>
      </c>
      <c r="V106" s="608"/>
      <c r="W106" s="608"/>
      <c r="X106" s="606"/>
      <c r="Y106" s="606"/>
      <c r="Z106" s="606"/>
      <c r="AA106" s="606"/>
      <c r="AB106" s="616"/>
      <c r="AC106" s="608"/>
      <c r="AD106" s="608"/>
      <c r="AE106" s="608"/>
      <c r="AF106" s="612"/>
    </row>
    <row r="107" spans="1:32" ht="29.25" customHeight="1">
      <c r="A107" s="608">
        <v>99</v>
      </c>
      <c r="B107" s="614"/>
      <c r="C107" s="606"/>
      <c r="D107" s="606"/>
      <c r="E107" s="606"/>
      <c r="F107" s="606"/>
      <c r="G107" s="606"/>
      <c r="H107" s="615"/>
      <c r="I107" s="606"/>
      <c r="J107" s="606"/>
      <c r="K107" s="606"/>
      <c r="L107" s="606"/>
      <c r="M107" s="606"/>
      <c r="N107" s="606"/>
      <c r="O107" s="606"/>
      <c r="P107" s="606"/>
      <c r="Q107" s="606"/>
      <c r="R107" s="606"/>
      <c r="S107" s="606"/>
      <c r="T107" s="606"/>
      <c r="U107" s="611">
        <v>99</v>
      </c>
      <c r="V107" s="608"/>
      <c r="W107" s="608"/>
      <c r="X107" s="606"/>
      <c r="Y107" s="606"/>
      <c r="Z107" s="606"/>
      <c r="AA107" s="606"/>
      <c r="AB107" s="616"/>
      <c r="AC107" s="606"/>
      <c r="AD107" s="606"/>
      <c r="AE107" s="606"/>
      <c r="AF107" s="607"/>
    </row>
    <row r="108" spans="1:32" ht="29.25" customHeight="1">
      <c r="A108" s="608">
        <v>100</v>
      </c>
      <c r="B108" s="614"/>
      <c r="C108" s="606"/>
      <c r="D108" s="606"/>
      <c r="E108" s="606"/>
      <c r="F108" s="606"/>
      <c r="G108" s="606"/>
      <c r="H108" s="615"/>
      <c r="I108" s="606"/>
      <c r="J108" s="606"/>
      <c r="K108" s="606"/>
      <c r="L108" s="606"/>
      <c r="M108" s="606"/>
      <c r="N108" s="606"/>
      <c r="O108" s="606"/>
      <c r="P108" s="606"/>
      <c r="Q108" s="606"/>
      <c r="R108" s="606"/>
      <c r="S108" s="606"/>
      <c r="T108" s="606"/>
      <c r="U108" s="611">
        <v>100</v>
      </c>
      <c r="V108" s="608"/>
      <c r="W108" s="608"/>
      <c r="X108" s="606"/>
      <c r="Y108" s="606"/>
      <c r="Z108" s="606"/>
      <c r="AA108" s="606"/>
      <c r="AB108" s="616"/>
      <c r="AC108" s="606"/>
      <c r="AD108" s="606"/>
      <c r="AE108" s="606"/>
      <c r="AF108" s="607"/>
    </row>
    <row r="109" spans="1:32" ht="29.25" customHeight="1">
      <c r="A109" s="606"/>
      <c r="B109" s="606"/>
      <c r="C109" s="606"/>
      <c r="D109" s="606"/>
      <c r="E109" s="606"/>
      <c r="F109" s="606"/>
      <c r="G109" s="606"/>
      <c r="H109" s="615"/>
      <c r="I109" s="606"/>
      <c r="J109" s="606"/>
      <c r="K109" s="606"/>
      <c r="O109" s="606"/>
      <c r="P109" s="606"/>
      <c r="Q109" s="606"/>
      <c r="R109" s="606"/>
      <c r="S109" s="606"/>
      <c r="T109" s="606"/>
      <c r="U109" s="606"/>
      <c r="V109" s="606"/>
      <c r="W109" s="606"/>
      <c r="X109" s="606"/>
      <c r="Y109" s="606"/>
      <c r="Z109" s="606"/>
      <c r="AA109" s="606"/>
      <c r="AB109" s="616"/>
      <c r="AC109" s="606"/>
      <c r="AD109" s="606"/>
      <c r="AE109" s="606"/>
      <c r="AF109" s="607"/>
    </row>
    <row r="110" spans="1:32" ht="29.25" customHeight="1">
      <c r="A110" s="606" t="s">
        <v>48</v>
      </c>
      <c r="B110" s="606"/>
      <c r="C110" s="606"/>
      <c r="D110" s="606"/>
      <c r="E110" s="606"/>
      <c r="F110" s="606"/>
      <c r="G110" s="606"/>
      <c r="H110" s="615"/>
      <c r="I110" s="606"/>
      <c r="J110" s="606"/>
      <c r="K110" s="606"/>
      <c r="L110" s="606"/>
      <c r="M110" s="606"/>
      <c r="N110" s="606"/>
      <c r="O110" s="606"/>
      <c r="P110" s="606"/>
      <c r="Q110" s="606"/>
      <c r="R110" s="606"/>
      <c r="S110" s="606"/>
      <c r="T110" s="606"/>
      <c r="U110" s="606"/>
      <c r="V110" s="606"/>
      <c r="W110" s="606"/>
      <c r="X110" s="606"/>
      <c r="Y110" s="606"/>
      <c r="Z110" s="606"/>
      <c r="AA110" s="606"/>
      <c r="AB110" s="616"/>
      <c r="AC110" s="606"/>
      <c r="AD110" s="606"/>
      <c r="AE110" s="606"/>
      <c r="AF110" s="607"/>
    </row>
    <row r="111" spans="1:32">
      <c r="A111" s="606"/>
      <c r="B111" s="606"/>
      <c r="C111" s="606"/>
      <c r="D111" s="606"/>
      <c r="E111" s="606"/>
      <c r="F111" s="606"/>
      <c r="G111" s="606"/>
      <c r="H111" s="615"/>
      <c r="I111" s="606"/>
      <c r="J111" s="606"/>
      <c r="K111" s="606"/>
      <c r="L111" s="606"/>
      <c r="M111" s="606"/>
      <c r="N111" s="606"/>
      <c r="O111" s="606"/>
      <c r="P111" s="606"/>
      <c r="Q111" s="606"/>
      <c r="R111" s="606"/>
      <c r="S111" s="606"/>
      <c r="T111" s="606"/>
      <c r="U111" s="606"/>
      <c r="V111" s="606"/>
      <c r="W111" s="606"/>
      <c r="X111" s="606"/>
      <c r="Y111" s="617"/>
      <c r="Z111" s="617"/>
      <c r="AA111" s="617"/>
      <c r="AC111" s="606"/>
      <c r="AD111" s="606"/>
      <c r="AE111" s="606"/>
      <c r="AF111" s="607"/>
    </row>
    <row r="112" spans="1:32">
      <c r="A112" s="606"/>
      <c r="B112" s="606"/>
      <c r="C112" s="606"/>
      <c r="D112" s="606"/>
      <c r="E112" s="606"/>
      <c r="F112" s="606"/>
      <c r="G112" s="606"/>
      <c r="H112" s="615"/>
      <c r="I112" s="606"/>
      <c r="J112" s="606"/>
      <c r="K112" s="606"/>
      <c r="L112" s="606"/>
      <c r="M112" s="606"/>
      <c r="N112" s="606"/>
      <c r="O112" s="606"/>
      <c r="P112" s="606"/>
      <c r="Q112" s="606"/>
      <c r="R112" s="606"/>
      <c r="S112" s="606"/>
      <c r="T112" s="606"/>
      <c r="U112" s="606"/>
      <c r="V112" s="606"/>
      <c r="W112" s="606"/>
      <c r="X112" s="606"/>
      <c r="Y112" s="617"/>
      <c r="Z112" s="617"/>
      <c r="AA112" s="617"/>
      <c r="AC112" s="606"/>
      <c r="AD112" s="606"/>
      <c r="AE112" s="606"/>
      <c r="AF112" s="607"/>
    </row>
    <row r="113" spans="1:32">
      <c r="A113" s="606"/>
      <c r="B113" s="606"/>
      <c r="C113" s="606"/>
      <c r="D113" s="606"/>
      <c r="E113" s="606"/>
      <c r="F113" s="606"/>
      <c r="G113" s="606"/>
      <c r="H113" s="615"/>
      <c r="I113" s="606"/>
      <c r="J113" s="606"/>
      <c r="K113" s="606"/>
      <c r="L113" s="606"/>
      <c r="M113" s="606"/>
      <c r="N113" s="606"/>
      <c r="O113" s="606"/>
      <c r="P113" s="606"/>
      <c r="Q113" s="606"/>
      <c r="R113" s="606"/>
      <c r="S113" s="606"/>
      <c r="T113" s="606"/>
      <c r="U113" s="606"/>
      <c r="V113" s="606"/>
      <c r="W113" s="606"/>
      <c r="X113" s="606"/>
      <c r="Y113" s="617"/>
      <c r="Z113" s="617"/>
      <c r="AA113" s="617"/>
      <c r="AC113" s="606"/>
      <c r="AD113" s="606"/>
      <c r="AE113" s="606"/>
      <c r="AF113" s="607"/>
    </row>
    <row r="114" spans="1:32">
      <c r="A114" s="606"/>
      <c r="B114" s="606"/>
      <c r="C114" s="606"/>
      <c r="D114" s="606"/>
      <c r="E114" s="606"/>
      <c r="F114" s="606"/>
      <c r="G114" s="606"/>
      <c r="H114" s="615"/>
      <c r="I114" s="606"/>
      <c r="J114" s="606"/>
      <c r="K114" s="606"/>
      <c r="L114" s="606"/>
      <c r="M114" s="606"/>
      <c r="N114" s="606"/>
      <c r="O114" s="606"/>
      <c r="P114" s="606"/>
      <c r="Q114" s="606"/>
      <c r="R114" s="606"/>
      <c r="S114" s="606"/>
      <c r="T114" s="606"/>
      <c r="U114" s="606"/>
      <c r="V114" s="606"/>
      <c r="W114" s="606"/>
      <c r="X114" s="606"/>
      <c r="Y114" s="617"/>
      <c r="Z114" s="617"/>
      <c r="AA114" s="617"/>
      <c r="AC114" s="606"/>
      <c r="AD114" s="606"/>
      <c r="AE114" s="606"/>
      <c r="AF114" s="607"/>
    </row>
    <row r="115" spans="1:32">
      <c r="A115" s="606"/>
      <c r="B115" s="606"/>
      <c r="C115" s="606"/>
      <c r="D115" s="606"/>
      <c r="E115" s="606"/>
      <c r="F115" s="606"/>
      <c r="G115" s="606"/>
      <c r="H115" s="615"/>
      <c r="I115" s="606"/>
      <c r="J115" s="606"/>
      <c r="K115" s="606"/>
      <c r="L115" s="606"/>
      <c r="M115" s="606"/>
      <c r="N115" s="606"/>
      <c r="O115" s="606"/>
      <c r="P115" s="606"/>
      <c r="Q115" s="606"/>
      <c r="R115" s="606"/>
      <c r="S115" s="606"/>
      <c r="T115" s="606"/>
      <c r="U115" s="606"/>
      <c r="V115" s="606"/>
      <c r="W115" s="606"/>
      <c r="X115" s="606"/>
      <c r="Y115" s="617"/>
      <c r="Z115" s="617"/>
      <c r="AA115" s="617"/>
      <c r="AC115" s="606"/>
      <c r="AD115" s="606"/>
      <c r="AE115" s="606"/>
      <c r="AF115" s="607"/>
    </row>
    <row r="116" spans="1:32">
      <c r="A116" s="606"/>
      <c r="B116" s="606"/>
      <c r="C116" s="606"/>
      <c r="D116" s="606"/>
      <c r="E116" s="606"/>
      <c r="F116" s="606"/>
      <c r="G116" s="606"/>
      <c r="H116" s="615"/>
      <c r="I116" s="606"/>
      <c r="J116" s="606"/>
      <c r="K116" s="606"/>
      <c r="L116" s="606"/>
      <c r="M116" s="606"/>
      <c r="N116" s="606"/>
      <c r="O116" s="606"/>
      <c r="P116" s="606"/>
      <c r="Q116" s="606"/>
      <c r="R116" s="606"/>
      <c r="S116" s="606"/>
      <c r="T116" s="606"/>
      <c r="U116" s="606"/>
      <c r="V116" s="606"/>
      <c r="W116" s="606"/>
      <c r="X116" s="606"/>
      <c r="Y116" s="617"/>
      <c r="Z116" s="617"/>
      <c r="AA116" s="617"/>
      <c r="AC116" s="606"/>
      <c r="AD116" s="606"/>
      <c r="AE116" s="606"/>
      <c r="AF116" s="607"/>
    </row>
    <row r="117" spans="1:32">
      <c r="A117" s="606"/>
      <c r="B117" s="606"/>
      <c r="C117" s="606"/>
      <c r="D117" s="606"/>
      <c r="E117" s="606"/>
      <c r="F117" s="606"/>
      <c r="G117" s="606"/>
      <c r="H117" s="615"/>
      <c r="I117" s="606"/>
      <c r="J117" s="606"/>
      <c r="K117" s="606"/>
      <c r="L117" s="606"/>
      <c r="M117" s="606"/>
      <c r="N117" s="606"/>
      <c r="O117" s="606"/>
      <c r="P117" s="606"/>
      <c r="Q117" s="606"/>
      <c r="R117" s="606"/>
      <c r="S117" s="606"/>
      <c r="T117" s="606"/>
      <c r="U117" s="606"/>
      <c r="V117" s="606"/>
      <c r="W117" s="606"/>
      <c r="X117" s="606"/>
      <c r="Y117" s="617"/>
      <c r="Z117" s="617"/>
      <c r="AA117" s="617"/>
      <c r="AC117" s="606"/>
      <c r="AD117" s="606"/>
      <c r="AE117" s="606"/>
      <c r="AF117" s="607"/>
    </row>
    <row r="118" spans="1:32">
      <c r="A118" s="606"/>
      <c r="B118" s="606"/>
      <c r="C118" s="606"/>
      <c r="D118" s="606"/>
      <c r="E118" s="606"/>
      <c r="F118" s="606"/>
      <c r="G118" s="606"/>
      <c r="H118" s="615"/>
      <c r="I118" s="606"/>
      <c r="J118" s="606"/>
      <c r="K118" s="606"/>
      <c r="L118" s="606"/>
      <c r="M118" s="606"/>
      <c r="N118" s="606"/>
      <c r="O118" s="606"/>
      <c r="P118" s="606"/>
      <c r="Q118" s="606"/>
      <c r="R118" s="606"/>
      <c r="S118" s="606"/>
      <c r="T118" s="606"/>
      <c r="U118" s="606"/>
      <c r="V118" s="606"/>
      <c r="W118" s="606"/>
      <c r="X118" s="606"/>
      <c r="Y118" s="617"/>
      <c r="Z118" s="617"/>
      <c r="AA118" s="617"/>
      <c r="AC118" s="606"/>
      <c r="AD118" s="606"/>
      <c r="AE118" s="606"/>
      <c r="AF118" s="607"/>
    </row>
    <row r="119" spans="1:32">
      <c r="A119" s="606"/>
      <c r="B119" s="606"/>
      <c r="C119" s="606"/>
      <c r="D119" s="606"/>
      <c r="E119" s="606"/>
      <c r="F119" s="606"/>
      <c r="G119" s="606"/>
      <c r="H119" s="615"/>
      <c r="I119" s="606"/>
      <c r="J119" s="606"/>
      <c r="K119" s="606"/>
      <c r="L119" s="606"/>
      <c r="M119" s="606"/>
      <c r="N119" s="606"/>
      <c r="O119" s="606"/>
      <c r="P119" s="606"/>
      <c r="Q119" s="606"/>
      <c r="R119" s="606"/>
      <c r="S119" s="606"/>
      <c r="T119" s="606"/>
      <c r="U119" s="606"/>
      <c r="V119" s="606"/>
      <c r="W119" s="606"/>
      <c r="X119" s="606"/>
      <c r="Y119" s="617"/>
      <c r="Z119" s="617"/>
      <c r="AA119" s="617"/>
      <c r="AC119" s="606"/>
      <c r="AD119" s="606"/>
      <c r="AE119" s="606"/>
      <c r="AF119" s="607"/>
    </row>
    <row r="120" spans="1:32">
      <c r="A120" s="606"/>
      <c r="B120" s="606"/>
      <c r="C120" s="606"/>
      <c r="D120" s="606"/>
      <c r="E120" s="606"/>
      <c r="F120" s="606"/>
      <c r="G120" s="606"/>
      <c r="H120" s="615"/>
      <c r="I120" s="606"/>
      <c r="J120" s="606"/>
      <c r="K120" s="606"/>
      <c r="L120" s="606"/>
      <c r="M120" s="606"/>
      <c r="N120" s="606"/>
      <c r="O120" s="606"/>
      <c r="P120" s="606"/>
      <c r="Q120" s="606"/>
      <c r="R120" s="606"/>
      <c r="S120" s="606"/>
      <c r="T120" s="606"/>
      <c r="U120" s="606"/>
      <c r="V120" s="606"/>
      <c r="W120" s="606"/>
      <c r="X120" s="606"/>
      <c r="Y120" s="617"/>
      <c r="Z120" s="617"/>
      <c r="AA120" s="617"/>
      <c r="AC120" s="606"/>
      <c r="AD120" s="606"/>
      <c r="AE120" s="606"/>
      <c r="AF120" s="607"/>
    </row>
    <row r="121" spans="1:32">
      <c r="A121" s="606"/>
      <c r="B121" s="606"/>
      <c r="C121" s="606"/>
      <c r="D121" s="606"/>
      <c r="E121" s="606"/>
      <c r="F121" s="606"/>
      <c r="G121" s="606"/>
      <c r="H121" s="615"/>
      <c r="I121" s="606"/>
      <c r="J121" s="606"/>
      <c r="K121" s="606"/>
      <c r="L121" s="606"/>
      <c r="M121" s="606"/>
      <c r="N121" s="606"/>
      <c r="O121" s="606"/>
      <c r="P121" s="606"/>
      <c r="Q121" s="606"/>
      <c r="R121" s="606"/>
      <c r="S121" s="606"/>
      <c r="T121" s="606"/>
      <c r="U121" s="606"/>
      <c r="V121" s="606"/>
      <c r="W121" s="606"/>
      <c r="X121" s="606"/>
      <c r="Y121" s="617"/>
      <c r="Z121" s="617"/>
      <c r="AA121" s="617"/>
      <c r="AC121" s="606"/>
      <c r="AD121" s="606"/>
      <c r="AE121" s="606"/>
      <c r="AF121" s="607"/>
    </row>
    <row r="122" spans="1:32">
      <c r="A122" s="606"/>
      <c r="B122" s="606"/>
      <c r="C122" s="606"/>
      <c r="D122" s="606"/>
      <c r="E122" s="606"/>
      <c r="F122" s="606"/>
      <c r="G122" s="606"/>
      <c r="H122" s="615"/>
      <c r="I122" s="606"/>
      <c r="J122" s="606"/>
      <c r="K122" s="606"/>
      <c r="L122" s="606"/>
      <c r="M122" s="606"/>
      <c r="N122" s="606"/>
      <c r="O122" s="606"/>
      <c r="P122" s="606"/>
      <c r="Q122" s="606"/>
      <c r="R122" s="606"/>
      <c r="S122" s="606"/>
      <c r="T122" s="606"/>
      <c r="U122" s="606"/>
      <c r="V122" s="606"/>
      <c r="W122" s="606"/>
      <c r="X122" s="606"/>
      <c r="Y122" s="617"/>
      <c r="Z122" s="617"/>
      <c r="AA122" s="617"/>
      <c r="AC122" s="606"/>
      <c r="AD122" s="606"/>
      <c r="AE122" s="606"/>
      <c r="AF122" s="607"/>
    </row>
    <row r="123" spans="1:32">
      <c r="A123" s="606"/>
      <c r="B123" s="606"/>
      <c r="C123" s="606"/>
      <c r="D123" s="606"/>
      <c r="E123" s="606"/>
      <c r="F123" s="606"/>
      <c r="G123" s="606"/>
      <c r="H123" s="615"/>
      <c r="I123" s="606"/>
      <c r="J123" s="606"/>
      <c r="K123" s="606"/>
      <c r="L123" s="606"/>
      <c r="M123" s="606"/>
      <c r="N123" s="606"/>
      <c r="O123" s="606"/>
      <c r="P123" s="606"/>
      <c r="Q123" s="606"/>
      <c r="R123" s="606"/>
      <c r="S123" s="606"/>
      <c r="T123" s="606"/>
      <c r="U123" s="606"/>
      <c r="V123" s="606"/>
      <c r="W123" s="606"/>
      <c r="X123" s="606"/>
      <c r="Y123" s="617"/>
      <c r="Z123" s="617"/>
      <c r="AA123" s="617"/>
      <c r="AC123" s="606"/>
      <c r="AD123" s="606"/>
      <c r="AE123" s="606"/>
      <c r="AF123" s="607"/>
    </row>
    <row r="124" spans="1:32">
      <c r="A124" s="606"/>
      <c r="B124" s="606"/>
      <c r="C124" s="606"/>
      <c r="D124" s="606"/>
      <c r="E124" s="606"/>
      <c r="F124" s="606"/>
      <c r="G124" s="606"/>
      <c r="H124" s="615"/>
      <c r="I124" s="606"/>
      <c r="J124" s="606"/>
      <c r="K124" s="606"/>
      <c r="L124" s="606"/>
      <c r="M124" s="606"/>
      <c r="N124" s="606"/>
      <c r="O124" s="606"/>
      <c r="P124" s="606"/>
      <c r="Q124" s="606"/>
      <c r="R124" s="606"/>
      <c r="S124" s="606"/>
      <c r="T124" s="606"/>
      <c r="U124" s="606"/>
      <c r="V124" s="606"/>
      <c r="W124" s="606"/>
      <c r="X124" s="606"/>
      <c r="Y124" s="617"/>
      <c r="Z124" s="617"/>
      <c r="AA124" s="617"/>
      <c r="AC124" s="606"/>
      <c r="AD124" s="606"/>
      <c r="AE124" s="606"/>
      <c r="AF124" s="607"/>
    </row>
    <row r="125" spans="1:32">
      <c r="A125" s="606"/>
      <c r="B125" s="606"/>
      <c r="C125" s="606"/>
      <c r="D125" s="606"/>
      <c r="E125" s="606"/>
      <c r="F125" s="606"/>
      <c r="G125" s="606"/>
      <c r="H125" s="615"/>
      <c r="I125" s="606"/>
      <c r="J125" s="606"/>
      <c r="K125" s="606"/>
      <c r="L125" s="606"/>
      <c r="M125" s="606"/>
      <c r="N125" s="606"/>
      <c r="O125" s="606"/>
      <c r="P125" s="606"/>
      <c r="Q125" s="606"/>
      <c r="R125" s="606"/>
      <c r="S125" s="606"/>
      <c r="T125" s="606"/>
      <c r="U125" s="606"/>
      <c r="V125" s="606"/>
      <c r="W125" s="606"/>
      <c r="X125" s="606"/>
      <c r="Y125" s="617"/>
      <c r="Z125" s="617"/>
      <c r="AA125" s="617"/>
      <c r="AC125" s="606"/>
      <c r="AD125" s="606"/>
      <c r="AE125" s="606"/>
      <c r="AF125" s="607"/>
    </row>
    <row r="126" spans="1:32">
      <c r="A126" s="606"/>
      <c r="B126" s="606"/>
      <c r="C126" s="606"/>
      <c r="D126" s="606"/>
      <c r="E126" s="606"/>
      <c r="F126" s="606"/>
      <c r="G126" s="606"/>
      <c r="H126" s="615"/>
      <c r="I126" s="606"/>
      <c r="J126" s="606"/>
      <c r="K126" s="606"/>
      <c r="L126" s="606"/>
      <c r="M126" s="606"/>
      <c r="N126" s="606"/>
      <c r="O126" s="606"/>
      <c r="P126" s="606"/>
      <c r="Q126" s="606"/>
      <c r="R126" s="606"/>
      <c r="S126" s="606"/>
      <c r="T126" s="606"/>
      <c r="U126" s="606"/>
      <c r="V126" s="606"/>
      <c r="W126" s="606"/>
      <c r="X126" s="606"/>
      <c r="Y126" s="617"/>
      <c r="Z126" s="617"/>
      <c r="AA126" s="617"/>
      <c r="AC126" s="606"/>
      <c r="AD126" s="606"/>
      <c r="AE126" s="606"/>
      <c r="AF126" s="607"/>
    </row>
    <row r="127" spans="1:32">
      <c r="A127" s="606"/>
      <c r="B127" s="606"/>
      <c r="C127" s="606"/>
      <c r="D127" s="606"/>
      <c r="E127" s="606"/>
      <c r="F127" s="606"/>
      <c r="G127" s="606"/>
      <c r="H127" s="615"/>
      <c r="I127" s="606"/>
      <c r="J127" s="606"/>
      <c r="K127" s="606"/>
      <c r="L127" s="606"/>
      <c r="M127" s="606"/>
      <c r="N127" s="606"/>
      <c r="O127" s="606"/>
      <c r="P127" s="606"/>
      <c r="Q127" s="606"/>
      <c r="R127" s="606"/>
      <c r="S127" s="606"/>
      <c r="T127" s="606"/>
      <c r="U127" s="606"/>
      <c r="V127" s="606"/>
      <c r="W127" s="606"/>
      <c r="X127" s="606"/>
      <c r="Y127" s="617"/>
      <c r="Z127" s="617"/>
      <c r="AA127" s="617"/>
      <c r="AC127" s="606"/>
      <c r="AD127" s="606"/>
      <c r="AE127" s="606"/>
      <c r="AF127" s="607"/>
    </row>
    <row r="128" spans="1:32">
      <c r="A128" s="606"/>
      <c r="B128" s="606"/>
      <c r="C128" s="606"/>
      <c r="D128" s="606"/>
      <c r="E128" s="606"/>
      <c r="F128" s="606"/>
      <c r="G128" s="606"/>
      <c r="H128" s="615"/>
      <c r="I128" s="606"/>
      <c r="J128" s="606"/>
      <c r="K128" s="606"/>
      <c r="L128" s="606"/>
      <c r="M128" s="606"/>
      <c r="N128" s="606"/>
      <c r="O128" s="606"/>
      <c r="P128" s="606"/>
      <c r="Q128" s="606"/>
      <c r="R128" s="606"/>
      <c r="S128" s="606"/>
      <c r="T128" s="606"/>
      <c r="U128" s="606"/>
      <c r="V128" s="606"/>
      <c r="W128" s="606"/>
      <c r="X128" s="606"/>
      <c r="Y128" s="617"/>
      <c r="Z128" s="617"/>
      <c r="AA128" s="617"/>
      <c r="AC128" s="606"/>
      <c r="AD128" s="606"/>
      <c r="AE128" s="606"/>
      <c r="AF128" s="607"/>
    </row>
    <row r="129" spans="1:32">
      <c r="A129" s="606"/>
      <c r="B129" s="606"/>
      <c r="C129" s="606"/>
      <c r="D129" s="606"/>
      <c r="E129" s="606"/>
      <c r="F129" s="606"/>
      <c r="G129" s="606"/>
      <c r="H129" s="615"/>
      <c r="I129" s="606"/>
      <c r="J129" s="606"/>
      <c r="K129" s="606"/>
      <c r="L129" s="606"/>
      <c r="M129" s="606"/>
      <c r="N129" s="606"/>
      <c r="O129" s="606"/>
      <c r="P129" s="606"/>
      <c r="Q129" s="606"/>
      <c r="R129" s="606"/>
      <c r="S129" s="606"/>
      <c r="T129" s="606"/>
      <c r="U129" s="606"/>
      <c r="V129" s="606"/>
      <c r="W129" s="606"/>
      <c r="X129" s="606"/>
      <c r="Y129" s="617"/>
      <c r="Z129" s="617"/>
      <c r="AA129" s="617"/>
      <c r="AC129" s="606"/>
      <c r="AD129" s="606"/>
      <c r="AE129" s="606"/>
      <c r="AF129" s="607"/>
    </row>
    <row r="130" spans="1:32">
      <c r="A130" s="606"/>
      <c r="B130" s="606"/>
      <c r="C130" s="606"/>
      <c r="D130" s="606"/>
      <c r="E130" s="606"/>
      <c r="F130" s="606"/>
      <c r="G130" s="606"/>
      <c r="H130" s="615"/>
      <c r="I130" s="606"/>
      <c r="J130" s="606"/>
      <c r="K130" s="606"/>
      <c r="L130" s="606"/>
      <c r="M130" s="606"/>
      <c r="N130" s="606"/>
      <c r="O130" s="606"/>
      <c r="P130" s="606"/>
      <c r="Q130" s="606"/>
      <c r="R130" s="606"/>
      <c r="S130" s="606"/>
      <c r="T130" s="606"/>
      <c r="U130" s="606"/>
      <c r="V130" s="606"/>
      <c r="W130" s="606"/>
      <c r="X130" s="606"/>
      <c r="Y130" s="617"/>
      <c r="Z130" s="617"/>
      <c r="AA130" s="617"/>
      <c r="AC130" s="606"/>
      <c r="AD130" s="606"/>
      <c r="AE130" s="606"/>
      <c r="AF130" s="607"/>
    </row>
    <row r="131" spans="1:32">
      <c r="A131" s="606"/>
      <c r="B131" s="606"/>
      <c r="C131" s="606"/>
      <c r="D131" s="606"/>
      <c r="E131" s="606"/>
      <c r="F131" s="606"/>
      <c r="G131" s="606"/>
      <c r="H131" s="615"/>
      <c r="I131" s="606"/>
      <c r="J131" s="606"/>
      <c r="K131" s="606"/>
      <c r="L131" s="606"/>
      <c r="M131" s="606"/>
      <c r="N131" s="606"/>
      <c r="O131" s="606"/>
      <c r="P131" s="606"/>
      <c r="Q131" s="606"/>
      <c r="R131" s="606"/>
      <c r="S131" s="606"/>
      <c r="T131" s="606"/>
      <c r="U131" s="606"/>
      <c r="V131" s="606"/>
      <c r="W131" s="606"/>
      <c r="X131" s="606"/>
      <c r="Y131" s="617"/>
      <c r="Z131" s="617"/>
      <c r="AA131" s="617"/>
      <c r="AC131" s="606"/>
      <c r="AD131" s="606"/>
      <c r="AE131" s="606"/>
      <c r="AF131" s="607"/>
    </row>
    <row r="132" spans="1:32">
      <c r="A132" s="606"/>
      <c r="B132" s="606"/>
      <c r="C132" s="606"/>
      <c r="D132" s="606"/>
      <c r="E132" s="606"/>
      <c r="F132" s="606"/>
      <c r="G132" s="606"/>
      <c r="H132" s="615"/>
      <c r="I132" s="606"/>
      <c r="J132" s="606"/>
      <c r="K132" s="606"/>
      <c r="L132" s="606"/>
      <c r="M132" s="606"/>
      <c r="N132" s="606"/>
      <c r="O132" s="606"/>
      <c r="P132" s="606"/>
      <c r="Q132" s="606"/>
      <c r="R132" s="606"/>
      <c r="S132" s="606"/>
      <c r="T132" s="606"/>
      <c r="U132" s="606"/>
      <c r="V132" s="606"/>
      <c r="W132" s="606"/>
      <c r="X132" s="606"/>
      <c r="Y132" s="617"/>
      <c r="Z132" s="617"/>
      <c r="AA132" s="617"/>
      <c r="AC132" s="606"/>
      <c r="AD132" s="606"/>
      <c r="AE132" s="606"/>
      <c r="AF132" s="607"/>
    </row>
    <row r="133" spans="1:32">
      <c r="A133" s="606"/>
      <c r="B133" s="606"/>
      <c r="C133" s="606"/>
      <c r="D133" s="606"/>
      <c r="E133" s="606"/>
      <c r="F133" s="606"/>
      <c r="G133" s="606"/>
      <c r="H133" s="615"/>
      <c r="I133" s="606"/>
      <c r="J133" s="606"/>
      <c r="K133" s="606"/>
      <c r="L133" s="606"/>
      <c r="M133" s="606"/>
      <c r="N133" s="606"/>
      <c r="O133" s="606"/>
      <c r="P133" s="606"/>
      <c r="Q133" s="606"/>
      <c r="R133" s="606"/>
      <c r="S133" s="606"/>
      <c r="T133" s="606"/>
      <c r="U133" s="606"/>
      <c r="V133" s="606"/>
      <c r="W133" s="606"/>
      <c r="X133" s="606"/>
      <c r="Y133" s="617"/>
      <c r="Z133" s="617"/>
      <c r="AA133" s="617"/>
      <c r="AC133" s="606"/>
      <c r="AD133" s="606"/>
      <c r="AE133" s="606"/>
      <c r="AF133" s="607"/>
    </row>
    <row r="134" spans="1:32">
      <c r="A134" s="606"/>
      <c r="B134" s="606"/>
      <c r="C134" s="606"/>
      <c r="D134" s="606"/>
      <c r="E134" s="606"/>
      <c r="F134" s="606"/>
      <c r="G134" s="606"/>
      <c r="H134" s="615"/>
      <c r="I134" s="606"/>
      <c r="J134" s="606"/>
      <c r="K134" s="606"/>
      <c r="L134" s="606"/>
      <c r="M134" s="606"/>
      <c r="N134" s="606"/>
      <c r="O134" s="606"/>
      <c r="P134" s="606"/>
      <c r="Q134" s="606"/>
      <c r="R134" s="606"/>
      <c r="S134" s="606"/>
      <c r="T134" s="606"/>
      <c r="U134" s="606"/>
      <c r="V134" s="606"/>
      <c r="W134" s="606"/>
      <c r="X134" s="606"/>
      <c r="Y134" s="617"/>
      <c r="Z134" s="617"/>
      <c r="AA134" s="617"/>
      <c r="AC134" s="606"/>
      <c r="AD134" s="606"/>
      <c r="AE134" s="606"/>
      <c r="AF134" s="607"/>
    </row>
    <row r="135" spans="1:32">
      <c r="A135" s="606"/>
      <c r="B135" s="606"/>
      <c r="C135" s="606"/>
      <c r="D135" s="606"/>
      <c r="E135" s="606"/>
      <c r="F135" s="606"/>
      <c r="G135" s="606"/>
      <c r="H135" s="615"/>
      <c r="I135" s="606"/>
      <c r="J135" s="606"/>
      <c r="K135" s="606"/>
      <c r="L135" s="606"/>
      <c r="M135" s="606"/>
      <c r="N135" s="606"/>
      <c r="O135" s="606"/>
      <c r="P135" s="606"/>
      <c r="Q135" s="606"/>
      <c r="R135" s="606"/>
      <c r="S135" s="606"/>
      <c r="T135" s="606"/>
      <c r="U135" s="606"/>
      <c r="V135" s="606"/>
      <c r="W135" s="606"/>
      <c r="X135" s="606"/>
      <c r="Y135" s="617"/>
      <c r="Z135" s="617"/>
      <c r="AA135" s="617"/>
      <c r="AC135" s="606"/>
      <c r="AD135" s="606"/>
      <c r="AE135" s="606"/>
      <c r="AF135" s="607"/>
    </row>
    <row r="136" spans="1:32">
      <c r="A136" s="606"/>
      <c r="B136" s="606"/>
      <c r="C136" s="606"/>
      <c r="D136" s="606"/>
      <c r="E136" s="606"/>
      <c r="F136" s="606"/>
      <c r="G136" s="606"/>
      <c r="H136" s="615"/>
      <c r="I136" s="606"/>
      <c r="J136" s="606"/>
      <c r="K136" s="606"/>
      <c r="L136" s="606"/>
      <c r="M136" s="606"/>
      <c r="N136" s="606"/>
      <c r="O136" s="606"/>
      <c r="P136" s="606"/>
      <c r="Q136" s="606"/>
      <c r="R136" s="606"/>
      <c r="S136" s="606"/>
      <c r="T136" s="606"/>
      <c r="U136" s="606"/>
      <c r="V136" s="606"/>
      <c r="W136" s="606"/>
      <c r="X136" s="606"/>
      <c r="Y136" s="617"/>
      <c r="Z136" s="617"/>
      <c r="AA136" s="617"/>
      <c r="AC136" s="606"/>
      <c r="AD136" s="606"/>
      <c r="AE136" s="606"/>
      <c r="AF136" s="607"/>
    </row>
    <row r="137" spans="1:32">
      <c r="A137" s="606"/>
      <c r="B137" s="606"/>
      <c r="C137" s="606"/>
      <c r="D137" s="606"/>
      <c r="E137" s="606"/>
      <c r="F137" s="606"/>
      <c r="G137" s="606"/>
      <c r="H137" s="615"/>
      <c r="I137" s="606"/>
      <c r="J137" s="606"/>
      <c r="K137" s="606"/>
      <c r="L137" s="606"/>
      <c r="M137" s="606"/>
      <c r="N137" s="606"/>
      <c r="O137" s="606"/>
      <c r="P137" s="606"/>
      <c r="Q137" s="606"/>
      <c r="R137" s="606"/>
      <c r="S137" s="606"/>
      <c r="T137" s="606"/>
      <c r="U137" s="606"/>
      <c r="V137" s="606"/>
      <c r="W137" s="606"/>
      <c r="X137" s="606"/>
      <c r="Y137" s="617"/>
      <c r="Z137" s="617"/>
      <c r="AA137" s="617"/>
      <c r="AC137" s="606"/>
      <c r="AD137" s="606"/>
      <c r="AE137" s="606"/>
      <c r="AF137" s="607"/>
    </row>
    <row r="138" spans="1:32">
      <c r="A138" s="606"/>
      <c r="B138" s="606"/>
      <c r="C138" s="606"/>
      <c r="D138" s="606"/>
      <c r="E138" s="606"/>
      <c r="F138" s="606"/>
      <c r="G138" s="606"/>
      <c r="H138" s="615"/>
      <c r="I138" s="606"/>
      <c r="J138" s="606"/>
      <c r="K138" s="606"/>
      <c r="L138" s="606"/>
      <c r="M138" s="606"/>
      <c r="N138" s="606"/>
      <c r="O138" s="606"/>
      <c r="P138" s="606"/>
      <c r="Q138" s="606"/>
      <c r="R138" s="606"/>
      <c r="S138" s="606"/>
      <c r="T138" s="606"/>
      <c r="U138" s="606"/>
      <c r="V138" s="606"/>
      <c r="W138" s="606"/>
      <c r="X138" s="606"/>
      <c r="Y138" s="617"/>
      <c r="Z138" s="617"/>
      <c r="AA138" s="617"/>
      <c r="AC138" s="606"/>
      <c r="AD138" s="606"/>
      <c r="AE138" s="606"/>
      <c r="AF138" s="607"/>
    </row>
    <row r="139" spans="1:32">
      <c r="A139" s="606"/>
      <c r="B139" s="606"/>
      <c r="C139" s="606"/>
      <c r="D139" s="606"/>
      <c r="E139" s="606"/>
      <c r="F139" s="606"/>
      <c r="G139" s="606"/>
      <c r="H139" s="615"/>
      <c r="I139" s="606"/>
      <c r="J139" s="606"/>
      <c r="K139" s="606"/>
      <c r="L139" s="606"/>
      <c r="M139" s="606"/>
      <c r="N139" s="606"/>
      <c r="O139" s="606"/>
      <c r="P139" s="606"/>
      <c r="Q139" s="606"/>
      <c r="R139" s="606"/>
      <c r="S139" s="606"/>
      <c r="T139" s="606"/>
      <c r="U139" s="606"/>
      <c r="V139" s="606"/>
      <c r="W139" s="606"/>
      <c r="X139" s="606"/>
      <c r="Y139" s="617"/>
      <c r="Z139" s="617"/>
      <c r="AA139" s="617"/>
      <c r="AC139" s="606"/>
      <c r="AD139" s="606"/>
      <c r="AE139" s="606"/>
      <c r="AF139" s="607"/>
    </row>
    <row r="140" spans="1:32">
      <c r="A140" s="606"/>
      <c r="B140" s="606"/>
      <c r="C140" s="606"/>
      <c r="D140" s="606"/>
      <c r="E140" s="606"/>
      <c r="F140" s="606"/>
      <c r="G140" s="606"/>
      <c r="H140" s="615"/>
      <c r="I140" s="606"/>
      <c r="J140" s="606"/>
      <c r="K140" s="606"/>
      <c r="L140" s="606"/>
      <c r="M140" s="606"/>
      <c r="N140" s="606"/>
      <c r="O140" s="606"/>
      <c r="P140" s="606"/>
      <c r="Q140" s="606"/>
      <c r="R140" s="606"/>
      <c r="S140" s="606"/>
      <c r="T140" s="606"/>
      <c r="U140" s="606"/>
      <c r="V140" s="606"/>
      <c r="W140" s="606"/>
      <c r="X140" s="606"/>
      <c r="Y140" s="617"/>
      <c r="Z140" s="617"/>
      <c r="AA140" s="617"/>
      <c r="AC140" s="606"/>
      <c r="AD140" s="606"/>
      <c r="AE140" s="606"/>
      <c r="AF140" s="607"/>
    </row>
    <row r="141" spans="1:32">
      <c r="A141" s="606"/>
      <c r="B141" s="606"/>
      <c r="C141" s="606"/>
      <c r="D141" s="606"/>
      <c r="E141" s="606"/>
      <c r="F141" s="606"/>
      <c r="G141" s="606"/>
      <c r="H141" s="615"/>
      <c r="I141" s="606"/>
      <c r="J141" s="606"/>
      <c r="K141" s="606"/>
      <c r="L141" s="606"/>
      <c r="M141" s="606"/>
      <c r="N141" s="606"/>
      <c r="O141" s="606"/>
      <c r="P141" s="606"/>
      <c r="Q141" s="606"/>
      <c r="R141" s="606"/>
      <c r="S141" s="606"/>
      <c r="T141" s="606"/>
      <c r="U141" s="606"/>
      <c r="V141" s="606"/>
      <c r="W141" s="606"/>
      <c r="X141" s="606"/>
      <c r="Y141" s="617"/>
      <c r="Z141" s="617"/>
      <c r="AA141" s="617"/>
      <c r="AC141" s="606"/>
      <c r="AD141" s="606"/>
      <c r="AE141" s="606"/>
      <c r="AF141" s="607"/>
    </row>
    <row r="142" spans="1:32">
      <c r="A142" s="606"/>
      <c r="B142" s="606"/>
      <c r="C142" s="606"/>
      <c r="D142" s="606"/>
      <c r="E142" s="606"/>
      <c r="F142" s="606"/>
      <c r="G142" s="606"/>
      <c r="H142" s="615"/>
      <c r="I142" s="606"/>
      <c r="J142" s="606"/>
      <c r="K142" s="606"/>
      <c r="L142" s="606"/>
      <c r="M142" s="606"/>
      <c r="N142" s="606"/>
      <c r="O142" s="606"/>
      <c r="P142" s="606"/>
      <c r="Q142" s="606"/>
      <c r="R142" s="606"/>
      <c r="S142" s="606"/>
      <c r="T142" s="606"/>
      <c r="U142" s="606"/>
      <c r="V142" s="606"/>
      <c r="W142" s="606"/>
      <c r="X142" s="606"/>
      <c r="Y142" s="617"/>
      <c r="Z142" s="617"/>
      <c r="AA142" s="617"/>
      <c r="AC142" s="606"/>
      <c r="AD142" s="606"/>
      <c r="AE142" s="606"/>
      <c r="AF142" s="607"/>
    </row>
    <row r="143" spans="1:32">
      <c r="A143" s="606"/>
      <c r="B143" s="606"/>
      <c r="C143" s="606"/>
      <c r="D143" s="606"/>
      <c r="E143" s="606"/>
      <c r="F143" s="606"/>
      <c r="G143" s="606"/>
      <c r="H143" s="615"/>
      <c r="I143" s="606"/>
      <c r="J143" s="606"/>
      <c r="K143" s="606"/>
      <c r="L143" s="606"/>
      <c r="M143" s="606"/>
      <c r="N143" s="606"/>
      <c r="O143" s="606"/>
      <c r="P143" s="606"/>
      <c r="Q143" s="606"/>
      <c r="R143" s="606"/>
      <c r="S143" s="606"/>
      <c r="T143" s="606"/>
      <c r="U143" s="606"/>
      <c r="V143" s="606"/>
      <c r="W143" s="606"/>
      <c r="X143" s="606"/>
      <c r="Y143" s="617"/>
      <c r="Z143" s="617"/>
      <c r="AA143" s="617"/>
      <c r="AC143" s="606"/>
      <c r="AD143" s="606"/>
      <c r="AE143" s="606"/>
      <c r="AF143" s="607"/>
    </row>
    <row r="144" spans="1:32">
      <c r="A144" s="606"/>
      <c r="B144" s="606"/>
      <c r="C144" s="606"/>
      <c r="D144" s="606"/>
      <c r="E144" s="606"/>
      <c r="F144" s="606"/>
      <c r="G144" s="606"/>
      <c r="H144" s="615"/>
      <c r="I144" s="606"/>
      <c r="J144" s="606"/>
      <c r="K144" s="606"/>
      <c r="L144" s="606"/>
      <c r="M144" s="606"/>
      <c r="N144" s="606"/>
      <c r="O144" s="606"/>
      <c r="P144" s="606"/>
      <c r="Q144" s="606"/>
      <c r="R144" s="606"/>
      <c r="S144" s="606"/>
      <c r="T144" s="606"/>
      <c r="U144" s="606"/>
      <c r="V144" s="606"/>
      <c r="W144" s="606"/>
      <c r="X144" s="606"/>
      <c r="Y144" s="617"/>
      <c r="Z144" s="617"/>
      <c r="AA144" s="617"/>
      <c r="AC144" s="606"/>
      <c r="AD144" s="606"/>
      <c r="AE144" s="606"/>
      <c r="AF144" s="607"/>
    </row>
    <row r="145" spans="1:32">
      <c r="A145" s="606"/>
      <c r="B145" s="606"/>
      <c r="C145" s="606"/>
      <c r="D145" s="606"/>
      <c r="E145" s="606"/>
      <c r="F145" s="606"/>
      <c r="G145" s="606"/>
      <c r="H145" s="615"/>
      <c r="I145" s="606"/>
      <c r="J145" s="606"/>
      <c r="K145" s="606"/>
      <c r="L145" s="606"/>
      <c r="M145" s="606"/>
      <c r="N145" s="606"/>
      <c r="O145" s="606"/>
      <c r="P145" s="606"/>
      <c r="Q145" s="606"/>
      <c r="R145" s="606"/>
      <c r="S145" s="606"/>
      <c r="T145" s="606"/>
      <c r="U145" s="606"/>
      <c r="V145" s="606"/>
      <c r="W145" s="606"/>
      <c r="X145" s="606"/>
      <c r="Y145" s="617"/>
      <c r="Z145" s="617"/>
      <c r="AA145" s="617"/>
      <c r="AC145" s="606"/>
      <c r="AD145" s="606"/>
      <c r="AE145" s="606"/>
      <c r="AF145" s="607"/>
    </row>
    <row r="146" spans="1:32">
      <c r="A146" s="606"/>
      <c r="B146" s="606"/>
      <c r="C146" s="606"/>
      <c r="D146" s="606"/>
      <c r="E146" s="606"/>
      <c r="F146" s="606"/>
      <c r="G146" s="606"/>
      <c r="H146" s="615"/>
      <c r="I146" s="606"/>
      <c r="J146" s="606"/>
      <c r="K146" s="606"/>
      <c r="L146" s="606"/>
      <c r="M146" s="606"/>
      <c r="N146" s="606"/>
      <c r="O146" s="606"/>
      <c r="P146" s="606"/>
      <c r="Q146" s="606"/>
      <c r="R146" s="606"/>
      <c r="S146" s="606"/>
      <c r="T146" s="606"/>
      <c r="U146" s="606"/>
      <c r="V146" s="606"/>
      <c r="W146" s="606"/>
      <c r="X146" s="606"/>
      <c r="Y146" s="617"/>
      <c r="Z146" s="617"/>
      <c r="AA146" s="617"/>
      <c r="AC146" s="606"/>
      <c r="AD146" s="606"/>
      <c r="AE146" s="606"/>
      <c r="AF146" s="607"/>
    </row>
    <row r="147" spans="1:32">
      <c r="A147" s="606"/>
      <c r="B147" s="606"/>
      <c r="C147" s="606"/>
      <c r="D147" s="606"/>
      <c r="E147" s="606"/>
      <c r="F147" s="606"/>
      <c r="G147" s="606"/>
      <c r="H147" s="615"/>
      <c r="I147" s="606"/>
      <c r="J147" s="606"/>
      <c r="K147" s="606"/>
      <c r="L147" s="606"/>
      <c r="M147" s="606"/>
      <c r="N147" s="606"/>
      <c r="O147" s="606"/>
      <c r="P147" s="606"/>
      <c r="Q147" s="606"/>
      <c r="R147" s="606"/>
      <c r="S147" s="606"/>
      <c r="T147" s="606"/>
      <c r="U147" s="606"/>
      <c r="V147" s="606"/>
      <c r="W147" s="606"/>
      <c r="X147" s="606"/>
      <c r="Y147" s="617"/>
      <c r="Z147" s="617"/>
      <c r="AA147" s="617"/>
      <c r="AC147" s="606"/>
      <c r="AD147" s="606"/>
      <c r="AE147" s="606"/>
      <c r="AF147" s="607"/>
    </row>
    <row r="148" spans="1:32">
      <c r="A148" s="606"/>
      <c r="B148" s="606"/>
      <c r="C148" s="606"/>
      <c r="D148" s="606"/>
      <c r="E148" s="606"/>
      <c r="F148" s="606"/>
      <c r="G148" s="606"/>
      <c r="H148" s="615"/>
      <c r="I148" s="606"/>
      <c r="J148" s="606"/>
      <c r="K148" s="606"/>
      <c r="L148" s="606"/>
      <c r="M148" s="606"/>
      <c r="N148" s="606"/>
      <c r="O148" s="606"/>
      <c r="P148" s="606"/>
      <c r="Q148" s="606"/>
      <c r="R148" s="606"/>
      <c r="S148" s="606"/>
      <c r="T148" s="606"/>
      <c r="U148" s="606"/>
      <c r="V148" s="606"/>
      <c r="W148" s="606"/>
      <c r="X148" s="606"/>
      <c r="Y148" s="617"/>
      <c r="Z148" s="617"/>
      <c r="AA148" s="617"/>
      <c r="AC148" s="606"/>
      <c r="AD148" s="606"/>
      <c r="AE148" s="606"/>
      <c r="AF148" s="607"/>
    </row>
    <row r="149" spans="1:32">
      <c r="A149" s="606"/>
      <c r="B149" s="606"/>
      <c r="C149" s="606"/>
      <c r="D149" s="606"/>
      <c r="E149" s="606"/>
      <c r="F149" s="606"/>
      <c r="G149" s="606"/>
      <c r="H149" s="615"/>
      <c r="I149" s="606"/>
      <c r="J149" s="606"/>
      <c r="K149" s="606"/>
      <c r="L149" s="606"/>
      <c r="M149" s="606"/>
      <c r="N149" s="606"/>
      <c r="O149" s="606"/>
      <c r="P149" s="606"/>
      <c r="Q149" s="606"/>
      <c r="R149" s="606"/>
      <c r="S149" s="606"/>
      <c r="T149" s="606"/>
      <c r="U149" s="606"/>
      <c r="V149" s="606"/>
      <c r="W149" s="606"/>
      <c r="X149" s="606"/>
      <c r="Y149" s="617"/>
      <c r="Z149" s="617"/>
      <c r="AA149" s="617"/>
      <c r="AC149" s="606"/>
      <c r="AD149" s="606"/>
      <c r="AE149" s="606"/>
      <c r="AF149" s="607"/>
    </row>
    <row r="150" spans="1:32">
      <c r="A150" s="606"/>
      <c r="B150" s="606"/>
      <c r="C150" s="606"/>
      <c r="D150" s="606"/>
      <c r="E150" s="606"/>
      <c r="F150" s="606"/>
      <c r="G150" s="606"/>
      <c r="H150" s="615"/>
      <c r="I150" s="606"/>
      <c r="J150" s="606"/>
      <c r="K150" s="606"/>
      <c r="L150" s="606"/>
      <c r="M150" s="606"/>
      <c r="N150" s="606"/>
      <c r="O150" s="606"/>
      <c r="P150" s="606"/>
      <c r="Q150" s="606"/>
      <c r="R150" s="606"/>
      <c r="S150" s="606"/>
      <c r="T150" s="606"/>
      <c r="U150" s="606"/>
      <c r="V150" s="606"/>
      <c r="W150" s="606"/>
      <c r="X150" s="606"/>
      <c r="Y150" s="617"/>
      <c r="Z150" s="617"/>
      <c r="AA150" s="617"/>
      <c r="AC150" s="606"/>
      <c r="AD150" s="606"/>
      <c r="AE150" s="606"/>
      <c r="AF150" s="607"/>
    </row>
    <row r="151" spans="1:32">
      <c r="A151" s="606"/>
      <c r="B151" s="606"/>
      <c r="C151" s="606"/>
      <c r="D151" s="606"/>
      <c r="E151" s="606"/>
      <c r="F151" s="606"/>
      <c r="G151" s="606"/>
      <c r="H151" s="615"/>
      <c r="I151" s="606"/>
      <c r="J151" s="606"/>
      <c r="K151" s="606"/>
      <c r="L151" s="606"/>
      <c r="M151" s="606"/>
      <c r="N151" s="606"/>
      <c r="O151" s="606"/>
      <c r="P151" s="606"/>
      <c r="Q151" s="606"/>
      <c r="R151" s="606"/>
      <c r="S151" s="606"/>
      <c r="T151" s="606"/>
      <c r="U151" s="606"/>
      <c r="V151" s="606"/>
      <c r="W151" s="606"/>
      <c r="X151" s="606"/>
      <c r="Y151" s="617"/>
      <c r="Z151" s="617"/>
      <c r="AA151" s="617"/>
      <c r="AC151" s="606"/>
      <c r="AD151" s="606"/>
      <c r="AE151" s="606"/>
      <c r="AF151" s="607"/>
    </row>
    <row r="152" spans="1:32">
      <c r="A152" s="606"/>
      <c r="B152" s="606"/>
      <c r="C152" s="606"/>
      <c r="D152" s="606"/>
      <c r="E152" s="606"/>
      <c r="F152" s="606"/>
      <c r="G152" s="606"/>
      <c r="H152" s="615"/>
      <c r="I152" s="606"/>
      <c r="J152" s="606"/>
      <c r="K152" s="606"/>
      <c r="L152" s="606"/>
      <c r="M152" s="606"/>
      <c r="N152" s="606"/>
      <c r="O152" s="606"/>
      <c r="P152" s="606"/>
      <c r="Q152" s="606"/>
      <c r="R152" s="606"/>
      <c r="S152" s="606"/>
      <c r="T152" s="606"/>
      <c r="U152" s="606"/>
      <c r="V152" s="606"/>
      <c r="W152" s="606"/>
      <c r="X152" s="606"/>
      <c r="Y152" s="617"/>
      <c r="Z152" s="617"/>
      <c r="AA152" s="617"/>
      <c r="AC152" s="606"/>
      <c r="AD152" s="606"/>
      <c r="AE152" s="606"/>
      <c r="AF152" s="607"/>
    </row>
    <row r="153" spans="1:32">
      <c r="A153" s="606"/>
      <c r="B153" s="606"/>
      <c r="C153" s="606"/>
      <c r="D153" s="606"/>
      <c r="E153" s="606"/>
      <c r="F153" s="606"/>
      <c r="G153" s="606"/>
      <c r="H153" s="615"/>
      <c r="I153" s="606"/>
      <c r="J153" s="606"/>
      <c r="K153" s="606"/>
      <c r="L153" s="606"/>
      <c r="M153" s="606"/>
      <c r="N153" s="606"/>
      <c r="O153" s="606"/>
      <c r="P153" s="606"/>
      <c r="Q153" s="606"/>
      <c r="R153" s="606"/>
      <c r="S153" s="606"/>
      <c r="T153" s="606"/>
      <c r="U153" s="606"/>
      <c r="V153" s="606"/>
      <c r="W153" s="606"/>
      <c r="X153" s="606"/>
      <c r="Y153" s="617"/>
      <c r="Z153" s="617"/>
      <c r="AA153" s="617"/>
      <c r="AC153" s="606"/>
      <c r="AD153" s="606"/>
      <c r="AE153" s="606"/>
      <c r="AF153" s="607"/>
    </row>
    <row r="154" spans="1:32">
      <c r="A154" s="606"/>
      <c r="B154" s="606"/>
      <c r="C154" s="606"/>
      <c r="D154" s="606"/>
      <c r="E154" s="606"/>
      <c r="F154" s="606"/>
      <c r="G154" s="606"/>
      <c r="H154" s="615"/>
      <c r="I154" s="606"/>
      <c r="J154" s="606"/>
      <c r="K154" s="606"/>
      <c r="L154" s="606"/>
      <c r="M154" s="606"/>
      <c r="N154" s="606"/>
      <c r="O154" s="606"/>
      <c r="P154" s="606"/>
      <c r="Q154" s="606"/>
      <c r="R154" s="606"/>
      <c r="S154" s="606"/>
      <c r="T154" s="606"/>
      <c r="U154" s="606"/>
      <c r="V154" s="606"/>
      <c r="W154" s="606"/>
      <c r="X154" s="606"/>
      <c r="Y154" s="617"/>
      <c r="Z154" s="617"/>
      <c r="AA154" s="617"/>
      <c r="AC154" s="606"/>
      <c r="AD154" s="606"/>
      <c r="AE154" s="606"/>
      <c r="AF154" s="607"/>
    </row>
    <row r="155" spans="1:32">
      <c r="A155" s="606"/>
      <c r="B155" s="606"/>
      <c r="C155" s="606"/>
      <c r="D155" s="606"/>
      <c r="E155" s="606"/>
      <c r="F155" s="606"/>
      <c r="G155" s="606"/>
      <c r="H155" s="615"/>
      <c r="I155" s="606"/>
      <c r="J155" s="606"/>
      <c r="K155" s="606"/>
      <c r="L155" s="606"/>
      <c r="M155" s="606"/>
      <c r="N155" s="606"/>
      <c r="O155" s="606"/>
      <c r="P155" s="606"/>
      <c r="Q155" s="606"/>
      <c r="R155" s="606"/>
      <c r="S155" s="606"/>
      <c r="T155" s="606"/>
      <c r="U155" s="606"/>
      <c r="V155" s="606"/>
      <c r="W155" s="606"/>
      <c r="X155" s="606"/>
      <c r="Y155" s="617"/>
      <c r="Z155" s="617"/>
      <c r="AA155" s="617"/>
      <c r="AC155" s="606"/>
      <c r="AD155" s="606"/>
      <c r="AE155" s="606"/>
      <c r="AF155" s="607"/>
    </row>
    <row r="156" spans="1:32">
      <c r="A156" s="606"/>
      <c r="B156" s="606"/>
      <c r="C156" s="606"/>
      <c r="D156" s="606"/>
      <c r="E156" s="606"/>
      <c r="F156" s="606"/>
      <c r="G156" s="606"/>
      <c r="H156" s="615"/>
      <c r="I156" s="606"/>
      <c r="J156" s="606"/>
      <c r="K156" s="606"/>
      <c r="L156" s="606"/>
      <c r="M156" s="606"/>
      <c r="N156" s="606"/>
      <c r="O156" s="606"/>
      <c r="P156" s="606"/>
      <c r="Q156" s="606"/>
      <c r="R156" s="606"/>
      <c r="S156" s="606"/>
      <c r="T156" s="606"/>
      <c r="U156" s="606"/>
      <c r="V156" s="606"/>
      <c r="W156" s="606"/>
      <c r="X156" s="606"/>
      <c r="Y156" s="617"/>
      <c r="Z156" s="617"/>
      <c r="AA156" s="617"/>
      <c r="AC156" s="606"/>
      <c r="AD156" s="606"/>
      <c r="AE156" s="606"/>
      <c r="AF156" s="607"/>
    </row>
    <row r="157" spans="1:32">
      <c r="A157" s="606"/>
      <c r="B157" s="606"/>
      <c r="C157" s="606"/>
      <c r="D157" s="606"/>
      <c r="E157" s="606"/>
      <c r="F157" s="606"/>
      <c r="G157" s="606"/>
      <c r="H157" s="615"/>
      <c r="I157" s="606"/>
      <c r="J157" s="606"/>
      <c r="K157" s="606"/>
      <c r="L157" s="606"/>
      <c r="M157" s="606"/>
      <c r="N157" s="606"/>
      <c r="O157" s="606"/>
      <c r="P157" s="606"/>
      <c r="Q157" s="606"/>
      <c r="R157" s="606"/>
      <c r="S157" s="606"/>
      <c r="T157" s="606"/>
      <c r="U157" s="606"/>
      <c r="V157" s="606"/>
      <c r="W157" s="606"/>
      <c r="X157" s="606"/>
      <c r="Y157" s="617"/>
      <c r="Z157" s="617"/>
      <c r="AA157" s="617"/>
      <c r="AC157" s="606"/>
      <c r="AD157" s="606"/>
      <c r="AE157" s="606"/>
      <c r="AF157" s="607"/>
    </row>
    <row r="158" spans="1:32">
      <c r="A158" s="606"/>
      <c r="B158" s="606"/>
      <c r="C158" s="606"/>
      <c r="D158" s="606"/>
      <c r="E158" s="606"/>
      <c r="F158" s="606"/>
      <c r="G158" s="606"/>
      <c r="H158" s="615"/>
      <c r="I158" s="606"/>
      <c r="J158" s="606"/>
      <c r="K158" s="606"/>
      <c r="L158" s="606"/>
      <c r="M158" s="606"/>
      <c r="N158" s="606"/>
      <c r="O158" s="606"/>
      <c r="P158" s="606"/>
      <c r="Q158" s="606"/>
      <c r="R158" s="606"/>
      <c r="S158" s="606"/>
      <c r="T158" s="606"/>
      <c r="U158" s="606"/>
      <c r="V158" s="606"/>
      <c r="W158" s="606"/>
      <c r="X158" s="606"/>
      <c r="Y158" s="617"/>
      <c r="Z158" s="617"/>
      <c r="AA158" s="617"/>
      <c r="AC158" s="606"/>
      <c r="AD158" s="606"/>
      <c r="AE158" s="606"/>
      <c r="AF158" s="607"/>
    </row>
    <row r="159" spans="1:32">
      <c r="A159" s="606"/>
      <c r="B159" s="606"/>
      <c r="C159" s="606"/>
      <c r="D159" s="606"/>
      <c r="E159" s="606"/>
      <c r="F159" s="606"/>
      <c r="G159" s="606"/>
      <c r="H159" s="615"/>
      <c r="I159" s="606"/>
      <c r="J159" s="606"/>
      <c r="K159" s="606"/>
      <c r="L159" s="606"/>
      <c r="M159" s="606"/>
      <c r="N159" s="606"/>
      <c r="O159" s="606"/>
      <c r="P159" s="606"/>
      <c r="Q159" s="606"/>
      <c r="R159" s="606"/>
      <c r="S159" s="606"/>
      <c r="T159" s="606"/>
      <c r="U159" s="606"/>
      <c r="V159" s="606"/>
      <c r="W159" s="606"/>
      <c r="X159" s="606"/>
      <c r="Y159" s="617"/>
      <c r="Z159" s="617"/>
      <c r="AA159" s="617"/>
      <c r="AC159" s="606"/>
      <c r="AD159" s="606"/>
      <c r="AE159" s="606"/>
      <c r="AF159" s="607"/>
    </row>
    <row r="160" spans="1:32">
      <c r="A160" s="606"/>
      <c r="B160" s="606"/>
      <c r="C160" s="606"/>
      <c r="D160" s="606"/>
      <c r="E160" s="606"/>
      <c r="F160" s="606"/>
      <c r="G160" s="606"/>
      <c r="H160" s="615"/>
      <c r="I160" s="606"/>
      <c r="J160" s="606"/>
      <c r="K160" s="606"/>
      <c r="L160" s="606"/>
      <c r="M160" s="606"/>
      <c r="N160" s="606"/>
      <c r="O160" s="606"/>
      <c r="P160" s="606"/>
      <c r="Q160" s="606"/>
      <c r="R160" s="606"/>
      <c r="S160" s="606"/>
      <c r="T160" s="606"/>
      <c r="U160" s="606"/>
      <c r="V160" s="606"/>
      <c r="W160" s="606"/>
      <c r="X160" s="606"/>
      <c r="Y160" s="617"/>
      <c r="Z160" s="617"/>
      <c r="AA160" s="617"/>
      <c r="AC160" s="606"/>
      <c r="AD160" s="606"/>
      <c r="AE160" s="606"/>
      <c r="AF160" s="607"/>
    </row>
    <row r="161" spans="1:32">
      <c r="A161" s="606"/>
      <c r="B161" s="606"/>
      <c r="C161" s="606"/>
      <c r="D161" s="606"/>
      <c r="E161" s="606"/>
      <c r="F161" s="606"/>
      <c r="G161" s="606"/>
      <c r="H161" s="615"/>
      <c r="I161" s="606"/>
      <c r="J161" s="606"/>
      <c r="K161" s="606"/>
      <c r="L161" s="606"/>
      <c r="M161" s="606"/>
      <c r="N161" s="606"/>
      <c r="O161" s="606"/>
      <c r="P161" s="606"/>
      <c r="Q161" s="606"/>
      <c r="R161" s="606"/>
      <c r="S161" s="606"/>
      <c r="T161" s="606"/>
      <c r="U161" s="606"/>
      <c r="V161" s="606"/>
      <c r="W161" s="606"/>
      <c r="X161" s="606"/>
      <c r="Y161" s="617"/>
      <c r="Z161" s="617"/>
      <c r="AA161" s="617"/>
      <c r="AC161" s="606"/>
      <c r="AD161" s="606"/>
      <c r="AE161" s="606"/>
      <c r="AF161" s="607"/>
    </row>
    <row r="162" spans="1:32">
      <c r="A162" s="606"/>
      <c r="B162" s="606"/>
      <c r="C162" s="606"/>
      <c r="D162" s="606"/>
      <c r="E162" s="606"/>
      <c r="F162" s="606"/>
      <c r="G162" s="606"/>
      <c r="H162" s="615"/>
      <c r="I162" s="606"/>
      <c r="J162" s="606"/>
      <c r="K162" s="606"/>
      <c r="L162" s="606"/>
      <c r="M162" s="606"/>
      <c r="N162" s="606"/>
      <c r="O162" s="606"/>
      <c r="P162" s="606"/>
      <c r="Q162" s="606"/>
      <c r="R162" s="606"/>
      <c r="S162" s="606"/>
      <c r="T162" s="606"/>
      <c r="U162" s="606"/>
      <c r="V162" s="606"/>
      <c r="W162" s="606"/>
      <c r="X162" s="606"/>
      <c r="Y162" s="617"/>
      <c r="Z162" s="617"/>
      <c r="AA162" s="617"/>
      <c r="AC162" s="606"/>
      <c r="AD162" s="606"/>
      <c r="AE162" s="606"/>
      <c r="AF162" s="607"/>
    </row>
    <row r="163" spans="1:32">
      <c r="A163" s="606"/>
      <c r="B163" s="606"/>
      <c r="C163" s="606"/>
      <c r="D163" s="606"/>
      <c r="E163" s="606"/>
      <c r="F163" s="606"/>
      <c r="G163" s="606"/>
      <c r="H163" s="615"/>
      <c r="I163" s="606"/>
      <c r="J163" s="606"/>
      <c r="K163" s="606"/>
      <c r="L163" s="606"/>
      <c r="M163" s="606"/>
      <c r="N163" s="606"/>
      <c r="O163" s="606"/>
      <c r="P163" s="606"/>
      <c r="Q163" s="606"/>
      <c r="R163" s="606"/>
      <c r="S163" s="606"/>
      <c r="T163" s="606"/>
      <c r="U163" s="606"/>
      <c r="V163" s="606"/>
      <c r="W163" s="606"/>
      <c r="X163" s="606"/>
      <c r="Y163" s="617"/>
      <c r="Z163" s="617"/>
      <c r="AA163" s="617"/>
      <c r="AC163" s="606"/>
      <c r="AD163" s="606"/>
      <c r="AE163" s="606"/>
      <c r="AF163" s="607"/>
    </row>
    <row r="164" spans="1:32">
      <c r="A164" s="606"/>
      <c r="B164" s="606"/>
      <c r="C164" s="606"/>
      <c r="D164" s="606"/>
      <c r="E164" s="606"/>
      <c r="F164" s="606"/>
      <c r="G164" s="606"/>
      <c r="H164" s="615"/>
      <c r="I164" s="606"/>
      <c r="J164" s="606"/>
      <c r="K164" s="606"/>
      <c r="L164" s="606"/>
      <c r="M164" s="606"/>
      <c r="N164" s="606"/>
      <c r="O164" s="606"/>
      <c r="P164" s="606"/>
      <c r="Q164" s="606"/>
      <c r="R164" s="606"/>
      <c r="S164" s="606"/>
      <c r="T164" s="606"/>
      <c r="U164" s="606"/>
      <c r="V164" s="606"/>
      <c r="W164" s="606"/>
      <c r="X164" s="606"/>
      <c r="Y164" s="617"/>
      <c r="Z164" s="617"/>
      <c r="AA164" s="617"/>
      <c r="AC164" s="606"/>
      <c r="AD164" s="606"/>
      <c r="AE164" s="606"/>
      <c r="AF164" s="607"/>
    </row>
    <row r="165" spans="1:32">
      <c r="U165" s="606"/>
      <c r="AC165" s="606"/>
      <c r="AD165" s="606"/>
      <c r="AE165" s="606"/>
      <c r="AF165" s="607"/>
    </row>
    <row r="166" spans="1:32">
      <c r="U166" s="606"/>
      <c r="AC166" s="606"/>
      <c r="AD166" s="606"/>
      <c r="AE166" s="606"/>
      <c r="AF166" s="607"/>
    </row>
    <row r="167" spans="1:32">
      <c r="U167" s="606"/>
      <c r="AC167" s="606"/>
      <c r="AD167" s="606"/>
      <c r="AE167" s="606"/>
      <c r="AF167" s="607"/>
    </row>
    <row r="168" spans="1:32">
      <c r="U168" s="606"/>
      <c r="AC168" s="606"/>
      <c r="AD168" s="606"/>
      <c r="AE168" s="606"/>
      <c r="AF168" s="607"/>
    </row>
    <row r="169" spans="1:32">
      <c r="U169" s="606"/>
      <c r="AC169" s="606"/>
      <c r="AD169" s="606"/>
      <c r="AE169" s="606"/>
      <c r="AF169" s="607"/>
    </row>
    <row r="170" spans="1:32">
      <c r="U170" s="606"/>
      <c r="AC170" s="606"/>
      <c r="AD170" s="606"/>
      <c r="AE170" s="606"/>
      <c r="AF170" s="607"/>
    </row>
    <row r="171" spans="1:32">
      <c r="U171" s="606"/>
      <c r="AC171" s="606"/>
      <c r="AD171" s="606"/>
      <c r="AE171" s="606"/>
      <c r="AF171" s="607"/>
    </row>
    <row r="172" spans="1:32">
      <c r="AC172" s="606"/>
      <c r="AD172" s="606"/>
      <c r="AE172" s="606"/>
      <c r="AF172" s="607"/>
    </row>
    <row r="173" spans="1:32">
      <c r="AC173" s="606"/>
      <c r="AD173" s="606"/>
      <c r="AE173" s="606"/>
      <c r="AF173" s="607"/>
    </row>
    <row r="174" spans="1:32">
      <c r="AC174" s="606"/>
      <c r="AD174" s="606"/>
      <c r="AE174" s="606"/>
      <c r="AF174" s="607"/>
    </row>
    <row r="175" spans="1:32">
      <c r="AC175" s="606"/>
      <c r="AD175" s="606"/>
      <c r="AE175" s="606"/>
      <c r="AF175" s="607"/>
    </row>
    <row r="176" spans="1:32">
      <c r="AC176" s="606"/>
      <c r="AD176" s="606"/>
      <c r="AE176" s="606"/>
      <c r="AF176" s="607"/>
    </row>
    <row r="177" spans="29:32">
      <c r="AC177" s="606"/>
      <c r="AD177" s="606"/>
      <c r="AE177" s="606"/>
      <c r="AF177" s="607"/>
    </row>
    <row r="178" spans="29:32">
      <c r="AC178" s="606"/>
      <c r="AD178" s="606"/>
      <c r="AE178" s="606"/>
      <c r="AF178" s="607"/>
    </row>
    <row r="179" spans="29:32">
      <c r="AC179" s="606"/>
      <c r="AD179" s="606"/>
      <c r="AE179" s="606"/>
      <c r="AF179" s="607"/>
    </row>
    <row r="180" spans="29:32">
      <c r="AC180" s="606"/>
      <c r="AD180" s="606"/>
      <c r="AE180" s="606"/>
      <c r="AF180" s="607"/>
    </row>
    <row r="181" spans="29:32">
      <c r="AC181" s="606"/>
      <c r="AD181" s="606"/>
      <c r="AE181" s="606"/>
      <c r="AF181" s="607"/>
    </row>
    <row r="182" spans="29:32">
      <c r="AC182" s="606"/>
      <c r="AD182" s="606"/>
      <c r="AE182" s="606"/>
      <c r="AF182" s="607"/>
    </row>
    <row r="183" spans="29:32">
      <c r="AC183" s="606"/>
      <c r="AD183" s="606"/>
      <c r="AE183" s="606"/>
      <c r="AF183" s="607"/>
    </row>
    <row r="184" spans="29:32">
      <c r="AC184" s="606"/>
      <c r="AD184" s="606"/>
      <c r="AE184" s="606"/>
      <c r="AF184" s="607"/>
    </row>
    <row r="185" spans="29:32">
      <c r="AC185" s="606"/>
      <c r="AD185" s="606"/>
      <c r="AE185" s="606"/>
      <c r="AF185" s="607"/>
    </row>
    <row r="186" spans="29:32">
      <c r="AC186" s="606"/>
      <c r="AD186" s="606"/>
      <c r="AE186" s="606"/>
      <c r="AF186" s="607"/>
    </row>
    <row r="187" spans="29:32">
      <c r="AC187" s="606"/>
      <c r="AD187" s="606"/>
      <c r="AE187" s="606"/>
      <c r="AF187" s="607"/>
    </row>
    <row r="188" spans="29:32">
      <c r="AC188" s="606"/>
      <c r="AD188" s="606"/>
      <c r="AE188" s="606"/>
      <c r="AF188" s="607"/>
    </row>
    <row r="189" spans="29:32">
      <c r="AC189" s="606"/>
      <c r="AD189" s="606"/>
      <c r="AE189" s="606"/>
      <c r="AF189" s="607"/>
    </row>
    <row r="190" spans="29:32">
      <c r="AC190" s="606"/>
      <c r="AD190" s="606"/>
      <c r="AE190" s="606"/>
      <c r="AF190" s="607"/>
    </row>
    <row r="191" spans="29:32">
      <c r="AC191" s="606"/>
      <c r="AD191" s="606"/>
      <c r="AE191" s="606"/>
      <c r="AF191" s="607"/>
    </row>
    <row r="192" spans="29:32">
      <c r="AC192" s="606"/>
      <c r="AD192" s="606"/>
      <c r="AE192" s="606"/>
      <c r="AF192" s="607"/>
    </row>
    <row r="193" spans="29:32">
      <c r="AC193" s="606"/>
      <c r="AD193" s="606"/>
      <c r="AE193" s="606"/>
      <c r="AF193" s="607"/>
    </row>
    <row r="194" spans="29:32">
      <c r="AC194" s="606"/>
      <c r="AD194" s="606"/>
      <c r="AE194" s="606"/>
      <c r="AF194" s="607"/>
    </row>
    <row r="195" spans="29:32">
      <c r="AC195" s="606"/>
      <c r="AD195" s="606"/>
      <c r="AE195" s="606"/>
      <c r="AF195" s="607"/>
    </row>
    <row r="196" spans="29:32">
      <c r="AC196" s="606"/>
      <c r="AD196" s="606"/>
      <c r="AE196" s="606"/>
      <c r="AF196" s="607"/>
    </row>
    <row r="197" spans="29:32">
      <c r="AC197" s="606"/>
      <c r="AD197" s="606"/>
      <c r="AE197" s="606"/>
      <c r="AF197" s="607"/>
    </row>
    <row r="198" spans="29:32">
      <c r="AC198" s="606"/>
      <c r="AD198" s="606"/>
      <c r="AE198" s="606"/>
      <c r="AF198" s="607"/>
    </row>
    <row r="199" spans="29:32">
      <c r="AC199" s="606"/>
      <c r="AD199" s="606"/>
      <c r="AE199" s="606"/>
      <c r="AF199" s="607"/>
    </row>
    <row r="200" spans="29:32">
      <c r="AC200" s="606"/>
      <c r="AD200" s="606"/>
      <c r="AE200" s="606"/>
      <c r="AF200" s="607"/>
    </row>
    <row r="201" spans="29:32">
      <c r="AC201" s="606"/>
      <c r="AD201" s="606"/>
      <c r="AE201" s="606"/>
      <c r="AF201" s="607"/>
    </row>
    <row r="202" spans="29:32">
      <c r="AC202" s="606"/>
      <c r="AD202" s="606"/>
      <c r="AE202" s="606"/>
      <c r="AF202" s="607"/>
    </row>
    <row r="203" spans="29:32">
      <c r="AC203" s="606"/>
      <c r="AD203" s="606"/>
      <c r="AE203" s="606"/>
      <c r="AF203" s="607"/>
    </row>
    <row r="204" spans="29:32">
      <c r="AC204" s="606"/>
      <c r="AD204" s="606"/>
      <c r="AE204" s="606"/>
      <c r="AF204" s="607"/>
    </row>
    <row r="205" spans="29:32">
      <c r="AC205" s="606"/>
      <c r="AD205" s="606"/>
      <c r="AE205" s="606"/>
      <c r="AF205" s="607"/>
    </row>
    <row r="206" spans="29:32">
      <c r="AC206" s="606"/>
      <c r="AD206" s="606"/>
      <c r="AE206" s="606"/>
      <c r="AF206" s="607"/>
    </row>
    <row r="207" spans="29:32">
      <c r="AC207" s="606"/>
      <c r="AD207" s="606"/>
      <c r="AE207" s="606"/>
      <c r="AF207" s="607"/>
    </row>
    <row r="208" spans="29:32">
      <c r="AC208" s="606"/>
      <c r="AD208" s="606"/>
      <c r="AE208" s="606"/>
      <c r="AF208" s="607"/>
    </row>
    <row r="209" spans="29:32">
      <c r="AC209" s="606"/>
      <c r="AD209" s="606"/>
      <c r="AE209" s="606"/>
      <c r="AF209" s="607"/>
    </row>
    <row r="210" spans="29:32">
      <c r="AC210" s="606"/>
      <c r="AD210" s="606"/>
      <c r="AE210" s="606"/>
      <c r="AF210" s="607"/>
    </row>
    <row r="211" spans="29:32">
      <c r="AC211" s="606"/>
      <c r="AD211" s="606"/>
      <c r="AE211" s="606"/>
      <c r="AF211" s="607"/>
    </row>
    <row r="212" spans="29:32">
      <c r="AC212" s="606"/>
      <c r="AD212" s="606"/>
      <c r="AE212" s="606"/>
      <c r="AF212" s="607"/>
    </row>
    <row r="213" spans="29:32">
      <c r="AC213" s="606"/>
      <c r="AD213" s="606"/>
      <c r="AE213" s="606"/>
      <c r="AF213" s="607"/>
    </row>
    <row r="214" spans="29:32">
      <c r="AC214" s="606"/>
      <c r="AD214" s="606"/>
      <c r="AE214" s="606"/>
      <c r="AF214" s="607"/>
    </row>
    <row r="215" spans="29:32">
      <c r="AC215" s="606"/>
      <c r="AD215" s="606"/>
      <c r="AE215" s="606"/>
      <c r="AF215" s="607"/>
    </row>
    <row r="216" spans="29:32">
      <c r="AC216" s="606"/>
      <c r="AD216" s="606"/>
      <c r="AE216" s="606"/>
      <c r="AF216" s="607"/>
    </row>
    <row r="217" spans="29:32">
      <c r="AC217" s="606"/>
      <c r="AD217" s="606"/>
      <c r="AE217" s="606"/>
      <c r="AF217" s="607"/>
    </row>
    <row r="218" spans="29:32">
      <c r="AC218" s="606"/>
      <c r="AD218" s="606"/>
      <c r="AE218" s="606"/>
      <c r="AF218" s="607"/>
    </row>
    <row r="219" spans="29:32">
      <c r="AC219" s="606"/>
      <c r="AD219" s="606"/>
      <c r="AE219" s="606"/>
      <c r="AF219" s="607"/>
    </row>
    <row r="220" spans="29:32">
      <c r="AC220" s="606"/>
      <c r="AD220" s="606"/>
      <c r="AE220" s="606"/>
      <c r="AF220" s="607"/>
    </row>
    <row r="221" spans="29:32">
      <c r="AC221" s="606"/>
      <c r="AD221" s="606"/>
      <c r="AE221" s="606"/>
      <c r="AF221" s="607"/>
    </row>
    <row r="222" spans="29:32">
      <c r="AC222" s="606"/>
      <c r="AD222" s="606"/>
      <c r="AE222" s="606"/>
      <c r="AF222" s="607"/>
    </row>
    <row r="223" spans="29:32">
      <c r="AC223" s="606"/>
      <c r="AD223" s="606"/>
      <c r="AE223" s="606"/>
      <c r="AF223" s="607"/>
    </row>
    <row r="224" spans="29:32">
      <c r="AC224" s="606"/>
      <c r="AD224" s="606"/>
      <c r="AE224" s="606"/>
      <c r="AF224" s="607"/>
    </row>
    <row r="225" spans="29:32">
      <c r="AC225" s="606"/>
      <c r="AD225" s="606"/>
      <c r="AE225" s="606"/>
      <c r="AF225" s="607"/>
    </row>
    <row r="226" spans="29:32">
      <c r="AC226" s="606"/>
      <c r="AD226" s="606"/>
      <c r="AE226" s="606"/>
      <c r="AF226" s="607"/>
    </row>
    <row r="227" spans="29:32">
      <c r="AC227" s="606"/>
      <c r="AD227" s="606"/>
      <c r="AE227" s="606"/>
      <c r="AF227" s="607"/>
    </row>
    <row r="228" spans="29:32">
      <c r="AC228" s="606"/>
      <c r="AD228" s="606"/>
      <c r="AE228" s="606"/>
      <c r="AF228" s="607"/>
    </row>
    <row r="229" spans="29:32">
      <c r="AC229" s="606"/>
      <c r="AD229" s="606"/>
      <c r="AE229" s="606"/>
      <c r="AF229" s="607"/>
    </row>
    <row r="230" spans="29:32">
      <c r="AC230" s="606"/>
      <c r="AD230" s="606"/>
      <c r="AE230" s="606"/>
      <c r="AF230" s="607"/>
    </row>
    <row r="231" spans="29:32">
      <c r="AC231" s="606"/>
      <c r="AD231" s="606"/>
      <c r="AE231" s="606"/>
      <c r="AF231" s="607"/>
    </row>
    <row r="232" spans="29:32">
      <c r="AC232" s="606"/>
      <c r="AD232" s="606"/>
      <c r="AE232" s="606"/>
      <c r="AF232" s="607"/>
    </row>
    <row r="233" spans="29:32">
      <c r="AC233" s="606"/>
      <c r="AD233" s="606"/>
      <c r="AE233" s="606"/>
      <c r="AF233" s="607"/>
    </row>
    <row r="234" spans="29:32">
      <c r="AC234" s="606"/>
      <c r="AD234" s="606"/>
      <c r="AE234" s="606"/>
      <c r="AF234" s="607"/>
    </row>
    <row r="235" spans="29:32">
      <c r="AC235" s="606"/>
      <c r="AD235" s="606"/>
      <c r="AE235" s="606"/>
      <c r="AF235" s="607"/>
    </row>
    <row r="236" spans="29:32">
      <c r="AC236" s="606"/>
      <c r="AD236" s="606"/>
      <c r="AE236" s="606"/>
      <c r="AF236" s="607"/>
    </row>
    <row r="237" spans="29:32">
      <c r="AC237" s="606"/>
      <c r="AD237" s="606"/>
      <c r="AE237" s="606"/>
      <c r="AF237" s="607"/>
    </row>
    <row r="238" spans="29:32">
      <c r="AC238" s="606"/>
      <c r="AD238" s="606"/>
      <c r="AE238" s="606"/>
      <c r="AF238" s="607"/>
    </row>
    <row r="239" spans="29:32">
      <c r="AC239" s="606"/>
      <c r="AD239" s="606"/>
      <c r="AE239" s="606"/>
      <c r="AF239" s="607"/>
    </row>
    <row r="240" spans="29:32">
      <c r="AC240" s="606"/>
      <c r="AD240" s="606"/>
      <c r="AE240" s="606"/>
      <c r="AF240" s="607"/>
    </row>
    <row r="241" spans="29:32">
      <c r="AC241" s="606"/>
      <c r="AD241" s="606"/>
      <c r="AE241" s="606"/>
      <c r="AF241" s="607"/>
    </row>
    <row r="242" spans="29:32">
      <c r="AC242" s="606"/>
      <c r="AD242" s="606"/>
      <c r="AE242" s="606"/>
      <c r="AF242" s="607"/>
    </row>
    <row r="243" spans="29:32">
      <c r="AC243" s="606"/>
      <c r="AD243" s="606"/>
      <c r="AE243" s="606"/>
      <c r="AF243" s="607"/>
    </row>
    <row r="244" spans="29:32">
      <c r="AC244" s="606"/>
      <c r="AD244" s="606"/>
      <c r="AE244" s="606"/>
      <c r="AF244" s="607"/>
    </row>
    <row r="245" spans="29:32">
      <c r="AC245" s="606"/>
      <c r="AD245" s="606"/>
      <c r="AE245" s="606"/>
      <c r="AF245" s="607"/>
    </row>
    <row r="246" spans="29:32">
      <c r="AC246" s="606"/>
      <c r="AD246" s="606"/>
      <c r="AE246" s="606"/>
      <c r="AF246" s="607"/>
    </row>
    <row r="247" spans="29:32">
      <c r="AC247" s="606"/>
      <c r="AD247" s="606"/>
      <c r="AE247" s="606"/>
      <c r="AF247" s="607"/>
    </row>
    <row r="248" spans="29:32">
      <c r="AC248" s="606"/>
      <c r="AD248" s="606"/>
      <c r="AE248" s="606"/>
      <c r="AF248" s="607"/>
    </row>
    <row r="249" spans="29:32">
      <c r="AC249" s="606"/>
      <c r="AD249" s="606"/>
      <c r="AE249" s="606"/>
      <c r="AF249" s="607"/>
    </row>
    <row r="250" spans="29:32">
      <c r="AC250" s="606"/>
      <c r="AD250" s="606"/>
      <c r="AE250" s="606"/>
      <c r="AF250" s="607"/>
    </row>
    <row r="251" spans="29:32">
      <c r="AC251" s="606"/>
      <c r="AD251" s="606"/>
      <c r="AE251" s="606"/>
      <c r="AF251" s="607"/>
    </row>
    <row r="252" spans="29:32">
      <c r="AC252" s="606"/>
      <c r="AD252" s="606"/>
      <c r="AE252" s="606"/>
      <c r="AF252" s="607"/>
    </row>
    <row r="253" spans="29:32">
      <c r="AC253" s="606"/>
      <c r="AD253" s="606"/>
      <c r="AE253" s="606"/>
      <c r="AF253" s="607"/>
    </row>
    <row r="254" spans="29:32">
      <c r="AC254" s="606"/>
      <c r="AD254" s="606"/>
      <c r="AE254" s="606"/>
      <c r="AF254" s="607"/>
    </row>
    <row r="255" spans="29:32">
      <c r="AC255" s="606"/>
      <c r="AD255" s="606"/>
      <c r="AE255" s="606"/>
      <c r="AF255" s="607"/>
    </row>
    <row r="256" spans="29:32">
      <c r="AC256" s="606"/>
      <c r="AD256" s="606"/>
      <c r="AE256" s="606"/>
      <c r="AF256" s="607"/>
    </row>
    <row r="257" spans="29:32">
      <c r="AC257" s="606"/>
      <c r="AD257" s="606"/>
      <c r="AE257" s="606"/>
      <c r="AF257" s="607"/>
    </row>
    <row r="258" spans="29:32">
      <c r="AC258" s="606"/>
      <c r="AD258" s="606"/>
      <c r="AE258" s="606"/>
      <c r="AF258" s="607"/>
    </row>
    <row r="259" spans="29:32">
      <c r="AC259" s="606"/>
      <c r="AD259" s="606"/>
      <c r="AE259" s="606"/>
      <c r="AF259" s="607"/>
    </row>
    <row r="260" spans="29:32">
      <c r="AC260" s="606"/>
      <c r="AD260" s="606"/>
      <c r="AE260" s="606"/>
      <c r="AF260" s="607"/>
    </row>
    <row r="261" spans="29:32">
      <c r="AC261" s="606"/>
      <c r="AD261" s="606"/>
      <c r="AE261" s="606"/>
      <c r="AF261" s="607"/>
    </row>
    <row r="262" spans="29:32">
      <c r="AC262" s="606"/>
      <c r="AD262" s="606"/>
      <c r="AE262" s="606"/>
      <c r="AF262" s="607"/>
    </row>
    <row r="263" spans="29:32">
      <c r="AC263" s="606"/>
      <c r="AD263" s="606"/>
      <c r="AE263" s="606"/>
      <c r="AF263" s="607"/>
    </row>
    <row r="264" spans="29:32">
      <c r="AC264" s="606"/>
      <c r="AD264" s="606"/>
      <c r="AE264" s="606"/>
      <c r="AF264" s="607"/>
    </row>
    <row r="265" spans="29:32">
      <c r="AC265" s="606"/>
      <c r="AD265" s="606"/>
      <c r="AE265" s="606"/>
      <c r="AF265" s="607"/>
    </row>
    <row r="266" spans="29:32">
      <c r="AC266" s="606"/>
      <c r="AD266" s="606"/>
      <c r="AE266" s="606"/>
      <c r="AF266" s="607"/>
    </row>
    <row r="267" spans="29:32">
      <c r="AC267" s="606"/>
      <c r="AD267" s="606"/>
      <c r="AE267" s="606"/>
      <c r="AF267" s="607"/>
    </row>
    <row r="268" spans="29:32">
      <c r="AC268" s="606"/>
      <c r="AD268" s="606"/>
      <c r="AE268" s="606"/>
      <c r="AF268" s="607"/>
    </row>
    <row r="269" spans="29:32">
      <c r="AC269" s="606"/>
      <c r="AD269" s="606"/>
      <c r="AE269" s="606"/>
      <c r="AF269" s="607"/>
    </row>
    <row r="270" spans="29:32">
      <c r="AC270" s="606"/>
      <c r="AD270" s="606"/>
      <c r="AE270" s="606"/>
      <c r="AF270" s="607"/>
    </row>
    <row r="271" spans="29:32">
      <c r="AC271" s="606"/>
      <c r="AD271" s="606"/>
      <c r="AE271" s="606"/>
      <c r="AF271" s="607"/>
    </row>
    <row r="272" spans="29:32">
      <c r="AC272" s="606"/>
      <c r="AD272" s="606"/>
      <c r="AE272" s="606"/>
      <c r="AF272" s="607"/>
    </row>
    <row r="273" spans="29:32">
      <c r="AC273" s="606"/>
      <c r="AD273" s="606"/>
      <c r="AE273" s="606"/>
      <c r="AF273" s="607"/>
    </row>
    <row r="274" spans="29:32">
      <c r="AC274" s="606"/>
      <c r="AD274" s="606"/>
      <c r="AE274" s="606"/>
      <c r="AF274" s="607"/>
    </row>
    <row r="275" spans="29:32">
      <c r="AC275" s="606"/>
      <c r="AD275" s="606"/>
      <c r="AE275" s="606"/>
      <c r="AF275" s="607"/>
    </row>
    <row r="276" spans="29:32">
      <c r="AC276" s="606"/>
      <c r="AD276" s="606"/>
      <c r="AE276" s="606"/>
      <c r="AF276" s="607"/>
    </row>
    <row r="277" spans="29:32">
      <c r="AC277" s="606"/>
      <c r="AD277" s="606"/>
      <c r="AE277" s="606"/>
      <c r="AF277" s="607"/>
    </row>
    <row r="278" spans="29:32">
      <c r="AC278" s="606"/>
      <c r="AD278" s="606"/>
      <c r="AE278" s="606"/>
      <c r="AF278" s="607"/>
    </row>
    <row r="279" spans="29:32">
      <c r="AC279" s="606"/>
      <c r="AD279" s="606"/>
      <c r="AE279" s="606"/>
      <c r="AF279" s="607"/>
    </row>
    <row r="280" spans="29:32">
      <c r="AC280" s="606"/>
      <c r="AD280" s="606"/>
      <c r="AE280" s="606"/>
      <c r="AF280" s="607"/>
    </row>
    <row r="281" spans="29:32">
      <c r="AC281" s="606"/>
      <c r="AD281" s="606"/>
      <c r="AE281" s="606"/>
      <c r="AF281" s="607"/>
    </row>
    <row r="282" spans="29:32">
      <c r="AC282" s="606"/>
      <c r="AD282" s="606"/>
      <c r="AE282" s="606"/>
      <c r="AF282" s="607"/>
    </row>
    <row r="283" spans="29:32">
      <c r="AC283" s="606"/>
      <c r="AD283" s="606"/>
      <c r="AE283" s="606"/>
      <c r="AF283" s="607"/>
    </row>
    <row r="284" spans="29:32">
      <c r="AC284" s="606"/>
      <c r="AD284" s="606"/>
      <c r="AE284" s="606"/>
      <c r="AF284" s="607"/>
    </row>
    <row r="285" spans="29:32">
      <c r="AC285" s="606"/>
      <c r="AD285" s="606"/>
      <c r="AE285" s="606"/>
      <c r="AF285" s="607"/>
    </row>
    <row r="286" spans="29:32">
      <c r="AC286" s="606"/>
      <c r="AD286" s="606"/>
      <c r="AE286" s="606"/>
      <c r="AF286" s="607"/>
    </row>
    <row r="287" spans="29:32">
      <c r="AC287" s="606"/>
      <c r="AD287" s="606"/>
      <c r="AE287" s="606"/>
      <c r="AF287" s="607"/>
    </row>
    <row r="288" spans="29:32">
      <c r="AC288" s="606"/>
      <c r="AD288" s="606"/>
      <c r="AE288" s="606"/>
      <c r="AF288" s="607"/>
    </row>
    <row r="289" spans="29:32">
      <c r="AC289" s="606"/>
      <c r="AD289" s="606"/>
      <c r="AE289" s="606"/>
      <c r="AF289" s="607"/>
    </row>
    <row r="290" spans="29:32">
      <c r="AC290" s="606"/>
      <c r="AD290" s="606"/>
      <c r="AE290" s="606"/>
      <c r="AF290" s="607"/>
    </row>
    <row r="291" spans="29:32">
      <c r="AC291" s="606"/>
      <c r="AD291" s="606"/>
      <c r="AE291" s="606"/>
      <c r="AF291" s="607"/>
    </row>
    <row r="292" spans="29:32">
      <c r="AC292" s="606"/>
      <c r="AD292" s="606"/>
      <c r="AE292" s="606"/>
      <c r="AF292" s="607"/>
    </row>
    <row r="293" spans="29:32">
      <c r="AC293" s="606"/>
      <c r="AD293" s="606"/>
      <c r="AE293" s="606"/>
      <c r="AF293" s="607"/>
    </row>
    <row r="294" spans="29:32">
      <c r="AC294" s="606"/>
      <c r="AD294" s="606"/>
      <c r="AE294" s="606"/>
      <c r="AF294" s="607"/>
    </row>
    <row r="295" spans="29:32">
      <c r="AC295" s="606"/>
      <c r="AD295" s="606"/>
      <c r="AE295" s="606"/>
      <c r="AF295" s="607"/>
    </row>
    <row r="296" spans="29:32">
      <c r="AC296" s="606"/>
      <c r="AD296" s="606"/>
      <c r="AE296" s="606"/>
      <c r="AF296" s="607"/>
    </row>
    <row r="297" spans="29:32">
      <c r="AC297" s="606"/>
      <c r="AD297" s="606"/>
      <c r="AE297" s="606"/>
      <c r="AF297" s="607"/>
    </row>
    <row r="298" spans="29:32">
      <c r="AC298" s="606"/>
      <c r="AD298" s="606"/>
      <c r="AE298" s="606"/>
      <c r="AF298" s="607"/>
    </row>
    <row r="299" spans="29:32">
      <c r="AC299" s="606"/>
      <c r="AD299" s="606"/>
      <c r="AE299" s="606"/>
      <c r="AF299" s="607"/>
    </row>
    <row r="300" spans="29:32">
      <c r="AC300" s="606"/>
      <c r="AD300" s="606"/>
      <c r="AE300" s="606"/>
      <c r="AF300" s="607"/>
    </row>
    <row r="301" spans="29:32">
      <c r="AC301" s="606"/>
      <c r="AD301" s="606"/>
      <c r="AE301" s="606"/>
      <c r="AF301" s="607"/>
    </row>
    <row r="302" spans="29:32">
      <c r="AC302" s="606"/>
      <c r="AD302" s="606"/>
      <c r="AE302" s="606"/>
      <c r="AF302" s="607"/>
    </row>
    <row r="303" spans="29:32">
      <c r="AC303" s="606"/>
      <c r="AD303" s="606"/>
      <c r="AE303" s="606"/>
      <c r="AF303" s="607"/>
    </row>
    <row r="304" spans="29:32">
      <c r="AC304" s="606"/>
      <c r="AD304" s="606"/>
      <c r="AE304" s="606"/>
      <c r="AF304" s="607"/>
    </row>
    <row r="305" spans="29:32">
      <c r="AC305" s="606"/>
      <c r="AD305" s="606"/>
      <c r="AE305" s="606"/>
      <c r="AF305" s="607"/>
    </row>
    <row r="306" spans="29:32">
      <c r="AC306" s="606"/>
      <c r="AD306" s="606"/>
      <c r="AE306" s="606"/>
      <c r="AF306" s="607"/>
    </row>
    <row r="307" spans="29:32">
      <c r="AC307" s="606"/>
      <c r="AD307" s="606"/>
      <c r="AE307" s="606"/>
      <c r="AF307" s="607"/>
    </row>
    <row r="308" spans="29:32">
      <c r="AC308" s="606"/>
      <c r="AD308" s="606"/>
      <c r="AE308" s="606"/>
      <c r="AF308" s="607"/>
    </row>
    <row r="309" spans="29:32">
      <c r="AC309" s="606"/>
      <c r="AD309" s="606"/>
      <c r="AE309" s="606"/>
      <c r="AF309" s="607"/>
    </row>
    <row r="310" spans="29:32">
      <c r="AC310" s="606"/>
      <c r="AD310" s="606"/>
      <c r="AE310" s="606"/>
      <c r="AF310" s="607"/>
    </row>
    <row r="311" spans="29:32">
      <c r="AC311" s="606"/>
      <c r="AD311" s="606"/>
      <c r="AE311" s="606"/>
      <c r="AF311" s="607"/>
    </row>
    <row r="312" spans="29:32">
      <c r="AC312" s="606"/>
      <c r="AD312" s="606"/>
      <c r="AE312" s="606"/>
      <c r="AF312" s="607"/>
    </row>
    <row r="313" spans="29:32">
      <c r="AC313" s="606"/>
      <c r="AD313" s="606"/>
      <c r="AE313" s="606"/>
      <c r="AF313" s="607"/>
    </row>
    <row r="314" spans="29:32">
      <c r="AC314" s="606"/>
      <c r="AD314" s="606"/>
      <c r="AE314" s="606"/>
      <c r="AF314" s="607"/>
    </row>
    <row r="315" spans="29:32">
      <c r="AC315" s="606"/>
      <c r="AD315" s="606"/>
      <c r="AE315" s="606"/>
      <c r="AF315" s="607"/>
    </row>
    <row r="316" spans="29:32">
      <c r="AC316" s="606"/>
      <c r="AD316" s="606"/>
      <c r="AE316" s="606"/>
      <c r="AF316" s="607"/>
    </row>
    <row r="317" spans="29:32">
      <c r="AC317" s="606"/>
      <c r="AD317" s="606"/>
      <c r="AE317" s="606"/>
      <c r="AF317" s="607"/>
    </row>
    <row r="318" spans="29:32">
      <c r="AC318" s="606"/>
      <c r="AD318" s="606"/>
      <c r="AE318" s="606"/>
      <c r="AF318" s="607"/>
    </row>
    <row r="319" spans="29:32">
      <c r="AC319" s="606"/>
      <c r="AD319" s="606"/>
      <c r="AE319" s="606"/>
      <c r="AF319" s="607"/>
    </row>
    <row r="320" spans="29:32">
      <c r="AC320" s="606"/>
      <c r="AD320" s="606"/>
      <c r="AE320" s="606"/>
      <c r="AF320" s="607"/>
    </row>
    <row r="321" spans="29:32">
      <c r="AC321" s="606"/>
      <c r="AD321" s="606"/>
      <c r="AE321" s="606"/>
      <c r="AF321" s="607"/>
    </row>
    <row r="322" spans="29:32">
      <c r="AC322" s="606"/>
      <c r="AD322" s="606"/>
      <c r="AE322" s="606"/>
      <c r="AF322" s="607"/>
    </row>
    <row r="323" spans="29:32">
      <c r="AC323" s="606"/>
      <c r="AD323" s="606"/>
      <c r="AE323" s="606"/>
      <c r="AF323" s="607"/>
    </row>
    <row r="324" spans="29:32">
      <c r="AC324" s="606"/>
      <c r="AD324" s="606"/>
      <c r="AE324" s="606"/>
      <c r="AF324" s="607"/>
    </row>
    <row r="325" spans="29:32">
      <c r="AC325" s="606"/>
      <c r="AD325" s="606"/>
      <c r="AE325" s="606"/>
      <c r="AF325" s="607"/>
    </row>
    <row r="326" spans="29:32">
      <c r="AC326" s="606"/>
      <c r="AD326" s="606"/>
      <c r="AE326" s="606"/>
      <c r="AF326" s="607"/>
    </row>
    <row r="327" spans="29:32">
      <c r="AC327" s="606"/>
      <c r="AD327" s="606"/>
      <c r="AE327" s="606"/>
      <c r="AF327" s="607"/>
    </row>
    <row r="328" spans="29:32">
      <c r="AC328" s="606"/>
      <c r="AD328" s="606"/>
      <c r="AE328" s="606"/>
      <c r="AF328" s="607"/>
    </row>
    <row r="329" spans="29:32">
      <c r="AC329" s="606"/>
      <c r="AD329" s="606"/>
      <c r="AE329" s="606"/>
      <c r="AF329" s="607"/>
    </row>
    <row r="330" spans="29:32">
      <c r="AC330" s="606"/>
      <c r="AD330" s="606"/>
      <c r="AE330" s="606"/>
      <c r="AF330" s="607"/>
    </row>
    <row r="331" spans="29:32">
      <c r="AC331" s="606"/>
      <c r="AD331" s="606"/>
      <c r="AE331" s="606"/>
      <c r="AF331" s="607"/>
    </row>
    <row r="332" spans="29:32">
      <c r="AC332" s="606"/>
      <c r="AD332" s="606"/>
      <c r="AE332" s="606"/>
      <c r="AF332" s="607"/>
    </row>
    <row r="333" spans="29:32">
      <c r="AC333" s="606"/>
      <c r="AD333" s="606"/>
      <c r="AE333" s="606"/>
      <c r="AF333" s="607"/>
    </row>
    <row r="334" spans="29:32">
      <c r="AC334" s="606"/>
      <c r="AD334" s="606"/>
      <c r="AE334" s="606"/>
      <c r="AF334" s="607"/>
    </row>
    <row r="335" spans="29:32">
      <c r="AC335" s="606"/>
      <c r="AD335" s="606"/>
      <c r="AE335" s="606"/>
      <c r="AF335" s="607"/>
    </row>
    <row r="336" spans="29:32">
      <c r="AC336" s="606"/>
      <c r="AD336" s="606"/>
      <c r="AE336" s="606"/>
      <c r="AF336" s="607"/>
    </row>
    <row r="337" spans="29:32">
      <c r="AC337" s="606"/>
      <c r="AD337" s="606"/>
      <c r="AE337" s="606"/>
      <c r="AF337" s="607"/>
    </row>
    <row r="338" spans="29:32">
      <c r="AC338" s="606"/>
      <c r="AD338" s="606"/>
      <c r="AE338" s="606"/>
      <c r="AF338" s="607"/>
    </row>
    <row r="339" spans="29:32">
      <c r="AC339" s="606"/>
      <c r="AD339" s="606"/>
      <c r="AE339" s="606"/>
      <c r="AF339" s="607"/>
    </row>
    <row r="340" spans="29:32">
      <c r="AC340" s="606"/>
      <c r="AD340" s="606"/>
      <c r="AE340" s="606"/>
      <c r="AF340" s="607"/>
    </row>
    <row r="341" spans="29:32">
      <c r="AC341" s="606"/>
      <c r="AD341" s="606"/>
      <c r="AE341" s="606"/>
      <c r="AF341" s="607"/>
    </row>
    <row r="342" spans="29:32">
      <c r="AC342" s="606"/>
      <c r="AD342" s="606"/>
      <c r="AE342" s="606"/>
      <c r="AF342" s="607"/>
    </row>
    <row r="343" spans="29:32">
      <c r="AC343" s="606"/>
      <c r="AD343" s="606"/>
      <c r="AE343" s="606"/>
      <c r="AF343" s="607"/>
    </row>
    <row r="344" spans="29:32">
      <c r="AC344" s="606"/>
      <c r="AD344" s="606"/>
      <c r="AE344" s="606"/>
      <c r="AF344" s="607"/>
    </row>
    <row r="345" spans="29:32">
      <c r="AC345" s="606"/>
      <c r="AD345" s="606"/>
      <c r="AE345" s="606"/>
      <c r="AF345" s="607"/>
    </row>
    <row r="346" spans="29:32">
      <c r="AC346" s="606"/>
      <c r="AD346" s="606"/>
      <c r="AE346" s="606"/>
      <c r="AF346" s="607"/>
    </row>
    <row r="347" spans="29:32">
      <c r="AC347" s="606"/>
      <c r="AD347" s="606"/>
      <c r="AE347" s="606"/>
      <c r="AF347" s="607"/>
    </row>
    <row r="348" spans="29:32">
      <c r="AC348" s="606"/>
      <c r="AD348" s="606"/>
      <c r="AE348" s="606"/>
      <c r="AF348" s="607"/>
    </row>
    <row r="349" spans="29:32">
      <c r="AC349" s="606"/>
      <c r="AD349" s="606"/>
      <c r="AE349" s="606"/>
      <c r="AF349" s="607"/>
    </row>
    <row r="350" spans="29:32">
      <c r="AC350" s="606"/>
      <c r="AD350" s="606"/>
      <c r="AE350" s="606"/>
      <c r="AF350" s="607"/>
    </row>
    <row r="351" spans="29:32">
      <c r="AC351" s="606"/>
      <c r="AD351" s="606"/>
      <c r="AE351" s="606"/>
      <c r="AF351" s="607"/>
    </row>
    <row r="352" spans="29:32">
      <c r="AC352" s="606"/>
      <c r="AD352" s="606"/>
      <c r="AE352" s="606"/>
      <c r="AF352" s="607"/>
    </row>
    <row r="353" spans="29:32">
      <c r="AC353" s="606"/>
      <c r="AD353" s="606"/>
      <c r="AE353" s="606"/>
      <c r="AF353" s="607"/>
    </row>
    <row r="354" spans="29:32">
      <c r="AC354" s="606"/>
      <c r="AD354" s="606"/>
      <c r="AE354" s="606"/>
      <c r="AF354" s="607"/>
    </row>
    <row r="355" spans="29:32">
      <c r="AC355" s="606"/>
      <c r="AD355" s="606"/>
      <c r="AE355" s="606"/>
      <c r="AF355" s="607"/>
    </row>
    <row r="356" spans="29:32">
      <c r="AC356" s="606"/>
      <c r="AD356" s="606"/>
      <c r="AE356" s="606"/>
      <c r="AF356" s="607"/>
    </row>
    <row r="357" spans="29:32">
      <c r="AC357" s="606"/>
      <c r="AD357" s="606"/>
      <c r="AE357" s="606"/>
      <c r="AF357" s="607"/>
    </row>
    <row r="358" spans="29:32">
      <c r="AC358" s="606"/>
      <c r="AD358" s="606"/>
      <c r="AE358" s="606"/>
      <c r="AF358" s="607"/>
    </row>
    <row r="359" spans="29:32">
      <c r="AC359" s="606"/>
      <c r="AD359" s="606"/>
      <c r="AE359" s="606"/>
      <c r="AF359" s="607"/>
    </row>
    <row r="360" spans="29:32">
      <c r="AC360" s="606"/>
      <c r="AD360" s="606"/>
      <c r="AE360" s="606"/>
      <c r="AF360" s="607"/>
    </row>
    <row r="361" spans="29:32">
      <c r="AC361" s="606"/>
      <c r="AD361" s="606"/>
      <c r="AE361" s="606"/>
      <c r="AF361" s="607"/>
    </row>
    <row r="362" spans="29:32">
      <c r="AC362" s="606"/>
      <c r="AD362" s="606"/>
      <c r="AE362" s="606"/>
      <c r="AF362" s="607"/>
    </row>
    <row r="363" spans="29:32">
      <c r="AC363" s="606"/>
      <c r="AD363" s="606"/>
      <c r="AE363" s="606"/>
      <c r="AF363" s="607"/>
    </row>
    <row r="364" spans="29:32">
      <c r="AC364" s="606"/>
      <c r="AD364" s="606"/>
      <c r="AE364" s="606"/>
      <c r="AF364" s="607"/>
    </row>
    <row r="365" spans="29:32">
      <c r="AC365" s="606"/>
      <c r="AD365" s="606"/>
      <c r="AE365" s="606"/>
      <c r="AF365" s="607"/>
    </row>
    <row r="366" spans="29:32">
      <c r="AC366" s="606"/>
      <c r="AD366" s="606"/>
      <c r="AE366" s="606"/>
      <c r="AF366" s="607"/>
    </row>
    <row r="367" spans="29:32">
      <c r="AC367" s="606"/>
      <c r="AD367" s="606"/>
      <c r="AE367" s="606"/>
      <c r="AF367" s="607"/>
    </row>
    <row r="368" spans="29:32">
      <c r="AC368" s="606"/>
      <c r="AD368" s="606"/>
      <c r="AE368" s="606"/>
      <c r="AF368" s="607"/>
    </row>
    <row r="369" spans="29:32">
      <c r="AC369" s="606"/>
      <c r="AD369" s="606"/>
      <c r="AE369" s="606"/>
      <c r="AF369" s="607"/>
    </row>
    <row r="370" spans="29:32">
      <c r="AC370" s="606"/>
      <c r="AD370" s="606"/>
      <c r="AE370" s="606"/>
      <c r="AF370" s="607"/>
    </row>
    <row r="371" spans="29:32">
      <c r="AC371" s="606"/>
      <c r="AD371" s="606"/>
      <c r="AE371" s="606"/>
      <c r="AF371" s="607"/>
    </row>
    <row r="372" spans="29:32">
      <c r="AC372" s="606"/>
      <c r="AD372" s="606"/>
      <c r="AE372" s="606"/>
      <c r="AF372" s="607"/>
    </row>
    <row r="373" spans="29:32">
      <c r="AC373" s="606"/>
      <c r="AD373" s="606"/>
      <c r="AE373" s="606"/>
      <c r="AF373" s="607"/>
    </row>
    <row r="374" spans="29:32">
      <c r="AC374" s="606"/>
      <c r="AD374" s="606"/>
      <c r="AE374" s="606"/>
      <c r="AF374" s="607"/>
    </row>
    <row r="375" spans="29:32">
      <c r="AC375" s="606"/>
      <c r="AD375" s="606"/>
      <c r="AE375" s="606"/>
      <c r="AF375" s="607"/>
    </row>
    <row r="376" spans="29:32">
      <c r="AC376" s="606"/>
      <c r="AD376" s="606"/>
      <c r="AE376" s="606"/>
      <c r="AF376" s="607"/>
    </row>
    <row r="377" spans="29:32">
      <c r="AC377" s="606"/>
      <c r="AD377" s="606"/>
      <c r="AE377" s="606"/>
      <c r="AF377" s="607"/>
    </row>
    <row r="378" spans="29:32">
      <c r="AC378" s="606"/>
      <c r="AD378" s="606"/>
      <c r="AE378" s="606"/>
      <c r="AF378" s="607"/>
    </row>
    <row r="379" spans="29:32">
      <c r="AC379" s="606"/>
      <c r="AD379" s="606"/>
      <c r="AE379" s="606"/>
      <c r="AF379" s="607"/>
    </row>
    <row r="380" spans="29:32">
      <c r="AC380" s="606"/>
      <c r="AD380" s="606"/>
      <c r="AE380" s="606"/>
      <c r="AF380" s="607"/>
    </row>
    <row r="381" spans="29:32">
      <c r="AC381" s="606"/>
      <c r="AD381" s="606"/>
      <c r="AE381" s="606"/>
      <c r="AF381" s="607"/>
    </row>
    <row r="382" spans="29:32">
      <c r="AC382" s="606"/>
      <c r="AD382" s="606"/>
      <c r="AE382" s="606"/>
      <c r="AF382" s="607"/>
    </row>
    <row r="383" spans="29:32">
      <c r="AC383" s="606"/>
      <c r="AD383" s="606"/>
      <c r="AE383" s="606"/>
      <c r="AF383" s="607"/>
    </row>
    <row r="384" spans="29:32">
      <c r="AC384" s="606"/>
      <c r="AD384" s="606"/>
      <c r="AE384" s="606"/>
      <c r="AF384" s="607"/>
    </row>
    <row r="385" spans="29:32">
      <c r="AC385" s="606"/>
      <c r="AD385" s="606"/>
      <c r="AE385" s="606"/>
      <c r="AF385" s="607"/>
    </row>
    <row r="386" spans="29:32">
      <c r="AC386" s="606"/>
      <c r="AD386" s="606"/>
      <c r="AE386" s="606"/>
      <c r="AF386" s="607"/>
    </row>
    <row r="387" spans="29:32">
      <c r="AC387" s="606"/>
      <c r="AD387" s="606"/>
      <c r="AE387" s="606"/>
      <c r="AF387" s="607"/>
    </row>
    <row r="388" spans="29:32">
      <c r="AC388" s="606"/>
      <c r="AD388" s="606"/>
      <c r="AE388" s="606"/>
      <c r="AF388" s="607"/>
    </row>
    <row r="389" spans="29:32">
      <c r="AC389" s="606"/>
      <c r="AD389" s="606"/>
      <c r="AE389" s="606"/>
      <c r="AF389" s="607"/>
    </row>
    <row r="390" spans="29:32">
      <c r="AC390" s="606"/>
      <c r="AD390" s="606"/>
      <c r="AE390" s="606"/>
      <c r="AF390" s="607"/>
    </row>
    <row r="391" spans="29:32">
      <c r="AC391" s="606"/>
      <c r="AD391" s="606"/>
      <c r="AE391" s="606"/>
      <c r="AF391" s="607"/>
    </row>
    <row r="392" spans="29:32">
      <c r="AC392" s="606"/>
      <c r="AD392" s="606"/>
      <c r="AE392" s="606"/>
      <c r="AF392" s="607"/>
    </row>
    <row r="393" spans="29:32">
      <c r="AC393" s="606"/>
      <c r="AD393" s="606"/>
      <c r="AE393" s="606"/>
      <c r="AF393" s="607"/>
    </row>
    <row r="394" spans="29:32">
      <c r="AC394" s="606"/>
      <c r="AD394" s="606"/>
      <c r="AE394" s="606"/>
      <c r="AF394" s="607"/>
    </row>
    <row r="395" spans="29:32">
      <c r="AC395" s="606"/>
      <c r="AD395" s="606"/>
      <c r="AE395" s="606"/>
      <c r="AF395" s="607"/>
    </row>
    <row r="396" spans="29:32">
      <c r="AC396" s="606"/>
      <c r="AD396" s="606"/>
      <c r="AE396" s="606"/>
      <c r="AF396" s="607"/>
    </row>
    <row r="397" spans="29:32">
      <c r="AC397" s="606"/>
      <c r="AD397" s="606"/>
      <c r="AE397" s="606"/>
      <c r="AF397" s="607"/>
    </row>
    <row r="398" spans="29:32">
      <c r="AC398" s="606"/>
      <c r="AD398" s="606"/>
      <c r="AE398" s="606"/>
      <c r="AF398" s="607"/>
    </row>
    <row r="399" spans="29:32">
      <c r="AC399" s="606"/>
      <c r="AD399" s="606"/>
      <c r="AE399" s="606"/>
      <c r="AF399" s="607"/>
    </row>
    <row r="400" spans="29:32">
      <c r="AC400" s="606"/>
      <c r="AD400" s="606"/>
      <c r="AE400" s="606"/>
      <c r="AF400" s="607"/>
    </row>
    <row r="401" spans="29:32">
      <c r="AC401" s="606"/>
      <c r="AD401" s="606"/>
      <c r="AE401" s="606"/>
      <c r="AF401" s="607"/>
    </row>
    <row r="402" spans="29:32">
      <c r="AC402" s="606"/>
      <c r="AD402" s="606"/>
      <c r="AE402" s="606"/>
      <c r="AF402" s="607"/>
    </row>
    <row r="403" spans="29:32">
      <c r="AC403" s="606"/>
      <c r="AD403" s="606"/>
      <c r="AE403" s="606"/>
      <c r="AF403" s="607"/>
    </row>
    <row r="404" spans="29:32">
      <c r="AC404" s="606"/>
      <c r="AD404" s="606"/>
      <c r="AE404" s="606"/>
      <c r="AF404" s="607"/>
    </row>
    <row r="405" spans="29:32">
      <c r="AC405" s="606"/>
      <c r="AD405" s="606"/>
      <c r="AE405" s="606"/>
      <c r="AF405" s="607"/>
    </row>
    <row r="406" spans="29:32">
      <c r="AC406" s="606"/>
      <c r="AD406" s="606"/>
      <c r="AE406" s="606"/>
      <c r="AF406" s="607"/>
    </row>
    <row r="407" spans="29:32">
      <c r="AC407" s="606"/>
      <c r="AD407" s="606"/>
      <c r="AE407" s="606"/>
      <c r="AF407" s="607"/>
    </row>
    <row r="408" spans="29:32">
      <c r="AC408" s="606"/>
      <c r="AD408" s="606"/>
      <c r="AE408" s="606"/>
      <c r="AF408" s="607"/>
    </row>
    <row r="409" spans="29:32">
      <c r="AC409" s="606"/>
      <c r="AD409" s="606"/>
      <c r="AE409" s="606"/>
      <c r="AF409" s="607"/>
    </row>
    <row r="410" spans="29:32">
      <c r="AC410" s="606"/>
      <c r="AD410" s="606"/>
      <c r="AE410" s="606"/>
      <c r="AF410" s="607"/>
    </row>
    <row r="411" spans="29:32">
      <c r="AC411" s="606"/>
      <c r="AD411" s="606"/>
      <c r="AE411" s="606"/>
      <c r="AF411" s="607"/>
    </row>
    <row r="412" spans="29:32">
      <c r="AC412" s="606"/>
      <c r="AD412" s="606"/>
      <c r="AE412" s="606"/>
      <c r="AF412" s="607"/>
    </row>
    <row r="413" spans="29:32">
      <c r="AC413" s="606"/>
      <c r="AD413" s="606"/>
      <c r="AE413" s="606"/>
      <c r="AF413" s="607"/>
    </row>
    <row r="414" spans="29:32">
      <c r="AC414" s="606"/>
      <c r="AD414" s="606"/>
      <c r="AE414" s="606"/>
      <c r="AF414" s="607"/>
    </row>
    <row r="415" spans="29:32">
      <c r="AC415" s="606"/>
      <c r="AD415" s="606"/>
      <c r="AE415" s="606"/>
      <c r="AF415" s="607"/>
    </row>
    <row r="416" spans="29:32">
      <c r="AC416" s="606"/>
      <c r="AD416" s="606"/>
      <c r="AE416" s="606"/>
      <c r="AF416" s="607"/>
    </row>
    <row r="417" spans="29:32">
      <c r="AC417" s="606"/>
      <c r="AD417" s="606"/>
      <c r="AE417" s="606"/>
      <c r="AF417" s="607"/>
    </row>
    <row r="418" spans="29:32">
      <c r="AC418" s="606"/>
      <c r="AD418" s="606"/>
      <c r="AE418" s="606"/>
      <c r="AF418" s="607"/>
    </row>
    <row r="419" spans="29:32">
      <c r="AC419" s="606"/>
      <c r="AD419" s="606"/>
      <c r="AE419" s="606"/>
      <c r="AF419" s="607"/>
    </row>
    <row r="420" spans="29:32">
      <c r="AC420" s="606"/>
      <c r="AD420" s="606"/>
      <c r="AE420" s="606"/>
      <c r="AF420" s="607"/>
    </row>
    <row r="421" spans="29:32">
      <c r="AC421" s="606"/>
      <c r="AD421" s="606"/>
      <c r="AE421" s="606"/>
      <c r="AF421" s="607"/>
    </row>
    <row r="422" spans="29:32">
      <c r="AC422" s="606"/>
      <c r="AD422" s="606"/>
      <c r="AE422" s="606"/>
      <c r="AF422" s="607"/>
    </row>
    <row r="423" spans="29:32">
      <c r="AC423" s="606"/>
      <c r="AD423" s="606"/>
      <c r="AE423" s="606"/>
      <c r="AF423" s="607"/>
    </row>
    <row r="424" spans="29:32">
      <c r="AC424" s="606"/>
      <c r="AD424" s="606"/>
      <c r="AE424" s="606"/>
      <c r="AF424" s="607"/>
    </row>
    <row r="425" spans="29:32">
      <c r="AC425" s="606"/>
      <c r="AD425" s="606"/>
      <c r="AE425" s="606"/>
      <c r="AF425" s="607"/>
    </row>
    <row r="426" spans="29:32">
      <c r="AC426" s="606"/>
      <c r="AD426" s="606"/>
      <c r="AE426" s="606"/>
      <c r="AF426" s="607"/>
    </row>
    <row r="427" spans="29:32">
      <c r="AC427" s="606"/>
      <c r="AD427" s="606"/>
      <c r="AE427" s="606"/>
      <c r="AF427" s="607"/>
    </row>
    <row r="428" spans="29:32">
      <c r="AC428" s="606"/>
      <c r="AD428" s="606"/>
      <c r="AE428" s="606"/>
      <c r="AF428" s="607"/>
    </row>
    <row r="429" spans="29:32">
      <c r="AC429" s="606"/>
      <c r="AD429" s="606"/>
      <c r="AE429" s="606"/>
      <c r="AF429" s="607"/>
    </row>
    <row r="430" spans="29:32">
      <c r="AC430" s="606"/>
      <c r="AD430" s="606"/>
      <c r="AE430" s="606"/>
      <c r="AF430" s="607"/>
    </row>
    <row r="431" spans="29:32">
      <c r="AC431" s="606"/>
      <c r="AD431" s="606"/>
      <c r="AE431" s="606"/>
      <c r="AF431" s="607"/>
    </row>
    <row r="432" spans="29:32">
      <c r="AC432" s="606"/>
      <c r="AD432" s="606"/>
      <c r="AE432" s="606"/>
      <c r="AF432" s="607"/>
    </row>
    <row r="433" spans="29:32">
      <c r="AC433" s="606"/>
      <c r="AD433" s="606"/>
      <c r="AE433" s="606"/>
      <c r="AF433" s="607"/>
    </row>
    <row r="434" spans="29:32">
      <c r="AC434" s="606"/>
      <c r="AD434" s="606"/>
      <c r="AE434" s="606"/>
      <c r="AF434" s="607"/>
    </row>
    <row r="435" spans="29:32">
      <c r="AC435" s="606"/>
      <c r="AD435" s="606"/>
      <c r="AE435" s="606"/>
      <c r="AF435" s="607"/>
    </row>
    <row r="436" spans="29:32">
      <c r="AC436" s="606"/>
      <c r="AD436" s="606"/>
      <c r="AE436" s="606"/>
      <c r="AF436" s="607"/>
    </row>
    <row r="437" spans="29:32">
      <c r="AC437" s="606"/>
      <c r="AD437" s="606"/>
      <c r="AE437" s="606"/>
      <c r="AF437" s="607"/>
    </row>
    <row r="438" spans="29:32">
      <c r="AC438" s="606"/>
      <c r="AD438" s="606"/>
      <c r="AE438" s="606"/>
      <c r="AF438" s="607"/>
    </row>
    <row r="439" spans="29:32">
      <c r="AC439" s="606"/>
      <c r="AD439" s="606"/>
      <c r="AE439" s="606"/>
      <c r="AF439" s="607"/>
    </row>
    <row r="440" spans="29:32">
      <c r="AC440" s="606"/>
      <c r="AD440" s="606"/>
      <c r="AE440" s="606"/>
      <c r="AF440" s="607"/>
    </row>
    <row r="441" spans="29:32">
      <c r="AC441" s="606"/>
      <c r="AD441" s="606"/>
      <c r="AE441" s="606"/>
      <c r="AF441" s="607"/>
    </row>
    <row r="442" spans="29:32">
      <c r="AC442" s="606"/>
      <c r="AD442" s="606"/>
      <c r="AE442" s="606"/>
      <c r="AF442" s="607"/>
    </row>
    <row r="443" spans="29:32">
      <c r="AC443" s="606"/>
      <c r="AD443" s="606"/>
      <c r="AE443" s="606"/>
      <c r="AF443" s="607"/>
    </row>
    <row r="444" spans="29:32">
      <c r="AC444" s="606"/>
      <c r="AD444" s="606"/>
      <c r="AE444" s="606"/>
      <c r="AF444" s="607"/>
    </row>
    <row r="445" spans="29:32">
      <c r="AC445" s="606"/>
      <c r="AD445" s="606"/>
      <c r="AE445" s="606"/>
      <c r="AF445" s="607"/>
    </row>
    <row r="446" spans="29:32">
      <c r="AC446" s="606"/>
      <c r="AD446" s="606"/>
      <c r="AE446" s="606"/>
      <c r="AF446" s="607"/>
    </row>
    <row r="447" spans="29:32">
      <c r="AC447" s="606"/>
      <c r="AD447" s="606"/>
      <c r="AE447" s="606"/>
      <c r="AF447" s="607"/>
    </row>
    <row r="448" spans="29:32">
      <c r="AC448" s="606"/>
      <c r="AD448" s="606"/>
      <c r="AE448" s="606"/>
      <c r="AF448" s="607"/>
    </row>
    <row r="449" spans="29:32">
      <c r="AC449" s="606"/>
      <c r="AD449" s="606"/>
      <c r="AE449" s="606"/>
      <c r="AF449" s="607"/>
    </row>
    <row r="450" spans="29:32">
      <c r="AC450" s="606"/>
      <c r="AD450" s="606"/>
      <c r="AE450" s="606"/>
      <c r="AF450" s="607"/>
    </row>
    <row r="451" spans="29:32">
      <c r="AC451" s="606"/>
      <c r="AD451" s="606"/>
      <c r="AE451" s="606"/>
      <c r="AF451" s="607"/>
    </row>
    <row r="452" spans="29:32">
      <c r="AC452" s="606"/>
      <c r="AD452" s="606"/>
      <c r="AE452" s="606"/>
      <c r="AF452" s="607"/>
    </row>
    <row r="453" spans="29:32">
      <c r="AC453" s="606"/>
      <c r="AD453" s="606"/>
      <c r="AE453" s="606"/>
      <c r="AF453" s="607"/>
    </row>
    <row r="454" spans="29:32">
      <c r="AC454" s="606"/>
      <c r="AD454" s="606"/>
      <c r="AE454" s="606"/>
      <c r="AF454" s="607"/>
    </row>
    <row r="455" spans="29:32">
      <c r="AC455" s="606"/>
      <c r="AD455" s="606"/>
      <c r="AE455" s="606"/>
      <c r="AF455" s="607"/>
    </row>
    <row r="456" spans="29:32">
      <c r="AC456" s="606"/>
      <c r="AD456" s="606"/>
      <c r="AE456" s="606"/>
      <c r="AF456" s="607"/>
    </row>
    <row r="457" spans="29:32">
      <c r="AC457" s="606"/>
      <c r="AD457" s="606"/>
      <c r="AE457" s="606"/>
      <c r="AF457" s="607"/>
    </row>
    <row r="458" spans="29:32">
      <c r="AC458" s="606"/>
      <c r="AD458" s="606"/>
      <c r="AE458" s="606"/>
      <c r="AF458" s="607"/>
    </row>
    <row r="459" spans="29:32">
      <c r="AC459" s="606"/>
      <c r="AD459" s="606"/>
      <c r="AE459" s="606"/>
      <c r="AF459" s="607"/>
    </row>
    <row r="460" spans="29:32">
      <c r="AC460" s="606"/>
      <c r="AD460" s="606"/>
      <c r="AE460" s="606"/>
      <c r="AF460" s="607"/>
    </row>
    <row r="461" spans="29:32">
      <c r="AC461" s="606"/>
      <c r="AD461" s="606"/>
      <c r="AE461" s="606"/>
      <c r="AF461" s="607"/>
    </row>
    <row r="462" spans="29:32">
      <c r="AC462" s="606"/>
      <c r="AD462" s="606"/>
      <c r="AE462" s="606"/>
      <c r="AF462" s="607"/>
    </row>
    <row r="463" spans="29:32">
      <c r="AC463" s="606"/>
      <c r="AD463" s="606"/>
      <c r="AE463" s="606"/>
      <c r="AF463" s="607"/>
    </row>
    <row r="464" spans="29:32">
      <c r="AC464" s="606"/>
      <c r="AD464" s="606"/>
      <c r="AE464" s="606"/>
      <c r="AF464" s="607"/>
    </row>
    <row r="465" spans="29:32">
      <c r="AC465" s="606"/>
      <c r="AD465" s="606"/>
      <c r="AE465" s="606"/>
      <c r="AF465" s="607"/>
    </row>
    <row r="466" spans="29:32">
      <c r="AC466" s="606"/>
      <c r="AD466" s="606"/>
      <c r="AE466" s="606"/>
      <c r="AF466" s="607"/>
    </row>
    <row r="467" spans="29:32">
      <c r="AC467" s="606"/>
      <c r="AD467" s="606"/>
      <c r="AE467" s="606"/>
      <c r="AF467" s="607"/>
    </row>
    <row r="468" spans="29:32">
      <c r="AC468" s="606"/>
      <c r="AD468" s="606"/>
      <c r="AE468" s="606"/>
      <c r="AF468" s="607"/>
    </row>
    <row r="469" spans="29:32">
      <c r="AC469" s="606"/>
      <c r="AD469" s="606"/>
      <c r="AE469" s="606"/>
      <c r="AF469" s="607"/>
    </row>
    <row r="470" spans="29:32">
      <c r="AC470" s="606"/>
      <c r="AD470" s="606"/>
      <c r="AE470" s="606"/>
      <c r="AF470" s="607"/>
    </row>
    <row r="471" spans="29:32">
      <c r="AC471" s="606"/>
      <c r="AD471" s="606"/>
      <c r="AE471" s="606"/>
      <c r="AF471" s="607"/>
    </row>
    <row r="472" spans="29:32">
      <c r="AC472" s="606"/>
      <c r="AD472" s="606"/>
      <c r="AE472" s="606"/>
      <c r="AF472" s="607"/>
    </row>
    <row r="473" spans="29:32">
      <c r="AC473" s="606"/>
      <c r="AD473" s="606"/>
      <c r="AE473" s="606"/>
      <c r="AF473" s="607"/>
    </row>
    <row r="474" spans="29:32">
      <c r="AC474" s="606"/>
      <c r="AD474" s="606"/>
      <c r="AE474" s="606"/>
      <c r="AF474" s="607"/>
    </row>
    <row r="475" spans="29:32">
      <c r="AC475" s="606"/>
      <c r="AD475" s="606"/>
      <c r="AE475" s="606"/>
      <c r="AF475" s="607"/>
    </row>
    <row r="476" spans="29:32">
      <c r="AC476" s="606"/>
      <c r="AD476" s="606"/>
      <c r="AE476" s="606"/>
      <c r="AF476" s="607"/>
    </row>
    <row r="477" spans="29:32">
      <c r="AC477" s="606"/>
      <c r="AD477" s="606"/>
      <c r="AE477" s="606"/>
      <c r="AF477" s="607"/>
    </row>
    <row r="478" spans="29:32">
      <c r="AC478" s="606"/>
      <c r="AD478" s="606"/>
      <c r="AE478" s="606"/>
      <c r="AF478" s="607"/>
    </row>
    <row r="479" spans="29:32">
      <c r="AC479" s="606"/>
      <c r="AD479" s="606"/>
      <c r="AE479" s="606"/>
      <c r="AF479" s="607"/>
    </row>
    <row r="480" spans="29:32">
      <c r="AC480" s="606"/>
      <c r="AD480" s="606"/>
      <c r="AE480" s="606"/>
      <c r="AF480" s="607"/>
    </row>
    <row r="481" spans="29:32">
      <c r="AC481" s="606"/>
      <c r="AD481" s="606"/>
      <c r="AE481" s="606"/>
      <c r="AF481" s="607"/>
    </row>
    <row r="482" spans="29:32">
      <c r="AC482" s="606"/>
      <c r="AD482" s="606"/>
      <c r="AE482" s="606"/>
      <c r="AF482" s="607"/>
    </row>
    <row r="483" spans="29:32">
      <c r="AC483" s="606"/>
      <c r="AD483" s="606"/>
      <c r="AE483" s="606"/>
      <c r="AF483" s="607"/>
    </row>
    <row r="484" spans="29:32">
      <c r="AC484" s="606"/>
      <c r="AD484" s="606"/>
      <c r="AE484" s="606"/>
      <c r="AF484" s="607"/>
    </row>
    <row r="485" spans="29:32">
      <c r="AC485" s="606"/>
      <c r="AD485" s="606"/>
      <c r="AE485" s="606"/>
      <c r="AF485" s="607"/>
    </row>
    <row r="486" spans="29:32">
      <c r="AC486" s="606"/>
      <c r="AD486" s="606"/>
      <c r="AE486" s="606"/>
      <c r="AF486" s="607"/>
    </row>
    <row r="487" spans="29:32">
      <c r="AC487" s="606"/>
      <c r="AD487" s="606"/>
      <c r="AE487" s="606"/>
      <c r="AF487" s="607"/>
    </row>
    <row r="488" spans="29:32">
      <c r="AC488" s="606"/>
      <c r="AD488" s="606"/>
      <c r="AE488" s="606"/>
      <c r="AF488" s="607"/>
    </row>
    <row r="489" spans="29:32">
      <c r="AC489" s="606"/>
      <c r="AD489" s="606"/>
      <c r="AE489" s="606"/>
      <c r="AF489" s="607"/>
    </row>
  </sheetData>
  <mergeCells count="13">
    <mergeCell ref="S7:T7"/>
    <mergeCell ref="V7:W7"/>
    <mergeCell ref="Y7:Z7"/>
    <mergeCell ref="C7:D7"/>
    <mergeCell ref="E7:G7"/>
    <mergeCell ref="I7:K7"/>
    <mergeCell ref="O7:P7"/>
    <mergeCell ref="Q7:R7"/>
    <mergeCell ref="B3:D3"/>
    <mergeCell ref="C4:D4"/>
    <mergeCell ref="F4:H4"/>
    <mergeCell ref="Y6:Z6"/>
    <mergeCell ref="AC6:AF6"/>
  </mergeCells>
  <printOptions gridLines="1"/>
  <pageMargins left="0.5" right="1" top="0.3" bottom="0.25" header="0.5" footer="0.21"/>
  <pageSetup paperSize="9" scale="44" orientation="landscape" horizontalDpi="4294967293"/>
  <headerFooter alignWithMargins="0"/>
  <rowBreaks count="3" manualBreakCount="3">
    <brk id="46" max="27" man="1"/>
    <brk id="58" max="27" man="1"/>
    <brk id="76" max="29" man="1"/>
  </rowBreaks>
  <colBreaks count="1" manualBreakCount="1">
    <brk id="20" max="107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499984740745262"/>
  </sheetPr>
  <dimension ref="A1:AP489"/>
  <sheetViews>
    <sheetView zoomScale="50" zoomScaleNormal="50" zoomScalePageLayoutView="50" workbookViewId="0">
      <pane ySplit="8" topLeftCell="A18" activePane="bottomLeft" state="frozen"/>
      <selection activeCell="R51" sqref="R51"/>
      <selection pane="bottomLeft" activeCell="R51" sqref="R51"/>
    </sheetView>
  </sheetViews>
  <sheetFormatPr baseColWidth="10" defaultColWidth="9.1640625" defaultRowHeight="18" x14ac:dyDescent="0"/>
  <cols>
    <col min="1" max="1" width="10.33203125" style="582" customWidth="1"/>
    <col min="2" max="2" width="24.1640625" style="582" customWidth="1"/>
    <col min="3" max="3" width="13.83203125" style="582" customWidth="1"/>
    <col min="4" max="4" width="13.1640625" style="582" customWidth="1"/>
    <col min="5" max="5" width="20" style="582" customWidth="1"/>
    <col min="6" max="6" width="18.83203125" style="582" customWidth="1"/>
    <col min="7" max="7" width="11.6640625" style="582" customWidth="1"/>
    <col min="8" max="8" width="19.5" style="618" customWidth="1"/>
    <col min="9" max="9" width="12.5" style="582" customWidth="1"/>
    <col min="10" max="10" width="13.5" style="582" customWidth="1"/>
    <col min="11" max="11" width="12.1640625" style="582" customWidth="1"/>
    <col min="12" max="12" width="17" style="582" customWidth="1"/>
    <col min="13" max="13" width="17.1640625" style="582" customWidth="1"/>
    <col min="14" max="14" width="14" style="582" customWidth="1"/>
    <col min="15" max="15" width="11" style="582" customWidth="1"/>
    <col min="16" max="16" width="12.6640625" style="582" customWidth="1"/>
    <col min="17" max="17" width="12.33203125" style="582" customWidth="1"/>
    <col min="18" max="18" width="11.5" style="582" customWidth="1"/>
    <col min="19" max="19" width="12.33203125" style="582" customWidth="1"/>
    <col min="20" max="20" width="13.83203125" style="582" customWidth="1"/>
    <col min="21" max="21" width="9.1640625" style="582"/>
    <col min="22" max="22" width="12.6640625" style="582" customWidth="1"/>
    <col min="23" max="23" width="14.6640625" style="582" customWidth="1"/>
    <col min="24" max="24" width="37.1640625" style="582" customWidth="1"/>
    <col min="25" max="33" width="9.1640625" style="452"/>
    <col min="34" max="34" width="16" style="582" customWidth="1"/>
    <col min="35" max="35" width="11" style="582" customWidth="1"/>
    <col min="36" max="36" width="20.33203125" style="582" customWidth="1"/>
    <col min="37" max="37" width="48" style="582" customWidth="1"/>
    <col min="38" max="41" width="13.1640625" style="582" hidden="1" customWidth="1"/>
    <col min="42" max="42" width="58.1640625" style="582" customWidth="1"/>
    <col min="43" max="16384" width="9.1640625" style="582"/>
  </cols>
  <sheetData>
    <row r="1" spans="1:42" ht="19" thickBot="1">
      <c r="A1" s="457" t="s">
        <v>1085</v>
      </c>
      <c r="B1" s="579"/>
      <c r="C1" s="182"/>
      <c r="D1" s="182"/>
      <c r="E1" s="182"/>
      <c r="F1" s="182"/>
      <c r="G1" s="459"/>
      <c r="H1" s="176"/>
      <c r="I1" s="177"/>
      <c r="J1" s="580"/>
      <c r="K1" s="580"/>
      <c r="L1" s="580"/>
      <c r="M1" s="177"/>
      <c r="N1" s="177"/>
      <c r="O1" s="177"/>
      <c r="P1" s="580"/>
      <c r="Q1" s="580"/>
      <c r="R1" s="580"/>
      <c r="S1" s="580"/>
      <c r="T1" s="580"/>
      <c r="U1" s="580"/>
      <c r="V1" s="580"/>
      <c r="W1" s="580"/>
      <c r="X1" s="580"/>
      <c r="AH1" s="580"/>
      <c r="AI1" s="580"/>
      <c r="AJ1" s="580"/>
      <c r="AK1" s="580"/>
      <c r="AL1" s="580"/>
      <c r="AM1" s="580"/>
      <c r="AN1" s="580"/>
      <c r="AO1" s="580"/>
      <c r="AP1" s="581"/>
    </row>
    <row r="2" spans="1:42" ht="19" thickBot="1">
      <c r="A2" s="182" t="s">
        <v>0</v>
      </c>
      <c r="B2" s="583"/>
      <c r="C2" s="182"/>
      <c r="D2" s="182"/>
      <c r="E2" s="182"/>
      <c r="F2" s="182"/>
      <c r="G2" s="182"/>
      <c r="H2" s="176"/>
      <c r="I2" s="177"/>
      <c r="J2" s="580"/>
      <c r="K2" s="580"/>
      <c r="L2" s="580"/>
      <c r="M2" s="177"/>
      <c r="N2" s="177"/>
      <c r="O2" s="177"/>
      <c r="P2" s="580"/>
      <c r="Q2" s="580"/>
      <c r="R2" s="580"/>
      <c r="S2" s="580"/>
      <c r="T2" s="580"/>
      <c r="U2" s="580"/>
      <c r="V2" s="580"/>
      <c r="W2" s="580"/>
      <c r="X2" s="580"/>
      <c r="AH2" s="580"/>
      <c r="AI2" s="580"/>
      <c r="AJ2" s="580"/>
      <c r="AK2" s="580"/>
      <c r="AL2" s="580"/>
      <c r="AM2" s="580"/>
      <c r="AN2" s="580"/>
      <c r="AO2" s="580"/>
      <c r="AP2" s="580"/>
    </row>
    <row r="3" spans="1:42" ht="19" thickBot="1">
      <c r="A3" s="583" t="s">
        <v>1</v>
      </c>
      <c r="B3" s="1134" t="s">
        <v>2</v>
      </c>
      <c r="C3" s="1134"/>
      <c r="D3" s="1134"/>
      <c r="E3" s="583"/>
      <c r="F3" s="583"/>
      <c r="G3" s="583"/>
      <c r="H3" s="584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AH3" s="580"/>
      <c r="AI3" s="580"/>
      <c r="AJ3" s="580"/>
      <c r="AK3" s="580"/>
      <c r="AL3" s="580"/>
      <c r="AM3" s="580"/>
      <c r="AN3" s="580"/>
      <c r="AO3" s="580"/>
      <c r="AP3" s="580"/>
    </row>
    <row r="4" spans="1:42" ht="19" thickBot="1">
      <c r="A4" s="583" t="s">
        <v>3</v>
      </c>
      <c r="B4" s="585"/>
      <c r="C4" s="1134" t="s">
        <v>3476</v>
      </c>
      <c r="D4" s="1134"/>
      <c r="E4" s="583" t="s">
        <v>5</v>
      </c>
      <c r="F4" s="1139" t="s">
        <v>3217</v>
      </c>
      <c r="G4" s="1135"/>
      <c r="H4" s="1136"/>
      <c r="I4" s="580"/>
      <c r="J4" s="580"/>
      <c r="K4" s="580"/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  <c r="X4" s="580"/>
      <c r="Y4" s="463"/>
      <c r="Z4" s="463"/>
      <c r="AA4" s="463"/>
      <c r="AB4" s="463"/>
      <c r="AC4" s="463"/>
      <c r="AD4" s="463"/>
      <c r="AE4" s="463"/>
      <c r="AF4" s="463"/>
      <c r="AG4" s="463"/>
      <c r="AH4" s="580"/>
      <c r="AI4" s="580"/>
      <c r="AJ4" s="580"/>
      <c r="AK4" s="580"/>
      <c r="AL4" s="580"/>
      <c r="AM4" s="580"/>
      <c r="AN4" s="580"/>
      <c r="AO4" s="580"/>
      <c r="AP4" s="580"/>
    </row>
    <row r="5" spans="1:42" ht="19" thickBot="1">
      <c r="A5" s="586" t="s">
        <v>6</v>
      </c>
      <c r="B5" s="587"/>
      <c r="C5" s="586"/>
      <c r="D5" s="586"/>
      <c r="E5" s="586" t="s">
        <v>5</v>
      </c>
      <c r="F5" s="586"/>
      <c r="G5" s="586"/>
      <c r="H5" s="588"/>
      <c r="I5" s="580"/>
      <c r="J5" s="580"/>
      <c r="K5" s="580"/>
      <c r="L5" s="580"/>
      <c r="M5" s="580"/>
      <c r="N5" s="580"/>
      <c r="O5" s="580"/>
      <c r="P5" s="580"/>
      <c r="Q5" s="580"/>
      <c r="R5" s="580"/>
      <c r="S5" s="580"/>
      <c r="T5" s="580"/>
      <c r="U5" s="580"/>
      <c r="V5" s="580"/>
      <c r="W5" s="580"/>
      <c r="X5" s="580"/>
      <c r="Y5" s="463"/>
      <c r="Z5" s="463"/>
      <c r="AA5" s="463"/>
      <c r="AB5" s="463"/>
      <c r="AC5" s="463"/>
      <c r="AD5" s="463"/>
      <c r="AE5" s="463"/>
      <c r="AF5" s="463"/>
      <c r="AG5" s="463"/>
      <c r="AH5" s="580"/>
      <c r="AI5" s="580"/>
      <c r="AJ5" s="580"/>
      <c r="AK5" s="580"/>
      <c r="AL5" s="580"/>
      <c r="AM5" s="580"/>
      <c r="AN5" s="580"/>
      <c r="AO5" s="580"/>
      <c r="AP5" s="580"/>
    </row>
    <row r="6" spans="1:42" ht="19" thickBot="1">
      <c r="A6" s="589"/>
      <c r="B6" s="590"/>
      <c r="C6" s="589"/>
      <c r="D6" s="589"/>
      <c r="E6" s="589"/>
      <c r="F6" s="589"/>
      <c r="G6" s="589"/>
      <c r="H6" s="591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92"/>
      <c r="U6" s="593" t="s">
        <v>11</v>
      </c>
      <c r="V6" s="589"/>
      <c r="W6" s="589"/>
      <c r="X6" s="589"/>
      <c r="Y6" s="1094" t="s">
        <v>2956</v>
      </c>
      <c r="Z6" s="1095"/>
      <c r="AA6" s="1095"/>
      <c r="AB6" s="1095"/>
      <c r="AC6" s="1095"/>
      <c r="AD6" s="1095"/>
      <c r="AE6" s="1095"/>
      <c r="AF6" s="1095"/>
      <c r="AG6" s="1096"/>
      <c r="AH6" s="1137"/>
      <c r="AI6" s="1138"/>
      <c r="AJ6" s="637"/>
      <c r="AK6" s="589"/>
      <c r="AL6" s="1132" t="s">
        <v>9</v>
      </c>
      <c r="AM6" s="1133"/>
      <c r="AN6" s="1133"/>
      <c r="AO6" s="1133"/>
    </row>
    <row r="7" spans="1:42" ht="19" thickBot="1">
      <c r="A7" s="594" t="s">
        <v>11</v>
      </c>
      <c r="B7" s="595" t="s">
        <v>12</v>
      </c>
      <c r="C7" s="1131" t="s">
        <v>13</v>
      </c>
      <c r="D7" s="1131"/>
      <c r="E7" s="1131" t="s">
        <v>14</v>
      </c>
      <c r="F7" s="1131"/>
      <c r="G7" s="1131"/>
      <c r="H7" s="596" t="s">
        <v>16</v>
      </c>
      <c r="I7" s="1131" t="s">
        <v>20</v>
      </c>
      <c r="J7" s="1131"/>
      <c r="K7" s="1131"/>
      <c r="L7" s="597" t="s">
        <v>15</v>
      </c>
      <c r="M7" s="597" t="s">
        <v>71</v>
      </c>
      <c r="N7" s="597" t="s">
        <v>72</v>
      </c>
      <c r="O7" s="1131" t="s">
        <v>17</v>
      </c>
      <c r="P7" s="1131"/>
      <c r="Q7" s="1131" t="s">
        <v>18</v>
      </c>
      <c r="R7" s="1131"/>
      <c r="S7" s="1131" t="s">
        <v>19</v>
      </c>
      <c r="T7" s="1131"/>
      <c r="U7" s="598"/>
      <c r="V7" s="1128" t="s">
        <v>3104</v>
      </c>
      <c r="W7" s="1129"/>
      <c r="X7" s="599"/>
      <c r="Y7" s="466" t="s">
        <v>83</v>
      </c>
      <c r="Z7" s="467" t="s">
        <v>82</v>
      </c>
      <c r="AA7" s="467" t="s">
        <v>84</v>
      </c>
      <c r="AB7" s="467" t="s">
        <v>85</v>
      </c>
      <c r="AC7" s="467" t="s">
        <v>86</v>
      </c>
      <c r="AD7" s="468" t="s">
        <v>87</v>
      </c>
      <c r="AE7" s="467" t="s">
        <v>88</v>
      </c>
      <c r="AF7" s="469" t="s">
        <v>89</v>
      </c>
      <c r="AG7" s="470" t="s">
        <v>90</v>
      </c>
      <c r="AH7" s="1128" t="s">
        <v>1318</v>
      </c>
      <c r="AI7" s="1130"/>
      <c r="AJ7" s="599" t="s">
        <v>3557</v>
      </c>
      <c r="AK7" s="597" t="s">
        <v>25</v>
      </c>
      <c r="AL7" s="600" t="s">
        <v>21</v>
      </c>
      <c r="AM7" s="600" t="s">
        <v>74</v>
      </c>
      <c r="AN7" s="600" t="s">
        <v>22</v>
      </c>
      <c r="AO7" s="601" t="s">
        <v>23</v>
      </c>
    </row>
    <row r="8" spans="1:42">
      <c r="A8" s="602"/>
      <c r="B8" s="602"/>
      <c r="C8" s="603" t="s">
        <v>26</v>
      </c>
      <c r="D8" s="603" t="s">
        <v>27</v>
      </c>
      <c r="E8" s="603" t="s">
        <v>75</v>
      </c>
      <c r="F8" s="603" t="s">
        <v>76</v>
      </c>
      <c r="G8" s="603" t="s">
        <v>29</v>
      </c>
      <c r="H8" s="604" t="s">
        <v>31</v>
      </c>
      <c r="I8" s="603" t="s">
        <v>34</v>
      </c>
      <c r="J8" s="603" t="s">
        <v>77</v>
      </c>
      <c r="K8" s="603" t="s">
        <v>35</v>
      </c>
      <c r="L8" s="603" t="s">
        <v>30</v>
      </c>
      <c r="M8" s="603" t="s">
        <v>30</v>
      </c>
      <c r="N8" s="603" t="s">
        <v>30</v>
      </c>
      <c r="O8" s="603" t="s">
        <v>32</v>
      </c>
      <c r="P8" s="603" t="s">
        <v>33</v>
      </c>
      <c r="Q8" s="603" t="s">
        <v>32</v>
      </c>
      <c r="R8" s="603" t="s">
        <v>33</v>
      </c>
      <c r="S8" s="603" t="s">
        <v>32</v>
      </c>
      <c r="T8" s="603" t="s">
        <v>33</v>
      </c>
      <c r="U8" s="598"/>
      <c r="V8" s="600" t="s">
        <v>38</v>
      </c>
      <c r="W8" s="600" t="s">
        <v>39</v>
      </c>
      <c r="X8" s="605" t="s">
        <v>1089</v>
      </c>
      <c r="Y8" s="463"/>
      <c r="Z8" s="463"/>
      <c r="AA8" s="463"/>
      <c r="AB8" s="463"/>
      <c r="AC8" s="463"/>
      <c r="AD8" s="463"/>
      <c r="AE8" s="463"/>
      <c r="AF8" s="463"/>
      <c r="AG8" s="463"/>
      <c r="AH8" s="605" t="s">
        <v>1090</v>
      </c>
      <c r="AI8" s="605" t="s">
        <v>70</v>
      </c>
      <c r="AJ8" s="605"/>
      <c r="AK8" s="603"/>
      <c r="AL8" s="606" t="s">
        <v>497</v>
      </c>
      <c r="AM8" s="606" t="s">
        <v>498</v>
      </c>
      <c r="AN8" s="606"/>
      <c r="AO8" s="607"/>
    </row>
    <row r="9" spans="1:42" ht="29.25" customHeight="1">
      <c r="A9" s="608">
        <v>1</v>
      </c>
      <c r="B9" s="609" t="s">
        <v>3558</v>
      </c>
      <c r="C9" s="608">
        <v>1</v>
      </c>
      <c r="D9" s="608"/>
      <c r="E9" s="608"/>
      <c r="F9" s="608"/>
      <c r="G9" s="608">
        <v>1</v>
      </c>
      <c r="H9" s="610">
        <v>718</v>
      </c>
      <c r="I9" s="608"/>
      <c r="J9" s="608"/>
      <c r="K9" s="608">
        <v>1</v>
      </c>
      <c r="L9" s="608">
        <v>173</v>
      </c>
      <c r="M9" s="608">
        <v>73</v>
      </c>
      <c r="N9" s="608">
        <v>222</v>
      </c>
      <c r="O9" s="608"/>
      <c r="P9" s="608">
        <v>1</v>
      </c>
      <c r="Q9" s="608"/>
      <c r="R9" s="608">
        <v>1</v>
      </c>
      <c r="S9" s="608"/>
      <c r="T9" s="608">
        <v>1</v>
      </c>
      <c r="U9" s="611">
        <v>1</v>
      </c>
      <c r="V9" s="608">
        <v>300</v>
      </c>
      <c r="W9" s="608">
        <v>600</v>
      </c>
      <c r="X9" s="608" t="s">
        <v>3559</v>
      </c>
      <c r="Y9" s="70">
        <v>2434</v>
      </c>
      <c r="Z9" s="475">
        <v>225</v>
      </c>
      <c r="AA9" s="475">
        <v>61.5</v>
      </c>
      <c r="AB9" s="475">
        <v>64</v>
      </c>
      <c r="AC9" s="475">
        <v>62</v>
      </c>
      <c r="AD9" s="476">
        <v>537</v>
      </c>
      <c r="AE9" s="81">
        <v>2271.5</v>
      </c>
      <c r="AF9" s="477">
        <v>744</v>
      </c>
      <c r="AG9" s="130">
        <v>4163</v>
      </c>
      <c r="AH9" s="608">
        <v>20</v>
      </c>
      <c r="AI9" s="608">
        <v>20</v>
      </c>
      <c r="AJ9" s="608"/>
      <c r="AK9" s="608"/>
      <c r="AL9" s="608"/>
      <c r="AM9" s="608"/>
      <c r="AN9" s="608"/>
      <c r="AO9" s="612"/>
    </row>
    <row r="10" spans="1:42" ht="29.25" customHeight="1">
      <c r="A10" s="608">
        <v>2</v>
      </c>
      <c r="B10" s="609" t="s">
        <v>3558</v>
      </c>
      <c r="C10" s="608"/>
      <c r="D10" s="608">
        <v>1</v>
      </c>
      <c r="E10" s="608"/>
      <c r="F10" s="608"/>
      <c r="G10" s="608">
        <v>1</v>
      </c>
      <c r="H10" s="610">
        <v>542</v>
      </c>
      <c r="I10" s="608"/>
      <c r="J10" s="608">
        <v>1</v>
      </c>
      <c r="K10" s="608"/>
      <c r="L10" s="608">
        <v>165</v>
      </c>
      <c r="M10" s="608">
        <v>74</v>
      </c>
      <c r="N10" s="608">
        <v>218</v>
      </c>
      <c r="O10" s="608"/>
      <c r="P10" s="608">
        <v>1</v>
      </c>
      <c r="Q10" s="608">
        <v>1</v>
      </c>
      <c r="R10" s="608"/>
      <c r="S10" s="608">
        <v>1</v>
      </c>
      <c r="T10" s="608"/>
      <c r="U10" s="611">
        <v>2</v>
      </c>
      <c r="V10" s="608">
        <v>300</v>
      </c>
      <c r="W10" s="608">
        <v>600</v>
      </c>
      <c r="X10" s="608" t="s">
        <v>3560</v>
      </c>
      <c r="Y10" s="70">
        <v>3090</v>
      </c>
      <c r="Z10" s="475">
        <v>172</v>
      </c>
      <c r="AA10" s="475">
        <v>76</v>
      </c>
      <c r="AB10" s="475">
        <v>67</v>
      </c>
      <c r="AC10" s="475">
        <v>71</v>
      </c>
      <c r="AD10" s="476">
        <v>497.5</v>
      </c>
      <c r="AE10" s="81">
        <v>2750.5</v>
      </c>
      <c r="AF10" s="72">
        <v>1168</v>
      </c>
      <c r="AG10" s="478">
        <v>1130</v>
      </c>
      <c r="AH10" s="608"/>
      <c r="AI10" s="608"/>
      <c r="AJ10" s="608"/>
      <c r="AK10" s="608"/>
      <c r="AL10" s="608"/>
      <c r="AM10" s="608"/>
      <c r="AN10" s="608"/>
      <c r="AO10" s="612"/>
    </row>
    <row r="11" spans="1:42" ht="29.25" customHeight="1">
      <c r="A11" s="608">
        <v>3</v>
      </c>
      <c r="B11" s="609" t="s">
        <v>3558</v>
      </c>
      <c r="C11" s="613">
        <v>1</v>
      </c>
      <c r="D11" s="608"/>
      <c r="E11" s="608">
        <v>1</v>
      </c>
      <c r="F11" s="608"/>
      <c r="G11" s="608"/>
      <c r="H11" s="610">
        <v>79</v>
      </c>
      <c r="I11" s="608"/>
      <c r="J11" s="608">
        <v>1</v>
      </c>
      <c r="K11" s="608"/>
      <c r="L11" s="608">
        <v>83</v>
      </c>
      <c r="M11" s="608">
        <v>53</v>
      </c>
      <c r="N11" s="608">
        <v>98</v>
      </c>
      <c r="O11" s="608"/>
      <c r="P11" s="608">
        <v>1</v>
      </c>
      <c r="Q11" s="608"/>
      <c r="R11" s="608">
        <v>1</v>
      </c>
      <c r="S11" s="608"/>
      <c r="T11" s="608">
        <v>1</v>
      </c>
      <c r="U11" s="611">
        <v>3</v>
      </c>
      <c r="V11" s="608">
        <v>200</v>
      </c>
      <c r="W11" s="608">
        <v>700</v>
      </c>
      <c r="X11" s="608" t="s">
        <v>3561</v>
      </c>
      <c r="Y11" s="70">
        <v>1923</v>
      </c>
      <c r="Z11" s="475">
        <v>83</v>
      </c>
      <c r="AA11" s="475">
        <v>39</v>
      </c>
      <c r="AB11" s="475">
        <v>46.5</v>
      </c>
      <c r="AC11" s="475">
        <v>64</v>
      </c>
      <c r="AD11" s="476">
        <v>232</v>
      </c>
      <c r="AE11" s="81">
        <v>1509</v>
      </c>
      <c r="AF11" s="477">
        <v>589</v>
      </c>
      <c r="AG11" s="478">
        <v>506</v>
      </c>
      <c r="AH11" s="608"/>
      <c r="AI11" s="608"/>
      <c r="AJ11" s="608" t="s">
        <v>3562</v>
      </c>
      <c r="AK11" s="608" t="s">
        <v>3563</v>
      </c>
      <c r="AL11" s="608"/>
      <c r="AM11" s="608"/>
      <c r="AN11" s="608"/>
      <c r="AO11" s="612"/>
    </row>
    <row r="12" spans="1:42" ht="29.25" customHeight="1">
      <c r="A12" s="608">
        <v>4</v>
      </c>
      <c r="B12" s="609" t="s">
        <v>3558</v>
      </c>
      <c r="C12" s="608">
        <v>1</v>
      </c>
      <c r="D12" s="608"/>
      <c r="E12" s="608"/>
      <c r="F12" s="608"/>
      <c r="G12" s="608">
        <v>1</v>
      </c>
      <c r="H12" s="610">
        <v>735</v>
      </c>
      <c r="I12" s="608"/>
      <c r="J12" s="608"/>
      <c r="K12" s="608">
        <v>1</v>
      </c>
      <c r="L12" s="608">
        <v>176</v>
      </c>
      <c r="M12" s="608">
        <v>76</v>
      </c>
      <c r="N12" s="608">
        <v>224</v>
      </c>
      <c r="O12" s="608"/>
      <c r="P12" s="608">
        <v>1</v>
      </c>
      <c r="Q12" s="608"/>
      <c r="R12" s="608">
        <v>1</v>
      </c>
      <c r="S12" s="608"/>
      <c r="T12" s="608">
        <v>1</v>
      </c>
      <c r="U12" s="611">
        <v>4</v>
      </c>
      <c r="V12" s="608">
        <v>300</v>
      </c>
      <c r="W12" s="608">
        <v>800</v>
      </c>
      <c r="X12" s="608" t="s">
        <v>3564</v>
      </c>
      <c r="Y12" s="479">
        <v>257</v>
      </c>
      <c r="Z12" s="66">
        <v>1088</v>
      </c>
      <c r="AA12" s="475">
        <v>479</v>
      </c>
      <c r="AB12" s="475">
        <v>162.5</v>
      </c>
      <c r="AC12" s="475">
        <v>390.5</v>
      </c>
      <c r="AD12" s="476">
        <v>276</v>
      </c>
      <c r="AE12" s="480">
        <v>293</v>
      </c>
      <c r="AF12" s="477">
        <v>157.5</v>
      </c>
      <c r="AG12" s="478">
        <v>2978</v>
      </c>
      <c r="AH12" s="608"/>
      <c r="AI12" s="608"/>
      <c r="AJ12" s="608"/>
      <c r="AK12" s="608"/>
      <c r="AL12" s="608"/>
      <c r="AM12" s="608"/>
      <c r="AN12" s="608"/>
      <c r="AO12" s="612"/>
    </row>
    <row r="13" spans="1:42" ht="29.25" customHeight="1">
      <c r="A13" s="621">
        <v>5</v>
      </c>
      <c r="B13" s="622" t="s">
        <v>3558</v>
      </c>
      <c r="C13" s="638">
        <v>1</v>
      </c>
      <c r="D13" s="621"/>
      <c r="E13" s="621"/>
      <c r="F13" s="621"/>
      <c r="G13" s="621">
        <v>1</v>
      </c>
      <c r="H13" s="634">
        <v>779</v>
      </c>
      <c r="I13" s="621"/>
      <c r="J13" s="621"/>
      <c r="K13" s="621">
        <v>1</v>
      </c>
      <c r="L13" s="621">
        <v>172</v>
      </c>
      <c r="M13" s="621">
        <v>76</v>
      </c>
      <c r="N13" s="621">
        <v>225</v>
      </c>
      <c r="O13" s="621"/>
      <c r="P13" s="621">
        <v>1</v>
      </c>
      <c r="Q13" s="621"/>
      <c r="R13" s="621">
        <v>1</v>
      </c>
      <c r="S13" s="621"/>
      <c r="T13" s="621">
        <v>1</v>
      </c>
      <c r="U13" s="611">
        <v>5</v>
      </c>
      <c r="V13" s="621">
        <v>200</v>
      </c>
      <c r="W13" s="621">
        <v>500</v>
      </c>
      <c r="X13" s="621" t="s">
        <v>3185</v>
      </c>
      <c r="Y13" s="479">
        <v>869</v>
      </c>
      <c r="Z13" s="475">
        <v>79</v>
      </c>
      <c r="AA13" s="475">
        <v>100</v>
      </c>
      <c r="AB13" s="475">
        <v>53</v>
      </c>
      <c r="AC13" s="475">
        <v>249</v>
      </c>
      <c r="AD13" s="476">
        <v>121</v>
      </c>
      <c r="AE13" s="81">
        <v>1402</v>
      </c>
      <c r="AF13" s="477">
        <v>371</v>
      </c>
      <c r="AG13" s="478">
        <v>2393</v>
      </c>
      <c r="AH13" s="621"/>
      <c r="AI13" s="621"/>
      <c r="AJ13" s="621"/>
      <c r="AK13" s="621" t="s">
        <v>3602</v>
      </c>
      <c r="AL13" s="608"/>
      <c r="AM13" s="608"/>
      <c r="AN13" s="608"/>
      <c r="AO13" s="612"/>
    </row>
    <row r="14" spans="1:42" ht="29.25" customHeight="1">
      <c r="A14" s="608">
        <v>6</v>
      </c>
      <c r="B14" s="609" t="s">
        <v>3558</v>
      </c>
      <c r="C14" s="608">
        <v>1</v>
      </c>
      <c r="D14" s="608"/>
      <c r="E14" s="608"/>
      <c r="F14" s="608"/>
      <c r="G14" s="608">
        <v>1</v>
      </c>
      <c r="H14" s="610">
        <v>767</v>
      </c>
      <c r="I14" s="608"/>
      <c r="J14" s="608"/>
      <c r="K14" s="608">
        <v>1</v>
      </c>
      <c r="L14" s="608">
        <v>172</v>
      </c>
      <c r="M14" s="608">
        <v>76</v>
      </c>
      <c r="N14" s="608">
        <v>226</v>
      </c>
      <c r="O14" s="608"/>
      <c r="P14" s="608">
        <v>1</v>
      </c>
      <c r="Q14" s="608"/>
      <c r="R14" s="608">
        <v>1</v>
      </c>
      <c r="S14" s="608"/>
      <c r="T14" s="608">
        <v>1</v>
      </c>
      <c r="U14" s="611">
        <v>6</v>
      </c>
      <c r="V14" s="608">
        <v>300</v>
      </c>
      <c r="W14" s="608">
        <v>1200</v>
      </c>
      <c r="X14" s="608" t="s">
        <v>3565</v>
      </c>
      <c r="Y14" s="479">
        <v>363</v>
      </c>
      <c r="Z14" s="66">
        <v>3438</v>
      </c>
      <c r="AA14" s="475">
        <v>95</v>
      </c>
      <c r="AB14" s="475">
        <v>62</v>
      </c>
      <c r="AC14" s="475">
        <v>52.5</v>
      </c>
      <c r="AD14" s="476">
        <v>51.5</v>
      </c>
      <c r="AE14" s="480">
        <v>190</v>
      </c>
      <c r="AF14" s="477">
        <v>53</v>
      </c>
      <c r="AG14" s="478">
        <v>1266.5</v>
      </c>
      <c r="AH14" s="608"/>
      <c r="AI14" s="608"/>
      <c r="AJ14" s="608"/>
      <c r="AK14" s="608"/>
      <c r="AL14" s="608"/>
      <c r="AM14" s="608"/>
      <c r="AN14" s="608"/>
      <c r="AO14" s="612"/>
    </row>
    <row r="15" spans="1:42" ht="29.25" customHeight="1">
      <c r="A15" s="608">
        <v>7</v>
      </c>
      <c r="B15" s="609" t="s">
        <v>3558</v>
      </c>
      <c r="C15" s="613">
        <v>1</v>
      </c>
      <c r="D15" s="608"/>
      <c r="E15" s="608"/>
      <c r="F15" s="608"/>
      <c r="G15" s="608">
        <v>1</v>
      </c>
      <c r="H15" s="610">
        <v>580</v>
      </c>
      <c r="I15" s="608"/>
      <c r="J15" s="608">
        <v>1</v>
      </c>
      <c r="K15" s="608"/>
      <c r="L15" s="608">
        <v>170</v>
      </c>
      <c r="M15" s="608">
        <v>77</v>
      </c>
      <c r="N15" s="608">
        <v>205</v>
      </c>
      <c r="O15" s="608"/>
      <c r="P15" s="608">
        <v>1</v>
      </c>
      <c r="Q15" s="608"/>
      <c r="R15" s="608">
        <v>1</v>
      </c>
      <c r="S15" s="608"/>
      <c r="T15" s="608">
        <v>1</v>
      </c>
      <c r="U15" s="611">
        <v>7</v>
      </c>
      <c r="V15" s="608">
        <v>200</v>
      </c>
      <c r="W15" s="608">
        <v>700</v>
      </c>
      <c r="X15" s="608" t="s">
        <v>3566</v>
      </c>
      <c r="Y15" s="70">
        <v>4359</v>
      </c>
      <c r="Z15" s="105">
        <v>14228.5</v>
      </c>
      <c r="AA15" s="66">
        <v>4637</v>
      </c>
      <c r="AB15" s="475">
        <v>83</v>
      </c>
      <c r="AC15" s="475">
        <v>103</v>
      </c>
      <c r="AD15" s="476">
        <v>127</v>
      </c>
      <c r="AE15" s="480">
        <v>92</v>
      </c>
      <c r="AF15" s="477">
        <v>78</v>
      </c>
      <c r="AG15" s="478">
        <v>1133</v>
      </c>
      <c r="AH15" s="608"/>
      <c r="AI15" s="608"/>
      <c r="AJ15" s="608"/>
      <c r="AK15" s="608"/>
      <c r="AL15" s="608"/>
      <c r="AM15" s="608"/>
      <c r="AN15" s="608"/>
      <c r="AO15" s="612"/>
    </row>
    <row r="16" spans="1:42" ht="29.25" customHeight="1">
      <c r="A16" s="608">
        <v>8</v>
      </c>
      <c r="B16" s="609" t="s">
        <v>3558</v>
      </c>
      <c r="C16" s="608">
        <v>1</v>
      </c>
      <c r="D16" s="608"/>
      <c r="E16" s="608"/>
      <c r="F16" s="608"/>
      <c r="G16" s="608">
        <v>1</v>
      </c>
      <c r="H16" s="610">
        <v>727</v>
      </c>
      <c r="I16" s="608"/>
      <c r="J16" s="608"/>
      <c r="K16" s="608">
        <v>1</v>
      </c>
      <c r="L16" s="608">
        <v>172</v>
      </c>
      <c r="M16" s="608">
        <v>73</v>
      </c>
      <c r="N16" s="608">
        <v>221</v>
      </c>
      <c r="O16" s="608"/>
      <c r="P16" s="608">
        <v>1</v>
      </c>
      <c r="Q16" s="608"/>
      <c r="R16" s="608">
        <v>1</v>
      </c>
      <c r="S16" s="608"/>
      <c r="T16" s="608">
        <v>1</v>
      </c>
      <c r="U16" s="611">
        <v>8</v>
      </c>
      <c r="V16" s="608">
        <v>300</v>
      </c>
      <c r="W16" s="608">
        <v>1400</v>
      </c>
      <c r="X16" s="608" t="s">
        <v>3567</v>
      </c>
      <c r="Y16" s="479">
        <v>43</v>
      </c>
      <c r="Z16" s="475">
        <v>70.5</v>
      </c>
      <c r="AA16" s="475">
        <v>48</v>
      </c>
      <c r="AB16" s="475">
        <v>62</v>
      </c>
      <c r="AC16" s="475">
        <v>181</v>
      </c>
      <c r="AD16" s="476">
        <v>36.5</v>
      </c>
      <c r="AE16" s="480">
        <v>99</v>
      </c>
      <c r="AF16" s="477">
        <v>53</v>
      </c>
      <c r="AG16" s="478">
        <v>1231.5</v>
      </c>
      <c r="AH16" s="608"/>
      <c r="AI16" s="608"/>
      <c r="AJ16" s="608"/>
      <c r="AK16" s="608"/>
      <c r="AL16" s="608"/>
      <c r="AM16" s="608"/>
      <c r="AN16" s="608"/>
      <c r="AO16" s="612"/>
    </row>
    <row r="17" spans="1:41" ht="29.25" customHeight="1">
      <c r="A17" s="621">
        <v>9</v>
      </c>
      <c r="B17" s="622" t="s">
        <v>3558</v>
      </c>
      <c r="C17" s="638">
        <v>1</v>
      </c>
      <c r="D17" s="621"/>
      <c r="E17" s="621"/>
      <c r="F17" s="621"/>
      <c r="G17" s="621">
        <v>1</v>
      </c>
      <c r="H17" s="634">
        <v>749</v>
      </c>
      <c r="I17" s="621"/>
      <c r="J17" s="621"/>
      <c r="K17" s="621">
        <v>1</v>
      </c>
      <c r="L17" s="621">
        <v>173</v>
      </c>
      <c r="M17" s="621">
        <v>72</v>
      </c>
      <c r="N17" s="621">
        <v>218</v>
      </c>
      <c r="O17" s="621"/>
      <c r="P17" s="621">
        <v>1</v>
      </c>
      <c r="Q17" s="621"/>
      <c r="R17" s="621">
        <v>1</v>
      </c>
      <c r="S17" s="621"/>
      <c r="T17" s="621">
        <v>1</v>
      </c>
      <c r="U17" s="611">
        <v>9</v>
      </c>
      <c r="V17" s="621">
        <v>300</v>
      </c>
      <c r="W17" s="621">
        <v>1000</v>
      </c>
      <c r="X17" s="621" t="s">
        <v>3211</v>
      </c>
      <c r="Y17" s="479">
        <v>60.5</v>
      </c>
      <c r="Z17" s="475">
        <v>73</v>
      </c>
      <c r="AA17" s="475">
        <v>165</v>
      </c>
      <c r="AB17" s="475">
        <v>71.5</v>
      </c>
      <c r="AC17" s="475">
        <v>185</v>
      </c>
      <c r="AD17" s="476">
        <v>53</v>
      </c>
      <c r="AE17" s="81">
        <v>3334</v>
      </c>
      <c r="AF17" s="477">
        <v>85</v>
      </c>
      <c r="AG17" s="478">
        <v>3326</v>
      </c>
      <c r="AH17" s="621"/>
      <c r="AI17" s="621"/>
      <c r="AJ17" s="621"/>
      <c r="AK17" s="621" t="s">
        <v>3603</v>
      </c>
      <c r="AL17" s="608"/>
      <c r="AM17" s="608"/>
      <c r="AN17" s="608"/>
      <c r="AO17" s="612"/>
    </row>
    <row r="18" spans="1:41" ht="29.25" customHeight="1">
      <c r="A18" s="608">
        <v>10</v>
      </c>
      <c r="B18" s="609" t="s">
        <v>3558</v>
      </c>
      <c r="C18" s="608">
        <v>1</v>
      </c>
      <c r="D18" s="608"/>
      <c r="E18" s="608"/>
      <c r="F18" s="608"/>
      <c r="G18" s="608">
        <v>1</v>
      </c>
      <c r="H18" s="610">
        <v>754</v>
      </c>
      <c r="I18" s="608"/>
      <c r="J18" s="608"/>
      <c r="K18" s="608">
        <v>1</v>
      </c>
      <c r="L18" s="608">
        <v>172</v>
      </c>
      <c r="M18" s="608">
        <v>74</v>
      </c>
      <c r="N18" s="608">
        <v>220</v>
      </c>
      <c r="O18" s="608"/>
      <c r="P18" s="608">
        <v>1</v>
      </c>
      <c r="Q18" s="608"/>
      <c r="R18" s="608">
        <v>1</v>
      </c>
      <c r="S18" s="608"/>
      <c r="T18" s="608">
        <v>1</v>
      </c>
      <c r="U18" s="611">
        <v>10</v>
      </c>
      <c r="V18" s="608">
        <v>300</v>
      </c>
      <c r="W18" s="608">
        <v>800</v>
      </c>
      <c r="X18" s="608" t="s">
        <v>3568</v>
      </c>
      <c r="Y18" s="479">
        <v>69</v>
      </c>
      <c r="Z18" s="475">
        <v>578</v>
      </c>
      <c r="AA18" s="475">
        <v>61</v>
      </c>
      <c r="AB18" s="475">
        <v>54</v>
      </c>
      <c r="AC18" s="475">
        <v>61</v>
      </c>
      <c r="AD18" s="476">
        <v>80</v>
      </c>
      <c r="AE18" s="480">
        <v>262</v>
      </c>
      <c r="AF18" s="477">
        <v>64</v>
      </c>
      <c r="AG18" s="478">
        <v>2160</v>
      </c>
      <c r="AH18" s="608"/>
      <c r="AI18" s="608"/>
      <c r="AJ18" s="608"/>
      <c r="AK18" s="608"/>
      <c r="AL18" s="608"/>
      <c r="AM18" s="608"/>
      <c r="AN18" s="608"/>
      <c r="AO18" s="612"/>
    </row>
    <row r="19" spans="1:41" ht="29.25" customHeight="1">
      <c r="A19" s="621">
        <v>11</v>
      </c>
      <c r="B19" s="622" t="s">
        <v>3558</v>
      </c>
      <c r="C19" s="638">
        <v>1</v>
      </c>
      <c r="D19" s="621"/>
      <c r="E19" s="621"/>
      <c r="F19" s="621"/>
      <c r="G19" s="621">
        <v>1</v>
      </c>
      <c r="H19" s="634">
        <v>760</v>
      </c>
      <c r="I19" s="621"/>
      <c r="J19" s="621"/>
      <c r="K19" s="621">
        <v>1</v>
      </c>
      <c r="L19" s="621">
        <v>176</v>
      </c>
      <c r="M19" s="621">
        <v>74</v>
      </c>
      <c r="N19" s="621">
        <v>222</v>
      </c>
      <c r="O19" s="621"/>
      <c r="P19" s="621">
        <v>1</v>
      </c>
      <c r="Q19" s="621"/>
      <c r="R19" s="621">
        <v>1</v>
      </c>
      <c r="S19" s="621"/>
      <c r="T19" s="621">
        <v>1</v>
      </c>
      <c r="U19" s="611">
        <v>11</v>
      </c>
      <c r="V19" s="621">
        <v>300</v>
      </c>
      <c r="W19" s="621">
        <v>1100</v>
      </c>
      <c r="X19" s="621" t="s">
        <v>3205</v>
      </c>
      <c r="Y19" s="479">
        <v>40</v>
      </c>
      <c r="Z19" s="475">
        <v>129</v>
      </c>
      <c r="AA19" s="475">
        <v>204</v>
      </c>
      <c r="AB19" s="475">
        <v>56</v>
      </c>
      <c r="AC19" s="475">
        <v>73</v>
      </c>
      <c r="AD19" s="476">
        <v>64</v>
      </c>
      <c r="AE19" s="480">
        <v>80</v>
      </c>
      <c r="AF19" s="477">
        <v>60</v>
      </c>
      <c r="AG19" s="478">
        <v>1398</v>
      </c>
      <c r="AH19" s="608"/>
      <c r="AI19" s="608"/>
      <c r="AJ19" s="608"/>
      <c r="AK19" s="621" t="s">
        <v>3604</v>
      </c>
      <c r="AL19" s="608"/>
      <c r="AM19" s="608"/>
      <c r="AN19" s="608"/>
      <c r="AO19" s="612"/>
    </row>
    <row r="20" spans="1:41" ht="29.25" customHeight="1">
      <c r="A20" s="608">
        <v>12</v>
      </c>
      <c r="B20" s="609" t="s">
        <v>3558</v>
      </c>
      <c r="C20" s="608">
        <v>1</v>
      </c>
      <c r="D20" s="608"/>
      <c r="E20" s="608"/>
      <c r="F20" s="608"/>
      <c r="G20" s="608">
        <v>1</v>
      </c>
      <c r="H20" s="610">
        <v>734</v>
      </c>
      <c r="I20" s="608"/>
      <c r="J20" s="608"/>
      <c r="K20" s="608">
        <v>1</v>
      </c>
      <c r="L20" s="608">
        <v>174</v>
      </c>
      <c r="M20" s="608">
        <v>73</v>
      </c>
      <c r="N20" s="608">
        <v>221</v>
      </c>
      <c r="O20" s="608"/>
      <c r="P20" s="608">
        <v>1</v>
      </c>
      <c r="Q20" s="608"/>
      <c r="R20" s="608">
        <v>1</v>
      </c>
      <c r="S20" s="608"/>
      <c r="T20" s="608">
        <v>1</v>
      </c>
      <c r="U20" s="611">
        <v>12</v>
      </c>
      <c r="V20" s="608">
        <v>300</v>
      </c>
      <c r="W20" s="608">
        <v>900</v>
      </c>
      <c r="X20" s="608" t="s">
        <v>3569</v>
      </c>
      <c r="Y20" s="70">
        <v>1319</v>
      </c>
      <c r="Z20" s="66">
        <v>1555</v>
      </c>
      <c r="AA20" s="475">
        <v>534</v>
      </c>
      <c r="AB20" s="475">
        <v>76</v>
      </c>
      <c r="AC20" s="475">
        <v>85.5</v>
      </c>
      <c r="AD20" s="476">
        <v>155</v>
      </c>
      <c r="AE20" s="480">
        <v>626</v>
      </c>
      <c r="AF20" s="477">
        <v>238</v>
      </c>
      <c r="AG20" s="478">
        <v>2688</v>
      </c>
      <c r="AH20" s="608"/>
      <c r="AI20" s="608"/>
      <c r="AJ20" s="608"/>
      <c r="AK20" s="608"/>
      <c r="AL20" s="608"/>
      <c r="AM20" s="608"/>
      <c r="AN20" s="608"/>
      <c r="AO20" s="612"/>
    </row>
    <row r="21" spans="1:41" ht="29.25" customHeight="1">
      <c r="A21" s="608">
        <v>13</v>
      </c>
      <c r="B21" s="609" t="s">
        <v>3558</v>
      </c>
      <c r="C21" s="613">
        <v>1</v>
      </c>
      <c r="D21" s="608"/>
      <c r="E21" s="608"/>
      <c r="F21" s="608"/>
      <c r="G21" s="608">
        <v>1</v>
      </c>
      <c r="H21" s="610">
        <v>587</v>
      </c>
      <c r="I21" s="608"/>
      <c r="J21" s="608"/>
      <c r="K21" s="608">
        <v>1</v>
      </c>
      <c r="L21" s="608">
        <v>172</v>
      </c>
      <c r="M21" s="608">
        <v>72</v>
      </c>
      <c r="N21" s="608">
        <v>222</v>
      </c>
      <c r="O21" s="608"/>
      <c r="P21" s="608">
        <v>1</v>
      </c>
      <c r="Q21" s="608"/>
      <c r="R21" s="608">
        <v>1</v>
      </c>
      <c r="S21" s="608"/>
      <c r="T21" s="608">
        <v>1</v>
      </c>
      <c r="U21" s="611">
        <v>13</v>
      </c>
      <c r="V21" s="608">
        <v>300</v>
      </c>
      <c r="W21" s="608">
        <v>800</v>
      </c>
      <c r="X21" s="608" t="s">
        <v>3570</v>
      </c>
      <c r="Y21" s="479">
        <v>703</v>
      </c>
      <c r="Z21" s="475">
        <v>269</v>
      </c>
      <c r="AA21" s="475">
        <v>114</v>
      </c>
      <c r="AB21" s="475">
        <v>69</v>
      </c>
      <c r="AC21" s="475">
        <v>102.5</v>
      </c>
      <c r="AD21" s="476">
        <v>672</v>
      </c>
      <c r="AE21" s="480">
        <v>323</v>
      </c>
      <c r="AF21" s="477">
        <v>282</v>
      </c>
      <c r="AG21" s="478">
        <v>1959</v>
      </c>
      <c r="AH21" s="608"/>
      <c r="AI21" s="608"/>
      <c r="AJ21" s="608"/>
      <c r="AK21" s="608"/>
      <c r="AL21" s="608"/>
      <c r="AM21" s="608"/>
      <c r="AN21" s="608"/>
      <c r="AO21" s="612"/>
    </row>
    <row r="22" spans="1:41" ht="29.25" customHeight="1">
      <c r="A22" s="621">
        <v>14</v>
      </c>
      <c r="B22" s="622" t="s">
        <v>3558</v>
      </c>
      <c r="C22" s="621">
        <v>1</v>
      </c>
      <c r="D22" s="621"/>
      <c r="E22" s="621"/>
      <c r="F22" s="621">
        <v>1</v>
      </c>
      <c r="G22" s="621"/>
      <c r="H22" s="634">
        <v>447</v>
      </c>
      <c r="I22" s="621"/>
      <c r="J22" s="621"/>
      <c r="K22" s="621">
        <v>1</v>
      </c>
      <c r="L22" s="621">
        <v>156</v>
      </c>
      <c r="M22" s="621">
        <v>71</v>
      </c>
      <c r="N22" s="621">
        <v>203</v>
      </c>
      <c r="O22" s="621"/>
      <c r="P22" s="621">
        <v>1</v>
      </c>
      <c r="Q22" s="621"/>
      <c r="R22" s="621">
        <v>1</v>
      </c>
      <c r="S22" s="621"/>
      <c r="T22" s="621">
        <v>1</v>
      </c>
      <c r="U22" s="611">
        <v>14</v>
      </c>
      <c r="V22" s="621">
        <v>300</v>
      </c>
      <c r="W22" s="621">
        <v>700</v>
      </c>
      <c r="X22" s="621" t="s">
        <v>3571</v>
      </c>
      <c r="Y22" s="479">
        <v>102</v>
      </c>
      <c r="Z22" s="475">
        <v>70</v>
      </c>
      <c r="AA22" s="475">
        <v>75</v>
      </c>
      <c r="AB22" s="475">
        <v>70</v>
      </c>
      <c r="AC22" s="475">
        <v>120.5</v>
      </c>
      <c r="AD22" s="476">
        <v>226</v>
      </c>
      <c r="AE22" s="480">
        <v>327</v>
      </c>
      <c r="AF22" s="477">
        <v>90</v>
      </c>
      <c r="AG22" s="478">
        <v>3863.5</v>
      </c>
      <c r="AH22" s="621"/>
      <c r="AI22" s="621"/>
      <c r="AJ22" s="621"/>
      <c r="AK22" s="621" t="s">
        <v>3605</v>
      </c>
      <c r="AL22" s="608"/>
      <c r="AM22" s="608"/>
      <c r="AN22" s="608"/>
      <c r="AO22" s="612"/>
    </row>
    <row r="23" spans="1:41" ht="29.25" customHeight="1">
      <c r="A23" s="608">
        <v>15</v>
      </c>
      <c r="B23" s="609" t="s">
        <v>3558</v>
      </c>
      <c r="C23" s="608"/>
      <c r="D23" s="608">
        <v>1</v>
      </c>
      <c r="E23" s="608"/>
      <c r="F23" s="608"/>
      <c r="G23" s="608">
        <v>1</v>
      </c>
      <c r="H23" s="610">
        <v>590</v>
      </c>
      <c r="I23" s="608"/>
      <c r="J23" s="608">
        <v>1</v>
      </c>
      <c r="K23" s="608"/>
      <c r="L23" s="608">
        <v>172</v>
      </c>
      <c r="M23" s="608">
        <v>72</v>
      </c>
      <c r="N23" s="608">
        <v>211</v>
      </c>
      <c r="O23" s="608"/>
      <c r="P23" s="608">
        <v>1</v>
      </c>
      <c r="Q23" s="608">
        <v>1</v>
      </c>
      <c r="R23" s="608"/>
      <c r="S23" s="608">
        <v>1</v>
      </c>
      <c r="T23" s="608"/>
      <c r="U23" s="611">
        <v>15</v>
      </c>
      <c r="V23" s="608">
        <v>300</v>
      </c>
      <c r="W23" s="608">
        <v>700</v>
      </c>
      <c r="X23" s="608" t="s">
        <v>3572</v>
      </c>
      <c r="Y23" s="479">
        <v>59.5</v>
      </c>
      <c r="Z23" s="475">
        <v>61</v>
      </c>
      <c r="AA23" s="475">
        <v>78.5</v>
      </c>
      <c r="AB23" s="475">
        <v>119</v>
      </c>
      <c r="AC23" s="475">
        <v>104.5</v>
      </c>
      <c r="AD23" s="476">
        <v>63.5</v>
      </c>
      <c r="AE23" s="480">
        <v>110.5</v>
      </c>
      <c r="AF23" s="477">
        <v>58</v>
      </c>
      <c r="AG23" s="478">
        <v>1268</v>
      </c>
      <c r="AH23" s="608"/>
      <c r="AI23" s="608"/>
      <c r="AJ23" s="608"/>
      <c r="AK23" s="608"/>
      <c r="AL23" s="608"/>
      <c r="AM23" s="608"/>
      <c r="AN23" s="608"/>
      <c r="AO23" s="612"/>
    </row>
    <row r="24" spans="1:41" ht="29.25" customHeight="1">
      <c r="A24" s="608">
        <v>16</v>
      </c>
      <c r="B24" s="609" t="s">
        <v>3558</v>
      </c>
      <c r="C24" s="608">
        <v>1</v>
      </c>
      <c r="D24" s="608"/>
      <c r="E24" s="608">
        <v>1</v>
      </c>
      <c r="F24" s="608"/>
      <c r="G24" s="608"/>
      <c r="H24" s="610">
        <v>92</v>
      </c>
      <c r="I24" s="608"/>
      <c r="J24" s="608">
        <v>1</v>
      </c>
      <c r="K24" s="608"/>
      <c r="L24" s="608">
        <v>76</v>
      </c>
      <c r="M24" s="608">
        <v>55</v>
      </c>
      <c r="N24" s="608">
        <v>105</v>
      </c>
      <c r="O24" s="608"/>
      <c r="P24" s="608">
        <v>1</v>
      </c>
      <c r="Q24" s="608"/>
      <c r="R24" s="608">
        <v>1</v>
      </c>
      <c r="S24" s="608"/>
      <c r="T24" s="608">
        <v>1</v>
      </c>
      <c r="U24" s="611">
        <v>16</v>
      </c>
      <c r="V24" s="608">
        <v>300</v>
      </c>
      <c r="W24" s="608">
        <v>800</v>
      </c>
      <c r="X24" s="608" t="s">
        <v>3573</v>
      </c>
      <c r="Y24" s="479">
        <v>37</v>
      </c>
      <c r="Z24" s="475">
        <v>72</v>
      </c>
      <c r="AA24" s="475">
        <v>42</v>
      </c>
      <c r="AB24" s="475">
        <v>59.5</v>
      </c>
      <c r="AC24" s="475">
        <v>45.5</v>
      </c>
      <c r="AD24" s="476">
        <v>48</v>
      </c>
      <c r="AE24" s="480">
        <v>47</v>
      </c>
      <c r="AF24" s="477">
        <v>39</v>
      </c>
      <c r="AG24" s="478">
        <v>473</v>
      </c>
      <c r="AH24" s="608"/>
      <c r="AI24" s="608"/>
      <c r="AJ24" s="608" t="s">
        <v>3574</v>
      </c>
      <c r="AK24" s="608" t="s">
        <v>3563</v>
      </c>
      <c r="AL24" s="608"/>
      <c r="AM24" s="608"/>
      <c r="AN24" s="608"/>
      <c r="AO24" s="612"/>
    </row>
    <row r="25" spans="1:41" ht="29.25" customHeight="1">
      <c r="A25" s="608">
        <v>17</v>
      </c>
      <c r="B25" s="609" t="s">
        <v>3558</v>
      </c>
      <c r="C25" s="608">
        <v>1</v>
      </c>
      <c r="D25" s="608"/>
      <c r="E25" s="608"/>
      <c r="F25" s="608">
        <v>1</v>
      </c>
      <c r="G25" s="608"/>
      <c r="H25" s="610">
        <v>534</v>
      </c>
      <c r="I25" s="608"/>
      <c r="J25" s="608"/>
      <c r="K25" s="608">
        <v>1</v>
      </c>
      <c r="L25" s="608">
        <v>165</v>
      </c>
      <c r="M25" s="608">
        <v>71</v>
      </c>
      <c r="N25" s="608">
        <v>199</v>
      </c>
      <c r="O25" s="608"/>
      <c r="P25" s="608">
        <v>1</v>
      </c>
      <c r="Q25" s="608"/>
      <c r="R25" s="608">
        <v>1</v>
      </c>
      <c r="S25" s="608"/>
      <c r="T25" s="608">
        <v>1</v>
      </c>
      <c r="U25" s="611">
        <v>17</v>
      </c>
      <c r="V25" s="608">
        <v>300</v>
      </c>
      <c r="W25" s="608">
        <v>900</v>
      </c>
      <c r="X25" s="608" t="s">
        <v>3575</v>
      </c>
      <c r="Y25" s="479">
        <v>36</v>
      </c>
      <c r="Z25" s="475">
        <v>73</v>
      </c>
      <c r="AA25" s="475">
        <v>75</v>
      </c>
      <c r="AB25" s="475">
        <v>54.5</v>
      </c>
      <c r="AC25" s="475">
        <v>72</v>
      </c>
      <c r="AD25" s="476">
        <v>74</v>
      </c>
      <c r="AE25" s="480">
        <v>160</v>
      </c>
      <c r="AF25" s="477">
        <v>58</v>
      </c>
      <c r="AG25" s="478">
        <v>3869</v>
      </c>
      <c r="AH25" s="608"/>
      <c r="AI25" s="608"/>
      <c r="AJ25" s="608"/>
      <c r="AK25" s="608"/>
      <c r="AL25" s="608"/>
      <c r="AM25" s="608"/>
      <c r="AN25" s="608"/>
      <c r="AO25" s="612"/>
    </row>
    <row r="26" spans="1:41" ht="29.25" customHeight="1">
      <c r="A26" s="608">
        <v>18</v>
      </c>
      <c r="B26" s="609" t="s">
        <v>3558</v>
      </c>
      <c r="C26" s="608"/>
      <c r="D26" s="608">
        <v>1</v>
      </c>
      <c r="E26" s="608"/>
      <c r="F26" s="608"/>
      <c r="G26" s="608">
        <v>1</v>
      </c>
      <c r="H26" s="610">
        <v>584</v>
      </c>
      <c r="I26" s="608"/>
      <c r="J26" s="608">
        <v>1</v>
      </c>
      <c r="K26" s="608"/>
      <c r="L26" s="608">
        <v>162</v>
      </c>
      <c r="M26" s="608">
        <v>74</v>
      </c>
      <c r="N26" s="608">
        <v>112</v>
      </c>
      <c r="O26" s="608"/>
      <c r="P26" s="608">
        <v>1</v>
      </c>
      <c r="Q26" s="608">
        <v>1</v>
      </c>
      <c r="R26" s="608"/>
      <c r="S26" s="608">
        <v>1</v>
      </c>
      <c r="T26" s="608"/>
      <c r="U26" s="611">
        <v>18</v>
      </c>
      <c r="V26" s="608">
        <v>300</v>
      </c>
      <c r="W26" s="608">
        <v>600</v>
      </c>
      <c r="X26" s="608" t="s">
        <v>3576</v>
      </c>
      <c r="Y26" s="481">
        <v>16452.5</v>
      </c>
      <c r="Z26" s="105">
        <v>20800.5</v>
      </c>
      <c r="AA26" s="66">
        <v>4705</v>
      </c>
      <c r="AB26" s="475">
        <v>235</v>
      </c>
      <c r="AC26" s="475">
        <v>271</v>
      </c>
      <c r="AD26" s="476">
        <v>104</v>
      </c>
      <c r="AE26" s="480">
        <v>528</v>
      </c>
      <c r="AF26" s="477">
        <v>95</v>
      </c>
      <c r="AG26" s="478">
        <v>2802</v>
      </c>
      <c r="AH26" s="608"/>
      <c r="AI26" s="608"/>
      <c r="AJ26" s="608"/>
      <c r="AK26" s="608"/>
      <c r="AL26" s="608"/>
      <c r="AM26" s="608"/>
      <c r="AN26" s="608"/>
      <c r="AO26" s="612"/>
    </row>
    <row r="27" spans="1:41" ht="29.25" customHeight="1">
      <c r="A27" s="608">
        <v>19</v>
      </c>
      <c r="B27" s="609" t="s">
        <v>3558</v>
      </c>
      <c r="C27" s="608">
        <v>1</v>
      </c>
      <c r="D27" s="608"/>
      <c r="E27" s="608">
        <v>1</v>
      </c>
      <c r="F27" s="608"/>
      <c r="G27" s="608"/>
      <c r="H27" s="610">
        <v>91</v>
      </c>
      <c r="I27" s="608"/>
      <c r="J27" s="608">
        <v>1</v>
      </c>
      <c r="K27" s="608"/>
      <c r="L27" s="608">
        <v>84</v>
      </c>
      <c r="M27" s="608">
        <v>55</v>
      </c>
      <c r="N27" s="608">
        <v>104</v>
      </c>
      <c r="O27" s="608"/>
      <c r="P27" s="608">
        <v>1</v>
      </c>
      <c r="Q27" s="608"/>
      <c r="R27" s="608">
        <v>1</v>
      </c>
      <c r="S27" s="608"/>
      <c r="T27" s="608">
        <v>1</v>
      </c>
      <c r="U27" s="611">
        <v>19</v>
      </c>
      <c r="V27" s="608">
        <v>300</v>
      </c>
      <c r="W27" s="608">
        <v>700</v>
      </c>
      <c r="X27" s="608" t="s">
        <v>3577</v>
      </c>
      <c r="Y27" s="70">
        <v>9702</v>
      </c>
      <c r="Z27" s="105">
        <v>15090</v>
      </c>
      <c r="AA27" s="66">
        <v>3080.5</v>
      </c>
      <c r="AB27" s="475">
        <v>96</v>
      </c>
      <c r="AC27" s="475">
        <v>133</v>
      </c>
      <c r="AD27" s="476">
        <v>57</v>
      </c>
      <c r="AE27" s="480">
        <v>164</v>
      </c>
      <c r="AF27" s="477">
        <v>68</v>
      </c>
      <c r="AG27" s="478">
        <v>1434</v>
      </c>
      <c r="AH27" s="608"/>
      <c r="AI27" s="608"/>
      <c r="AJ27" s="608" t="s">
        <v>3574</v>
      </c>
      <c r="AK27" s="608"/>
      <c r="AL27" s="608"/>
      <c r="AM27" s="608"/>
      <c r="AN27" s="608"/>
      <c r="AO27" s="612"/>
    </row>
    <row r="28" spans="1:41" ht="29.25" customHeight="1">
      <c r="A28" s="608">
        <v>20</v>
      </c>
      <c r="B28" s="609" t="s">
        <v>3558</v>
      </c>
      <c r="C28" s="608">
        <v>1</v>
      </c>
      <c r="D28" s="608"/>
      <c r="E28" s="608"/>
      <c r="F28" s="608"/>
      <c r="G28" s="608">
        <v>1</v>
      </c>
      <c r="H28" s="610">
        <v>671</v>
      </c>
      <c r="I28" s="608"/>
      <c r="J28" s="608"/>
      <c r="K28" s="608">
        <v>1</v>
      </c>
      <c r="L28" s="608">
        <v>175</v>
      </c>
      <c r="M28" s="608">
        <v>74</v>
      </c>
      <c r="N28" s="608">
        <v>223</v>
      </c>
      <c r="O28" s="608"/>
      <c r="P28" s="608">
        <v>1</v>
      </c>
      <c r="Q28" s="608"/>
      <c r="R28" s="608">
        <v>1</v>
      </c>
      <c r="S28" s="608"/>
      <c r="T28" s="608">
        <v>1</v>
      </c>
      <c r="U28" s="611">
        <v>20</v>
      </c>
      <c r="V28" s="608">
        <v>300</v>
      </c>
      <c r="W28" s="608">
        <v>900</v>
      </c>
      <c r="X28" s="608" t="s">
        <v>3578</v>
      </c>
      <c r="Y28" s="479">
        <v>648</v>
      </c>
      <c r="Z28" s="475">
        <v>899.5</v>
      </c>
      <c r="AA28" s="66">
        <v>1891</v>
      </c>
      <c r="AB28" s="475">
        <v>135</v>
      </c>
      <c r="AC28" s="475">
        <v>128.5</v>
      </c>
      <c r="AD28" s="476">
        <v>330</v>
      </c>
      <c r="AE28" s="480">
        <v>188</v>
      </c>
      <c r="AF28" s="477">
        <v>194</v>
      </c>
      <c r="AG28" s="478">
        <v>1508</v>
      </c>
      <c r="AH28" s="608"/>
      <c r="AI28" s="608"/>
      <c r="AJ28" s="608"/>
      <c r="AK28" s="608"/>
      <c r="AL28" s="608"/>
      <c r="AM28" s="608"/>
      <c r="AN28" s="608"/>
      <c r="AO28" s="612"/>
    </row>
    <row r="29" spans="1:41" ht="29.25" customHeight="1">
      <c r="A29" s="608">
        <v>21</v>
      </c>
      <c r="B29" s="609" t="s">
        <v>3579</v>
      </c>
      <c r="C29" s="608"/>
      <c r="D29" s="608">
        <v>1</v>
      </c>
      <c r="E29" s="608"/>
      <c r="F29" s="608"/>
      <c r="G29" s="608">
        <v>1</v>
      </c>
      <c r="H29" s="610">
        <v>597</v>
      </c>
      <c r="I29" s="608"/>
      <c r="J29" s="608">
        <v>1</v>
      </c>
      <c r="K29" s="608"/>
      <c r="L29" s="608">
        <v>174</v>
      </c>
      <c r="M29" s="608">
        <v>73</v>
      </c>
      <c r="N29" s="608">
        <v>221</v>
      </c>
      <c r="O29" s="608"/>
      <c r="P29" s="608">
        <v>1</v>
      </c>
      <c r="Q29" s="608">
        <v>1</v>
      </c>
      <c r="R29" s="608"/>
      <c r="S29" s="608">
        <v>1</v>
      </c>
      <c r="T29" s="608"/>
      <c r="U29" s="611">
        <v>21</v>
      </c>
      <c r="V29" s="608">
        <v>300</v>
      </c>
      <c r="W29" s="608">
        <v>900</v>
      </c>
      <c r="X29" s="608" t="s">
        <v>3580</v>
      </c>
      <c r="Y29" s="481">
        <v>26450</v>
      </c>
      <c r="Z29" s="105">
        <v>26267</v>
      </c>
      <c r="AA29" s="66">
        <v>6461</v>
      </c>
      <c r="AB29" s="66">
        <v>8665</v>
      </c>
      <c r="AC29" s="105">
        <v>11408.5</v>
      </c>
      <c r="AD29" s="476">
        <v>115</v>
      </c>
      <c r="AE29" s="81">
        <v>1165</v>
      </c>
      <c r="AF29" s="477">
        <v>85.5</v>
      </c>
      <c r="AG29" s="478">
        <v>2207.5</v>
      </c>
      <c r="AH29" s="608"/>
      <c r="AI29" s="608"/>
      <c r="AJ29" s="608"/>
      <c r="AK29" s="608"/>
      <c r="AL29" s="608"/>
      <c r="AM29" s="608"/>
      <c r="AN29" s="608"/>
      <c r="AO29" s="612"/>
    </row>
    <row r="30" spans="1:41" ht="29.25" customHeight="1">
      <c r="A30" s="608">
        <v>22</v>
      </c>
      <c r="B30" s="609" t="s">
        <v>3579</v>
      </c>
      <c r="C30" s="608">
        <v>1</v>
      </c>
      <c r="D30" s="608"/>
      <c r="E30" s="608"/>
      <c r="F30" s="608">
        <v>1</v>
      </c>
      <c r="G30" s="608"/>
      <c r="H30" s="610">
        <v>93</v>
      </c>
      <c r="I30" s="608"/>
      <c r="J30" s="608">
        <v>1</v>
      </c>
      <c r="K30" s="608"/>
      <c r="L30" s="608">
        <v>82</v>
      </c>
      <c r="M30" s="608">
        <v>56</v>
      </c>
      <c r="N30" s="608">
        <v>106</v>
      </c>
      <c r="O30" s="608"/>
      <c r="P30" s="608">
        <v>1</v>
      </c>
      <c r="Q30" s="608"/>
      <c r="R30" s="608">
        <v>1</v>
      </c>
      <c r="S30" s="608"/>
      <c r="T30" s="608">
        <v>1</v>
      </c>
      <c r="U30" s="611">
        <v>22</v>
      </c>
      <c r="V30" s="608">
        <v>300</v>
      </c>
      <c r="W30" s="608">
        <v>600</v>
      </c>
      <c r="X30" s="608" t="s">
        <v>3581</v>
      </c>
      <c r="Y30" s="70">
        <v>9761.5</v>
      </c>
      <c r="Z30" s="66">
        <v>9457</v>
      </c>
      <c r="AA30" s="475">
        <v>280</v>
      </c>
      <c r="AB30" s="475">
        <v>75</v>
      </c>
      <c r="AC30" s="475">
        <v>71</v>
      </c>
      <c r="AD30" s="476">
        <v>33</v>
      </c>
      <c r="AE30" s="480">
        <v>104</v>
      </c>
      <c r="AF30" s="477">
        <v>44</v>
      </c>
      <c r="AG30" s="478">
        <v>1176.5</v>
      </c>
      <c r="AH30" s="608"/>
      <c r="AI30" s="608"/>
      <c r="AJ30" s="608" t="s">
        <v>3582</v>
      </c>
      <c r="AK30" s="608"/>
      <c r="AL30" s="608"/>
      <c r="AM30" s="608"/>
      <c r="AN30" s="608"/>
      <c r="AO30" s="612"/>
    </row>
    <row r="31" spans="1:41" ht="29.25" customHeight="1">
      <c r="A31" s="608">
        <v>23</v>
      </c>
      <c r="B31" s="609" t="s">
        <v>3579</v>
      </c>
      <c r="C31" s="608"/>
      <c r="D31" s="608">
        <v>1</v>
      </c>
      <c r="E31" s="608"/>
      <c r="F31" s="608"/>
      <c r="G31" s="608">
        <v>1</v>
      </c>
      <c r="H31" s="610">
        <v>603</v>
      </c>
      <c r="I31" s="608"/>
      <c r="J31" s="608">
        <v>1</v>
      </c>
      <c r="K31" s="608"/>
      <c r="L31" s="608">
        <v>169</v>
      </c>
      <c r="M31" s="608">
        <v>74</v>
      </c>
      <c r="N31" s="608">
        <v>218</v>
      </c>
      <c r="O31" s="608"/>
      <c r="P31" s="608">
        <v>1</v>
      </c>
      <c r="Q31" s="608">
        <v>1</v>
      </c>
      <c r="R31" s="608"/>
      <c r="S31" s="608">
        <v>1</v>
      </c>
      <c r="T31" s="608"/>
      <c r="U31" s="611">
        <v>23</v>
      </c>
      <c r="V31" s="608">
        <v>300</v>
      </c>
      <c r="W31" s="608">
        <v>600</v>
      </c>
      <c r="X31" s="608" t="s">
        <v>3583</v>
      </c>
      <c r="Y31" s="479">
        <v>136</v>
      </c>
      <c r="Z31" s="475">
        <v>96</v>
      </c>
      <c r="AA31" s="475">
        <v>71</v>
      </c>
      <c r="AB31" s="475">
        <v>78</v>
      </c>
      <c r="AC31" s="475">
        <v>95.5</v>
      </c>
      <c r="AD31" s="476">
        <v>70</v>
      </c>
      <c r="AE31" s="480">
        <v>334</v>
      </c>
      <c r="AF31" s="477">
        <v>82.5</v>
      </c>
      <c r="AG31" s="478">
        <v>1499</v>
      </c>
      <c r="AH31" s="608"/>
      <c r="AI31" s="608"/>
      <c r="AJ31" s="608"/>
      <c r="AK31" s="608"/>
      <c r="AL31" s="608"/>
      <c r="AM31" s="608"/>
      <c r="AN31" s="608"/>
      <c r="AO31" s="612"/>
    </row>
    <row r="32" spans="1:41" ht="29.25" customHeight="1">
      <c r="A32" s="608">
        <v>24</v>
      </c>
      <c r="B32" s="609" t="s">
        <v>3579</v>
      </c>
      <c r="C32" s="608"/>
      <c r="D32" s="608">
        <v>1</v>
      </c>
      <c r="E32" s="608">
        <v>1</v>
      </c>
      <c r="F32" s="608"/>
      <c r="G32" s="608"/>
      <c r="H32" s="610">
        <v>82</v>
      </c>
      <c r="I32" s="608"/>
      <c r="J32" s="608">
        <v>1</v>
      </c>
      <c r="K32" s="608"/>
      <c r="L32" s="608">
        <v>75</v>
      </c>
      <c r="M32" s="608">
        <v>54</v>
      </c>
      <c r="N32" s="608">
        <v>96</v>
      </c>
      <c r="O32" s="608"/>
      <c r="P32" s="608">
        <v>1</v>
      </c>
      <c r="Q32" s="608"/>
      <c r="R32" s="608">
        <v>1</v>
      </c>
      <c r="S32" s="608"/>
      <c r="T32" s="608">
        <v>1</v>
      </c>
      <c r="U32" s="611">
        <v>24</v>
      </c>
      <c r="V32" s="608">
        <v>300</v>
      </c>
      <c r="W32" s="608">
        <v>400</v>
      </c>
      <c r="X32" s="608" t="s">
        <v>3584</v>
      </c>
      <c r="Y32" s="479">
        <v>53</v>
      </c>
      <c r="Z32" s="475">
        <v>47</v>
      </c>
      <c r="AA32" s="475">
        <v>49.5</v>
      </c>
      <c r="AB32" s="475">
        <v>53</v>
      </c>
      <c r="AC32" s="475">
        <v>64</v>
      </c>
      <c r="AD32" s="476">
        <v>48</v>
      </c>
      <c r="AE32" s="480">
        <v>162</v>
      </c>
      <c r="AF32" s="477">
        <v>56</v>
      </c>
      <c r="AG32" s="478">
        <v>982</v>
      </c>
      <c r="AH32" s="608"/>
      <c r="AI32" s="608"/>
      <c r="AJ32" s="608" t="s">
        <v>3574</v>
      </c>
      <c r="AK32" s="608"/>
      <c r="AL32" s="608"/>
      <c r="AM32" s="608"/>
      <c r="AN32" s="608"/>
      <c r="AO32" s="612"/>
    </row>
    <row r="33" spans="1:41" ht="29.25" customHeight="1">
      <c r="A33" s="608">
        <v>25</v>
      </c>
      <c r="B33" s="609" t="s">
        <v>3579</v>
      </c>
      <c r="C33" s="608"/>
      <c r="D33" s="608">
        <v>1</v>
      </c>
      <c r="E33" s="608"/>
      <c r="F33" s="608">
        <v>1</v>
      </c>
      <c r="G33" s="608"/>
      <c r="H33" s="610">
        <v>463</v>
      </c>
      <c r="I33" s="608"/>
      <c r="J33" s="608">
        <v>1</v>
      </c>
      <c r="K33" s="608"/>
      <c r="L33" s="608">
        <v>167</v>
      </c>
      <c r="M33" s="608">
        <v>70</v>
      </c>
      <c r="N33" s="608">
        <v>198</v>
      </c>
      <c r="O33" s="608"/>
      <c r="P33" s="608">
        <v>1</v>
      </c>
      <c r="Q33" s="608">
        <v>1</v>
      </c>
      <c r="R33" s="608"/>
      <c r="S33" s="608">
        <v>1</v>
      </c>
      <c r="T33" s="608"/>
      <c r="U33" s="611">
        <v>25</v>
      </c>
      <c r="V33" s="608">
        <v>300</v>
      </c>
      <c r="W33" s="608">
        <v>900</v>
      </c>
      <c r="X33" s="608" t="s">
        <v>3585</v>
      </c>
      <c r="Y33" s="479">
        <v>72</v>
      </c>
      <c r="Z33" s="475">
        <v>85</v>
      </c>
      <c r="AA33" s="475">
        <v>44.5</v>
      </c>
      <c r="AB33" s="475">
        <v>177</v>
      </c>
      <c r="AC33" s="475">
        <v>90</v>
      </c>
      <c r="AD33" s="476">
        <v>229</v>
      </c>
      <c r="AE33" s="480">
        <v>419</v>
      </c>
      <c r="AF33" s="477">
        <v>52</v>
      </c>
      <c r="AG33" s="478">
        <v>1467</v>
      </c>
      <c r="AH33" s="608"/>
      <c r="AI33" s="608"/>
      <c r="AJ33" s="608"/>
      <c r="AK33" s="608"/>
      <c r="AL33" s="608"/>
      <c r="AM33" s="608"/>
      <c r="AN33" s="608"/>
      <c r="AO33" s="612"/>
    </row>
    <row r="34" spans="1:41" ht="29.25" customHeight="1">
      <c r="A34" s="608">
        <v>26</v>
      </c>
      <c r="B34" s="609" t="s">
        <v>3579</v>
      </c>
      <c r="C34" s="608"/>
      <c r="D34" s="608">
        <v>1</v>
      </c>
      <c r="E34" s="608"/>
      <c r="F34" s="608"/>
      <c r="G34" s="608">
        <v>1</v>
      </c>
      <c r="H34" s="610">
        <v>598</v>
      </c>
      <c r="I34" s="608"/>
      <c r="J34" s="608">
        <v>1</v>
      </c>
      <c r="K34" s="608"/>
      <c r="L34" s="608">
        <v>172</v>
      </c>
      <c r="M34" s="608">
        <v>73</v>
      </c>
      <c r="N34" s="608">
        <v>215</v>
      </c>
      <c r="O34" s="608"/>
      <c r="P34" s="608">
        <v>1</v>
      </c>
      <c r="Q34" s="608">
        <v>1</v>
      </c>
      <c r="R34" s="608"/>
      <c r="S34" s="608">
        <v>1</v>
      </c>
      <c r="T34" s="608"/>
      <c r="U34" s="611">
        <v>26</v>
      </c>
      <c r="V34" s="608">
        <v>300</v>
      </c>
      <c r="W34" s="608">
        <v>900</v>
      </c>
      <c r="X34" s="608" t="s">
        <v>3586</v>
      </c>
      <c r="Y34" s="481">
        <v>10326</v>
      </c>
      <c r="Z34" s="475">
        <v>750.5</v>
      </c>
      <c r="AA34" s="475">
        <v>617</v>
      </c>
      <c r="AB34" s="475">
        <v>129.5</v>
      </c>
      <c r="AC34" s="475">
        <v>179.5</v>
      </c>
      <c r="AD34" s="71">
        <v>2144</v>
      </c>
      <c r="AE34" s="81">
        <v>8453.5</v>
      </c>
      <c r="AF34" s="72">
        <v>4536.5</v>
      </c>
      <c r="AG34" s="478">
        <v>1737</v>
      </c>
      <c r="AH34" s="608"/>
      <c r="AI34" s="608"/>
      <c r="AJ34" s="608"/>
      <c r="AK34" s="608"/>
      <c r="AL34" s="608"/>
      <c r="AM34" s="608"/>
      <c r="AN34" s="608"/>
      <c r="AO34" s="612"/>
    </row>
    <row r="35" spans="1:41" ht="29.25" customHeight="1">
      <c r="A35" s="608">
        <v>27</v>
      </c>
      <c r="B35" s="609" t="s">
        <v>3579</v>
      </c>
      <c r="C35" s="608">
        <v>1</v>
      </c>
      <c r="D35" s="608"/>
      <c r="E35" s="608">
        <v>1</v>
      </c>
      <c r="F35" s="608"/>
      <c r="G35" s="608"/>
      <c r="H35" s="610">
        <v>102</v>
      </c>
      <c r="I35" s="608"/>
      <c r="J35" s="608"/>
      <c r="K35" s="608">
        <v>1</v>
      </c>
      <c r="L35" s="608">
        <v>81</v>
      </c>
      <c r="M35" s="608">
        <v>58</v>
      </c>
      <c r="N35" s="608">
        <v>98</v>
      </c>
      <c r="O35" s="608"/>
      <c r="P35" s="608">
        <v>1</v>
      </c>
      <c r="Q35" s="608"/>
      <c r="R35" s="608">
        <v>1</v>
      </c>
      <c r="S35" s="608"/>
      <c r="T35" s="608">
        <v>1</v>
      </c>
      <c r="U35" s="611">
        <v>27</v>
      </c>
      <c r="V35" s="608">
        <v>300</v>
      </c>
      <c r="W35" s="608">
        <v>800</v>
      </c>
      <c r="X35" s="608" t="s">
        <v>3587</v>
      </c>
      <c r="Y35" s="70">
        <v>1692</v>
      </c>
      <c r="Z35" s="475">
        <v>147</v>
      </c>
      <c r="AA35" s="475">
        <v>115</v>
      </c>
      <c r="AB35" s="475">
        <v>56</v>
      </c>
      <c r="AC35" s="475">
        <v>44</v>
      </c>
      <c r="AD35" s="476">
        <v>138</v>
      </c>
      <c r="AE35" s="81">
        <v>1429</v>
      </c>
      <c r="AF35" s="477">
        <v>539</v>
      </c>
      <c r="AG35" s="478">
        <v>572</v>
      </c>
      <c r="AH35" s="608"/>
      <c r="AI35" s="608"/>
      <c r="AJ35" s="608" t="s">
        <v>3582</v>
      </c>
      <c r="AK35" s="608"/>
      <c r="AL35" s="608"/>
      <c r="AM35" s="608"/>
      <c r="AN35" s="608"/>
      <c r="AO35" s="612"/>
    </row>
    <row r="36" spans="1:41" ht="29.25" customHeight="1" thickBot="1">
      <c r="A36" s="608">
        <v>28</v>
      </c>
      <c r="B36" s="609" t="s">
        <v>3579</v>
      </c>
      <c r="C36" s="608"/>
      <c r="D36" s="608">
        <v>1</v>
      </c>
      <c r="E36" s="608"/>
      <c r="F36" s="608"/>
      <c r="G36" s="608">
        <v>1</v>
      </c>
      <c r="H36" s="610">
        <v>549</v>
      </c>
      <c r="I36" s="608">
        <v>1</v>
      </c>
      <c r="J36" s="608"/>
      <c r="K36" s="608"/>
      <c r="L36" s="608">
        <v>170</v>
      </c>
      <c r="M36" s="608">
        <v>74</v>
      </c>
      <c r="N36" s="608">
        <v>210</v>
      </c>
      <c r="O36" s="608"/>
      <c r="P36" s="608">
        <v>1</v>
      </c>
      <c r="Q36" s="608">
        <v>1</v>
      </c>
      <c r="R36" s="608"/>
      <c r="S36" s="608">
        <v>1</v>
      </c>
      <c r="T36" s="608"/>
      <c r="U36" s="611">
        <v>28</v>
      </c>
      <c r="V36" s="608">
        <v>300</v>
      </c>
      <c r="W36" s="608">
        <v>800</v>
      </c>
      <c r="X36" s="608" t="s">
        <v>3588</v>
      </c>
      <c r="Y36" s="639">
        <v>21408</v>
      </c>
      <c r="Z36" s="226">
        <v>23387</v>
      </c>
      <c r="AA36" s="98">
        <v>5919.5</v>
      </c>
      <c r="AB36" s="98">
        <v>1614.5</v>
      </c>
      <c r="AC36" s="98">
        <v>1298</v>
      </c>
      <c r="AD36" s="118">
        <v>1323.5</v>
      </c>
      <c r="AE36" s="119">
        <v>1818.5</v>
      </c>
      <c r="AF36" s="512">
        <v>585</v>
      </c>
      <c r="AG36" s="513">
        <v>3175</v>
      </c>
      <c r="AH36" s="608"/>
      <c r="AI36" s="608"/>
      <c r="AJ36" s="608"/>
      <c r="AK36" s="608"/>
      <c r="AL36" s="608"/>
      <c r="AM36" s="608"/>
      <c r="AN36" s="608"/>
      <c r="AO36" s="612"/>
    </row>
    <row r="37" spans="1:41" ht="29.25" customHeight="1">
      <c r="A37" s="608">
        <v>29</v>
      </c>
      <c r="B37" s="609" t="s">
        <v>3579</v>
      </c>
      <c r="C37" s="608"/>
      <c r="D37" s="608">
        <v>1</v>
      </c>
      <c r="E37" s="608">
        <v>1</v>
      </c>
      <c r="F37" s="608"/>
      <c r="G37" s="608"/>
      <c r="H37" s="610">
        <v>89</v>
      </c>
      <c r="I37" s="608"/>
      <c r="J37" s="608">
        <v>1</v>
      </c>
      <c r="K37" s="608"/>
      <c r="L37" s="608">
        <v>80</v>
      </c>
      <c r="M37" s="608">
        <v>55</v>
      </c>
      <c r="N37" s="608">
        <v>99</v>
      </c>
      <c r="O37" s="608"/>
      <c r="P37" s="608">
        <v>1</v>
      </c>
      <c r="Q37" s="608"/>
      <c r="R37" s="608">
        <v>1</v>
      </c>
      <c r="S37" s="608"/>
      <c r="T37" s="608">
        <v>1</v>
      </c>
      <c r="U37" s="611">
        <v>29</v>
      </c>
      <c r="V37" s="608">
        <v>300</v>
      </c>
      <c r="W37" s="608">
        <v>1600</v>
      </c>
      <c r="X37" s="608" t="s">
        <v>3589</v>
      </c>
      <c r="Y37" s="640">
        <v>11616</v>
      </c>
      <c r="Z37" s="227">
        <v>16987.5</v>
      </c>
      <c r="AA37" s="78">
        <v>3120.5</v>
      </c>
      <c r="AB37" s="515">
        <v>251</v>
      </c>
      <c r="AC37" s="515">
        <v>235</v>
      </c>
      <c r="AD37" s="516">
        <v>346</v>
      </c>
      <c r="AE37" s="574">
        <v>183.5</v>
      </c>
      <c r="AF37" s="517">
        <v>132</v>
      </c>
      <c r="AG37" s="575">
        <v>847</v>
      </c>
      <c r="AH37" s="608"/>
      <c r="AI37" s="608"/>
      <c r="AJ37" s="608" t="s">
        <v>3590</v>
      </c>
      <c r="AK37" s="608"/>
      <c r="AL37" s="608"/>
      <c r="AM37" s="608"/>
      <c r="AN37" s="608"/>
      <c r="AO37" s="612"/>
    </row>
    <row r="38" spans="1:41" ht="29.25" customHeight="1">
      <c r="A38" s="608">
        <v>30</v>
      </c>
      <c r="B38" s="609" t="s">
        <v>3579</v>
      </c>
      <c r="C38" s="608"/>
      <c r="D38" s="608">
        <v>1</v>
      </c>
      <c r="E38" s="608"/>
      <c r="F38" s="608"/>
      <c r="G38" s="608">
        <v>1</v>
      </c>
      <c r="H38" s="610">
        <v>581</v>
      </c>
      <c r="I38" s="608"/>
      <c r="J38" s="608">
        <v>1</v>
      </c>
      <c r="K38" s="608"/>
      <c r="L38" s="608">
        <v>170</v>
      </c>
      <c r="M38" s="608">
        <v>72</v>
      </c>
      <c r="N38" s="608">
        <v>216</v>
      </c>
      <c r="O38" s="608"/>
      <c r="P38" s="608">
        <v>1</v>
      </c>
      <c r="Q38" s="608">
        <v>1</v>
      </c>
      <c r="R38" s="608"/>
      <c r="S38" s="608">
        <v>1</v>
      </c>
      <c r="T38" s="608"/>
      <c r="U38" s="611">
        <v>30</v>
      </c>
      <c r="V38" s="608">
        <v>300</v>
      </c>
      <c r="W38" s="608">
        <v>1000</v>
      </c>
      <c r="X38" s="608" t="s">
        <v>3591</v>
      </c>
      <c r="Y38" s="479">
        <v>983</v>
      </c>
      <c r="Z38" s="475">
        <v>215</v>
      </c>
      <c r="AA38" s="475">
        <v>173</v>
      </c>
      <c r="AB38" s="475">
        <v>74.5</v>
      </c>
      <c r="AC38" s="475">
        <v>103</v>
      </c>
      <c r="AD38" s="476">
        <v>242</v>
      </c>
      <c r="AE38" s="81">
        <v>1886</v>
      </c>
      <c r="AF38" s="477">
        <v>299.5</v>
      </c>
      <c r="AG38" s="478">
        <v>1583</v>
      </c>
      <c r="AH38" s="608"/>
      <c r="AI38" s="608"/>
      <c r="AJ38" s="608"/>
      <c r="AK38" s="608"/>
      <c r="AL38" s="608"/>
      <c r="AM38" s="608"/>
      <c r="AN38" s="608"/>
      <c r="AO38" s="612"/>
    </row>
    <row r="39" spans="1:41" ht="29.25" customHeight="1">
      <c r="A39" s="608">
        <v>31</v>
      </c>
      <c r="B39" s="609" t="s">
        <v>3579</v>
      </c>
      <c r="C39" s="608">
        <v>1</v>
      </c>
      <c r="D39" s="608"/>
      <c r="E39" s="608">
        <v>1</v>
      </c>
      <c r="F39" s="608"/>
      <c r="G39" s="608"/>
      <c r="H39" s="610">
        <v>82</v>
      </c>
      <c r="I39" s="608"/>
      <c r="J39" s="608">
        <v>1</v>
      </c>
      <c r="K39" s="608"/>
      <c r="L39" s="608">
        <v>71</v>
      </c>
      <c r="M39" s="608">
        <v>52</v>
      </c>
      <c r="N39" s="608">
        <v>93</v>
      </c>
      <c r="O39" s="608"/>
      <c r="P39" s="608">
        <v>1</v>
      </c>
      <c r="Q39" s="608"/>
      <c r="R39" s="608">
        <v>1</v>
      </c>
      <c r="S39" s="608"/>
      <c r="T39" s="608">
        <v>1</v>
      </c>
      <c r="U39" s="611">
        <v>31</v>
      </c>
      <c r="V39" s="608">
        <v>300</v>
      </c>
      <c r="W39" s="608">
        <v>800</v>
      </c>
      <c r="X39" s="608" t="s">
        <v>3592</v>
      </c>
      <c r="Y39" s="479">
        <v>335</v>
      </c>
      <c r="Z39" s="475">
        <v>71</v>
      </c>
      <c r="AA39" s="475">
        <v>91</v>
      </c>
      <c r="AB39" s="475">
        <v>54</v>
      </c>
      <c r="AC39" s="475">
        <v>76</v>
      </c>
      <c r="AD39" s="476">
        <v>107</v>
      </c>
      <c r="AE39" s="480">
        <v>354</v>
      </c>
      <c r="AF39" s="477">
        <v>132.5</v>
      </c>
      <c r="AG39" s="478">
        <v>1089</v>
      </c>
      <c r="AH39" s="608"/>
      <c r="AI39" s="608"/>
      <c r="AJ39" s="608" t="s">
        <v>3593</v>
      </c>
      <c r="AK39" s="608"/>
      <c r="AL39" s="608"/>
      <c r="AM39" s="608"/>
      <c r="AN39" s="608"/>
      <c r="AO39" s="612"/>
    </row>
    <row r="40" spans="1:41" ht="29.25" customHeight="1">
      <c r="A40" s="608">
        <v>32</v>
      </c>
      <c r="B40" s="609" t="s">
        <v>3579</v>
      </c>
      <c r="C40" s="608"/>
      <c r="D40" s="608">
        <v>1</v>
      </c>
      <c r="E40" s="608"/>
      <c r="F40" s="608"/>
      <c r="G40" s="608">
        <v>1</v>
      </c>
      <c r="H40" s="610">
        <v>610</v>
      </c>
      <c r="I40" s="608">
        <v>1</v>
      </c>
      <c r="J40" s="608"/>
      <c r="K40" s="608"/>
      <c r="L40" s="608">
        <v>171</v>
      </c>
      <c r="M40" s="608">
        <v>72</v>
      </c>
      <c r="N40" s="608">
        <v>214</v>
      </c>
      <c r="O40" s="608"/>
      <c r="P40" s="608">
        <v>1</v>
      </c>
      <c r="Q40" s="608">
        <v>1</v>
      </c>
      <c r="R40" s="608"/>
      <c r="S40" s="608">
        <v>1</v>
      </c>
      <c r="T40" s="608"/>
      <c r="U40" s="611">
        <v>32</v>
      </c>
      <c r="V40" s="608">
        <v>300</v>
      </c>
      <c r="W40" s="608">
        <v>800</v>
      </c>
      <c r="X40" s="608" t="s">
        <v>3594</v>
      </c>
      <c r="Y40" s="70">
        <v>4165.5</v>
      </c>
      <c r="Z40" s="105">
        <v>11673</v>
      </c>
      <c r="AA40" s="66">
        <v>2560</v>
      </c>
      <c r="AB40" s="66">
        <v>1709</v>
      </c>
      <c r="AC40" s="66">
        <v>2001</v>
      </c>
      <c r="AD40" s="476">
        <v>536</v>
      </c>
      <c r="AE40" s="81">
        <v>2271.5</v>
      </c>
      <c r="AF40" s="477">
        <v>275</v>
      </c>
      <c r="AG40" s="478">
        <v>1827.5</v>
      </c>
      <c r="AH40" s="608"/>
      <c r="AI40" s="608"/>
      <c r="AJ40" s="608"/>
      <c r="AK40" s="608"/>
      <c r="AL40" s="608"/>
      <c r="AM40" s="608"/>
      <c r="AN40" s="608"/>
      <c r="AO40" s="612"/>
    </row>
    <row r="41" spans="1:41" ht="29.25" customHeight="1">
      <c r="A41" s="608">
        <v>33</v>
      </c>
      <c r="B41" s="609" t="s">
        <v>3579</v>
      </c>
      <c r="C41" s="608">
        <v>1</v>
      </c>
      <c r="D41" s="608"/>
      <c r="E41" s="608">
        <v>1</v>
      </c>
      <c r="F41" s="608"/>
      <c r="G41" s="608"/>
      <c r="H41" s="610">
        <v>87</v>
      </c>
      <c r="I41" s="608"/>
      <c r="J41" s="608">
        <v>1</v>
      </c>
      <c r="K41" s="608"/>
      <c r="L41" s="608">
        <v>76</v>
      </c>
      <c r="M41" s="608">
        <v>56</v>
      </c>
      <c r="N41" s="608">
        <v>99</v>
      </c>
      <c r="O41" s="608"/>
      <c r="P41" s="608">
        <v>1</v>
      </c>
      <c r="Q41" s="608"/>
      <c r="R41" s="608">
        <v>1</v>
      </c>
      <c r="S41" s="608"/>
      <c r="T41" s="608">
        <v>1</v>
      </c>
      <c r="U41" s="611">
        <v>33</v>
      </c>
      <c r="V41" s="608">
        <v>300</v>
      </c>
      <c r="W41" s="608">
        <v>1600</v>
      </c>
      <c r="X41" s="608" t="s">
        <v>3595</v>
      </c>
      <c r="Y41" s="479">
        <v>637</v>
      </c>
      <c r="Z41" s="66">
        <v>4392</v>
      </c>
      <c r="AA41" s="475">
        <v>866.5</v>
      </c>
      <c r="AB41" s="475">
        <v>278</v>
      </c>
      <c r="AC41" s="475">
        <v>329.5</v>
      </c>
      <c r="AD41" s="476">
        <v>160</v>
      </c>
      <c r="AE41" s="480">
        <v>163</v>
      </c>
      <c r="AF41" s="477">
        <v>59</v>
      </c>
      <c r="AG41" s="478">
        <v>923.5</v>
      </c>
      <c r="AH41" s="608"/>
      <c r="AI41" s="608"/>
      <c r="AJ41" s="608" t="s">
        <v>3596</v>
      </c>
      <c r="AK41" s="608"/>
      <c r="AL41" s="608"/>
      <c r="AM41" s="608"/>
      <c r="AN41" s="608"/>
      <c r="AO41" s="612"/>
    </row>
    <row r="42" spans="1:41" ht="29.25" customHeight="1">
      <c r="A42" s="608">
        <v>34</v>
      </c>
      <c r="B42" s="609" t="s">
        <v>3579</v>
      </c>
      <c r="C42" s="608"/>
      <c r="D42" s="608">
        <v>1</v>
      </c>
      <c r="E42" s="608"/>
      <c r="F42" s="608"/>
      <c r="G42" s="608">
        <v>1</v>
      </c>
      <c r="H42" s="610">
        <v>538</v>
      </c>
      <c r="I42" s="608">
        <v>1</v>
      </c>
      <c r="J42" s="608"/>
      <c r="K42" s="608"/>
      <c r="L42" s="608">
        <v>163</v>
      </c>
      <c r="M42" s="608">
        <v>73</v>
      </c>
      <c r="N42" s="608">
        <v>212</v>
      </c>
      <c r="O42" s="608"/>
      <c r="P42" s="608">
        <v>1</v>
      </c>
      <c r="Q42" s="608">
        <v>1</v>
      </c>
      <c r="R42" s="608"/>
      <c r="S42" s="608">
        <v>1</v>
      </c>
      <c r="T42" s="608"/>
      <c r="U42" s="611">
        <v>34</v>
      </c>
      <c r="V42" s="608">
        <v>300</v>
      </c>
      <c r="W42" s="608">
        <v>700</v>
      </c>
      <c r="X42" s="608" t="s">
        <v>3597</v>
      </c>
      <c r="Y42" s="70">
        <v>1389</v>
      </c>
      <c r="Z42" s="475">
        <v>103</v>
      </c>
      <c r="AA42" s="475">
        <v>222.5</v>
      </c>
      <c r="AB42" s="475">
        <v>214</v>
      </c>
      <c r="AC42" s="475">
        <v>242.5</v>
      </c>
      <c r="AD42" s="71">
        <v>1682.5</v>
      </c>
      <c r="AE42" s="81">
        <v>1229.5</v>
      </c>
      <c r="AF42" s="477">
        <v>604.5</v>
      </c>
      <c r="AG42" s="478">
        <v>1996</v>
      </c>
      <c r="AH42" s="608"/>
      <c r="AI42" s="608"/>
      <c r="AJ42" s="608"/>
      <c r="AK42" s="608"/>
      <c r="AL42" s="608"/>
      <c r="AM42" s="608"/>
      <c r="AN42" s="608"/>
      <c r="AO42" s="612"/>
    </row>
    <row r="43" spans="1:41" ht="29.25" customHeight="1">
      <c r="A43" s="608">
        <v>35</v>
      </c>
      <c r="B43" s="609" t="s">
        <v>3579</v>
      </c>
      <c r="C43" s="608"/>
      <c r="D43" s="608">
        <v>1</v>
      </c>
      <c r="E43" s="608">
        <v>1</v>
      </c>
      <c r="F43" s="608"/>
      <c r="G43" s="608"/>
      <c r="H43" s="610">
        <v>93</v>
      </c>
      <c r="I43" s="608"/>
      <c r="J43" s="608">
        <v>1</v>
      </c>
      <c r="K43" s="608"/>
      <c r="L43" s="608">
        <v>83</v>
      </c>
      <c r="M43" s="608">
        <v>60</v>
      </c>
      <c r="N43" s="608">
        <v>105</v>
      </c>
      <c r="O43" s="608"/>
      <c r="P43" s="608">
        <v>1</v>
      </c>
      <c r="Q43" s="608"/>
      <c r="R43" s="608">
        <v>1</v>
      </c>
      <c r="S43" s="608"/>
      <c r="T43" s="608">
        <v>1</v>
      </c>
      <c r="U43" s="611">
        <v>35</v>
      </c>
      <c r="V43" s="608">
        <v>300</v>
      </c>
      <c r="W43" s="608">
        <v>1200</v>
      </c>
      <c r="X43" s="608" t="s">
        <v>3598</v>
      </c>
      <c r="Y43" s="479">
        <v>208</v>
      </c>
      <c r="Z43" s="475">
        <v>56.5</v>
      </c>
      <c r="AA43" s="475">
        <v>82</v>
      </c>
      <c r="AB43" s="475">
        <v>44</v>
      </c>
      <c r="AC43" s="475">
        <v>64.5</v>
      </c>
      <c r="AD43" s="476">
        <v>207</v>
      </c>
      <c r="AE43" s="480">
        <v>166.5</v>
      </c>
      <c r="AF43" s="477">
        <v>121</v>
      </c>
      <c r="AG43" s="478">
        <v>762</v>
      </c>
      <c r="AH43" s="608"/>
      <c r="AI43" s="608"/>
      <c r="AJ43" s="608" t="s">
        <v>3590</v>
      </c>
      <c r="AK43" s="608"/>
      <c r="AL43" s="608"/>
      <c r="AM43" s="608"/>
      <c r="AN43" s="608"/>
      <c r="AO43" s="612"/>
    </row>
    <row r="44" spans="1:41" ht="29.25" customHeight="1">
      <c r="A44" s="608">
        <v>36</v>
      </c>
      <c r="B44" s="609" t="s">
        <v>3579</v>
      </c>
      <c r="C44" s="608"/>
      <c r="D44" s="608">
        <v>1</v>
      </c>
      <c r="E44" s="608"/>
      <c r="F44" s="608">
        <v>1</v>
      </c>
      <c r="G44" s="608"/>
      <c r="H44" s="610">
        <v>388</v>
      </c>
      <c r="I44" s="608"/>
      <c r="J44" s="608"/>
      <c r="K44" s="608">
        <v>1</v>
      </c>
      <c r="L44" s="608">
        <v>152</v>
      </c>
      <c r="M44" s="608">
        <v>71</v>
      </c>
      <c r="N44" s="608">
        <v>195</v>
      </c>
      <c r="O44" s="608"/>
      <c r="P44" s="608">
        <v>1</v>
      </c>
      <c r="Q44" s="608"/>
      <c r="R44" s="608">
        <v>1</v>
      </c>
      <c r="S44" s="608"/>
      <c r="T44" s="608">
        <v>1</v>
      </c>
      <c r="U44" s="611">
        <v>36</v>
      </c>
      <c r="V44" s="608">
        <v>300</v>
      </c>
      <c r="W44" s="608">
        <v>700</v>
      </c>
      <c r="X44" s="608" t="s">
        <v>3599</v>
      </c>
      <c r="Y44" s="479">
        <v>43.5</v>
      </c>
      <c r="Z44" s="475">
        <v>72</v>
      </c>
      <c r="AA44" s="475">
        <v>65</v>
      </c>
      <c r="AB44" s="475">
        <v>55</v>
      </c>
      <c r="AC44" s="475">
        <v>45.5</v>
      </c>
      <c r="AD44" s="476">
        <v>62</v>
      </c>
      <c r="AE44" s="480">
        <v>251</v>
      </c>
      <c r="AF44" s="477">
        <v>55</v>
      </c>
      <c r="AG44" s="130">
        <v>5237</v>
      </c>
      <c r="AH44" s="608"/>
      <c r="AI44" s="608"/>
      <c r="AJ44" s="608"/>
      <c r="AK44" s="608"/>
      <c r="AL44" s="608"/>
      <c r="AM44" s="608"/>
      <c r="AN44" s="608"/>
      <c r="AO44" s="612"/>
    </row>
    <row r="45" spans="1:41" ht="29.25" customHeight="1">
      <c r="A45" s="608">
        <v>37</v>
      </c>
      <c r="B45" s="609" t="s">
        <v>3579</v>
      </c>
      <c r="C45" s="608">
        <v>1</v>
      </c>
      <c r="D45" s="608"/>
      <c r="E45" s="608"/>
      <c r="F45" s="608">
        <v>1</v>
      </c>
      <c r="G45" s="608"/>
      <c r="H45" s="610">
        <v>468</v>
      </c>
      <c r="I45" s="608"/>
      <c r="J45" s="608"/>
      <c r="K45" s="608">
        <v>1</v>
      </c>
      <c r="L45" s="608">
        <v>156</v>
      </c>
      <c r="M45" s="608">
        <v>71</v>
      </c>
      <c r="N45" s="608">
        <v>200</v>
      </c>
      <c r="O45" s="608"/>
      <c r="P45" s="608">
        <v>1</v>
      </c>
      <c r="Q45" s="608"/>
      <c r="R45" s="608">
        <v>1</v>
      </c>
      <c r="S45" s="608"/>
      <c r="T45" s="608">
        <v>1</v>
      </c>
      <c r="U45" s="611">
        <v>37</v>
      </c>
      <c r="V45" s="608">
        <v>300</v>
      </c>
      <c r="W45" s="608">
        <v>800</v>
      </c>
      <c r="X45" s="608" t="s">
        <v>3600</v>
      </c>
      <c r="Y45" s="479">
        <v>42</v>
      </c>
      <c r="Z45" s="475">
        <v>61</v>
      </c>
      <c r="AA45" s="475">
        <v>51</v>
      </c>
      <c r="AB45" s="475">
        <v>57</v>
      </c>
      <c r="AC45" s="475">
        <v>75</v>
      </c>
      <c r="AD45" s="476">
        <v>44.5</v>
      </c>
      <c r="AE45" s="480">
        <v>514</v>
      </c>
      <c r="AF45" s="477">
        <v>44.5</v>
      </c>
      <c r="AG45" s="478">
        <v>1276</v>
      </c>
      <c r="AH45" s="608"/>
      <c r="AI45" s="608"/>
      <c r="AJ45" s="608"/>
      <c r="AK45" s="608"/>
      <c r="AL45" s="608"/>
      <c r="AM45" s="608"/>
      <c r="AN45" s="608"/>
      <c r="AO45" s="612"/>
    </row>
    <row r="46" spans="1:41" ht="29.25" customHeight="1">
      <c r="A46" s="608">
        <v>38</v>
      </c>
      <c r="B46" s="609" t="s">
        <v>3579</v>
      </c>
      <c r="C46" s="608"/>
      <c r="D46" s="608">
        <v>1</v>
      </c>
      <c r="E46" s="608"/>
      <c r="F46" s="608">
        <v>1</v>
      </c>
      <c r="G46" s="608"/>
      <c r="H46" s="610">
        <v>483</v>
      </c>
      <c r="I46" s="608"/>
      <c r="J46" s="608">
        <v>1</v>
      </c>
      <c r="K46" s="608"/>
      <c r="L46" s="608">
        <v>172</v>
      </c>
      <c r="M46" s="608">
        <v>72</v>
      </c>
      <c r="N46" s="608">
        <v>204</v>
      </c>
      <c r="O46" s="608"/>
      <c r="P46" s="608">
        <v>1</v>
      </c>
      <c r="Q46" s="608"/>
      <c r="R46" s="608">
        <v>1</v>
      </c>
      <c r="S46" s="608"/>
      <c r="T46" s="608">
        <v>1</v>
      </c>
      <c r="U46" s="611">
        <v>38</v>
      </c>
      <c r="V46" s="608">
        <v>300</v>
      </c>
      <c r="W46" s="608">
        <v>800</v>
      </c>
      <c r="X46" s="608" t="s">
        <v>3601</v>
      </c>
      <c r="Y46" s="481">
        <v>10982</v>
      </c>
      <c r="Z46" s="105">
        <v>16026</v>
      </c>
      <c r="AA46" s="66">
        <v>2203.5</v>
      </c>
      <c r="AB46" s="475">
        <v>128</v>
      </c>
      <c r="AC46" s="475">
        <v>175</v>
      </c>
      <c r="AD46" s="71">
        <v>1015</v>
      </c>
      <c r="AE46" s="480">
        <v>938</v>
      </c>
      <c r="AF46" s="477">
        <v>502</v>
      </c>
      <c r="AG46" s="478">
        <v>1966</v>
      </c>
      <c r="AH46" s="608"/>
      <c r="AI46" s="608"/>
      <c r="AJ46" s="608"/>
      <c r="AK46" s="608"/>
      <c r="AL46" s="608"/>
      <c r="AM46" s="608"/>
      <c r="AN46" s="608"/>
      <c r="AO46" s="612"/>
    </row>
    <row r="47" spans="1:41" ht="29.25" customHeight="1">
      <c r="A47" s="608">
        <v>39</v>
      </c>
      <c r="B47" s="609"/>
      <c r="C47" s="608"/>
      <c r="D47" s="608"/>
      <c r="E47" s="608"/>
      <c r="F47" s="608"/>
      <c r="G47" s="608"/>
      <c r="H47" s="610"/>
      <c r="I47" s="608"/>
      <c r="J47" s="608"/>
      <c r="K47" s="608"/>
      <c r="L47" s="608"/>
      <c r="M47" s="608"/>
      <c r="N47" s="608"/>
      <c r="O47" s="608"/>
      <c r="P47" s="608"/>
      <c r="Q47" s="608"/>
      <c r="R47" s="608"/>
      <c r="S47" s="608"/>
      <c r="T47" s="608"/>
      <c r="U47" s="611">
        <v>39</v>
      </c>
      <c r="V47" s="608"/>
      <c r="W47" s="608"/>
      <c r="X47" s="608"/>
      <c r="AH47" s="608"/>
      <c r="AI47" s="608"/>
      <c r="AJ47" s="608"/>
      <c r="AK47" s="608"/>
      <c r="AL47" s="608"/>
      <c r="AM47" s="608"/>
      <c r="AN47" s="608"/>
      <c r="AO47" s="612"/>
    </row>
    <row r="48" spans="1:41" ht="29.25" customHeight="1">
      <c r="A48" s="608">
        <v>40</v>
      </c>
      <c r="B48" s="609"/>
      <c r="C48" s="220">
        <f>SUM(C9:C47)</f>
        <v>22</v>
      </c>
      <c r="D48" s="220">
        <f t="shared" ref="D48:T48" si="0">SUM(D9:D47)</f>
        <v>16</v>
      </c>
      <c r="E48" s="220">
        <f t="shared" si="0"/>
        <v>9</v>
      </c>
      <c r="F48" s="220">
        <f t="shared" si="0"/>
        <v>7</v>
      </c>
      <c r="G48" s="220">
        <f t="shared" si="0"/>
        <v>22</v>
      </c>
      <c r="H48" s="220">
        <f t="shared" si="0"/>
        <v>18026</v>
      </c>
      <c r="I48" s="220">
        <f t="shared" si="0"/>
        <v>3</v>
      </c>
      <c r="J48" s="220">
        <f t="shared" si="0"/>
        <v>19</v>
      </c>
      <c r="K48" s="220">
        <f t="shared" si="0"/>
        <v>16</v>
      </c>
      <c r="L48" s="220">
        <f t="shared" si="0"/>
        <v>5524</v>
      </c>
      <c r="M48" s="220">
        <f t="shared" si="0"/>
        <v>2601</v>
      </c>
      <c r="N48" s="220">
        <f t="shared" si="0"/>
        <v>6898</v>
      </c>
      <c r="O48" s="220">
        <f t="shared" si="0"/>
        <v>0</v>
      </c>
      <c r="P48" s="220">
        <f t="shared" si="0"/>
        <v>38</v>
      </c>
      <c r="Q48" s="220">
        <f t="shared" si="0"/>
        <v>11</v>
      </c>
      <c r="R48" s="220">
        <f t="shared" si="0"/>
        <v>27</v>
      </c>
      <c r="S48" s="220">
        <f t="shared" si="0"/>
        <v>11</v>
      </c>
      <c r="T48" s="220">
        <f t="shared" si="0"/>
        <v>27</v>
      </c>
      <c r="U48" s="611">
        <v>40</v>
      </c>
      <c r="V48" s="608"/>
      <c r="W48" s="608"/>
      <c r="X48" s="608"/>
      <c r="AH48" s="608"/>
      <c r="AI48" s="608"/>
      <c r="AJ48" s="608"/>
      <c r="AK48" s="608"/>
      <c r="AL48" s="608"/>
      <c r="AM48" s="608"/>
      <c r="AN48" s="608"/>
      <c r="AO48" s="612"/>
    </row>
    <row r="49" spans="1:41" ht="29.25" customHeight="1">
      <c r="A49" s="608">
        <v>41</v>
      </c>
      <c r="B49" s="609"/>
      <c r="C49" s="608"/>
      <c r="D49" s="608"/>
      <c r="E49" s="608"/>
      <c r="F49" s="608"/>
      <c r="G49" s="608"/>
      <c r="H49" s="610"/>
      <c r="I49" s="608"/>
      <c r="J49" s="608"/>
      <c r="K49" s="608"/>
      <c r="L49" s="608"/>
      <c r="M49" s="608"/>
      <c r="N49" s="608"/>
      <c r="O49" s="608"/>
      <c r="P49" s="608"/>
      <c r="Q49" s="608"/>
      <c r="R49" s="608"/>
      <c r="S49" s="608"/>
      <c r="T49" s="608"/>
      <c r="U49" s="611">
        <v>41</v>
      </c>
      <c r="V49" s="608"/>
      <c r="W49" s="608"/>
      <c r="X49" s="608"/>
      <c r="AH49" s="608"/>
      <c r="AI49" s="608"/>
      <c r="AJ49" s="608"/>
      <c r="AK49" s="608"/>
      <c r="AL49" s="608"/>
      <c r="AM49" s="608"/>
      <c r="AN49" s="608"/>
      <c r="AO49" s="612"/>
    </row>
    <row r="50" spans="1:41" ht="29.25" customHeight="1">
      <c r="A50" s="608">
        <v>42</v>
      </c>
      <c r="B50" s="472" t="s">
        <v>3306</v>
      </c>
      <c r="C50" s="608">
        <f>COUNT(Z11,Z13,Z14,Z19,Z22,Z24,Z27,Z29)</f>
        <v>8</v>
      </c>
      <c r="D50" s="608"/>
      <c r="E50" s="608"/>
      <c r="F50" s="608"/>
      <c r="G50" s="608"/>
      <c r="H50" s="610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11">
        <v>42</v>
      </c>
      <c r="V50" s="608"/>
      <c r="W50" s="608"/>
      <c r="X50" s="608"/>
      <c r="AH50" s="608"/>
      <c r="AI50" s="608"/>
      <c r="AJ50" s="608"/>
      <c r="AK50" s="608"/>
      <c r="AL50" s="608"/>
      <c r="AM50" s="608"/>
      <c r="AN50" s="608"/>
      <c r="AO50" s="612"/>
    </row>
    <row r="51" spans="1:41" ht="29.25" customHeight="1">
      <c r="A51" s="608">
        <v>43</v>
      </c>
      <c r="B51" s="472" t="s">
        <v>2622</v>
      </c>
      <c r="C51" s="582">
        <f>COUNT(Z33,Z37)</f>
        <v>2</v>
      </c>
      <c r="D51" s="608"/>
      <c r="E51" s="608"/>
      <c r="F51" s="608"/>
      <c r="G51" s="608"/>
      <c r="H51" s="610"/>
      <c r="I51" s="608"/>
      <c r="J51" s="608"/>
      <c r="K51" s="608"/>
      <c r="L51" s="608"/>
      <c r="M51" s="608"/>
      <c r="N51" s="608"/>
      <c r="O51" s="608"/>
      <c r="P51" s="608"/>
      <c r="Q51" s="608"/>
      <c r="R51" s="608"/>
      <c r="S51" s="608"/>
      <c r="T51" s="608"/>
      <c r="U51" s="611">
        <v>43</v>
      </c>
      <c r="V51" s="608"/>
      <c r="W51" s="608"/>
      <c r="X51" s="608"/>
      <c r="AH51" s="608"/>
      <c r="AI51" s="608"/>
      <c r="AJ51" s="608"/>
      <c r="AK51" s="608"/>
      <c r="AL51" s="608"/>
      <c r="AM51" s="608"/>
      <c r="AN51" s="608"/>
      <c r="AO51" s="612"/>
    </row>
    <row r="52" spans="1:41" ht="29.25" customHeight="1">
      <c r="A52" s="608">
        <v>44</v>
      </c>
      <c r="B52" s="472" t="s">
        <v>2951</v>
      </c>
      <c r="C52" s="608">
        <f>COUNT(Z45,Z43,Z40)</f>
        <v>3</v>
      </c>
      <c r="D52" s="608"/>
      <c r="E52" s="608"/>
      <c r="F52" s="608"/>
      <c r="G52" s="608"/>
      <c r="H52" s="610"/>
      <c r="I52" s="608"/>
      <c r="J52" s="608"/>
      <c r="K52" s="608"/>
      <c r="L52" s="608"/>
      <c r="M52" s="608"/>
      <c r="N52" s="608"/>
      <c r="O52" s="608"/>
      <c r="P52" s="608"/>
      <c r="Q52" s="608"/>
      <c r="R52" s="608"/>
      <c r="S52" s="608"/>
      <c r="T52" s="608"/>
      <c r="U52" s="611">
        <v>44</v>
      </c>
      <c r="V52" s="608"/>
      <c r="W52" s="608"/>
      <c r="X52" s="608"/>
      <c r="AH52" s="608"/>
      <c r="AI52" s="608"/>
      <c r="AJ52" s="608"/>
      <c r="AK52" s="608"/>
      <c r="AL52" s="608"/>
      <c r="AM52" s="608"/>
      <c r="AN52" s="608"/>
      <c r="AO52" s="612"/>
    </row>
    <row r="53" spans="1:41" ht="29.25" customHeight="1">
      <c r="A53" s="608">
        <v>45</v>
      </c>
      <c r="B53" s="609"/>
      <c r="C53" s="608"/>
      <c r="D53" s="608"/>
      <c r="E53" s="608"/>
      <c r="F53" s="608"/>
      <c r="G53" s="608"/>
      <c r="H53" s="610"/>
      <c r="I53" s="608"/>
      <c r="J53" s="608"/>
      <c r="K53" s="608"/>
      <c r="L53" s="608"/>
      <c r="M53" s="608"/>
      <c r="N53" s="608"/>
      <c r="O53" s="608"/>
      <c r="P53" s="608"/>
      <c r="Q53" s="608"/>
      <c r="R53" s="608"/>
      <c r="S53" s="608"/>
      <c r="T53" s="608"/>
      <c r="U53" s="611">
        <v>45</v>
      </c>
      <c r="V53" s="608"/>
      <c r="W53" s="608"/>
      <c r="X53" s="608"/>
      <c r="AH53" s="608"/>
      <c r="AI53" s="608"/>
      <c r="AJ53" s="608"/>
      <c r="AK53" s="608"/>
      <c r="AL53" s="608"/>
      <c r="AM53" s="608"/>
      <c r="AN53" s="608"/>
      <c r="AO53" s="612"/>
    </row>
    <row r="54" spans="1:41" ht="29.25" customHeight="1">
      <c r="A54" s="608">
        <v>46</v>
      </c>
      <c r="B54" s="609"/>
      <c r="C54" s="608"/>
      <c r="D54" s="608"/>
      <c r="E54" s="608"/>
      <c r="F54" s="608"/>
      <c r="G54" s="608"/>
      <c r="H54" s="610"/>
      <c r="I54" s="608"/>
      <c r="J54" s="608"/>
      <c r="K54" s="608"/>
      <c r="L54" s="608"/>
      <c r="M54" s="608"/>
      <c r="N54" s="608"/>
      <c r="O54" s="608"/>
      <c r="P54" s="608"/>
      <c r="Q54" s="608"/>
      <c r="R54" s="608"/>
      <c r="S54" s="608"/>
      <c r="T54" s="608"/>
      <c r="U54" s="611">
        <v>46</v>
      </c>
      <c r="V54" s="608"/>
      <c r="W54" s="608"/>
      <c r="X54" s="608"/>
      <c r="AH54" s="608"/>
      <c r="AI54" s="608"/>
      <c r="AJ54" s="608"/>
      <c r="AK54" s="608"/>
      <c r="AL54" s="608"/>
      <c r="AM54" s="608"/>
      <c r="AN54" s="608"/>
      <c r="AO54" s="612"/>
    </row>
    <row r="55" spans="1:41" ht="29.25" customHeight="1">
      <c r="A55" s="608">
        <v>47</v>
      </c>
      <c r="B55" s="609"/>
      <c r="C55" s="608"/>
      <c r="D55" s="608"/>
      <c r="E55" s="608"/>
      <c r="F55" s="608"/>
      <c r="G55" s="608"/>
      <c r="H55" s="610"/>
      <c r="I55" s="608"/>
      <c r="J55" s="608"/>
      <c r="K55" s="608"/>
      <c r="L55" s="608"/>
      <c r="M55" s="608"/>
      <c r="N55" s="608"/>
      <c r="O55" s="608"/>
      <c r="P55" s="608"/>
      <c r="Q55" s="608"/>
      <c r="R55" s="608"/>
      <c r="S55" s="608"/>
      <c r="T55" s="608"/>
      <c r="U55" s="611">
        <v>47</v>
      </c>
      <c r="V55" s="608"/>
      <c r="W55" s="608"/>
      <c r="X55" s="608"/>
      <c r="AH55" s="608"/>
      <c r="AI55" s="608"/>
      <c r="AJ55" s="608"/>
      <c r="AK55" s="608"/>
      <c r="AL55" s="608"/>
      <c r="AM55" s="608"/>
      <c r="AN55" s="608"/>
      <c r="AO55" s="612"/>
    </row>
    <row r="56" spans="1:41" ht="29.25" customHeight="1">
      <c r="A56" s="608">
        <v>48</v>
      </c>
      <c r="B56" s="609"/>
      <c r="C56" s="608"/>
      <c r="D56" s="608"/>
      <c r="E56" s="608"/>
      <c r="F56" s="608"/>
      <c r="G56" s="608"/>
      <c r="H56" s="610"/>
      <c r="I56" s="608"/>
      <c r="J56" s="608"/>
      <c r="K56" s="608"/>
      <c r="L56" s="608"/>
      <c r="M56" s="608"/>
      <c r="N56" s="608"/>
      <c r="O56" s="608"/>
      <c r="P56" s="608"/>
      <c r="Q56" s="608"/>
      <c r="R56" s="608"/>
      <c r="S56" s="608"/>
      <c r="T56" s="608"/>
      <c r="U56" s="611">
        <v>48</v>
      </c>
      <c r="V56" s="608"/>
      <c r="W56" s="608"/>
      <c r="X56" s="608"/>
      <c r="AH56" s="608"/>
      <c r="AI56" s="608"/>
      <c r="AJ56" s="608"/>
      <c r="AK56" s="608"/>
      <c r="AL56" s="606"/>
      <c r="AM56" s="606"/>
      <c r="AN56" s="606"/>
      <c r="AO56" s="607"/>
    </row>
    <row r="57" spans="1:41" ht="29.25" customHeight="1">
      <c r="A57" s="608">
        <v>49</v>
      </c>
      <c r="B57" s="609"/>
      <c r="C57" s="608"/>
      <c r="D57" s="608"/>
      <c r="E57" s="608"/>
      <c r="F57" s="608"/>
      <c r="G57" s="608"/>
      <c r="H57" s="610"/>
      <c r="I57" s="608"/>
      <c r="J57" s="608"/>
      <c r="K57" s="608"/>
      <c r="L57" s="608"/>
      <c r="M57" s="608"/>
      <c r="N57" s="608"/>
      <c r="O57" s="608"/>
      <c r="P57" s="608"/>
      <c r="Q57" s="608"/>
      <c r="R57" s="608"/>
      <c r="S57" s="608"/>
      <c r="T57" s="608"/>
      <c r="U57" s="611">
        <v>49</v>
      </c>
      <c r="V57" s="608"/>
      <c r="W57" s="608"/>
      <c r="X57" s="608"/>
      <c r="AH57" s="608"/>
      <c r="AI57" s="608"/>
      <c r="AJ57" s="608"/>
      <c r="AK57" s="608"/>
      <c r="AL57" s="606"/>
      <c r="AM57" s="606"/>
      <c r="AN57" s="606"/>
      <c r="AO57" s="607"/>
    </row>
    <row r="58" spans="1:41" ht="29.25" customHeight="1">
      <c r="A58" s="608">
        <v>50</v>
      </c>
      <c r="B58" s="609"/>
      <c r="C58" s="608"/>
      <c r="D58" s="608"/>
      <c r="E58" s="608"/>
      <c r="F58" s="608"/>
      <c r="G58" s="608"/>
      <c r="H58" s="610"/>
      <c r="I58" s="608"/>
      <c r="J58" s="608"/>
      <c r="K58" s="608"/>
      <c r="L58" s="608"/>
      <c r="M58" s="608"/>
      <c r="N58" s="608"/>
      <c r="O58" s="608"/>
      <c r="P58" s="608"/>
      <c r="Q58" s="608"/>
      <c r="R58" s="608"/>
      <c r="S58" s="608"/>
      <c r="T58" s="608"/>
      <c r="U58" s="611">
        <v>50</v>
      </c>
      <c r="V58" s="608"/>
      <c r="W58" s="608"/>
      <c r="X58" s="608"/>
      <c r="AH58" s="608"/>
      <c r="AI58" s="608"/>
      <c r="AJ58" s="608"/>
      <c r="AK58" s="608"/>
      <c r="AL58" s="606"/>
      <c r="AM58" s="606"/>
      <c r="AN58" s="606"/>
      <c r="AO58" s="607"/>
    </row>
    <row r="59" spans="1:41" ht="29.25" customHeight="1">
      <c r="A59" s="608">
        <v>51</v>
      </c>
      <c r="B59" s="609"/>
      <c r="C59" s="608"/>
      <c r="D59" s="608"/>
      <c r="E59" s="608"/>
      <c r="F59" s="608"/>
      <c r="G59" s="608"/>
      <c r="H59" s="610"/>
      <c r="I59" s="608"/>
      <c r="J59" s="608"/>
      <c r="K59" s="608"/>
      <c r="L59" s="608"/>
      <c r="M59" s="608"/>
      <c r="N59" s="608"/>
      <c r="O59" s="608"/>
      <c r="P59" s="608"/>
      <c r="Q59" s="608"/>
      <c r="R59" s="608"/>
      <c r="S59" s="608"/>
      <c r="T59" s="608"/>
      <c r="U59" s="611">
        <v>51</v>
      </c>
      <c r="V59" s="608"/>
      <c r="W59" s="608"/>
      <c r="X59" s="608"/>
      <c r="AH59" s="608"/>
      <c r="AI59" s="608"/>
      <c r="AJ59" s="608"/>
      <c r="AK59" s="608"/>
      <c r="AL59" s="606"/>
      <c r="AM59" s="606"/>
      <c r="AN59" s="606"/>
      <c r="AO59" s="607"/>
    </row>
    <row r="60" spans="1:41" ht="29.25" customHeight="1">
      <c r="A60" s="608">
        <v>52</v>
      </c>
      <c r="B60" s="614"/>
      <c r="C60" s="606"/>
      <c r="D60" s="606"/>
      <c r="E60" s="606"/>
      <c r="F60" s="606"/>
      <c r="G60" s="606"/>
      <c r="H60" s="615"/>
      <c r="I60" s="606"/>
      <c r="J60" s="608"/>
      <c r="K60" s="606"/>
      <c r="L60" s="606"/>
      <c r="M60" s="606"/>
      <c r="N60" s="606"/>
      <c r="O60" s="606"/>
      <c r="P60" s="606"/>
      <c r="Q60" s="606"/>
      <c r="R60" s="606"/>
      <c r="S60" s="606"/>
      <c r="T60" s="606"/>
      <c r="U60" s="611">
        <v>52</v>
      </c>
      <c r="V60" s="608"/>
      <c r="W60" s="608"/>
      <c r="X60" s="606"/>
      <c r="AH60" s="606"/>
      <c r="AI60" s="606"/>
      <c r="AJ60" s="606"/>
      <c r="AK60" s="606"/>
      <c r="AL60" s="606"/>
      <c r="AM60" s="606"/>
      <c r="AN60" s="606"/>
      <c r="AO60" s="607"/>
    </row>
    <row r="61" spans="1:41" ht="29.25" customHeight="1">
      <c r="A61" s="608">
        <v>53</v>
      </c>
      <c r="B61" s="614"/>
      <c r="C61" s="606"/>
      <c r="D61" s="606"/>
      <c r="E61" s="606"/>
      <c r="F61" s="606"/>
      <c r="G61" s="606"/>
      <c r="H61" s="615"/>
      <c r="I61" s="606"/>
      <c r="J61" s="608"/>
      <c r="K61" s="606"/>
      <c r="L61" s="606"/>
      <c r="M61" s="606"/>
      <c r="N61" s="606"/>
      <c r="O61" s="606"/>
      <c r="P61" s="606"/>
      <c r="Q61" s="606"/>
      <c r="R61" s="606"/>
      <c r="S61" s="606"/>
      <c r="T61" s="606"/>
      <c r="U61" s="611">
        <v>53</v>
      </c>
      <c r="V61" s="608"/>
      <c r="W61" s="608"/>
      <c r="X61" s="606"/>
      <c r="AH61" s="606"/>
      <c r="AI61" s="606"/>
      <c r="AJ61" s="606"/>
      <c r="AK61" s="606"/>
      <c r="AL61" s="606"/>
      <c r="AM61" s="606"/>
      <c r="AN61" s="606"/>
      <c r="AO61" s="607"/>
    </row>
    <row r="62" spans="1:41" ht="29.25" customHeight="1">
      <c r="A62" s="608">
        <v>54</v>
      </c>
      <c r="B62" s="614"/>
      <c r="C62" s="606"/>
      <c r="D62" s="606"/>
      <c r="E62" s="606"/>
      <c r="F62" s="606"/>
      <c r="G62" s="606"/>
      <c r="H62" s="615"/>
      <c r="I62" s="606"/>
      <c r="J62" s="608"/>
      <c r="K62" s="606"/>
      <c r="L62" s="606"/>
      <c r="M62" s="606"/>
      <c r="N62" s="606"/>
      <c r="O62" s="606"/>
      <c r="P62" s="606"/>
      <c r="Q62" s="606"/>
      <c r="R62" s="606"/>
      <c r="S62" s="606"/>
      <c r="T62" s="606"/>
      <c r="U62" s="611">
        <v>54</v>
      </c>
      <c r="V62" s="608"/>
      <c r="W62" s="608"/>
      <c r="X62" s="606"/>
      <c r="AH62" s="606"/>
      <c r="AI62" s="606"/>
      <c r="AJ62" s="606"/>
      <c r="AK62" s="606"/>
      <c r="AL62" s="606"/>
      <c r="AM62" s="606"/>
      <c r="AN62" s="606"/>
      <c r="AO62" s="607"/>
    </row>
    <row r="63" spans="1:41" ht="29.25" customHeight="1">
      <c r="A63" s="608">
        <v>55</v>
      </c>
      <c r="B63" s="614"/>
      <c r="C63" s="606"/>
      <c r="D63" s="606"/>
      <c r="E63" s="606"/>
      <c r="F63" s="606"/>
      <c r="G63" s="606"/>
      <c r="H63" s="615"/>
      <c r="I63" s="606"/>
      <c r="J63" s="608"/>
      <c r="K63" s="606"/>
      <c r="L63" s="606"/>
      <c r="M63" s="606"/>
      <c r="N63" s="606"/>
      <c r="O63" s="606"/>
      <c r="P63" s="606"/>
      <c r="Q63" s="606"/>
      <c r="R63" s="606"/>
      <c r="S63" s="606"/>
      <c r="T63" s="606"/>
      <c r="U63" s="611">
        <v>55</v>
      </c>
      <c r="V63" s="608"/>
      <c r="W63" s="608"/>
      <c r="X63" s="606"/>
      <c r="AH63" s="606"/>
      <c r="AI63" s="606"/>
      <c r="AJ63" s="606"/>
      <c r="AK63" s="606"/>
      <c r="AL63" s="606"/>
      <c r="AM63" s="606"/>
      <c r="AN63" s="606"/>
      <c r="AO63" s="607"/>
    </row>
    <row r="64" spans="1:41" ht="29.25" customHeight="1">
      <c r="A64" s="608">
        <v>56</v>
      </c>
      <c r="B64" s="614"/>
      <c r="C64" s="606"/>
      <c r="D64" s="606"/>
      <c r="E64" s="606"/>
      <c r="F64" s="606"/>
      <c r="G64" s="606"/>
      <c r="H64" s="615"/>
      <c r="I64" s="606"/>
      <c r="J64" s="608"/>
      <c r="K64" s="606"/>
      <c r="L64" s="606"/>
      <c r="M64" s="606"/>
      <c r="N64" s="606"/>
      <c r="O64" s="606"/>
      <c r="P64" s="606"/>
      <c r="Q64" s="606"/>
      <c r="R64" s="606"/>
      <c r="S64" s="606"/>
      <c r="T64" s="606"/>
      <c r="U64" s="611">
        <v>56</v>
      </c>
      <c r="V64" s="608"/>
      <c r="W64" s="608"/>
      <c r="X64" s="606"/>
      <c r="AH64" s="606"/>
      <c r="AI64" s="606"/>
      <c r="AJ64" s="606"/>
      <c r="AK64" s="606"/>
      <c r="AL64" s="606"/>
      <c r="AM64" s="606"/>
      <c r="AN64" s="606"/>
      <c r="AO64" s="607"/>
    </row>
    <row r="65" spans="1:41" ht="29.25" customHeight="1">
      <c r="A65" s="608">
        <v>57</v>
      </c>
      <c r="B65" s="614"/>
      <c r="C65" s="606"/>
      <c r="D65" s="606"/>
      <c r="E65" s="606"/>
      <c r="F65" s="606"/>
      <c r="G65" s="606"/>
      <c r="H65" s="615"/>
      <c r="I65" s="606"/>
      <c r="J65" s="606"/>
      <c r="K65" s="606"/>
      <c r="L65" s="606"/>
      <c r="M65" s="606"/>
      <c r="N65" s="606"/>
      <c r="O65" s="606"/>
      <c r="P65" s="606"/>
      <c r="Q65" s="606"/>
      <c r="R65" s="606"/>
      <c r="S65" s="606"/>
      <c r="T65" s="606"/>
      <c r="U65" s="611">
        <v>57</v>
      </c>
      <c r="V65" s="608"/>
      <c r="W65" s="608"/>
      <c r="X65" s="606"/>
      <c r="AH65" s="606"/>
      <c r="AI65" s="606"/>
      <c r="AJ65" s="606"/>
      <c r="AK65" s="606"/>
      <c r="AL65" s="606"/>
      <c r="AM65" s="606"/>
      <c r="AN65" s="606"/>
      <c r="AO65" s="607"/>
    </row>
    <row r="66" spans="1:41" ht="29.25" customHeight="1">
      <c r="A66" s="608">
        <v>58</v>
      </c>
      <c r="B66" s="614"/>
      <c r="C66" s="606"/>
      <c r="D66" s="606"/>
      <c r="E66" s="606"/>
      <c r="F66" s="606"/>
      <c r="G66" s="606"/>
      <c r="H66" s="615"/>
      <c r="I66" s="606"/>
      <c r="J66" s="606"/>
      <c r="K66" s="606"/>
      <c r="L66" s="606"/>
      <c r="M66" s="606"/>
      <c r="N66" s="606"/>
      <c r="O66" s="606"/>
      <c r="P66" s="606"/>
      <c r="Q66" s="606"/>
      <c r="R66" s="606"/>
      <c r="S66" s="606"/>
      <c r="T66" s="606"/>
      <c r="U66" s="611">
        <v>58</v>
      </c>
      <c r="V66" s="608"/>
      <c r="W66" s="608"/>
      <c r="X66" s="606"/>
      <c r="AH66" s="606"/>
      <c r="AI66" s="606"/>
      <c r="AJ66" s="606"/>
      <c r="AK66" s="606"/>
      <c r="AL66" s="606"/>
      <c r="AM66" s="606"/>
      <c r="AN66" s="606"/>
      <c r="AO66" s="607"/>
    </row>
    <row r="67" spans="1:41" ht="29.25" customHeight="1">
      <c r="A67" s="608">
        <v>59</v>
      </c>
      <c r="B67" s="614"/>
      <c r="C67" s="606"/>
      <c r="D67" s="606"/>
      <c r="E67" s="606"/>
      <c r="F67" s="606"/>
      <c r="G67" s="606"/>
      <c r="H67" s="615"/>
      <c r="I67" s="606"/>
      <c r="J67" s="606"/>
      <c r="K67" s="606"/>
      <c r="L67" s="606"/>
      <c r="M67" s="606"/>
      <c r="N67" s="606"/>
      <c r="O67" s="606"/>
      <c r="P67" s="606"/>
      <c r="Q67" s="606"/>
      <c r="R67" s="606"/>
      <c r="S67" s="606"/>
      <c r="T67" s="606"/>
      <c r="U67" s="611">
        <v>59</v>
      </c>
      <c r="V67" s="608"/>
      <c r="W67" s="608"/>
      <c r="X67" s="606"/>
      <c r="AH67" s="606"/>
      <c r="AI67" s="606"/>
      <c r="AJ67" s="606"/>
      <c r="AK67" s="606"/>
      <c r="AL67" s="606"/>
      <c r="AM67" s="606"/>
      <c r="AN67" s="606"/>
      <c r="AO67" s="607"/>
    </row>
    <row r="68" spans="1:41" ht="29.25" customHeight="1">
      <c r="A68" s="608">
        <v>60</v>
      </c>
      <c r="B68" s="614"/>
      <c r="C68" s="606"/>
      <c r="D68" s="606"/>
      <c r="E68" s="606"/>
      <c r="F68" s="606"/>
      <c r="G68" s="606"/>
      <c r="H68" s="615"/>
      <c r="I68" s="606"/>
      <c r="J68" s="606"/>
      <c r="K68" s="606"/>
      <c r="L68" s="606"/>
      <c r="M68" s="606"/>
      <c r="N68" s="606"/>
      <c r="O68" s="606"/>
      <c r="P68" s="606"/>
      <c r="Q68" s="606"/>
      <c r="R68" s="606"/>
      <c r="S68" s="606"/>
      <c r="T68" s="606"/>
      <c r="U68" s="611">
        <v>60</v>
      </c>
      <c r="V68" s="608"/>
      <c r="W68" s="608"/>
      <c r="X68" s="606"/>
      <c r="AH68" s="606"/>
      <c r="AI68" s="606"/>
      <c r="AJ68" s="606"/>
      <c r="AK68" s="606"/>
      <c r="AL68" s="606"/>
      <c r="AM68" s="606"/>
      <c r="AN68" s="606"/>
      <c r="AO68" s="607"/>
    </row>
    <row r="69" spans="1:41" ht="29.25" customHeight="1">
      <c r="A69" s="608">
        <v>61</v>
      </c>
      <c r="B69" s="614"/>
      <c r="C69" s="606"/>
      <c r="D69" s="606"/>
      <c r="E69" s="606"/>
      <c r="F69" s="606"/>
      <c r="G69" s="606"/>
      <c r="H69" s="615"/>
      <c r="I69" s="606"/>
      <c r="J69" s="606"/>
      <c r="K69" s="606"/>
      <c r="L69" s="606"/>
      <c r="M69" s="606"/>
      <c r="N69" s="606"/>
      <c r="O69" s="606"/>
      <c r="P69" s="606"/>
      <c r="Q69" s="606"/>
      <c r="R69" s="606"/>
      <c r="S69" s="606"/>
      <c r="T69" s="606"/>
      <c r="U69" s="611">
        <v>61</v>
      </c>
      <c r="V69" s="608"/>
      <c r="W69" s="608"/>
      <c r="X69" s="606"/>
      <c r="AH69" s="606"/>
      <c r="AI69" s="606"/>
      <c r="AJ69" s="606"/>
      <c r="AK69" s="606"/>
      <c r="AL69" s="606"/>
      <c r="AM69" s="606"/>
      <c r="AN69" s="606"/>
      <c r="AO69" s="607"/>
    </row>
    <row r="70" spans="1:41" ht="29.25" customHeight="1">
      <c r="A70" s="608">
        <v>62</v>
      </c>
      <c r="B70" s="614"/>
      <c r="C70" s="606"/>
      <c r="D70" s="606"/>
      <c r="E70" s="606"/>
      <c r="F70" s="606"/>
      <c r="G70" s="606"/>
      <c r="H70" s="615"/>
      <c r="I70" s="606"/>
      <c r="J70" s="606"/>
      <c r="K70" s="606"/>
      <c r="L70" s="606"/>
      <c r="M70" s="606"/>
      <c r="N70" s="606"/>
      <c r="O70" s="606"/>
      <c r="P70" s="606"/>
      <c r="Q70" s="606"/>
      <c r="R70" s="606"/>
      <c r="S70" s="606"/>
      <c r="T70" s="606"/>
      <c r="U70" s="611">
        <v>62</v>
      </c>
      <c r="V70" s="608"/>
      <c r="W70" s="608"/>
      <c r="X70" s="606"/>
      <c r="AH70" s="606"/>
      <c r="AI70" s="606"/>
      <c r="AJ70" s="606"/>
      <c r="AK70" s="606"/>
      <c r="AL70" s="606"/>
      <c r="AM70" s="606"/>
      <c r="AN70" s="606"/>
      <c r="AO70" s="607"/>
    </row>
    <row r="71" spans="1:41" ht="29.25" customHeight="1">
      <c r="A71" s="608">
        <v>63</v>
      </c>
      <c r="B71" s="614"/>
      <c r="C71" s="606"/>
      <c r="D71" s="606"/>
      <c r="E71" s="606"/>
      <c r="F71" s="606"/>
      <c r="G71" s="606"/>
      <c r="H71" s="615"/>
      <c r="I71" s="606"/>
      <c r="J71" s="606"/>
      <c r="K71" s="606"/>
      <c r="L71" s="606"/>
      <c r="M71" s="606"/>
      <c r="N71" s="606"/>
      <c r="O71" s="606"/>
      <c r="P71" s="606"/>
      <c r="Q71" s="606"/>
      <c r="R71" s="606"/>
      <c r="S71" s="606"/>
      <c r="T71" s="606"/>
      <c r="U71" s="611">
        <v>63</v>
      </c>
      <c r="V71" s="608"/>
      <c r="W71" s="608"/>
      <c r="X71" s="606"/>
      <c r="AH71" s="606"/>
      <c r="AI71" s="606"/>
      <c r="AJ71" s="606"/>
      <c r="AK71" s="606"/>
      <c r="AL71" s="606"/>
      <c r="AM71" s="606"/>
      <c r="AN71" s="606"/>
      <c r="AO71" s="607"/>
    </row>
    <row r="72" spans="1:41" ht="29.25" customHeight="1">
      <c r="A72" s="608">
        <v>64</v>
      </c>
      <c r="B72" s="614"/>
      <c r="C72" s="606"/>
      <c r="D72" s="606"/>
      <c r="E72" s="606"/>
      <c r="F72" s="606"/>
      <c r="G72" s="606"/>
      <c r="H72" s="615"/>
      <c r="I72" s="606"/>
      <c r="J72" s="606"/>
      <c r="K72" s="606"/>
      <c r="L72" s="606"/>
      <c r="M72" s="606"/>
      <c r="N72" s="606"/>
      <c r="O72" s="606"/>
      <c r="P72" s="606"/>
      <c r="Q72" s="606"/>
      <c r="R72" s="606"/>
      <c r="S72" s="606"/>
      <c r="T72" s="606"/>
      <c r="U72" s="611">
        <v>64</v>
      </c>
      <c r="V72" s="608"/>
      <c r="W72" s="608"/>
      <c r="X72" s="606"/>
      <c r="AH72" s="606"/>
      <c r="AI72" s="606"/>
      <c r="AJ72" s="606"/>
      <c r="AK72" s="606"/>
      <c r="AL72" s="606"/>
      <c r="AM72" s="606"/>
      <c r="AN72" s="606"/>
      <c r="AO72" s="607"/>
    </row>
    <row r="73" spans="1:41" ht="29.25" customHeight="1">
      <c r="A73" s="608">
        <v>65</v>
      </c>
      <c r="B73" s="614"/>
      <c r="C73" s="606"/>
      <c r="D73" s="606"/>
      <c r="E73" s="606"/>
      <c r="F73" s="606"/>
      <c r="G73" s="606"/>
      <c r="H73" s="615"/>
      <c r="I73" s="606"/>
      <c r="J73" s="606"/>
      <c r="K73" s="606"/>
      <c r="L73" s="606"/>
      <c r="M73" s="606"/>
      <c r="N73" s="606"/>
      <c r="O73" s="606"/>
      <c r="P73" s="606"/>
      <c r="Q73" s="606"/>
      <c r="R73" s="606"/>
      <c r="S73" s="606"/>
      <c r="T73" s="606"/>
      <c r="U73" s="611">
        <v>65</v>
      </c>
      <c r="V73" s="608"/>
      <c r="W73" s="608"/>
      <c r="X73" s="606"/>
      <c r="AH73" s="606"/>
      <c r="AI73" s="606"/>
      <c r="AJ73" s="606"/>
      <c r="AK73" s="606"/>
      <c r="AL73" s="606"/>
      <c r="AM73" s="606"/>
      <c r="AN73" s="606"/>
      <c r="AO73" s="607"/>
    </row>
    <row r="74" spans="1:41" ht="29.25" customHeight="1">
      <c r="A74" s="608">
        <v>66</v>
      </c>
      <c r="B74" s="614"/>
      <c r="C74" s="606"/>
      <c r="D74" s="606"/>
      <c r="E74" s="606"/>
      <c r="F74" s="606"/>
      <c r="G74" s="606"/>
      <c r="H74" s="615"/>
      <c r="I74" s="606"/>
      <c r="J74" s="606"/>
      <c r="K74" s="606"/>
      <c r="L74" s="606"/>
      <c r="M74" s="606"/>
      <c r="N74" s="606"/>
      <c r="O74" s="606"/>
      <c r="P74" s="606"/>
      <c r="Q74" s="606"/>
      <c r="R74" s="606"/>
      <c r="S74" s="606"/>
      <c r="T74" s="606"/>
      <c r="U74" s="611">
        <v>66</v>
      </c>
      <c r="V74" s="608"/>
      <c r="W74" s="608"/>
      <c r="X74" s="606"/>
      <c r="AH74" s="606"/>
      <c r="AI74" s="606"/>
      <c r="AJ74" s="606"/>
      <c r="AK74" s="606"/>
      <c r="AL74" s="606"/>
      <c r="AM74" s="606"/>
      <c r="AN74" s="606"/>
      <c r="AO74" s="607"/>
    </row>
    <row r="75" spans="1:41" ht="29.25" customHeight="1">
      <c r="A75" s="608">
        <v>67</v>
      </c>
      <c r="B75" s="614"/>
      <c r="C75" s="606"/>
      <c r="D75" s="606"/>
      <c r="E75" s="606"/>
      <c r="F75" s="606"/>
      <c r="G75" s="606"/>
      <c r="H75" s="615"/>
      <c r="I75" s="606"/>
      <c r="J75" s="606"/>
      <c r="K75" s="606"/>
      <c r="L75" s="606"/>
      <c r="M75" s="606"/>
      <c r="N75" s="606"/>
      <c r="O75" s="606"/>
      <c r="P75" s="606"/>
      <c r="Q75" s="606"/>
      <c r="R75" s="606"/>
      <c r="S75" s="606"/>
      <c r="T75" s="606"/>
      <c r="U75" s="611">
        <v>67</v>
      </c>
      <c r="V75" s="608"/>
      <c r="W75" s="608"/>
      <c r="X75" s="606"/>
      <c r="AH75" s="606"/>
      <c r="AI75" s="606"/>
      <c r="AJ75" s="606"/>
      <c r="AK75" s="606"/>
      <c r="AL75" s="606"/>
      <c r="AM75" s="606"/>
      <c r="AN75" s="606"/>
      <c r="AO75" s="607"/>
    </row>
    <row r="76" spans="1:41" ht="29.25" customHeight="1">
      <c r="A76" s="608">
        <v>68</v>
      </c>
      <c r="B76" s="614"/>
      <c r="C76" s="606"/>
      <c r="D76" s="606"/>
      <c r="E76" s="606"/>
      <c r="F76" s="606"/>
      <c r="G76" s="606"/>
      <c r="H76" s="615"/>
      <c r="I76" s="606"/>
      <c r="J76" s="606"/>
      <c r="K76" s="606"/>
      <c r="L76" s="606"/>
      <c r="M76" s="606"/>
      <c r="N76" s="606"/>
      <c r="O76" s="606"/>
      <c r="P76" s="606"/>
      <c r="Q76" s="606"/>
      <c r="R76" s="606"/>
      <c r="S76" s="606"/>
      <c r="T76" s="606"/>
      <c r="U76" s="611">
        <v>68</v>
      </c>
      <c r="V76" s="608"/>
      <c r="W76" s="608"/>
      <c r="X76" s="606"/>
      <c r="AH76" s="606"/>
      <c r="AI76" s="606"/>
      <c r="AJ76" s="606"/>
      <c r="AK76" s="606"/>
      <c r="AL76" s="606"/>
      <c r="AM76" s="606"/>
      <c r="AN76" s="606"/>
      <c r="AO76" s="607"/>
    </row>
    <row r="77" spans="1:41" ht="29.25" customHeight="1">
      <c r="A77" s="608">
        <v>69</v>
      </c>
      <c r="B77" s="614"/>
      <c r="C77" s="606"/>
      <c r="D77" s="606"/>
      <c r="E77" s="606"/>
      <c r="F77" s="606"/>
      <c r="G77" s="606"/>
      <c r="H77" s="615"/>
      <c r="I77" s="606"/>
      <c r="J77" s="606"/>
      <c r="K77" s="606"/>
      <c r="L77" s="606"/>
      <c r="M77" s="606"/>
      <c r="N77" s="606"/>
      <c r="O77" s="606"/>
      <c r="P77" s="606"/>
      <c r="Q77" s="606"/>
      <c r="R77" s="606"/>
      <c r="S77" s="606"/>
      <c r="T77" s="606"/>
      <c r="U77" s="611">
        <v>69</v>
      </c>
      <c r="V77" s="608"/>
      <c r="W77" s="608"/>
      <c r="X77" s="606"/>
      <c r="AH77" s="606"/>
      <c r="AI77" s="606"/>
      <c r="AJ77" s="606"/>
      <c r="AK77" s="606"/>
      <c r="AL77" s="606"/>
      <c r="AM77" s="606"/>
      <c r="AN77" s="606"/>
      <c r="AO77" s="607"/>
    </row>
    <row r="78" spans="1:41" ht="29.25" customHeight="1">
      <c r="A78" s="608">
        <v>70</v>
      </c>
      <c r="B78" s="614"/>
      <c r="C78" s="606"/>
      <c r="D78" s="606"/>
      <c r="E78" s="606"/>
      <c r="F78" s="606"/>
      <c r="G78" s="606"/>
      <c r="H78" s="615"/>
      <c r="I78" s="606"/>
      <c r="J78" s="606"/>
      <c r="K78" s="606"/>
      <c r="L78" s="606"/>
      <c r="M78" s="606"/>
      <c r="N78" s="606"/>
      <c r="O78" s="606"/>
      <c r="P78" s="606"/>
      <c r="Q78" s="606"/>
      <c r="R78" s="606"/>
      <c r="S78" s="606"/>
      <c r="T78" s="606"/>
      <c r="U78" s="611">
        <v>70</v>
      </c>
      <c r="V78" s="608"/>
      <c r="W78" s="608"/>
      <c r="X78" s="606"/>
      <c r="AH78" s="606"/>
      <c r="AI78" s="606"/>
      <c r="AJ78" s="606"/>
      <c r="AK78" s="606"/>
      <c r="AL78" s="606"/>
      <c r="AM78" s="606"/>
      <c r="AN78" s="606"/>
      <c r="AO78" s="607"/>
    </row>
    <row r="79" spans="1:41" ht="29.25" customHeight="1">
      <c r="A79" s="608">
        <v>71</v>
      </c>
      <c r="B79" s="614"/>
      <c r="C79" s="606"/>
      <c r="D79" s="606"/>
      <c r="E79" s="606"/>
      <c r="F79" s="606"/>
      <c r="G79" s="606"/>
      <c r="H79" s="615"/>
      <c r="I79" s="606"/>
      <c r="J79" s="606"/>
      <c r="K79" s="606"/>
      <c r="L79" s="606"/>
      <c r="M79" s="606"/>
      <c r="N79" s="606"/>
      <c r="O79" s="606"/>
      <c r="P79" s="606"/>
      <c r="Q79" s="606"/>
      <c r="R79" s="606"/>
      <c r="S79" s="606"/>
      <c r="T79" s="606"/>
      <c r="U79" s="611">
        <v>71</v>
      </c>
      <c r="V79" s="608"/>
      <c r="W79" s="608"/>
      <c r="X79" s="606"/>
      <c r="AH79" s="606"/>
      <c r="AI79" s="606"/>
      <c r="AJ79" s="606"/>
      <c r="AK79" s="606"/>
      <c r="AL79" s="606"/>
      <c r="AM79" s="606"/>
      <c r="AN79" s="606"/>
      <c r="AO79" s="607"/>
    </row>
    <row r="80" spans="1:41" ht="29.25" customHeight="1">
      <c r="A80" s="608">
        <v>72</v>
      </c>
      <c r="B80" s="614"/>
      <c r="C80" s="606"/>
      <c r="D80" s="606"/>
      <c r="E80" s="606"/>
      <c r="F80" s="606"/>
      <c r="G80" s="606"/>
      <c r="H80" s="615"/>
      <c r="I80" s="606"/>
      <c r="J80" s="606"/>
      <c r="K80" s="606"/>
      <c r="L80" s="606"/>
      <c r="M80" s="606"/>
      <c r="N80" s="606"/>
      <c r="O80" s="606"/>
      <c r="P80" s="606"/>
      <c r="Q80" s="606"/>
      <c r="R80" s="606"/>
      <c r="S80" s="606"/>
      <c r="T80" s="606"/>
      <c r="U80" s="611">
        <v>72</v>
      </c>
      <c r="V80" s="608"/>
      <c r="W80" s="608"/>
      <c r="X80" s="606"/>
      <c r="AH80" s="606"/>
      <c r="AI80" s="606"/>
      <c r="AJ80" s="606"/>
      <c r="AK80" s="606"/>
      <c r="AL80" s="606"/>
      <c r="AM80" s="606"/>
      <c r="AN80" s="606"/>
      <c r="AO80" s="607"/>
    </row>
    <row r="81" spans="1:41" ht="29.25" customHeight="1">
      <c r="A81" s="608">
        <v>73</v>
      </c>
      <c r="B81" s="614"/>
      <c r="C81" s="606"/>
      <c r="D81" s="606"/>
      <c r="E81" s="606"/>
      <c r="F81" s="606"/>
      <c r="G81" s="606"/>
      <c r="H81" s="615"/>
      <c r="I81" s="606"/>
      <c r="J81" s="606"/>
      <c r="K81" s="606"/>
      <c r="L81" s="606"/>
      <c r="M81" s="606"/>
      <c r="N81" s="606"/>
      <c r="O81" s="606"/>
      <c r="P81" s="606"/>
      <c r="Q81" s="606"/>
      <c r="R81" s="606"/>
      <c r="S81" s="606"/>
      <c r="T81" s="606"/>
      <c r="U81" s="611">
        <v>73</v>
      </c>
      <c r="V81" s="608"/>
      <c r="W81" s="608"/>
      <c r="X81" s="606"/>
      <c r="AH81" s="606"/>
      <c r="AI81" s="606"/>
      <c r="AJ81" s="606"/>
      <c r="AK81" s="606"/>
      <c r="AL81" s="606"/>
      <c r="AM81" s="606"/>
      <c r="AN81" s="606"/>
      <c r="AO81" s="607"/>
    </row>
    <row r="82" spans="1:41" ht="29.25" customHeight="1">
      <c r="A82" s="608">
        <v>74</v>
      </c>
      <c r="B82" s="614"/>
      <c r="C82" s="606"/>
      <c r="D82" s="606"/>
      <c r="E82" s="606"/>
      <c r="F82" s="606"/>
      <c r="G82" s="606"/>
      <c r="H82" s="615"/>
      <c r="I82" s="606"/>
      <c r="J82" s="606"/>
      <c r="K82" s="606"/>
      <c r="L82" s="606"/>
      <c r="M82" s="606"/>
      <c r="N82" s="606"/>
      <c r="O82" s="606"/>
      <c r="P82" s="606"/>
      <c r="Q82" s="606"/>
      <c r="R82" s="606"/>
      <c r="S82" s="606"/>
      <c r="T82" s="606"/>
      <c r="U82" s="611">
        <v>74</v>
      </c>
      <c r="V82" s="608"/>
      <c r="W82" s="608"/>
      <c r="X82" s="606"/>
      <c r="AH82" s="606"/>
      <c r="AI82" s="606"/>
      <c r="AJ82" s="606"/>
      <c r="AK82" s="606"/>
      <c r="AL82" s="606"/>
      <c r="AM82" s="606"/>
      <c r="AN82" s="606"/>
      <c r="AO82" s="607"/>
    </row>
    <row r="83" spans="1:41" ht="29.25" customHeight="1">
      <c r="A83" s="608">
        <v>75</v>
      </c>
      <c r="B83" s="614"/>
      <c r="C83" s="606"/>
      <c r="D83" s="606"/>
      <c r="E83" s="606"/>
      <c r="F83" s="606"/>
      <c r="G83" s="606"/>
      <c r="H83" s="615"/>
      <c r="I83" s="606"/>
      <c r="J83" s="606"/>
      <c r="K83" s="606"/>
      <c r="L83" s="606"/>
      <c r="M83" s="606"/>
      <c r="N83" s="606"/>
      <c r="O83" s="606"/>
      <c r="P83" s="606"/>
      <c r="Q83" s="606"/>
      <c r="R83" s="606"/>
      <c r="S83" s="606"/>
      <c r="T83" s="606"/>
      <c r="U83" s="611">
        <v>75</v>
      </c>
      <c r="V83" s="608"/>
      <c r="W83" s="608"/>
      <c r="X83" s="606"/>
      <c r="AH83" s="606"/>
      <c r="AI83" s="606"/>
      <c r="AJ83" s="606"/>
      <c r="AK83" s="606"/>
      <c r="AL83" s="606"/>
      <c r="AM83" s="606"/>
      <c r="AN83" s="606"/>
      <c r="AO83" s="607"/>
    </row>
    <row r="84" spans="1:41" ht="29.25" customHeight="1">
      <c r="A84" s="608">
        <v>76</v>
      </c>
      <c r="B84" s="614"/>
      <c r="C84" s="606"/>
      <c r="D84" s="606"/>
      <c r="E84" s="606"/>
      <c r="F84" s="606"/>
      <c r="G84" s="606"/>
      <c r="H84" s="615"/>
      <c r="I84" s="606"/>
      <c r="J84" s="606"/>
      <c r="K84" s="606"/>
      <c r="L84" s="606"/>
      <c r="M84" s="606"/>
      <c r="N84" s="606"/>
      <c r="O84" s="606"/>
      <c r="P84" s="606"/>
      <c r="Q84" s="606"/>
      <c r="R84" s="606"/>
      <c r="S84" s="606"/>
      <c r="T84" s="606"/>
      <c r="U84" s="611">
        <v>76</v>
      </c>
      <c r="V84" s="608"/>
      <c r="W84" s="608"/>
      <c r="X84" s="606"/>
      <c r="AH84" s="606"/>
      <c r="AI84" s="606"/>
      <c r="AJ84" s="606"/>
      <c r="AK84" s="606"/>
      <c r="AL84" s="606"/>
      <c r="AM84" s="606"/>
      <c r="AN84" s="606"/>
      <c r="AO84" s="607"/>
    </row>
    <row r="85" spans="1:41" ht="29.25" customHeight="1">
      <c r="A85" s="608">
        <v>77</v>
      </c>
      <c r="B85" s="614"/>
      <c r="C85" s="606"/>
      <c r="D85" s="606"/>
      <c r="E85" s="606"/>
      <c r="F85" s="606"/>
      <c r="G85" s="606"/>
      <c r="H85" s="615"/>
      <c r="I85" s="606"/>
      <c r="J85" s="606"/>
      <c r="K85" s="606"/>
      <c r="L85" s="606"/>
      <c r="M85" s="606"/>
      <c r="N85" s="606"/>
      <c r="O85" s="606"/>
      <c r="P85" s="606"/>
      <c r="Q85" s="606"/>
      <c r="R85" s="606"/>
      <c r="S85" s="606"/>
      <c r="T85" s="606"/>
      <c r="U85" s="611">
        <v>77</v>
      </c>
      <c r="V85" s="608"/>
      <c r="W85" s="608"/>
      <c r="X85" s="606"/>
      <c r="AH85" s="606"/>
      <c r="AI85" s="606"/>
      <c r="AJ85" s="606"/>
      <c r="AK85" s="606"/>
      <c r="AL85" s="606"/>
      <c r="AM85" s="606"/>
      <c r="AN85" s="606"/>
      <c r="AO85" s="607"/>
    </row>
    <row r="86" spans="1:41" ht="29.25" customHeight="1">
      <c r="A86" s="608">
        <v>78</v>
      </c>
      <c r="B86" s="614"/>
      <c r="C86" s="606"/>
      <c r="D86" s="606"/>
      <c r="E86" s="606"/>
      <c r="F86" s="606"/>
      <c r="G86" s="606"/>
      <c r="H86" s="615"/>
      <c r="I86" s="606"/>
      <c r="J86" s="606"/>
      <c r="K86" s="606"/>
      <c r="L86" s="606"/>
      <c r="M86" s="606"/>
      <c r="N86" s="606"/>
      <c r="O86" s="606"/>
      <c r="P86" s="606"/>
      <c r="Q86" s="606"/>
      <c r="R86" s="606"/>
      <c r="S86" s="606"/>
      <c r="T86" s="606"/>
      <c r="U86" s="611">
        <v>78</v>
      </c>
      <c r="V86" s="608"/>
      <c r="W86" s="608"/>
      <c r="X86" s="606"/>
      <c r="AH86" s="606"/>
      <c r="AI86" s="606"/>
      <c r="AJ86" s="606"/>
      <c r="AK86" s="606"/>
      <c r="AL86" s="606"/>
      <c r="AM86" s="606"/>
      <c r="AN86" s="606"/>
      <c r="AO86" s="607"/>
    </row>
    <row r="87" spans="1:41" ht="29.25" customHeight="1">
      <c r="A87" s="608">
        <v>79</v>
      </c>
      <c r="B87" s="614"/>
      <c r="C87" s="606"/>
      <c r="D87" s="606"/>
      <c r="E87" s="606"/>
      <c r="F87" s="606"/>
      <c r="G87" s="606"/>
      <c r="H87" s="615"/>
      <c r="I87" s="606"/>
      <c r="J87" s="606"/>
      <c r="K87" s="606"/>
      <c r="L87" s="606"/>
      <c r="M87" s="606"/>
      <c r="N87" s="606"/>
      <c r="O87" s="606"/>
      <c r="P87" s="606"/>
      <c r="Q87" s="606"/>
      <c r="R87" s="606"/>
      <c r="S87" s="606"/>
      <c r="T87" s="606"/>
      <c r="U87" s="611">
        <v>79</v>
      </c>
      <c r="V87" s="608"/>
      <c r="W87" s="608"/>
      <c r="X87" s="606"/>
      <c r="AH87" s="606"/>
      <c r="AI87" s="606"/>
      <c r="AJ87" s="606"/>
      <c r="AK87" s="606"/>
      <c r="AL87" s="606"/>
      <c r="AM87" s="606"/>
      <c r="AN87" s="606"/>
      <c r="AO87" s="607"/>
    </row>
    <row r="88" spans="1:41" ht="29.25" customHeight="1">
      <c r="A88" s="608">
        <v>80</v>
      </c>
      <c r="B88" s="614"/>
      <c r="C88" s="606"/>
      <c r="D88" s="606"/>
      <c r="E88" s="606"/>
      <c r="F88" s="606"/>
      <c r="G88" s="606"/>
      <c r="H88" s="615"/>
      <c r="I88" s="606"/>
      <c r="J88" s="606"/>
      <c r="K88" s="606"/>
      <c r="L88" s="606"/>
      <c r="M88" s="606"/>
      <c r="N88" s="606"/>
      <c r="O88" s="606"/>
      <c r="P88" s="606"/>
      <c r="Q88" s="606"/>
      <c r="R88" s="606"/>
      <c r="S88" s="606"/>
      <c r="T88" s="606"/>
      <c r="U88" s="611">
        <v>80</v>
      </c>
      <c r="V88" s="608"/>
      <c r="W88" s="608"/>
      <c r="X88" s="606"/>
      <c r="AH88" s="606"/>
      <c r="AI88" s="606"/>
      <c r="AJ88" s="606"/>
      <c r="AK88" s="606"/>
      <c r="AL88" s="606"/>
      <c r="AM88" s="606"/>
      <c r="AN88" s="606"/>
      <c r="AO88" s="607"/>
    </row>
    <row r="89" spans="1:41" ht="29.25" customHeight="1">
      <c r="A89" s="608">
        <v>81</v>
      </c>
      <c r="B89" s="614"/>
      <c r="C89" s="606"/>
      <c r="D89" s="606"/>
      <c r="E89" s="606"/>
      <c r="F89" s="606"/>
      <c r="G89" s="606"/>
      <c r="H89" s="615"/>
      <c r="I89" s="606"/>
      <c r="J89" s="606"/>
      <c r="K89" s="606"/>
      <c r="L89" s="606"/>
      <c r="M89" s="606"/>
      <c r="N89" s="606"/>
      <c r="O89" s="606"/>
      <c r="P89" s="606"/>
      <c r="Q89" s="606"/>
      <c r="R89" s="606"/>
      <c r="S89" s="606"/>
      <c r="T89" s="606"/>
      <c r="U89" s="611">
        <v>81</v>
      </c>
      <c r="V89" s="608"/>
      <c r="W89" s="608"/>
      <c r="X89" s="606"/>
      <c r="AH89" s="606"/>
      <c r="AI89" s="606"/>
      <c r="AJ89" s="606"/>
      <c r="AK89" s="606"/>
      <c r="AL89" s="606"/>
      <c r="AM89" s="606"/>
      <c r="AN89" s="606"/>
      <c r="AO89" s="607"/>
    </row>
    <row r="90" spans="1:41" ht="29.25" customHeight="1">
      <c r="A90" s="608">
        <v>82</v>
      </c>
      <c r="B90" s="614"/>
      <c r="C90" s="606"/>
      <c r="D90" s="606"/>
      <c r="E90" s="606"/>
      <c r="F90" s="606"/>
      <c r="G90" s="606"/>
      <c r="H90" s="615"/>
      <c r="I90" s="606"/>
      <c r="J90" s="606"/>
      <c r="K90" s="606"/>
      <c r="L90" s="606"/>
      <c r="M90" s="606"/>
      <c r="N90" s="606"/>
      <c r="O90" s="606"/>
      <c r="P90" s="606"/>
      <c r="Q90" s="606"/>
      <c r="R90" s="606"/>
      <c r="S90" s="606"/>
      <c r="T90" s="606"/>
      <c r="U90" s="611">
        <v>82</v>
      </c>
      <c r="V90" s="608"/>
      <c r="W90" s="608"/>
      <c r="X90" s="606"/>
      <c r="AH90" s="606"/>
      <c r="AI90" s="606"/>
      <c r="AJ90" s="606"/>
      <c r="AK90" s="606"/>
      <c r="AL90" s="606"/>
      <c r="AM90" s="606"/>
      <c r="AN90" s="606"/>
      <c r="AO90" s="607"/>
    </row>
    <row r="91" spans="1:41" ht="29.25" customHeight="1">
      <c r="A91" s="608">
        <v>83</v>
      </c>
      <c r="B91" s="614"/>
      <c r="C91" s="606"/>
      <c r="D91" s="606"/>
      <c r="E91" s="606"/>
      <c r="F91" s="606"/>
      <c r="G91" s="606"/>
      <c r="H91" s="615"/>
      <c r="I91" s="606"/>
      <c r="J91" s="606"/>
      <c r="K91" s="606"/>
      <c r="L91" s="606"/>
      <c r="M91" s="606"/>
      <c r="N91" s="606"/>
      <c r="O91" s="606"/>
      <c r="P91" s="606"/>
      <c r="Q91" s="606"/>
      <c r="R91" s="606"/>
      <c r="S91" s="606"/>
      <c r="T91" s="606"/>
      <c r="U91" s="611">
        <v>83</v>
      </c>
      <c r="V91" s="608"/>
      <c r="W91" s="608"/>
      <c r="X91" s="606"/>
      <c r="AH91" s="606"/>
      <c r="AI91" s="606"/>
      <c r="AJ91" s="606"/>
      <c r="AK91" s="606"/>
      <c r="AL91" s="606"/>
      <c r="AM91" s="606"/>
      <c r="AN91" s="606"/>
      <c r="AO91" s="607"/>
    </row>
    <row r="92" spans="1:41" ht="29.25" customHeight="1">
      <c r="A92" s="608">
        <v>84</v>
      </c>
      <c r="B92" s="614"/>
      <c r="C92" s="606"/>
      <c r="D92" s="606"/>
      <c r="E92" s="606"/>
      <c r="F92" s="606"/>
      <c r="G92" s="606"/>
      <c r="H92" s="615"/>
      <c r="I92" s="606"/>
      <c r="J92" s="606"/>
      <c r="K92" s="606"/>
      <c r="L92" s="606"/>
      <c r="M92" s="606"/>
      <c r="N92" s="606"/>
      <c r="O92" s="606"/>
      <c r="P92" s="606"/>
      <c r="Q92" s="606"/>
      <c r="R92" s="606"/>
      <c r="S92" s="606"/>
      <c r="T92" s="606"/>
      <c r="U92" s="611">
        <v>84</v>
      </c>
      <c r="V92" s="608"/>
      <c r="W92" s="608"/>
      <c r="X92" s="606"/>
      <c r="AH92" s="606"/>
      <c r="AI92" s="606"/>
      <c r="AJ92" s="606"/>
      <c r="AK92" s="606"/>
      <c r="AL92" s="606"/>
      <c r="AM92" s="606"/>
      <c r="AN92" s="606"/>
      <c r="AO92" s="607"/>
    </row>
    <row r="93" spans="1:41" ht="29.25" customHeight="1">
      <c r="A93" s="608">
        <v>85</v>
      </c>
      <c r="B93" s="614"/>
      <c r="C93" s="606"/>
      <c r="D93" s="606"/>
      <c r="E93" s="606"/>
      <c r="F93" s="606"/>
      <c r="G93" s="606"/>
      <c r="H93" s="615"/>
      <c r="I93" s="606"/>
      <c r="J93" s="606"/>
      <c r="K93" s="606"/>
      <c r="L93" s="606"/>
      <c r="M93" s="606"/>
      <c r="N93" s="606"/>
      <c r="O93" s="606"/>
      <c r="P93" s="606"/>
      <c r="Q93" s="606"/>
      <c r="R93" s="606"/>
      <c r="S93" s="606"/>
      <c r="T93" s="606"/>
      <c r="U93" s="611">
        <v>85</v>
      </c>
      <c r="V93" s="608"/>
      <c r="W93" s="608"/>
      <c r="X93" s="606"/>
      <c r="AH93" s="606"/>
      <c r="AI93" s="606"/>
      <c r="AJ93" s="606"/>
      <c r="AK93" s="606"/>
      <c r="AL93" s="606"/>
      <c r="AM93" s="606"/>
      <c r="AN93" s="606"/>
      <c r="AO93" s="607"/>
    </row>
    <row r="94" spans="1:41" ht="29.25" customHeight="1">
      <c r="A94" s="608">
        <v>86</v>
      </c>
      <c r="B94" s="614"/>
      <c r="C94" s="606"/>
      <c r="D94" s="606"/>
      <c r="E94" s="606"/>
      <c r="F94" s="606"/>
      <c r="G94" s="606"/>
      <c r="H94" s="615"/>
      <c r="I94" s="606"/>
      <c r="J94" s="606"/>
      <c r="K94" s="606"/>
      <c r="L94" s="606"/>
      <c r="M94" s="606"/>
      <c r="N94" s="606"/>
      <c r="O94" s="606"/>
      <c r="P94" s="606"/>
      <c r="Q94" s="606"/>
      <c r="R94" s="606"/>
      <c r="S94" s="606"/>
      <c r="T94" s="606"/>
      <c r="U94" s="611">
        <v>86</v>
      </c>
      <c r="V94" s="608"/>
      <c r="W94" s="608"/>
      <c r="X94" s="606"/>
      <c r="AH94" s="606"/>
      <c r="AI94" s="606"/>
      <c r="AJ94" s="606"/>
      <c r="AK94" s="606"/>
      <c r="AL94" s="606"/>
      <c r="AM94" s="606"/>
      <c r="AN94" s="606"/>
      <c r="AO94" s="607"/>
    </row>
    <row r="95" spans="1:41" ht="29.25" customHeight="1">
      <c r="A95" s="608">
        <v>87</v>
      </c>
      <c r="B95" s="614"/>
      <c r="C95" s="606"/>
      <c r="D95" s="606"/>
      <c r="E95" s="606"/>
      <c r="F95" s="606"/>
      <c r="G95" s="606"/>
      <c r="H95" s="615"/>
      <c r="I95" s="606"/>
      <c r="J95" s="606"/>
      <c r="K95" s="606"/>
      <c r="L95" s="606"/>
      <c r="M95" s="606"/>
      <c r="N95" s="606"/>
      <c r="O95" s="606"/>
      <c r="P95" s="606"/>
      <c r="Q95" s="606"/>
      <c r="R95" s="606"/>
      <c r="S95" s="606"/>
      <c r="T95" s="606"/>
      <c r="U95" s="611">
        <v>87</v>
      </c>
      <c r="V95" s="608"/>
      <c r="W95" s="608"/>
      <c r="X95" s="606"/>
      <c r="AH95" s="606"/>
      <c r="AI95" s="606"/>
      <c r="AJ95" s="606"/>
      <c r="AK95" s="606"/>
      <c r="AL95" s="606"/>
      <c r="AM95" s="606"/>
      <c r="AN95" s="606"/>
      <c r="AO95" s="607"/>
    </row>
    <row r="96" spans="1:41" ht="29.25" customHeight="1">
      <c r="A96" s="608">
        <v>88</v>
      </c>
      <c r="B96" s="614"/>
      <c r="C96" s="606"/>
      <c r="D96" s="606"/>
      <c r="E96" s="606"/>
      <c r="F96" s="606"/>
      <c r="G96" s="606"/>
      <c r="H96" s="615"/>
      <c r="I96" s="606"/>
      <c r="J96" s="606"/>
      <c r="K96" s="606"/>
      <c r="L96" s="606"/>
      <c r="M96" s="606"/>
      <c r="N96" s="606"/>
      <c r="O96" s="606"/>
      <c r="P96" s="606"/>
      <c r="Q96" s="606"/>
      <c r="R96" s="606"/>
      <c r="S96" s="606"/>
      <c r="T96" s="606"/>
      <c r="U96" s="611">
        <v>88</v>
      </c>
      <c r="V96" s="608"/>
      <c r="W96" s="608"/>
      <c r="X96" s="606"/>
      <c r="AH96" s="606"/>
      <c r="AI96" s="606"/>
      <c r="AJ96" s="606"/>
      <c r="AK96" s="606"/>
      <c r="AL96" s="606"/>
      <c r="AM96" s="606"/>
      <c r="AN96" s="606"/>
      <c r="AO96" s="607"/>
    </row>
    <row r="97" spans="1:41" ht="29.25" customHeight="1">
      <c r="A97" s="608">
        <v>89</v>
      </c>
      <c r="B97" s="614"/>
      <c r="C97" s="606"/>
      <c r="D97" s="606"/>
      <c r="E97" s="606"/>
      <c r="F97" s="606"/>
      <c r="G97" s="606"/>
      <c r="H97" s="615"/>
      <c r="I97" s="606"/>
      <c r="J97" s="606"/>
      <c r="K97" s="606"/>
      <c r="L97" s="606"/>
      <c r="M97" s="606"/>
      <c r="N97" s="606"/>
      <c r="O97" s="606"/>
      <c r="P97" s="606"/>
      <c r="Q97" s="606"/>
      <c r="R97" s="606"/>
      <c r="S97" s="606"/>
      <c r="T97" s="606"/>
      <c r="U97" s="611">
        <v>89</v>
      </c>
      <c r="V97" s="608"/>
      <c r="W97" s="608"/>
      <c r="X97" s="606"/>
      <c r="AH97" s="606"/>
      <c r="AI97" s="606"/>
      <c r="AJ97" s="606"/>
      <c r="AK97" s="606"/>
      <c r="AL97" s="606"/>
      <c r="AM97" s="606"/>
      <c r="AN97" s="606"/>
      <c r="AO97" s="607"/>
    </row>
    <row r="98" spans="1:41" ht="29.25" customHeight="1">
      <c r="A98" s="608">
        <v>90</v>
      </c>
      <c r="B98" s="614"/>
      <c r="C98" s="606"/>
      <c r="D98" s="606"/>
      <c r="E98" s="606"/>
      <c r="F98" s="606"/>
      <c r="G98" s="606"/>
      <c r="H98" s="615"/>
      <c r="I98" s="606"/>
      <c r="J98" s="606"/>
      <c r="K98" s="606"/>
      <c r="L98" s="606"/>
      <c r="M98" s="606"/>
      <c r="N98" s="606"/>
      <c r="O98" s="606"/>
      <c r="P98" s="606"/>
      <c r="Q98" s="606"/>
      <c r="R98" s="606"/>
      <c r="S98" s="606"/>
      <c r="T98" s="606"/>
      <c r="U98" s="611">
        <v>90</v>
      </c>
      <c r="V98" s="608"/>
      <c r="W98" s="608"/>
      <c r="X98" s="606"/>
      <c r="AH98" s="606"/>
      <c r="AI98" s="606"/>
      <c r="AJ98" s="606"/>
      <c r="AK98" s="606"/>
      <c r="AL98" s="606"/>
      <c r="AM98" s="606"/>
      <c r="AN98" s="606"/>
      <c r="AO98" s="607"/>
    </row>
    <row r="99" spans="1:41" ht="29.25" customHeight="1">
      <c r="A99" s="608">
        <v>91</v>
      </c>
      <c r="B99" s="614"/>
      <c r="C99" s="606"/>
      <c r="D99" s="606"/>
      <c r="E99" s="606"/>
      <c r="F99" s="606"/>
      <c r="G99" s="606"/>
      <c r="H99" s="615"/>
      <c r="I99" s="606"/>
      <c r="J99" s="606"/>
      <c r="K99" s="606"/>
      <c r="L99" s="606"/>
      <c r="M99" s="606"/>
      <c r="N99" s="606"/>
      <c r="O99" s="606"/>
      <c r="P99" s="606"/>
      <c r="Q99" s="606"/>
      <c r="R99" s="606"/>
      <c r="S99" s="606"/>
      <c r="T99" s="606"/>
      <c r="U99" s="611">
        <v>91</v>
      </c>
      <c r="V99" s="608"/>
      <c r="W99" s="608"/>
      <c r="X99" s="606"/>
      <c r="AH99" s="606"/>
      <c r="AI99" s="606"/>
      <c r="AJ99" s="606"/>
      <c r="AK99" s="606"/>
      <c r="AL99" s="606"/>
      <c r="AM99" s="606"/>
      <c r="AN99" s="606"/>
      <c r="AO99" s="607"/>
    </row>
    <row r="100" spans="1:41" ht="29.25" customHeight="1">
      <c r="A100" s="608">
        <v>92</v>
      </c>
      <c r="B100" s="614"/>
      <c r="C100" s="606"/>
      <c r="D100" s="606"/>
      <c r="E100" s="606"/>
      <c r="F100" s="606"/>
      <c r="G100" s="606"/>
      <c r="H100" s="615"/>
      <c r="I100" s="606"/>
      <c r="J100" s="606"/>
      <c r="K100" s="606"/>
      <c r="L100" s="606"/>
      <c r="M100" s="606"/>
      <c r="N100" s="606"/>
      <c r="O100" s="606"/>
      <c r="P100" s="606"/>
      <c r="Q100" s="606"/>
      <c r="R100" s="606"/>
      <c r="S100" s="606"/>
      <c r="T100" s="606"/>
      <c r="U100" s="611">
        <v>92</v>
      </c>
      <c r="V100" s="608"/>
      <c r="W100" s="608"/>
      <c r="X100" s="606"/>
      <c r="AH100" s="606"/>
      <c r="AI100" s="606"/>
      <c r="AJ100" s="606"/>
      <c r="AK100" s="606"/>
      <c r="AL100" s="606"/>
      <c r="AM100" s="606"/>
      <c r="AN100" s="606"/>
      <c r="AO100" s="607"/>
    </row>
    <row r="101" spans="1:41" ht="29.25" customHeight="1">
      <c r="A101" s="608">
        <v>93</v>
      </c>
      <c r="B101" s="614"/>
      <c r="C101" s="606"/>
      <c r="D101" s="606"/>
      <c r="E101" s="606"/>
      <c r="F101" s="606"/>
      <c r="G101" s="606"/>
      <c r="H101" s="615"/>
      <c r="I101" s="606"/>
      <c r="J101" s="606"/>
      <c r="K101" s="606"/>
      <c r="L101" s="606"/>
      <c r="M101" s="606"/>
      <c r="N101" s="606"/>
      <c r="O101" s="606"/>
      <c r="P101" s="606"/>
      <c r="Q101" s="606"/>
      <c r="R101" s="606"/>
      <c r="S101" s="606"/>
      <c r="T101" s="606"/>
      <c r="U101" s="611">
        <v>93</v>
      </c>
      <c r="V101" s="608"/>
      <c r="W101" s="608"/>
      <c r="X101" s="606"/>
      <c r="AH101" s="606"/>
      <c r="AI101" s="606"/>
      <c r="AJ101" s="606"/>
      <c r="AK101" s="606"/>
      <c r="AL101" s="606"/>
      <c r="AM101" s="606"/>
      <c r="AN101" s="606"/>
      <c r="AO101" s="607"/>
    </row>
    <row r="102" spans="1:41" ht="29.25" customHeight="1">
      <c r="A102" s="608">
        <v>94</v>
      </c>
      <c r="B102" s="614"/>
      <c r="C102" s="606"/>
      <c r="D102" s="606"/>
      <c r="E102" s="606"/>
      <c r="F102" s="606"/>
      <c r="G102" s="606"/>
      <c r="H102" s="615"/>
      <c r="I102" s="606"/>
      <c r="J102" s="606"/>
      <c r="K102" s="606"/>
      <c r="L102" s="606"/>
      <c r="M102" s="606"/>
      <c r="N102" s="606"/>
      <c r="O102" s="606"/>
      <c r="P102" s="606"/>
      <c r="Q102" s="606"/>
      <c r="R102" s="606"/>
      <c r="S102" s="606"/>
      <c r="T102" s="606"/>
      <c r="U102" s="611">
        <v>94</v>
      </c>
      <c r="V102" s="608"/>
      <c r="W102" s="608"/>
      <c r="X102" s="606"/>
      <c r="AH102" s="606"/>
      <c r="AI102" s="606"/>
      <c r="AJ102" s="606"/>
      <c r="AK102" s="616"/>
      <c r="AL102" s="606"/>
      <c r="AM102" s="606"/>
      <c r="AN102" s="606"/>
      <c r="AO102" s="607"/>
    </row>
    <row r="103" spans="1:41" ht="29.25" customHeight="1">
      <c r="A103" s="608">
        <v>95</v>
      </c>
      <c r="B103" s="614"/>
      <c r="C103" s="606"/>
      <c r="D103" s="606"/>
      <c r="E103" s="606"/>
      <c r="F103" s="606"/>
      <c r="G103" s="606"/>
      <c r="H103" s="615"/>
      <c r="I103" s="606"/>
      <c r="J103" s="606"/>
      <c r="K103" s="606"/>
      <c r="L103" s="606"/>
      <c r="M103" s="606"/>
      <c r="N103" s="606"/>
      <c r="O103" s="606"/>
      <c r="P103" s="606"/>
      <c r="Q103" s="606"/>
      <c r="R103" s="606"/>
      <c r="S103" s="606"/>
      <c r="T103" s="606"/>
      <c r="U103" s="611">
        <v>95</v>
      </c>
      <c r="V103" s="608"/>
      <c r="W103" s="608"/>
      <c r="X103" s="606"/>
      <c r="AH103" s="606"/>
      <c r="AI103" s="606"/>
      <c r="AJ103" s="606"/>
      <c r="AK103" s="616"/>
      <c r="AL103" s="608"/>
      <c r="AM103" s="608"/>
      <c r="AN103" s="608"/>
      <c r="AO103" s="612"/>
    </row>
    <row r="104" spans="1:41" ht="29.25" customHeight="1">
      <c r="A104" s="608">
        <v>96</v>
      </c>
      <c r="B104" s="614"/>
      <c r="C104" s="606"/>
      <c r="D104" s="606"/>
      <c r="E104" s="606"/>
      <c r="F104" s="606"/>
      <c r="G104" s="606"/>
      <c r="H104" s="615"/>
      <c r="I104" s="606"/>
      <c r="J104" s="606"/>
      <c r="K104" s="606"/>
      <c r="L104" s="606"/>
      <c r="M104" s="606"/>
      <c r="N104" s="606"/>
      <c r="O104" s="606"/>
      <c r="P104" s="606"/>
      <c r="Q104" s="606"/>
      <c r="R104" s="606"/>
      <c r="S104" s="606"/>
      <c r="T104" s="606"/>
      <c r="U104" s="611">
        <v>96</v>
      </c>
      <c r="V104" s="608"/>
      <c r="W104" s="608"/>
      <c r="X104" s="606"/>
      <c r="AH104" s="606"/>
      <c r="AI104" s="606"/>
      <c r="AJ104" s="606"/>
      <c r="AK104" s="616"/>
      <c r="AL104" s="608"/>
      <c r="AM104" s="608"/>
      <c r="AN104" s="608"/>
      <c r="AO104" s="612"/>
    </row>
    <row r="105" spans="1:41" ht="29.25" customHeight="1">
      <c r="A105" s="608">
        <v>97</v>
      </c>
      <c r="B105" s="614"/>
      <c r="C105" s="606"/>
      <c r="D105" s="606"/>
      <c r="E105" s="606"/>
      <c r="F105" s="606"/>
      <c r="G105" s="606"/>
      <c r="H105" s="615"/>
      <c r="I105" s="606"/>
      <c r="J105" s="606"/>
      <c r="K105" s="606"/>
      <c r="L105" s="606"/>
      <c r="M105" s="606"/>
      <c r="N105" s="606"/>
      <c r="O105" s="606"/>
      <c r="P105" s="606"/>
      <c r="Q105" s="606"/>
      <c r="R105" s="606"/>
      <c r="S105" s="606"/>
      <c r="T105" s="606"/>
      <c r="U105" s="611">
        <v>97</v>
      </c>
      <c r="V105" s="608"/>
      <c r="W105" s="608"/>
      <c r="X105" s="606"/>
      <c r="AH105" s="606"/>
      <c r="AI105" s="606"/>
      <c r="AJ105" s="606"/>
      <c r="AK105" s="616"/>
      <c r="AL105" s="608"/>
      <c r="AM105" s="608"/>
      <c r="AN105" s="608"/>
      <c r="AO105" s="612"/>
    </row>
    <row r="106" spans="1:41" ht="29.25" customHeight="1">
      <c r="A106" s="608">
        <v>98</v>
      </c>
      <c r="B106" s="614"/>
      <c r="C106" s="606"/>
      <c r="D106" s="606"/>
      <c r="E106" s="606"/>
      <c r="F106" s="606"/>
      <c r="G106" s="606"/>
      <c r="H106" s="615"/>
      <c r="I106" s="606"/>
      <c r="J106" s="606"/>
      <c r="K106" s="606"/>
      <c r="L106" s="606"/>
      <c r="M106" s="606"/>
      <c r="N106" s="606"/>
      <c r="O106" s="606"/>
      <c r="P106" s="606"/>
      <c r="Q106" s="606"/>
      <c r="R106" s="606"/>
      <c r="S106" s="606"/>
      <c r="T106" s="606"/>
      <c r="U106" s="611">
        <v>98</v>
      </c>
      <c r="V106" s="608"/>
      <c r="W106" s="608"/>
      <c r="X106" s="606"/>
      <c r="AH106" s="606"/>
      <c r="AI106" s="606"/>
      <c r="AJ106" s="606"/>
      <c r="AK106" s="616"/>
      <c r="AL106" s="608"/>
      <c r="AM106" s="608"/>
      <c r="AN106" s="608"/>
      <c r="AO106" s="612"/>
    </row>
    <row r="107" spans="1:41" ht="29.25" customHeight="1">
      <c r="A107" s="608">
        <v>99</v>
      </c>
      <c r="B107" s="614"/>
      <c r="C107" s="606"/>
      <c r="D107" s="606"/>
      <c r="E107" s="606"/>
      <c r="F107" s="606"/>
      <c r="G107" s="606"/>
      <c r="H107" s="615"/>
      <c r="I107" s="606"/>
      <c r="J107" s="606"/>
      <c r="K107" s="606"/>
      <c r="L107" s="606"/>
      <c r="M107" s="606"/>
      <c r="N107" s="606"/>
      <c r="O107" s="606"/>
      <c r="P107" s="606"/>
      <c r="Q107" s="606"/>
      <c r="R107" s="606"/>
      <c r="S107" s="606"/>
      <c r="T107" s="606"/>
      <c r="U107" s="611">
        <v>99</v>
      </c>
      <c r="V107" s="608"/>
      <c r="W107" s="608"/>
      <c r="X107" s="606"/>
      <c r="AH107" s="606"/>
      <c r="AI107" s="606"/>
      <c r="AJ107" s="606"/>
      <c r="AK107" s="616"/>
      <c r="AL107" s="606"/>
      <c r="AM107" s="606"/>
      <c r="AN107" s="606"/>
      <c r="AO107" s="607"/>
    </row>
    <row r="108" spans="1:41" ht="29.25" customHeight="1">
      <c r="A108" s="608">
        <v>100</v>
      </c>
      <c r="B108" s="614"/>
      <c r="C108" s="606"/>
      <c r="D108" s="606"/>
      <c r="E108" s="606"/>
      <c r="F108" s="606"/>
      <c r="G108" s="606"/>
      <c r="H108" s="615"/>
      <c r="I108" s="606"/>
      <c r="J108" s="606"/>
      <c r="K108" s="606"/>
      <c r="L108" s="606"/>
      <c r="M108" s="606"/>
      <c r="N108" s="606"/>
      <c r="O108" s="606"/>
      <c r="P108" s="606"/>
      <c r="Q108" s="606"/>
      <c r="R108" s="606"/>
      <c r="S108" s="606"/>
      <c r="T108" s="606"/>
      <c r="U108" s="611">
        <v>100</v>
      </c>
      <c r="V108" s="608"/>
      <c r="W108" s="608"/>
      <c r="X108" s="606"/>
      <c r="AH108" s="606"/>
      <c r="AI108" s="606"/>
      <c r="AJ108" s="606"/>
      <c r="AK108" s="616"/>
      <c r="AL108" s="606"/>
      <c r="AM108" s="606"/>
      <c r="AN108" s="606"/>
      <c r="AO108" s="607"/>
    </row>
    <row r="109" spans="1:41" ht="29.25" customHeight="1">
      <c r="A109" s="606"/>
      <c r="B109" s="606"/>
      <c r="C109" s="606"/>
      <c r="D109" s="606"/>
      <c r="E109" s="606"/>
      <c r="F109" s="606"/>
      <c r="G109" s="606"/>
      <c r="H109" s="615"/>
      <c r="I109" s="606"/>
      <c r="J109" s="606"/>
      <c r="K109" s="606"/>
      <c r="O109" s="606"/>
      <c r="P109" s="606"/>
      <c r="Q109" s="606"/>
      <c r="R109" s="606"/>
      <c r="S109" s="606"/>
      <c r="T109" s="606"/>
      <c r="U109" s="606"/>
      <c r="V109" s="606"/>
      <c r="W109" s="606"/>
      <c r="X109" s="606"/>
      <c r="AH109" s="606"/>
      <c r="AI109" s="606"/>
      <c r="AJ109" s="606"/>
      <c r="AK109" s="616"/>
      <c r="AL109" s="606"/>
      <c r="AM109" s="606"/>
      <c r="AN109" s="606"/>
      <c r="AO109" s="607"/>
    </row>
    <row r="110" spans="1:41" ht="29.25" customHeight="1">
      <c r="A110" s="606" t="s">
        <v>48</v>
      </c>
      <c r="B110" s="606"/>
      <c r="C110" s="606"/>
      <c r="D110" s="606"/>
      <c r="E110" s="606"/>
      <c r="F110" s="606"/>
      <c r="G110" s="606"/>
      <c r="H110" s="615"/>
      <c r="I110" s="606"/>
      <c r="J110" s="606"/>
      <c r="K110" s="606"/>
      <c r="L110" s="606"/>
      <c r="M110" s="606"/>
      <c r="N110" s="606"/>
      <c r="O110" s="606"/>
      <c r="P110" s="606"/>
      <c r="Q110" s="606"/>
      <c r="R110" s="606"/>
      <c r="S110" s="606"/>
      <c r="T110" s="606"/>
      <c r="U110" s="606"/>
      <c r="V110" s="606"/>
      <c r="W110" s="606"/>
      <c r="X110" s="606"/>
      <c r="AH110" s="606"/>
      <c r="AI110" s="606"/>
      <c r="AJ110" s="606"/>
      <c r="AK110" s="616"/>
      <c r="AL110" s="606"/>
      <c r="AM110" s="606"/>
      <c r="AN110" s="606"/>
      <c r="AO110" s="607"/>
    </row>
    <row r="111" spans="1:41">
      <c r="A111" s="606"/>
      <c r="B111" s="606"/>
      <c r="C111" s="606"/>
      <c r="D111" s="606"/>
      <c r="E111" s="606"/>
      <c r="F111" s="606"/>
      <c r="G111" s="606"/>
      <c r="H111" s="615"/>
      <c r="I111" s="606"/>
      <c r="J111" s="606"/>
      <c r="K111" s="606"/>
      <c r="L111" s="606"/>
      <c r="M111" s="606"/>
      <c r="N111" s="606"/>
      <c r="O111" s="606"/>
      <c r="P111" s="606"/>
      <c r="Q111" s="606"/>
      <c r="R111" s="606"/>
      <c r="S111" s="606"/>
      <c r="T111" s="606"/>
      <c r="U111" s="606"/>
      <c r="V111" s="606"/>
      <c r="W111" s="606"/>
      <c r="X111" s="606"/>
      <c r="AH111" s="617"/>
      <c r="AI111" s="617"/>
      <c r="AJ111" s="617"/>
      <c r="AL111" s="606"/>
      <c r="AM111" s="606"/>
      <c r="AN111" s="606"/>
      <c r="AO111" s="607"/>
    </row>
    <row r="112" spans="1:41">
      <c r="A112" s="606"/>
      <c r="B112" s="606"/>
      <c r="C112" s="606"/>
      <c r="D112" s="606"/>
      <c r="E112" s="606"/>
      <c r="F112" s="606"/>
      <c r="G112" s="606"/>
      <c r="H112" s="615"/>
      <c r="I112" s="606"/>
      <c r="J112" s="606"/>
      <c r="K112" s="606"/>
      <c r="L112" s="606"/>
      <c r="M112" s="606"/>
      <c r="N112" s="606"/>
      <c r="O112" s="606"/>
      <c r="P112" s="606"/>
      <c r="Q112" s="606"/>
      <c r="R112" s="606"/>
      <c r="S112" s="606"/>
      <c r="T112" s="606"/>
      <c r="U112" s="606"/>
      <c r="V112" s="606"/>
      <c r="W112" s="606"/>
      <c r="X112" s="606"/>
      <c r="AH112" s="617"/>
      <c r="AI112" s="617"/>
      <c r="AJ112" s="617"/>
      <c r="AL112" s="606"/>
      <c r="AM112" s="606"/>
      <c r="AN112" s="606"/>
      <c r="AO112" s="607"/>
    </row>
    <row r="113" spans="1:41">
      <c r="A113" s="606"/>
      <c r="B113" s="606"/>
      <c r="C113" s="606"/>
      <c r="D113" s="606"/>
      <c r="E113" s="606"/>
      <c r="F113" s="606"/>
      <c r="G113" s="606"/>
      <c r="H113" s="615"/>
      <c r="I113" s="606"/>
      <c r="J113" s="606"/>
      <c r="K113" s="606"/>
      <c r="L113" s="606"/>
      <c r="M113" s="606"/>
      <c r="N113" s="606"/>
      <c r="O113" s="606"/>
      <c r="P113" s="606"/>
      <c r="Q113" s="606"/>
      <c r="R113" s="606"/>
      <c r="S113" s="606"/>
      <c r="T113" s="606"/>
      <c r="U113" s="606"/>
      <c r="V113" s="606"/>
      <c r="W113" s="606"/>
      <c r="X113" s="606"/>
      <c r="AH113" s="617"/>
      <c r="AI113" s="617"/>
      <c r="AJ113" s="617"/>
      <c r="AL113" s="606"/>
      <c r="AM113" s="606"/>
      <c r="AN113" s="606"/>
      <c r="AO113" s="607"/>
    </row>
    <row r="114" spans="1:41">
      <c r="A114" s="606"/>
      <c r="B114" s="606"/>
      <c r="C114" s="606"/>
      <c r="D114" s="606"/>
      <c r="E114" s="606"/>
      <c r="F114" s="606"/>
      <c r="G114" s="606"/>
      <c r="H114" s="615"/>
      <c r="I114" s="606"/>
      <c r="J114" s="606"/>
      <c r="K114" s="606"/>
      <c r="L114" s="606"/>
      <c r="M114" s="606"/>
      <c r="N114" s="606"/>
      <c r="O114" s="606"/>
      <c r="P114" s="606"/>
      <c r="Q114" s="606"/>
      <c r="R114" s="606"/>
      <c r="S114" s="606"/>
      <c r="T114" s="606"/>
      <c r="U114" s="606"/>
      <c r="V114" s="606"/>
      <c r="W114" s="606"/>
      <c r="X114" s="606"/>
      <c r="AH114" s="617"/>
      <c r="AI114" s="617"/>
      <c r="AJ114" s="617"/>
      <c r="AL114" s="606"/>
      <c r="AM114" s="606"/>
      <c r="AN114" s="606"/>
      <c r="AO114" s="607"/>
    </row>
    <row r="115" spans="1:41">
      <c r="A115" s="606"/>
      <c r="B115" s="606"/>
      <c r="C115" s="606"/>
      <c r="D115" s="606"/>
      <c r="E115" s="606"/>
      <c r="F115" s="606"/>
      <c r="G115" s="606"/>
      <c r="H115" s="615"/>
      <c r="I115" s="606"/>
      <c r="J115" s="606"/>
      <c r="K115" s="606"/>
      <c r="L115" s="606"/>
      <c r="M115" s="606"/>
      <c r="N115" s="606"/>
      <c r="O115" s="606"/>
      <c r="P115" s="606"/>
      <c r="Q115" s="606"/>
      <c r="R115" s="606"/>
      <c r="S115" s="606"/>
      <c r="T115" s="606"/>
      <c r="U115" s="606"/>
      <c r="V115" s="606"/>
      <c r="W115" s="606"/>
      <c r="X115" s="606"/>
      <c r="AH115" s="617"/>
      <c r="AI115" s="617"/>
      <c r="AJ115" s="617"/>
      <c r="AL115" s="606"/>
      <c r="AM115" s="606"/>
      <c r="AN115" s="606"/>
      <c r="AO115" s="607"/>
    </row>
    <row r="116" spans="1:41">
      <c r="A116" s="606"/>
      <c r="B116" s="606"/>
      <c r="C116" s="606"/>
      <c r="D116" s="606"/>
      <c r="E116" s="606"/>
      <c r="F116" s="606"/>
      <c r="G116" s="606"/>
      <c r="H116" s="615"/>
      <c r="I116" s="606"/>
      <c r="J116" s="606"/>
      <c r="K116" s="606"/>
      <c r="L116" s="606"/>
      <c r="M116" s="606"/>
      <c r="N116" s="606"/>
      <c r="O116" s="606"/>
      <c r="P116" s="606"/>
      <c r="Q116" s="606"/>
      <c r="R116" s="606"/>
      <c r="S116" s="606"/>
      <c r="T116" s="606"/>
      <c r="U116" s="606"/>
      <c r="V116" s="606"/>
      <c r="W116" s="606"/>
      <c r="X116" s="606"/>
      <c r="AH116" s="617"/>
      <c r="AI116" s="617"/>
      <c r="AJ116" s="617"/>
      <c r="AL116" s="606"/>
      <c r="AM116" s="606"/>
      <c r="AN116" s="606"/>
      <c r="AO116" s="607"/>
    </row>
    <row r="117" spans="1:41">
      <c r="A117" s="606"/>
      <c r="B117" s="606"/>
      <c r="C117" s="606"/>
      <c r="D117" s="606"/>
      <c r="E117" s="606"/>
      <c r="F117" s="606"/>
      <c r="G117" s="606"/>
      <c r="H117" s="615"/>
      <c r="I117" s="606"/>
      <c r="J117" s="606"/>
      <c r="K117" s="606"/>
      <c r="L117" s="606"/>
      <c r="M117" s="606"/>
      <c r="N117" s="606"/>
      <c r="O117" s="606"/>
      <c r="P117" s="606"/>
      <c r="Q117" s="606"/>
      <c r="R117" s="606"/>
      <c r="S117" s="606"/>
      <c r="T117" s="606"/>
      <c r="U117" s="606"/>
      <c r="V117" s="606"/>
      <c r="W117" s="606"/>
      <c r="X117" s="606"/>
      <c r="AH117" s="617"/>
      <c r="AI117" s="617"/>
      <c r="AJ117" s="617"/>
      <c r="AL117" s="606"/>
      <c r="AM117" s="606"/>
      <c r="AN117" s="606"/>
      <c r="AO117" s="607"/>
    </row>
    <row r="118" spans="1:41">
      <c r="A118" s="606"/>
      <c r="B118" s="606"/>
      <c r="C118" s="606"/>
      <c r="D118" s="606"/>
      <c r="E118" s="606"/>
      <c r="F118" s="606"/>
      <c r="G118" s="606"/>
      <c r="H118" s="615"/>
      <c r="I118" s="606"/>
      <c r="J118" s="606"/>
      <c r="K118" s="606"/>
      <c r="L118" s="606"/>
      <c r="M118" s="606"/>
      <c r="N118" s="606"/>
      <c r="O118" s="606"/>
      <c r="P118" s="606"/>
      <c r="Q118" s="606"/>
      <c r="R118" s="606"/>
      <c r="S118" s="606"/>
      <c r="T118" s="606"/>
      <c r="U118" s="606"/>
      <c r="V118" s="606"/>
      <c r="W118" s="606"/>
      <c r="X118" s="606"/>
      <c r="AH118" s="617"/>
      <c r="AI118" s="617"/>
      <c r="AJ118" s="617"/>
      <c r="AL118" s="606"/>
      <c r="AM118" s="606"/>
      <c r="AN118" s="606"/>
      <c r="AO118" s="607"/>
    </row>
    <row r="119" spans="1:41">
      <c r="A119" s="606"/>
      <c r="B119" s="606"/>
      <c r="C119" s="606"/>
      <c r="D119" s="606"/>
      <c r="E119" s="606"/>
      <c r="F119" s="606"/>
      <c r="G119" s="606"/>
      <c r="H119" s="615"/>
      <c r="I119" s="606"/>
      <c r="J119" s="606"/>
      <c r="K119" s="606"/>
      <c r="L119" s="606"/>
      <c r="M119" s="606"/>
      <c r="N119" s="606"/>
      <c r="O119" s="606"/>
      <c r="P119" s="606"/>
      <c r="Q119" s="606"/>
      <c r="R119" s="606"/>
      <c r="S119" s="606"/>
      <c r="T119" s="606"/>
      <c r="U119" s="606"/>
      <c r="V119" s="606"/>
      <c r="W119" s="606"/>
      <c r="X119" s="606"/>
      <c r="AH119" s="617"/>
      <c r="AI119" s="617"/>
      <c r="AJ119" s="617"/>
      <c r="AL119" s="606"/>
      <c r="AM119" s="606"/>
      <c r="AN119" s="606"/>
      <c r="AO119" s="607"/>
    </row>
    <row r="120" spans="1:41">
      <c r="A120" s="606"/>
      <c r="B120" s="606"/>
      <c r="C120" s="606"/>
      <c r="D120" s="606"/>
      <c r="E120" s="606"/>
      <c r="F120" s="606"/>
      <c r="G120" s="606"/>
      <c r="H120" s="615"/>
      <c r="I120" s="606"/>
      <c r="J120" s="606"/>
      <c r="K120" s="606"/>
      <c r="L120" s="606"/>
      <c r="M120" s="606"/>
      <c r="N120" s="606"/>
      <c r="O120" s="606"/>
      <c r="P120" s="606"/>
      <c r="Q120" s="606"/>
      <c r="R120" s="606"/>
      <c r="S120" s="606"/>
      <c r="T120" s="606"/>
      <c r="U120" s="606"/>
      <c r="V120" s="606"/>
      <c r="W120" s="606"/>
      <c r="X120" s="606"/>
      <c r="AH120" s="617"/>
      <c r="AI120" s="617"/>
      <c r="AJ120" s="617"/>
      <c r="AL120" s="606"/>
      <c r="AM120" s="606"/>
      <c r="AN120" s="606"/>
      <c r="AO120" s="607"/>
    </row>
    <row r="121" spans="1:41">
      <c r="A121" s="606"/>
      <c r="B121" s="606"/>
      <c r="C121" s="606"/>
      <c r="D121" s="606"/>
      <c r="E121" s="606"/>
      <c r="F121" s="606"/>
      <c r="G121" s="606"/>
      <c r="H121" s="615"/>
      <c r="I121" s="606"/>
      <c r="J121" s="606"/>
      <c r="K121" s="606"/>
      <c r="L121" s="606"/>
      <c r="M121" s="606"/>
      <c r="N121" s="606"/>
      <c r="O121" s="606"/>
      <c r="P121" s="606"/>
      <c r="Q121" s="606"/>
      <c r="R121" s="606"/>
      <c r="S121" s="606"/>
      <c r="T121" s="606"/>
      <c r="U121" s="606"/>
      <c r="V121" s="606"/>
      <c r="W121" s="606"/>
      <c r="X121" s="606"/>
      <c r="AH121" s="617"/>
      <c r="AI121" s="617"/>
      <c r="AJ121" s="617"/>
      <c r="AL121" s="606"/>
      <c r="AM121" s="606"/>
      <c r="AN121" s="606"/>
      <c r="AO121" s="607"/>
    </row>
    <row r="122" spans="1:41">
      <c r="A122" s="606"/>
      <c r="B122" s="606"/>
      <c r="C122" s="606"/>
      <c r="D122" s="606"/>
      <c r="E122" s="606"/>
      <c r="F122" s="606"/>
      <c r="G122" s="606"/>
      <c r="H122" s="615"/>
      <c r="I122" s="606"/>
      <c r="J122" s="606"/>
      <c r="K122" s="606"/>
      <c r="L122" s="606"/>
      <c r="M122" s="606"/>
      <c r="N122" s="606"/>
      <c r="O122" s="606"/>
      <c r="P122" s="606"/>
      <c r="Q122" s="606"/>
      <c r="R122" s="606"/>
      <c r="S122" s="606"/>
      <c r="T122" s="606"/>
      <c r="U122" s="606"/>
      <c r="V122" s="606"/>
      <c r="W122" s="606"/>
      <c r="X122" s="606"/>
      <c r="AH122" s="617"/>
      <c r="AI122" s="617"/>
      <c r="AJ122" s="617"/>
      <c r="AL122" s="606"/>
      <c r="AM122" s="606"/>
      <c r="AN122" s="606"/>
      <c r="AO122" s="607"/>
    </row>
    <row r="123" spans="1:41">
      <c r="A123" s="606"/>
      <c r="B123" s="606"/>
      <c r="C123" s="606"/>
      <c r="D123" s="606"/>
      <c r="E123" s="606"/>
      <c r="F123" s="606"/>
      <c r="G123" s="606"/>
      <c r="H123" s="615"/>
      <c r="I123" s="606"/>
      <c r="J123" s="606"/>
      <c r="K123" s="606"/>
      <c r="L123" s="606"/>
      <c r="M123" s="606"/>
      <c r="N123" s="606"/>
      <c r="O123" s="606"/>
      <c r="P123" s="606"/>
      <c r="Q123" s="606"/>
      <c r="R123" s="606"/>
      <c r="S123" s="606"/>
      <c r="T123" s="606"/>
      <c r="U123" s="606"/>
      <c r="V123" s="606"/>
      <c r="W123" s="606"/>
      <c r="X123" s="606"/>
      <c r="AH123" s="617"/>
      <c r="AI123" s="617"/>
      <c r="AJ123" s="617"/>
      <c r="AL123" s="606"/>
      <c r="AM123" s="606"/>
      <c r="AN123" s="606"/>
      <c r="AO123" s="607"/>
    </row>
    <row r="124" spans="1:41">
      <c r="A124" s="606"/>
      <c r="B124" s="606"/>
      <c r="C124" s="606"/>
      <c r="D124" s="606"/>
      <c r="E124" s="606"/>
      <c r="F124" s="606"/>
      <c r="G124" s="606"/>
      <c r="H124" s="615"/>
      <c r="I124" s="606"/>
      <c r="J124" s="606"/>
      <c r="K124" s="606"/>
      <c r="L124" s="606"/>
      <c r="M124" s="606"/>
      <c r="N124" s="606"/>
      <c r="O124" s="606"/>
      <c r="P124" s="606"/>
      <c r="Q124" s="606"/>
      <c r="R124" s="606"/>
      <c r="S124" s="606"/>
      <c r="T124" s="606"/>
      <c r="U124" s="606"/>
      <c r="V124" s="606"/>
      <c r="W124" s="606"/>
      <c r="X124" s="606"/>
      <c r="AH124" s="617"/>
      <c r="AI124" s="617"/>
      <c r="AJ124" s="617"/>
      <c r="AL124" s="606"/>
      <c r="AM124" s="606"/>
      <c r="AN124" s="606"/>
      <c r="AO124" s="607"/>
    </row>
    <row r="125" spans="1:41">
      <c r="A125" s="606"/>
      <c r="B125" s="606"/>
      <c r="C125" s="606"/>
      <c r="D125" s="606"/>
      <c r="E125" s="606"/>
      <c r="F125" s="606"/>
      <c r="G125" s="606"/>
      <c r="H125" s="615"/>
      <c r="I125" s="606"/>
      <c r="J125" s="606"/>
      <c r="K125" s="606"/>
      <c r="L125" s="606"/>
      <c r="M125" s="606"/>
      <c r="N125" s="606"/>
      <c r="O125" s="606"/>
      <c r="P125" s="606"/>
      <c r="Q125" s="606"/>
      <c r="R125" s="606"/>
      <c r="S125" s="606"/>
      <c r="T125" s="606"/>
      <c r="U125" s="606"/>
      <c r="V125" s="606"/>
      <c r="W125" s="606"/>
      <c r="X125" s="606"/>
      <c r="AH125" s="617"/>
      <c r="AI125" s="617"/>
      <c r="AJ125" s="617"/>
      <c r="AL125" s="606"/>
      <c r="AM125" s="606"/>
      <c r="AN125" s="606"/>
      <c r="AO125" s="607"/>
    </row>
    <row r="126" spans="1:41">
      <c r="A126" s="606"/>
      <c r="B126" s="606"/>
      <c r="C126" s="606"/>
      <c r="D126" s="606"/>
      <c r="E126" s="606"/>
      <c r="F126" s="606"/>
      <c r="G126" s="606"/>
      <c r="H126" s="615"/>
      <c r="I126" s="606"/>
      <c r="J126" s="606"/>
      <c r="K126" s="606"/>
      <c r="L126" s="606"/>
      <c r="M126" s="606"/>
      <c r="N126" s="606"/>
      <c r="O126" s="606"/>
      <c r="P126" s="606"/>
      <c r="Q126" s="606"/>
      <c r="R126" s="606"/>
      <c r="S126" s="606"/>
      <c r="T126" s="606"/>
      <c r="U126" s="606"/>
      <c r="V126" s="606"/>
      <c r="W126" s="606"/>
      <c r="X126" s="606"/>
      <c r="AH126" s="617"/>
      <c r="AI126" s="617"/>
      <c r="AJ126" s="617"/>
      <c r="AL126" s="606"/>
      <c r="AM126" s="606"/>
      <c r="AN126" s="606"/>
      <c r="AO126" s="607"/>
    </row>
    <row r="127" spans="1:41">
      <c r="A127" s="606"/>
      <c r="B127" s="606"/>
      <c r="C127" s="606"/>
      <c r="D127" s="606"/>
      <c r="E127" s="606"/>
      <c r="F127" s="606"/>
      <c r="G127" s="606"/>
      <c r="H127" s="615"/>
      <c r="I127" s="606"/>
      <c r="J127" s="606"/>
      <c r="K127" s="606"/>
      <c r="L127" s="606"/>
      <c r="M127" s="606"/>
      <c r="N127" s="606"/>
      <c r="O127" s="606"/>
      <c r="P127" s="606"/>
      <c r="Q127" s="606"/>
      <c r="R127" s="606"/>
      <c r="S127" s="606"/>
      <c r="T127" s="606"/>
      <c r="U127" s="606"/>
      <c r="V127" s="606"/>
      <c r="W127" s="606"/>
      <c r="X127" s="606"/>
      <c r="AH127" s="617"/>
      <c r="AI127" s="617"/>
      <c r="AJ127" s="617"/>
      <c r="AL127" s="606"/>
      <c r="AM127" s="606"/>
      <c r="AN127" s="606"/>
      <c r="AO127" s="607"/>
    </row>
    <row r="128" spans="1:41">
      <c r="A128" s="606"/>
      <c r="B128" s="606"/>
      <c r="C128" s="606"/>
      <c r="D128" s="606"/>
      <c r="E128" s="606"/>
      <c r="F128" s="606"/>
      <c r="G128" s="606"/>
      <c r="H128" s="615"/>
      <c r="I128" s="606"/>
      <c r="J128" s="606"/>
      <c r="K128" s="606"/>
      <c r="L128" s="606"/>
      <c r="M128" s="606"/>
      <c r="N128" s="606"/>
      <c r="O128" s="606"/>
      <c r="P128" s="606"/>
      <c r="Q128" s="606"/>
      <c r="R128" s="606"/>
      <c r="S128" s="606"/>
      <c r="T128" s="606"/>
      <c r="U128" s="606"/>
      <c r="V128" s="606"/>
      <c r="W128" s="606"/>
      <c r="X128" s="606"/>
      <c r="AH128" s="617"/>
      <c r="AI128" s="617"/>
      <c r="AJ128" s="617"/>
      <c r="AL128" s="606"/>
      <c r="AM128" s="606"/>
      <c r="AN128" s="606"/>
      <c r="AO128" s="607"/>
    </row>
    <row r="129" spans="1:41">
      <c r="A129" s="606"/>
      <c r="B129" s="606"/>
      <c r="C129" s="606"/>
      <c r="D129" s="606"/>
      <c r="E129" s="606"/>
      <c r="F129" s="606"/>
      <c r="G129" s="606"/>
      <c r="H129" s="615"/>
      <c r="I129" s="606"/>
      <c r="J129" s="606"/>
      <c r="K129" s="606"/>
      <c r="L129" s="606"/>
      <c r="M129" s="606"/>
      <c r="N129" s="606"/>
      <c r="O129" s="606"/>
      <c r="P129" s="606"/>
      <c r="Q129" s="606"/>
      <c r="R129" s="606"/>
      <c r="S129" s="606"/>
      <c r="T129" s="606"/>
      <c r="U129" s="606"/>
      <c r="V129" s="606"/>
      <c r="W129" s="606"/>
      <c r="X129" s="606"/>
      <c r="AH129" s="617"/>
      <c r="AI129" s="617"/>
      <c r="AJ129" s="617"/>
      <c r="AL129" s="606"/>
      <c r="AM129" s="606"/>
      <c r="AN129" s="606"/>
      <c r="AO129" s="607"/>
    </row>
    <row r="130" spans="1:41">
      <c r="A130" s="606"/>
      <c r="B130" s="606"/>
      <c r="C130" s="606"/>
      <c r="D130" s="606"/>
      <c r="E130" s="606"/>
      <c r="F130" s="606"/>
      <c r="G130" s="606"/>
      <c r="H130" s="615"/>
      <c r="I130" s="606"/>
      <c r="J130" s="606"/>
      <c r="K130" s="606"/>
      <c r="L130" s="606"/>
      <c r="M130" s="606"/>
      <c r="N130" s="606"/>
      <c r="O130" s="606"/>
      <c r="P130" s="606"/>
      <c r="Q130" s="606"/>
      <c r="R130" s="606"/>
      <c r="S130" s="606"/>
      <c r="T130" s="606"/>
      <c r="U130" s="606"/>
      <c r="V130" s="606"/>
      <c r="W130" s="606"/>
      <c r="X130" s="606"/>
      <c r="AH130" s="617"/>
      <c r="AI130" s="617"/>
      <c r="AJ130" s="617"/>
      <c r="AL130" s="606"/>
      <c r="AM130" s="606"/>
      <c r="AN130" s="606"/>
      <c r="AO130" s="607"/>
    </row>
    <row r="131" spans="1:41">
      <c r="A131" s="606"/>
      <c r="B131" s="606"/>
      <c r="C131" s="606"/>
      <c r="D131" s="606"/>
      <c r="E131" s="606"/>
      <c r="F131" s="606"/>
      <c r="G131" s="606"/>
      <c r="H131" s="615"/>
      <c r="I131" s="606"/>
      <c r="J131" s="606"/>
      <c r="K131" s="606"/>
      <c r="L131" s="606"/>
      <c r="M131" s="606"/>
      <c r="N131" s="606"/>
      <c r="O131" s="606"/>
      <c r="P131" s="606"/>
      <c r="Q131" s="606"/>
      <c r="R131" s="606"/>
      <c r="S131" s="606"/>
      <c r="T131" s="606"/>
      <c r="U131" s="606"/>
      <c r="V131" s="606"/>
      <c r="W131" s="606"/>
      <c r="X131" s="606"/>
      <c r="AH131" s="617"/>
      <c r="AI131" s="617"/>
      <c r="AJ131" s="617"/>
      <c r="AL131" s="606"/>
      <c r="AM131" s="606"/>
      <c r="AN131" s="606"/>
      <c r="AO131" s="607"/>
    </row>
    <row r="132" spans="1:41">
      <c r="A132" s="606"/>
      <c r="B132" s="606"/>
      <c r="C132" s="606"/>
      <c r="D132" s="606"/>
      <c r="E132" s="606"/>
      <c r="F132" s="606"/>
      <c r="G132" s="606"/>
      <c r="H132" s="615"/>
      <c r="I132" s="606"/>
      <c r="J132" s="606"/>
      <c r="K132" s="606"/>
      <c r="L132" s="606"/>
      <c r="M132" s="606"/>
      <c r="N132" s="606"/>
      <c r="O132" s="606"/>
      <c r="P132" s="606"/>
      <c r="Q132" s="606"/>
      <c r="R132" s="606"/>
      <c r="S132" s="606"/>
      <c r="T132" s="606"/>
      <c r="U132" s="606"/>
      <c r="V132" s="606"/>
      <c r="W132" s="606"/>
      <c r="X132" s="606"/>
      <c r="AH132" s="617"/>
      <c r="AI132" s="617"/>
      <c r="AJ132" s="617"/>
      <c r="AL132" s="606"/>
      <c r="AM132" s="606"/>
      <c r="AN132" s="606"/>
      <c r="AO132" s="607"/>
    </row>
    <row r="133" spans="1:41">
      <c r="A133" s="606"/>
      <c r="B133" s="606"/>
      <c r="C133" s="606"/>
      <c r="D133" s="606"/>
      <c r="E133" s="606"/>
      <c r="F133" s="606"/>
      <c r="G133" s="606"/>
      <c r="H133" s="615"/>
      <c r="I133" s="606"/>
      <c r="J133" s="606"/>
      <c r="K133" s="606"/>
      <c r="L133" s="606"/>
      <c r="M133" s="606"/>
      <c r="N133" s="606"/>
      <c r="O133" s="606"/>
      <c r="P133" s="606"/>
      <c r="Q133" s="606"/>
      <c r="R133" s="606"/>
      <c r="S133" s="606"/>
      <c r="T133" s="606"/>
      <c r="U133" s="606"/>
      <c r="V133" s="606"/>
      <c r="W133" s="606"/>
      <c r="X133" s="606"/>
      <c r="AH133" s="617"/>
      <c r="AI133" s="617"/>
      <c r="AJ133" s="617"/>
      <c r="AL133" s="606"/>
      <c r="AM133" s="606"/>
      <c r="AN133" s="606"/>
      <c r="AO133" s="607"/>
    </row>
    <row r="134" spans="1:41">
      <c r="A134" s="606"/>
      <c r="B134" s="606"/>
      <c r="C134" s="606"/>
      <c r="D134" s="606"/>
      <c r="E134" s="606"/>
      <c r="F134" s="606"/>
      <c r="G134" s="606"/>
      <c r="H134" s="615"/>
      <c r="I134" s="606"/>
      <c r="J134" s="606"/>
      <c r="K134" s="606"/>
      <c r="L134" s="606"/>
      <c r="M134" s="606"/>
      <c r="N134" s="606"/>
      <c r="O134" s="606"/>
      <c r="P134" s="606"/>
      <c r="Q134" s="606"/>
      <c r="R134" s="606"/>
      <c r="S134" s="606"/>
      <c r="T134" s="606"/>
      <c r="U134" s="606"/>
      <c r="V134" s="606"/>
      <c r="W134" s="606"/>
      <c r="X134" s="606"/>
      <c r="AH134" s="617"/>
      <c r="AI134" s="617"/>
      <c r="AJ134" s="617"/>
      <c r="AL134" s="606"/>
      <c r="AM134" s="606"/>
      <c r="AN134" s="606"/>
      <c r="AO134" s="607"/>
    </row>
    <row r="135" spans="1:41">
      <c r="A135" s="606"/>
      <c r="B135" s="606"/>
      <c r="C135" s="606"/>
      <c r="D135" s="606"/>
      <c r="E135" s="606"/>
      <c r="F135" s="606"/>
      <c r="G135" s="606"/>
      <c r="H135" s="615"/>
      <c r="I135" s="606"/>
      <c r="J135" s="606"/>
      <c r="K135" s="606"/>
      <c r="L135" s="606"/>
      <c r="M135" s="606"/>
      <c r="N135" s="606"/>
      <c r="O135" s="606"/>
      <c r="P135" s="606"/>
      <c r="Q135" s="606"/>
      <c r="R135" s="606"/>
      <c r="S135" s="606"/>
      <c r="T135" s="606"/>
      <c r="U135" s="606"/>
      <c r="V135" s="606"/>
      <c r="W135" s="606"/>
      <c r="X135" s="606"/>
      <c r="AH135" s="617"/>
      <c r="AI135" s="617"/>
      <c r="AJ135" s="617"/>
      <c r="AL135" s="606"/>
      <c r="AM135" s="606"/>
      <c r="AN135" s="606"/>
      <c r="AO135" s="607"/>
    </row>
    <row r="136" spans="1:41">
      <c r="A136" s="606"/>
      <c r="B136" s="606"/>
      <c r="C136" s="606"/>
      <c r="D136" s="606"/>
      <c r="E136" s="606"/>
      <c r="F136" s="606"/>
      <c r="G136" s="606"/>
      <c r="H136" s="615"/>
      <c r="I136" s="606"/>
      <c r="J136" s="606"/>
      <c r="K136" s="606"/>
      <c r="L136" s="606"/>
      <c r="M136" s="606"/>
      <c r="N136" s="606"/>
      <c r="O136" s="606"/>
      <c r="P136" s="606"/>
      <c r="Q136" s="606"/>
      <c r="R136" s="606"/>
      <c r="S136" s="606"/>
      <c r="T136" s="606"/>
      <c r="U136" s="606"/>
      <c r="V136" s="606"/>
      <c r="W136" s="606"/>
      <c r="X136" s="606"/>
      <c r="AH136" s="617"/>
      <c r="AI136" s="617"/>
      <c r="AJ136" s="617"/>
      <c r="AL136" s="606"/>
      <c r="AM136" s="606"/>
      <c r="AN136" s="606"/>
      <c r="AO136" s="607"/>
    </row>
    <row r="137" spans="1:41">
      <c r="A137" s="606"/>
      <c r="B137" s="606"/>
      <c r="C137" s="606"/>
      <c r="D137" s="606"/>
      <c r="E137" s="606"/>
      <c r="F137" s="606"/>
      <c r="G137" s="606"/>
      <c r="H137" s="615"/>
      <c r="I137" s="606"/>
      <c r="J137" s="606"/>
      <c r="K137" s="606"/>
      <c r="L137" s="606"/>
      <c r="M137" s="606"/>
      <c r="N137" s="606"/>
      <c r="O137" s="606"/>
      <c r="P137" s="606"/>
      <c r="Q137" s="606"/>
      <c r="R137" s="606"/>
      <c r="S137" s="606"/>
      <c r="T137" s="606"/>
      <c r="U137" s="606"/>
      <c r="V137" s="606"/>
      <c r="W137" s="606"/>
      <c r="X137" s="606"/>
      <c r="AH137" s="617"/>
      <c r="AI137" s="617"/>
      <c r="AJ137" s="617"/>
      <c r="AL137" s="606"/>
      <c r="AM137" s="606"/>
      <c r="AN137" s="606"/>
      <c r="AO137" s="607"/>
    </row>
    <row r="138" spans="1:41">
      <c r="A138" s="606"/>
      <c r="B138" s="606"/>
      <c r="C138" s="606"/>
      <c r="D138" s="606"/>
      <c r="E138" s="606"/>
      <c r="F138" s="606"/>
      <c r="G138" s="606"/>
      <c r="H138" s="615"/>
      <c r="I138" s="606"/>
      <c r="J138" s="606"/>
      <c r="K138" s="606"/>
      <c r="L138" s="606"/>
      <c r="M138" s="606"/>
      <c r="N138" s="606"/>
      <c r="O138" s="606"/>
      <c r="P138" s="606"/>
      <c r="Q138" s="606"/>
      <c r="R138" s="606"/>
      <c r="S138" s="606"/>
      <c r="T138" s="606"/>
      <c r="U138" s="606"/>
      <c r="V138" s="606"/>
      <c r="W138" s="606"/>
      <c r="X138" s="606"/>
      <c r="AH138" s="617"/>
      <c r="AI138" s="617"/>
      <c r="AJ138" s="617"/>
      <c r="AL138" s="606"/>
      <c r="AM138" s="606"/>
      <c r="AN138" s="606"/>
      <c r="AO138" s="607"/>
    </row>
    <row r="139" spans="1:41">
      <c r="A139" s="606"/>
      <c r="B139" s="606"/>
      <c r="C139" s="606"/>
      <c r="D139" s="606"/>
      <c r="E139" s="606"/>
      <c r="F139" s="606"/>
      <c r="G139" s="606"/>
      <c r="H139" s="615"/>
      <c r="I139" s="606"/>
      <c r="J139" s="606"/>
      <c r="K139" s="606"/>
      <c r="L139" s="606"/>
      <c r="M139" s="606"/>
      <c r="N139" s="606"/>
      <c r="O139" s="606"/>
      <c r="P139" s="606"/>
      <c r="Q139" s="606"/>
      <c r="R139" s="606"/>
      <c r="S139" s="606"/>
      <c r="T139" s="606"/>
      <c r="U139" s="606"/>
      <c r="V139" s="606"/>
      <c r="W139" s="606"/>
      <c r="X139" s="606"/>
      <c r="AH139" s="617"/>
      <c r="AI139" s="617"/>
      <c r="AJ139" s="617"/>
      <c r="AL139" s="606"/>
      <c r="AM139" s="606"/>
      <c r="AN139" s="606"/>
      <c r="AO139" s="607"/>
    </row>
    <row r="140" spans="1:41">
      <c r="A140" s="606"/>
      <c r="B140" s="606"/>
      <c r="C140" s="606"/>
      <c r="D140" s="606"/>
      <c r="E140" s="606"/>
      <c r="F140" s="606"/>
      <c r="G140" s="606"/>
      <c r="H140" s="615"/>
      <c r="I140" s="606"/>
      <c r="J140" s="606"/>
      <c r="K140" s="606"/>
      <c r="L140" s="606"/>
      <c r="M140" s="606"/>
      <c r="N140" s="606"/>
      <c r="O140" s="606"/>
      <c r="P140" s="606"/>
      <c r="Q140" s="606"/>
      <c r="R140" s="606"/>
      <c r="S140" s="606"/>
      <c r="T140" s="606"/>
      <c r="U140" s="606"/>
      <c r="V140" s="606"/>
      <c r="W140" s="606"/>
      <c r="X140" s="606"/>
      <c r="AH140" s="617"/>
      <c r="AI140" s="617"/>
      <c r="AJ140" s="617"/>
      <c r="AL140" s="606"/>
      <c r="AM140" s="606"/>
      <c r="AN140" s="606"/>
      <c r="AO140" s="607"/>
    </row>
    <row r="141" spans="1:41">
      <c r="A141" s="606"/>
      <c r="B141" s="606"/>
      <c r="C141" s="606"/>
      <c r="D141" s="606"/>
      <c r="E141" s="606"/>
      <c r="F141" s="606"/>
      <c r="G141" s="606"/>
      <c r="H141" s="615"/>
      <c r="I141" s="606"/>
      <c r="J141" s="606"/>
      <c r="K141" s="606"/>
      <c r="L141" s="606"/>
      <c r="M141" s="606"/>
      <c r="N141" s="606"/>
      <c r="O141" s="606"/>
      <c r="P141" s="606"/>
      <c r="Q141" s="606"/>
      <c r="R141" s="606"/>
      <c r="S141" s="606"/>
      <c r="T141" s="606"/>
      <c r="U141" s="606"/>
      <c r="V141" s="606"/>
      <c r="W141" s="606"/>
      <c r="X141" s="606"/>
      <c r="AH141" s="617"/>
      <c r="AI141" s="617"/>
      <c r="AJ141" s="617"/>
      <c r="AL141" s="606"/>
      <c r="AM141" s="606"/>
      <c r="AN141" s="606"/>
      <c r="AO141" s="607"/>
    </row>
    <row r="142" spans="1:41">
      <c r="A142" s="606"/>
      <c r="B142" s="606"/>
      <c r="C142" s="606"/>
      <c r="D142" s="606"/>
      <c r="E142" s="606"/>
      <c r="F142" s="606"/>
      <c r="G142" s="606"/>
      <c r="H142" s="615"/>
      <c r="I142" s="606"/>
      <c r="J142" s="606"/>
      <c r="K142" s="606"/>
      <c r="L142" s="606"/>
      <c r="M142" s="606"/>
      <c r="N142" s="606"/>
      <c r="O142" s="606"/>
      <c r="P142" s="606"/>
      <c r="Q142" s="606"/>
      <c r="R142" s="606"/>
      <c r="S142" s="606"/>
      <c r="T142" s="606"/>
      <c r="U142" s="606"/>
      <c r="V142" s="606"/>
      <c r="W142" s="606"/>
      <c r="X142" s="606"/>
      <c r="AH142" s="617"/>
      <c r="AI142" s="617"/>
      <c r="AJ142" s="617"/>
      <c r="AL142" s="606"/>
      <c r="AM142" s="606"/>
      <c r="AN142" s="606"/>
      <c r="AO142" s="607"/>
    </row>
    <row r="143" spans="1:41">
      <c r="A143" s="606"/>
      <c r="B143" s="606"/>
      <c r="C143" s="606"/>
      <c r="D143" s="606"/>
      <c r="E143" s="606"/>
      <c r="F143" s="606"/>
      <c r="G143" s="606"/>
      <c r="H143" s="615"/>
      <c r="I143" s="606"/>
      <c r="J143" s="606"/>
      <c r="K143" s="606"/>
      <c r="L143" s="606"/>
      <c r="M143" s="606"/>
      <c r="N143" s="606"/>
      <c r="O143" s="606"/>
      <c r="P143" s="606"/>
      <c r="Q143" s="606"/>
      <c r="R143" s="606"/>
      <c r="S143" s="606"/>
      <c r="T143" s="606"/>
      <c r="U143" s="606"/>
      <c r="V143" s="606"/>
      <c r="W143" s="606"/>
      <c r="X143" s="606"/>
      <c r="AH143" s="617"/>
      <c r="AI143" s="617"/>
      <c r="AJ143" s="617"/>
      <c r="AL143" s="606"/>
      <c r="AM143" s="606"/>
      <c r="AN143" s="606"/>
      <c r="AO143" s="607"/>
    </row>
    <row r="144" spans="1:41">
      <c r="A144" s="606"/>
      <c r="B144" s="606"/>
      <c r="C144" s="606"/>
      <c r="D144" s="606"/>
      <c r="E144" s="606"/>
      <c r="F144" s="606"/>
      <c r="G144" s="606"/>
      <c r="H144" s="615"/>
      <c r="I144" s="606"/>
      <c r="J144" s="606"/>
      <c r="K144" s="606"/>
      <c r="L144" s="606"/>
      <c r="M144" s="606"/>
      <c r="N144" s="606"/>
      <c r="O144" s="606"/>
      <c r="P144" s="606"/>
      <c r="Q144" s="606"/>
      <c r="R144" s="606"/>
      <c r="S144" s="606"/>
      <c r="T144" s="606"/>
      <c r="U144" s="606"/>
      <c r="V144" s="606"/>
      <c r="W144" s="606"/>
      <c r="X144" s="606"/>
      <c r="AH144" s="617"/>
      <c r="AI144" s="617"/>
      <c r="AJ144" s="617"/>
      <c r="AL144" s="606"/>
      <c r="AM144" s="606"/>
      <c r="AN144" s="606"/>
      <c r="AO144" s="607"/>
    </row>
    <row r="145" spans="1:41">
      <c r="A145" s="606"/>
      <c r="B145" s="606"/>
      <c r="C145" s="606"/>
      <c r="D145" s="606"/>
      <c r="E145" s="606"/>
      <c r="F145" s="606"/>
      <c r="G145" s="606"/>
      <c r="H145" s="615"/>
      <c r="I145" s="606"/>
      <c r="J145" s="606"/>
      <c r="K145" s="606"/>
      <c r="L145" s="606"/>
      <c r="M145" s="606"/>
      <c r="N145" s="606"/>
      <c r="O145" s="606"/>
      <c r="P145" s="606"/>
      <c r="Q145" s="606"/>
      <c r="R145" s="606"/>
      <c r="S145" s="606"/>
      <c r="T145" s="606"/>
      <c r="U145" s="606"/>
      <c r="V145" s="606"/>
      <c r="W145" s="606"/>
      <c r="X145" s="606"/>
      <c r="AH145" s="617"/>
      <c r="AI145" s="617"/>
      <c r="AJ145" s="617"/>
      <c r="AL145" s="606"/>
      <c r="AM145" s="606"/>
      <c r="AN145" s="606"/>
      <c r="AO145" s="607"/>
    </row>
    <row r="146" spans="1:41">
      <c r="A146" s="606"/>
      <c r="B146" s="606"/>
      <c r="C146" s="606"/>
      <c r="D146" s="606"/>
      <c r="E146" s="606"/>
      <c r="F146" s="606"/>
      <c r="G146" s="606"/>
      <c r="H146" s="615"/>
      <c r="I146" s="606"/>
      <c r="J146" s="606"/>
      <c r="K146" s="606"/>
      <c r="L146" s="606"/>
      <c r="M146" s="606"/>
      <c r="N146" s="606"/>
      <c r="O146" s="606"/>
      <c r="P146" s="606"/>
      <c r="Q146" s="606"/>
      <c r="R146" s="606"/>
      <c r="S146" s="606"/>
      <c r="T146" s="606"/>
      <c r="U146" s="606"/>
      <c r="V146" s="606"/>
      <c r="W146" s="606"/>
      <c r="X146" s="606"/>
      <c r="AH146" s="617"/>
      <c r="AI146" s="617"/>
      <c r="AJ146" s="617"/>
      <c r="AL146" s="606"/>
      <c r="AM146" s="606"/>
      <c r="AN146" s="606"/>
      <c r="AO146" s="607"/>
    </row>
    <row r="147" spans="1:41">
      <c r="A147" s="606"/>
      <c r="B147" s="606"/>
      <c r="C147" s="606"/>
      <c r="D147" s="606"/>
      <c r="E147" s="606"/>
      <c r="F147" s="606"/>
      <c r="G147" s="606"/>
      <c r="H147" s="615"/>
      <c r="I147" s="606"/>
      <c r="J147" s="606"/>
      <c r="K147" s="606"/>
      <c r="L147" s="606"/>
      <c r="M147" s="606"/>
      <c r="N147" s="606"/>
      <c r="O147" s="606"/>
      <c r="P147" s="606"/>
      <c r="Q147" s="606"/>
      <c r="R147" s="606"/>
      <c r="S147" s="606"/>
      <c r="T147" s="606"/>
      <c r="U147" s="606"/>
      <c r="V147" s="606"/>
      <c r="W147" s="606"/>
      <c r="X147" s="606"/>
      <c r="AH147" s="617"/>
      <c r="AI147" s="617"/>
      <c r="AJ147" s="617"/>
      <c r="AL147" s="606"/>
      <c r="AM147" s="606"/>
      <c r="AN147" s="606"/>
      <c r="AO147" s="607"/>
    </row>
    <row r="148" spans="1:41">
      <c r="A148" s="606"/>
      <c r="B148" s="606"/>
      <c r="C148" s="606"/>
      <c r="D148" s="606"/>
      <c r="E148" s="606"/>
      <c r="F148" s="606"/>
      <c r="G148" s="606"/>
      <c r="H148" s="615"/>
      <c r="I148" s="606"/>
      <c r="J148" s="606"/>
      <c r="K148" s="606"/>
      <c r="L148" s="606"/>
      <c r="M148" s="606"/>
      <c r="N148" s="606"/>
      <c r="O148" s="606"/>
      <c r="P148" s="606"/>
      <c r="Q148" s="606"/>
      <c r="R148" s="606"/>
      <c r="S148" s="606"/>
      <c r="T148" s="606"/>
      <c r="U148" s="606"/>
      <c r="V148" s="606"/>
      <c r="W148" s="606"/>
      <c r="X148" s="606"/>
      <c r="AH148" s="617"/>
      <c r="AI148" s="617"/>
      <c r="AJ148" s="617"/>
      <c r="AL148" s="606"/>
      <c r="AM148" s="606"/>
      <c r="AN148" s="606"/>
      <c r="AO148" s="607"/>
    </row>
    <row r="149" spans="1:41">
      <c r="A149" s="606"/>
      <c r="B149" s="606"/>
      <c r="C149" s="606"/>
      <c r="D149" s="606"/>
      <c r="E149" s="606"/>
      <c r="F149" s="606"/>
      <c r="G149" s="606"/>
      <c r="H149" s="615"/>
      <c r="I149" s="606"/>
      <c r="J149" s="606"/>
      <c r="K149" s="606"/>
      <c r="L149" s="606"/>
      <c r="M149" s="606"/>
      <c r="N149" s="606"/>
      <c r="O149" s="606"/>
      <c r="P149" s="606"/>
      <c r="Q149" s="606"/>
      <c r="R149" s="606"/>
      <c r="S149" s="606"/>
      <c r="T149" s="606"/>
      <c r="U149" s="606"/>
      <c r="V149" s="606"/>
      <c r="W149" s="606"/>
      <c r="X149" s="606"/>
      <c r="AH149" s="617"/>
      <c r="AI149" s="617"/>
      <c r="AJ149" s="617"/>
      <c r="AL149" s="606"/>
      <c r="AM149" s="606"/>
      <c r="AN149" s="606"/>
      <c r="AO149" s="607"/>
    </row>
    <row r="150" spans="1:41">
      <c r="A150" s="606"/>
      <c r="B150" s="606"/>
      <c r="C150" s="606"/>
      <c r="D150" s="606"/>
      <c r="E150" s="606"/>
      <c r="F150" s="606"/>
      <c r="G150" s="606"/>
      <c r="H150" s="615"/>
      <c r="I150" s="606"/>
      <c r="J150" s="606"/>
      <c r="K150" s="606"/>
      <c r="L150" s="606"/>
      <c r="M150" s="606"/>
      <c r="N150" s="606"/>
      <c r="O150" s="606"/>
      <c r="P150" s="606"/>
      <c r="Q150" s="606"/>
      <c r="R150" s="606"/>
      <c r="S150" s="606"/>
      <c r="T150" s="606"/>
      <c r="U150" s="606"/>
      <c r="V150" s="606"/>
      <c r="W150" s="606"/>
      <c r="X150" s="606"/>
      <c r="AH150" s="617"/>
      <c r="AI150" s="617"/>
      <c r="AJ150" s="617"/>
      <c r="AL150" s="606"/>
      <c r="AM150" s="606"/>
      <c r="AN150" s="606"/>
      <c r="AO150" s="607"/>
    </row>
    <row r="151" spans="1:41">
      <c r="A151" s="606"/>
      <c r="B151" s="606"/>
      <c r="C151" s="606"/>
      <c r="D151" s="606"/>
      <c r="E151" s="606"/>
      <c r="F151" s="606"/>
      <c r="G151" s="606"/>
      <c r="H151" s="615"/>
      <c r="I151" s="606"/>
      <c r="J151" s="606"/>
      <c r="K151" s="606"/>
      <c r="L151" s="606"/>
      <c r="M151" s="606"/>
      <c r="N151" s="606"/>
      <c r="O151" s="606"/>
      <c r="P151" s="606"/>
      <c r="Q151" s="606"/>
      <c r="R151" s="606"/>
      <c r="S151" s="606"/>
      <c r="T151" s="606"/>
      <c r="U151" s="606"/>
      <c r="V151" s="606"/>
      <c r="W151" s="606"/>
      <c r="X151" s="606"/>
      <c r="AH151" s="617"/>
      <c r="AI151" s="617"/>
      <c r="AJ151" s="617"/>
      <c r="AL151" s="606"/>
      <c r="AM151" s="606"/>
      <c r="AN151" s="606"/>
      <c r="AO151" s="607"/>
    </row>
    <row r="152" spans="1:41">
      <c r="A152" s="606"/>
      <c r="B152" s="606"/>
      <c r="C152" s="606"/>
      <c r="D152" s="606"/>
      <c r="E152" s="606"/>
      <c r="F152" s="606"/>
      <c r="G152" s="606"/>
      <c r="H152" s="615"/>
      <c r="I152" s="606"/>
      <c r="J152" s="606"/>
      <c r="K152" s="606"/>
      <c r="L152" s="606"/>
      <c r="M152" s="606"/>
      <c r="N152" s="606"/>
      <c r="O152" s="606"/>
      <c r="P152" s="606"/>
      <c r="Q152" s="606"/>
      <c r="R152" s="606"/>
      <c r="S152" s="606"/>
      <c r="T152" s="606"/>
      <c r="U152" s="606"/>
      <c r="V152" s="606"/>
      <c r="W152" s="606"/>
      <c r="X152" s="606"/>
      <c r="AH152" s="617"/>
      <c r="AI152" s="617"/>
      <c r="AJ152" s="617"/>
      <c r="AL152" s="606"/>
      <c r="AM152" s="606"/>
      <c r="AN152" s="606"/>
      <c r="AO152" s="607"/>
    </row>
    <row r="153" spans="1:41">
      <c r="A153" s="606"/>
      <c r="B153" s="606"/>
      <c r="C153" s="606"/>
      <c r="D153" s="606"/>
      <c r="E153" s="606"/>
      <c r="F153" s="606"/>
      <c r="G153" s="606"/>
      <c r="H153" s="615"/>
      <c r="I153" s="606"/>
      <c r="J153" s="606"/>
      <c r="K153" s="606"/>
      <c r="L153" s="606"/>
      <c r="M153" s="606"/>
      <c r="N153" s="606"/>
      <c r="O153" s="606"/>
      <c r="P153" s="606"/>
      <c r="Q153" s="606"/>
      <c r="R153" s="606"/>
      <c r="S153" s="606"/>
      <c r="T153" s="606"/>
      <c r="U153" s="606"/>
      <c r="V153" s="606"/>
      <c r="W153" s="606"/>
      <c r="X153" s="606"/>
      <c r="AH153" s="617"/>
      <c r="AI153" s="617"/>
      <c r="AJ153" s="617"/>
      <c r="AL153" s="606"/>
      <c r="AM153" s="606"/>
      <c r="AN153" s="606"/>
      <c r="AO153" s="607"/>
    </row>
    <row r="154" spans="1:41">
      <c r="A154" s="606"/>
      <c r="B154" s="606"/>
      <c r="C154" s="606"/>
      <c r="D154" s="606"/>
      <c r="E154" s="606"/>
      <c r="F154" s="606"/>
      <c r="G154" s="606"/>
      <c r="H154" s="615"/>
      <c r="I154" s="606"/>
      <c r="J154" s="606"/>
      <c r="K154" s="606"/>
      <c r="L154" s="606"/>
      <c r="M154" s="606"/>
      <c r="N154" s="606"/>
      <c r="O154" s="606"/>
      <c r="P154" s="606"/>
      <c r="Q154" s="606"/>
      <c r="R154" s="606"/>
      <c r="S154" s="606"/>
      <c r="T154" s="606"/>
      <c r="U154" s="606"/>
      <c r="V154" s="606"/>
      <c r="W154" s="606"/>
      <c r="X154" s="606"/>
      <c r="AH154" s="617"/>
      <c r="AI154" s="617"/>
      <c r="AJ154" s="617"/>
      <c r="AL154" s="606"/>
      <c r="AM154" s="606"/>
      <c r="AN154" s="606"/>
      <c r="AO154" s="607"/>
    </row>
    <row r="155" spans="1:41">
      <c r="A155" s="606"/>
      <c r="B155" s="606"/>
      <c r="C155" s="606"/>
      <c r="D155" s="606"/>
      <c r="E155" s="606"/>
      <c r="F155" s="606"/>
      <c r="G155" s="606"/>
      <c r="H155" s="615"/>
      <c r="I155" s="606"/>
      <c r="J155" s="606"/>
      <c r="K155" s="606"/>
      <c r="L155" s="606"/>
      <c r="M155" s="606"/>
      <c r="N155" s="606"/>
      <c r="O155" s="606"/>
      <c r="P155" s="606"/>
      <c r="Q155" s="606"/>
      <c r="R155" s="606"/>
      <c r="S155" s="606"/>
      <c r="T155" s="606"/>
      <c r="U155" s="606"/>
      <c r="V155" s="606"/>
      <c r="W155" s="606"/>
      <c r="X155" s="606"/>
      <c r="AH155" s="617"/>
      <c r="AI155" s="617"/>
      <c r="AJ155" s="617"/>
      <c r="AL155" s="606"/>
      <c r="AM155" s="606"/>
      <c r="AN155" s="606"/>
      <c r="AO155" s="607"/>
    </row>
    <row r="156" spans="1:41">
      <c r="A156" s="606"/>
      <c r="B156" s="606"/>
      <c r="C156" s="606"/>
      <c r="D156" s="606"/>
      <c r="E156" s="606"/>
      <c r="F156" s="606"/>
      <c r="G156" s="606"/>
      <c r="H156" s="615"/>
      <c r="I156" s="606"/>
      <c r="J156" s="606"/>
      <c r="K156" s="606"/>
      <c r="L156" s="606"/>
      <c r="M156" s="606"/>
      <c r="N156" s="606"/>
      <c r="O156" s="606"/>
      <c r="P156" s="606"/>
      <c r="Q156" s="606"/>
      <c r="R156" s="606"/>
      <c r="S156" s="606"/>
      <c r="T156" s="606"/>
      <c r="U156" s="606"/>
      <c r="V156" s="606"/>
      <c r="W156" s="606"/>
      <c r="X156" s="606"/>
      <c r="AH156" s="617"/>
      <c r="AI156" s="617"/>
      <c r="AJ156" s="617"/>
      <c r="AL156" s="606"/>
      <c r="AM156" s="606"/>
      <c r="AN156" s="606"/>
      <c r="AO156" s="607"/>
    </row>
    <row r="157" spans="1:41">
      <c r="A157" s="606"/>
      <c r="B157" s="606"/>
      <c r="C157" s="606"/>
      <c r="D157" s="606"/>
      <c r="E157" s="606"/>
      <c r="F157" s="606"/>
      <c r="G157" s="606"/>
      <c r="H157" s="615"/>
      <c r="I157" s="606"/>
      <c r="J157" s="606"/>
      <c r="K157" s="606"/>
      <c r="L157" s="606"/>
      <c r="M157" s="606"/>
      <c r="N157" s="606"/>
      <c r="O157" s="606"/>
      <c r="P157" s="606"/>
      <c r="Q157" s="606"/>
      <c r="R157" s="606"/>
      <c r="S157" s="606"/>
      <c r="T157" s="606"/>
      <c r="U157" s="606"/>
      <c r="V157" s="606"/>
      <c r="W157" s="606"/>
      <c r="X157" s="606"/>
      <c r="AH157" s="617"/>
      <c r="AI157" s="617"/>
      <c r="AJ157" s="617"/>
      <c r="AL157" s="606"/>
      <c r="AM157" s="606"/>
      <c r="AN157" s="606"/>
      <c r="AO157" s="607"/>
    </row>
    <row r="158" spans="1:41">
      <c r="A158" s="606"/>
      <c r="B158" s="606"/>
      <c r="C158" s="606"/>
      <c r="D158" s="606"/>
      <c r="E158" s="606"/>
      <c r="F158" s="606"/>
      <c r="G158" s="606"/>
      <c r="H158" s="615"/>
      <c r="I158" s="606"/>
      <c r="J158" s="606"/>
      <c r="K158" s="606"/>
      <c r="L158" s="606"/>
      <c r="M158" s="606"/>
      <c r="N158" s="606"/>
      <c r="O158" s="606"/>
      <c r="P158" s="606"/>
      <c r="Q158" s="606"/>
      <c r="R158" s="606"/>
      <c r="S158" s="606"/>
      <c r="T158" s="606"/>
      <c r="U158" s="606"/>
      <c r="V158" s="606"/>
      <c r="W158" s="606"/>
      <c r="X158" s="606"/>
      <c r="AH158" s="617"/>
      <c r="AI158" s="617"/>
      <c r="AJ158" s="617"/>
      <c r="AL158" s="606"/>
      <c r="AM158" s="606"/>
      <c r="AN158" s="606"/>
      <c r="AO158" s="607"/>
    </row>
    <row r="159" spans="1:41">
      <c r="A159" s="606"/>
      <c r="B159" s="606"/>
      <c r="C159" s="606"/>
      <c r="D159" s="606"/>
      <c r="E159" s="606"/>
      <c r="F159" s="606"/>
      <c r="G159" s="606"/>
      <c r="H159" s="615"/>
      <c r="I159" s="606"/>
      <c r="J159" s="606"/>
      <c r="K159" s="606"/>
      <c r="L159" s="606"/>
      <c r="M159" s="606"/>
      <c r="N159" s="606"/>
      <c r="O159" s="606"/>
      <c r="P159" s="606"/>
      <c r="Q159" s="606"/>
      <c r="R159" s="606"/>
      <c r="S159" s="606"/>
      <c r="T159" s="606"/>
      <c r="U159" s="606"/>
      <c r="V159" s="606"/>
      <c r="W159" s="606"/>
      <c r="X159" s="606"/>
      <c r="AH159" s="617"/>
      <c r="AI159" s="617"/>
      <c r="AJ159" s="617"/>
      <c r="AL159" s="606"/>
      <c r="AM159" s="606"/>
      <c r="AN159" s="606"/>
      <c r="AO159" s="607"/>
    </row>
    <row r="160" spans="1:41">
      <c r="A160" s="606"/>
      <c r="B160" s="606"/>
      <c r="C160" s="606"/>
      <c r="D160" s="606"/>
      <c r="E160" s="606"/>
      <c r="F160" s="606"/>
      <c r="G160" s="606"/>
      <c r="H160" s="615"/>
      <c r="I160" s="606"/>
      <c r="J160" s="606"/>
      <c r="K160" s="606"/>
      <c r="L160" s="606"/>
      <c r="M160" s="606"/>
      <c r="N160" s="606"/>
      <c r="O160" s="606"/>
      <c r="P160" s="606"/>
      <c r="Q160" s="606"/>
      <c r="R160" s="606"/>
      <c r="S160" s="606"/>
      <c r="T160" s="606"/>
      <c r="U160" s="606"/>
      <c r="V160" s="606"/>
      <c r="W160" s="606"/>
      <c r="X160" s="606"/>
      <c r="AH160" s="617"/>
      <c r="AI160" s="617"/>
      <c r="AJ160" s="617"/>
      <c r="AL160" s="606"/>
      <c r="AM160" s="606"/>
      <c r="AN160" s="606"/>
      <c r="AO160" s="607"/>
    </row>
    <row r="161" spans="1:41">
      <c r="A161" s="606"/>
      <c r="B161" s="606"/>
      <c r="C161" s="606"/>
      <c r="D161" s="606"/>
      <c r="E161" s="606"/>
      <c r="F161" s="606"/>
      <c r="G161" s="606"/>
      <c r="H161" s="615"/>
      <c r="I161" s="606"/>
      <c r="J161" s="606"/>
      <c r="K161" s="606"/>
      <c r="L161" s="606"/>
      <c r="M161" s="606"/>
      <c r="N161" s="606"/>
      <c r="O161" s="606"/>
      <c r="P161" s="606"/>
      <c r="Q161" s="606"/>
      <c r="R161" s="606"/>
      <c r="S161" s="606"/>
      <c r="T161" s="606"/>
      <c r="U161" s="606"/>
      <c r="V161" s="606"/>
      <c r="W161" s="606"/>
      <c r="X161" s="606"/>
      <c r="AH161" s="617"/>
      <c r="AI161" s="617"/>
      <c r="AJ161" s="617"/>
      <c r="AL161" s="606"/>
      <c r="AM161" s="606"/>
      <c r="AN161" s="606"/>
      <c r="AO161" s="607"/>
    </row>
    <row r="162" spans="1:41">
      <c r="A162" s="606"/>
      <c r="B162" s="606"/>
      <c r="C162" s="606"/>
      <c r="D162" s="606"/>
      <c r="E162" s="606"/>
      <c r="F162" s="606"/>
      <c r="G162" s="606"/>
      <c r="H162" s="615"/>
      <c r="I162" s="606"/>
      <c r="J162" s="606"/>
      <c r="K162" s="606"/>
      <c r="L162" s="606"/>
      <c r="M162" s="606"/>
      <c r="N162" s="606"/>
      <c r="O162" s="606"/>
      <c r="P162" s="606"/>
      <c r="Q162" s="606"/>
      <c r="R162" s="606"/>
      <c r="S162" s="606"/>
      <c r="T162" s="606"/>
      <c r="U162" s="606"/>
      <c r="V162" s="606"/>
      <c r="W162" s="606"/>
      <c r="X162" s="606"/>
      <c r="AH162" s="617"/>
      <c r="AI162" s="617"/>
      <c r="AJ162" s="617"/>
      <c r="AL162" s="606"/>
      <c r="AM162" s="606"/>
      <c r="AN162" s="606"/>
      <c r="AO162" s="607"/>
    </row>
    <row r="163" spans="1:41">
      <c r="A163" s="606"/>
      <c r="B163" s="606"/>
      <c r="C163" s="606"/>
      <c r="D163" s="606"/>
      <c r="E163" s="606"/>
      <c r="F163" s="606"/>
      <c r="G163" s="606"/>
      <c r="H163" s="615"/>
      <c r="I163" s="606"/>
      <c r="J163" s="606"/>
      <c r="K163" s="606"/>
      <c r="L163" s="606"/>
      <c r="M163" s="606"/>
      <c r="N163" s="606"/>
      <c r="O163" s="606"/>
      <c r="P163" s="606"/>
      <c r="Q163" s="606"/>
      <c r="R163" s="606"/>
      <c r="S163" s="606"/>
      <c r="T163" s="606"/>
      <c r="U163" s="606"/>
      <c r="V163" s="606"/>
      <c r="W163" s="606"/>
      <c r="X163" s="606"/>
      <c r="AH163" s="617"/>
      <c r="AI163" s="617"/>
      <c r="AJ163" s="617"/>
      <c r="AL163" s="606"/>
      <c r="AM163" s="606"/>
      <c r="AN163" s="606"/>
      <c r="AO163" s="607"/>
    </row>
    <row r="164" spans="1:41">
      <c r="A164" s="606"/>
      <c r="B164" s="606"/>
      <c r="C164" s="606"/>
      <c r="D164" s="606"/>
      <c r="E164" s="606"/>
      <c r="F164" s="606"/>
      <c r="G164" s="606"/>
      <c r="H164" s="615"/>
      <c r="I164" s="606"/>
      <c r="J164" s="606"/>
      <c r="K164" s="606"/>
      <c r="L164" s="606"/>
      <c r="M164" s="606"/>
      <c r="N164" s="606"/>
      <c r="O164" s="606"/>
      <c r="P164" s="606"/>
      <c r="Q164" s="606"/>
      <c r="R164" s="606"/>
      <c r="S164" s="606"/>
      <c r="T164" s="606"/>
      <c r="U164" s="606"/>
      <c r="V164" s="606"/>
      <c r="W164" s="606"/>
      <c r="X164" s="606"/>
      <c r="AH164" s="617"/>
      <c r="AI164" s="617"/>
      <c r="AJ164" s="617"/>
      <c r="AL164" s="606"/>
      <c r="AM164" s="606"/>
      <c r="AN164" s="606"/>
      <c r="AO164" s="607"/>
    </row>
    <row r="165" spans="1:41">
      <c r="U165" s="606"/>
      <c r="AL165" s="606"/>
      <c r="AM165" s="606"/>
      <c r="AN165" s="606"/>
      <c r="AO165" s="607"/>
    </row>
    <row r="166" spans="1:41">
      <c r="U166" s="606"/>
      <c r="AL166" s="606"/>
      <c r="AM166" s="606"/>
      <c r="AN166" s="606"/>
      <c r="AO166" s="607"/>
    </row>
    <row r="167" spans="1:41">
      <c r="U167" s="606"/>
      <c r="AL167" s="606"/>
      <c r="AM167" s="606"/>
      <c r="AN167" s="606"/>
      <c r="AO167" s="607"/>
    </row>
    <row r="168" spans="1:41">
      <c r="U168" s="606"/>
      <c r="AL168" s="606"/>
      <c r="AM168" s="606"/>
      <c r="AN168" s="606"/>
      <c r="AO168" s="607"/>
    </row>
    <row r="169" spans="1:41">
      <c r="U169" s="606"/>
      <c r="AL169" s="606"/>
      <c r="AM169" s="606"/>
      <c r="AN169" s="606"/>
      <c r="AO169" s="607"/>
    </row>
    <row r="170" spans="1:41">
      <c r="U170" s="606"/>
      <c r="AL170" s="606"/>
      <c r="AM170" s="606"/>
      <c r="AN170" s="606"/>
      <c r="AO170" s="607"/>
    </row>
    <row r="171" spans="1:41">
      <c r="U171" s="606"/>
      <c r="AL171" s="606"/>
      <c r="AM171" s="606"/>
      <c r="AN171" s="606"/>
      <c r="AO171" s="607"/>
    </row>
    <row r="172" spans="1:41">
      <c r="AL172" s="606"/>
      <c r="AM172" s="606"/>
      <c r="AN172" s="606"/>
      <c r="AO172" s="607"/>
    </row>
    <row r="173" spans="1:41">
      <c r="AL173" s="606"/>
      <c r="AM173" s="606"/>
      <c r="AN173" s="606"/>
      <c r="AO173" s="607"/>
    </row>
    <row r="174" spans="1:41">
      <c r="AL174" s="606"/>
      <c r="AM174" s="606"/>
      <c r="AN174" s="606"/>
      <c r="AO174" s="607"/>
    </row>
    <row r="175" spans="1:41">
      <c r="AL175" s="606"/>
      <c r="AM175" s="606"/>
      <c r="AN175" s="606"/>
      <c r="AO175" s="607"/>
    </row>
    <row r="176" spans="1:41">
      <c r="AL176" s="606"/>
      <c r="AM176" s="606"/>
      <c r="AN176" s="606"/>
      <c r="AO176" s="607"/>
    </row>
    <row r="177" spans="38:41">
      <c r="AL177" s="606"/>
      <c r="AM177" s="606"/>
      <c r="AN177" s="606"/>
      <c r="AO177" s="607"/>
    </row>
    <row r="178" spans="38:41">
      <c r="AL178" s="606"/>
      <c r="AM178" s="606"/>
      <c r="AN178" s="606"/>
      <c r="AO178" s="607"/>
    </row>
    <row r="179" spans="38:41">
      <c r="AL179" s="606"/>
      <c r="AM179" s="606"/>
      <c r="AN179" s="606"/>
      <c r="AO179" s="607"/>
    </row>
    <row r="180" spans="38:41">
      <c r="AL180" s="606"/>
      <c r="AM180" s="606"/>
      <c r="AN180" s="606"/>
      <c r="AO180" s="607"/>
    </row>
    <row r="181" spans="38:41">
      <c r="AL181" s="606"/>
      <c r="AM181" s="606"/>
      <c r="AN181" s="606"/>
      <c r="AO181" s="607"/>
    </row>
    <row r="182" spans="38:41">
      <c r="AL182" s="606"/>
      <c r="AM182" s="606"/>
      <c r="AN182" s="606"/>
      <c r="AO182" s="607"/>
    </row>
    <row r="183" spans="38:41">
      <c r="AL183" s="606"/>
      <c r="AM183" s="606"/>
      <c r="AN183" s="606"/>
      <c r="AO183" s="607"/>
    </row>
    <row r="184" spans="38:41">
      <c r="AL184" s="606"/>
      <c r="AM184" s="606"/>
      <c r="AN184" s="606"/>
      <c r="AO184" s="607"/>
    </row>
    <row r="185" spans="38:41">
      <c r="AL185" s="606"/>
      <c r="AM185" s="606"/>
      <c r="AN185" s="606"/>
      <c r="AO185" s="607"/>
    </row>
    <row r="186" spans="38:41">
      <c r="AL186" s="606"/>
      <c r="AM186" s="606"/>
      <c r="AN186" s="606"/>
      <c r="AO186" s="607"/>
    </row>
    <row r="187" spans="38:41">
      <c r="AL187" s="606"/>
      <c r="AM187" s="606"/>
      <c r="AN187" s="606"/>
      <c r="AO187" s="607"/>
    </row>
    <row r="188" spans="38:41">
      <c r="AL188" s="606"/>
      <c r="AM188" s="606"/>
      <c r="AN188" s="606"/>
      <c r="AO188" s="607"/>
    </row>
    <row r="189" spans="38:41">
      <c r="AL189" s="606"/>
      <c r="AM189" s="606"/>
      <c r="AN189" s="606"/>
      <c r="AO189" s="607"/>
    </row>
    <row r="190" spans="38:41">
      <c r="AL190" s="606"/>
      <c r="AM190" s="606"/>
      <c r="AN190" s="606"/>
      <c r="AO190" s="607"/>
    </row>
    <row r="191" spans="38:41">
      <c r="AL191" s="606"/>
      <c r="AM191" s="606"/>
      <c r="AN191" s="606"/>
      <c r="AO191" s="607"/>
    </row>
    <row r="192" spans="38:41">
      <c r="AL192" s="606"/>
      <c r="AM192" s="606"/>
      <c r="AN192" s="606"/>
      <c r="AO192" s="607"/>
    </row>
    <row r="193" spans="38:41">
      <c r="AL193" s="606"/>
      <c r="AM193" s="606"/>
      <c r="AN193" s="606"/>
      <c r="AO193" s="607"/>
    </row>
    <row r="194" spans="38:41">
      <c r="AL194" s="606"/>
      <c r="AM194" s="606"/>
      <c r="AN194" s="606"/>
      <c r="AO194" s="607"/>
    </row>
    <row r="195" spans="38:41">
      <c r="AL195" s="606"/>
      <c r="AM195" s="606"/>
      <c r="AN195" s="606"/>
      <c r="AO195" s="607"/>
    </row>
    <row r="196" spans="38:41">
      <c r="AL196" s="606"/>
      <c r="AM196" s="606"/>
      <c r="AN196" s="606"/>
      <c r="AO196" s="607"/>
    </row>
    <row r="197" spans="38:41">
      <c r="AL197" s="606"/>
      <c r="AM197" s="606"/>
      <c r="AN197" s="606"/>
      <c r="AO197" s="607"/>
    </row>
    <row r="198" spans="38:41">
      <c r="AL198" s="606"/>
      <c r="AM198" s="606"/>
      <c r="AN198" s="606"/>
      <c r="AO198" s="607"/>
    </row>
    <row r="199" spans="38:41">
      <c r="AL199" s="606"/>
      <c r="AM199" s="606"/>
      <c r="AN199" s="606"/>
      <c r="AO199" s="607"/>
    </row>
    <row r="200" spans="38:41">
      <c r="AL200" s="606"/>
      <c r="AM200" s="606"/>
      <c r="AN200" s="606"/>
      <c r="AO200" s="607"/>
    </row>
    <row r="201" spans="38:41">
      <c r="AL201" s="606"/>
      <c r="AM201" s="606"/>
      <c r="AN201" s="606"/>
      <c r="AO201" s="607"/>
    </row>
    <row r="202" spans="38:41">
      <c r="AL202" s="606"/>
      <c r="AM202" s="606"/>
      <c r="AN202" s="606"/>
      <c r="AO202" s="607"/>
    </row>
    <row r="203" spans="38:41">
      <c r="AL203" s="606"/>
      <c r="AM203" s="606"/>
      <c r="AN203" s="606"/>
      <c r="AO203" s="607"/>
    </row>
    <row r="204" spans="38:41">
      <c r="AL204" s="606"/>
      <c r="AM204" s="606"/>
      <c r="AN204" s="606"/>
      <c r="AO204" s="607"/>
    </row>
    <row r="205" spans="38:41">
      <c r="AL205" s="606"/>
      <c r="AM205" s="606"/>
      <c r="AN205" s="606"/>
      <c r="AO205" s="607"/>
    </row>
    <row r="206" spans="38:41">
      <c r="AL206" s="606"/>
      <c r="AM206" s="606"/>
      <c r="AN206" s="606"/>
      <c r="AO206" s="607"/>
    </row>
    <row r="207" spans="38:41">
      <c r="AL207" s="606"/>
      <c r="AM207" s="606"/>
      <c r="AN207" s="606"/>
      <c r="AO207" s="607"/>
    </row>
    <row r="208" spans="38:41">
      <c r="AL208" s="606"/>
      <c r="AM208" s="606"/>
      <c r="AN208" s="606"/>
      <c r="AO208" s="607"/>
    </row>
    <row r="209" spans="38:41">
      <c r="AL209" s="606"/>
      <c r="AM209" s="606"/>
      <c r="AN209" s="606"/>
      <c r="AO209" s="607"/>
    </row>
    <row r="210" spans="38:41">
      <c r="AL210" s="606"/>
      <c r="AM210" s="606"/>
      <c r="AN210" s="606"/>
      <c r="AO210" s="607"/>
    </row>
    <row r="211" spans="38:41">
      <c r="AL211" s="606"/>
      <c r="AM211" s="606"/>
      <c r="AN211" s="606"/>
      <c r="AO211" s="607"/>
    </row>
    <row r="212" spans="38:41">
      <c r="AL212" s="606"/>
      <c r="AM212" s="606"/>
      <c r="AN212" s="606"/>
      <c r="AO212" s="607"/>
    </row>
    <row r="213" spans="38:41">
      <c r="AL213" s="606"/>
      <c r="AM213" s="606"/>
      <c r="AN213" s="606"/>
      <c r="AO213" s="607"/>
    </row>
    <row r="214" spans="38:41">
      <c r="AL214" s="606"/>
      <c r="AM214" s="606"/>
      <c r="AN214" s="606"/>
      <c r="AO214" s="607"/>
    </row>
    <row r="215" spans="38:41">
      <c r="AL215" s="606"/>
      <c r="AM215" s="606"/>
      <c r="AN215" s="606"/>
      <c r="AO215" s="607"/>
    </row>
    <row r="216" spans="38:41">
      <c r="AL216" s="606"/>
      <c r="AM216" s="606"/>
      <c r="AN216" s="606"/>
      <c r="AO216" s="607"/>
    </row>
    <row r="217" spans="38:41">
      <c r="AL217" s="606"/>
      <c r="AM217" s="606"/>
      <c r="AN217" s="606"/>
      <c r="AO217" s="607"/>
    </row>
    <row r="218" spans="38:41">
      <c r="AL218" s="606"/>
      <c r="AM218" s="606"/>
      <c r="AN218" s="606"/>
      <c r="AO218" s="607"/>
    </row>
    <row r="219" spans="38:41">
      <c r="AL219" s="606"/>
      <c r="AM219" s="606"/>
      <c r="AN219" s="606"/>
      <c r="AO219" s="607"/>
    </row>
    <row r="220" spans="38:41">
      <c r="AL220" s="606"/>
      <c r="AM220" s="606"/>
      <c r="AN220" s="606"/>
      <c r="AO220" s="607"/>
    </row>
    <row r="221" spans="38:41">
      <c r="AL221" s="606"/>
      <c r="AM221" s="606"/>
      <c r="AN221" s="606"/>
      <c r="AO221" s="607"/>
    </row>
    <row r="222" spans="38:41">
      <c r="AL222" s="606"/>
      <c r="AM222" s="606"/>
      <c r="AN222" s="606"/>
      <c r="AO222" s="607"/>
    </row>
    <row r="223" spans="38:41">
      <c r="AL223" s="606"/>
      <c r="AM223" s="606"/>
      <c r="AN223" s="606"/>
      <c r="AO223" s="607"/>
    </row>
    <row r="224" spans="38:41">
      <c r="AL224" s="606"/>
      <c r="AM224" s="606"/>
      <c r="AN224" s="606"/>
      <c r="AO224" s="607"/>
    </row>
    <row r="225" spans="38:41">
      <c r="AL225" s="606"/>
      <c r="AM225" s="606"/>
      <c r="AN225" s="606"/>
      <c r="AO225" s="607"/>
    </row>
    <row r="226" spans="38:41">
      <c r="AL226" s="606"/>
      <c r="AM226" s="606"/>
      <c r="AN226" s="606"/>
      <c r="AO226" s="607"/>
    </row>
    <row r="227" spans="38:41">
      <c r="AL227" s="606"/>
      <c r="AM227" s="606"/>
      <c r="AN227" s="606"/>
      <c r="AO227" s="607"/>
    </row>
    <row r="228" spans="38:41">
      <c r="AL228" s="606"/>
      <c r="AM228" s="606"/>
      <c r="AN228" s="606"/>
      <c r="AO228" s="607"/>
    </row>
    <row r="229" spans="38:41">
      <c r="AL229" s="606"/>
      <c r="AM229" s="606"/>
      <c r="AN229" s="606"/>
      <c r="AO229" s="607"/>
    </row>
    <row r="230" spans="38:41">
      <c r="AL230" s="606"/>
      <c r="AM230" s="606"/>
      <c r="AN230" s="606"/>
      <c r="AO230" s="607"/>
    </row>
    <row r="231" spans="38:41">
      <c r="AL231" s="606"/>
      <c r="AM231" s="606"/>
      <c r="AN231" s="606"/>
      <c r="AO231" s="607"/>
    </row>
    <row r="232" spans="38:41">
      <c r="AL232" s="606"/>
      <c r="AM232" s="606"/>
      <c r="AN232" s="606"/>
      <c r="AO232" s="607"/>
    </row>
    <row r="233" spans="38:41">
      <c r="AL233" s="606"/>
      <c r="AM233" s="606"/>
      <c r="AN233" s="606"/>
      <c r="AO233" s="607"/>
    </row>
    <row r="234" spans="38:41">
      <c r="AL234" s="606"/>
      <c r="AM234" s="606"/>
      <c r="AN234" s="606"/>
      <c r="AO234" s="607"/>
    </row>
    <row r="235" spans="38:41">
      <c r="AL235" s="606"/>
      <c r="AM235" s="606"/>
      <c r="AN235" s="606"/>
      <c r="AO235" s="607"/>
    </row>
    <row r="236" spans="38:41">
      <c r="AL236" s="606"/>
      <c r="AM236" s="606"/>
      <c r="AN236" s="606"/>
      <c r="AO236" s="607"/>
    </row>
    <row r="237" spans="38:41">
      <c r="AL237" s="606"/>
      <c r="AM237" s="606"/>
      <c r="AN237" s="606"/>
      <c r="AO237" s="607"/>
    </row>
    <row r="238" spans="38:41">
      <c r="AL238" s="606"/>
      <c r="AM238" s="606"/>
      <c r="AN238" s="606"/>
      <c r="AO238" s="607"/>
    </row>
    <row r="239" spans="38:41">
      <c r="AL239" s="606"/>
      <c r="AM239" s="606"/>
      <c r="AN239" s="606"/>
      <c r="AO239" s="607"/>
    </row>
    <row r="240" spans="38:41">
      <c r="AL240" s="606"/>
      <c r="AM240" s="606"/>
      <c r="AN240" s="606"/>
      <c r="AO240" s="607"/>
    </row>
    <row r="241" spans="38:41">
      <c r="AL241" s="606"/>
      <c r="AM241" s="606"/>
      <c r="AN241" s="606"/>
      <c r="AO241" s="607"/>
    </row>
    <row r="242" spans="38:41">
      <c r="AL242" s="606"/>
      <c r="AM242" s="606"/>
      <c r="AN242" s="606"/>
      <c r="AO242" s="607"/>
    </row>
    <row r="243" spans="38:41">
      <c r="AL243" s="606"/>
      <c r="AM243" s="606"/>
      <c r="AN243" s="606"/>
      <c r="AO243" s="607"/>
    </row>
    <row r="244" spans="38:41">
      <c r="AL244" s="606"/>
      <c r="AM244" s="606"/>
      <c r="AN244" s="606"/>
      <c r="AO244" s="607"/>
    </row>
    <row r="245" spans="38:41">
      <c r="AL245" s="606"/>
      <c r="AM245" s="606"/>
      <c r="AN245" s="606"/>
      <c r="AO245" s="607"/>
    </row>
    <row r="246" spans="38:41">
      <c r="AL246" s="606"/>
      <c r="AM246" s="606"/>
      <c r="AN246" s="606"/>
      <c r="AO246" s="607"/>
    </row>
    <row r="247" spans="38:41">
      <c r="AL247" s="606"/>
      <c r="AM247" s="606"/>
      <c r="AN247" s="606"/>
      <c r="AO247" s="607"/>
    </row>
    <row r="248" spans="38:41">
      <c r="AL248" s="606"/>
      <c r="AM248" s="606"/>
      <c r="AN248" s="606"/>
      <c r="AO248" s="607"/>
    </row>
    <row r="249" spans="38:41">
      <c r="AL249" s="606"/>
      <c r="AM249" s="606"/>
      <c r="AN249" s="606"/>
      <c r="AO249" s="607"/>
    </row>
    <row r="250" spans="38:41">
      <c r="AL250" s="606"/>
      <c r="AM250" s="606"/>
      <c r="AN250" s="606"/>
      <c r="AO250" s="607"/>
    </row>
    <row r="251" spans="38:41">
      <c r="AL251" s="606"/>
      <c r="AM251" s="606"/>
      <c r="AN251" s="606"/>
      <c r="AO251" s="607"/>
    </row>
    <row r="252" spans="38:41">
      <c r="AL252" s="606"/>
      <c r="AM252" s="606"/>
      <c r="AN252" s="606"/>
      <c r="AO252" s="607"/>
    </row>
    <row r="253" spans="38:41">
      <c r="AL253" s="606"/>
      <c r="AM253" s="606"/>
      <c r="AN253" s="606"/>
      <c r="AO253" s="607"/>
    </row>
    <row r="254" spans="38:41">
      <c r="AL254" s="606"/>
      <c r="AM254" s="606"/>
      <c r="AN254" s="606"/>
      <c r="AO254" s="607"/>
    </row>
    <row r="255" spans="38:41">
      <c r="AL255" s="606"/>
      <c r="AM255" s="606"/>
      <c r="AN255" s="606"/>
      <c r="AO255" s="607"/>
    </row>
    <row r="256" spans="38:41">
      <c r="AL256" s="606"/>
      <c r="AM256" s="606"/>
      <c r="AN256" s="606"/>
      <c r="AO256" s="607"/>
    </row>
    <row r="257" spans="38:41">
      <c r="AL257" s="606"/>
      <c r="AM257" s="606"/>
      <c r="AN257" s="606"/>
      <c r="AO257" s="607"/>
    </row>
    <row r="258" spans="38:41">
      <c r="AL258" s="606"/>
      <c r="AM258" s="606"/>
      <c r="AN258" s="606"/>
      <c r="AO258" s="607"/>
    </row>
    <row r="259" spans="38:41">
      <c r="AL259" s="606"/>
      <c r="AM259" s="606"/>
      <c r="AN259" s="606"/>
      <c r="AO259" s="607"/>
    </row>
    <row r="260" spans="38:41">
      <c r="AL260" s="606"/>
      <c r="AM260" s="606"/>
      <c r="AN260" s="606"/>
      <c r="AO260" s="607"/>
    </row>
    <row r="261" spans="38:41">
      <c r="AL261" s="606"/>
      <c r="AM261" s="606"/>
      <c r="AN261" s="606"/>
      <c r="AO261" s="607"/>
    </row>
    <row r="262" spans="38:41">
      <c r="AL262" s="606"/>
      <c r="AM262" s="606"/>
      <c r="AN262" s="606"/>
      <c r="AO262" s="607"/>
    </row>
    <row r="263" spans="38:41">
      <c r="AL263" s="606"/>
      <c r="AM263" s="606"/>
      <c r="AN263" s="606"/>
      <c r="AO263" s="607"/>
    </row>
    <row r="264" spans="38:41">
      <c r="AL264" s="606"/>
      <c r="AM264" s="606"/>
      <c r="AN264" s="606"/>
      <c r="AO264" s="607"/>
    </row>
    <row r="265" spans="38:41">
      <c r="AL265" s="606"/>
      <c r="AM265" s="606"/>
      <c r="AN265" s="606"/>
      <c r="AO265" s="607"/>
    </row>
    <row r="266" spans="38:41">
      <c r="AL266" s="606"/>
      <c r="AM266" s="606"/>
      <c r="AN266" s="606"/>
      <c r="AO266" s="607"/>
    </row>
    <row r="267" spans="38:41">
      <c r="AL267" s="606"/>
      <c r="AM267" s="606"/>
      <c r="AN267" s="606"/>
      <c r="AO267" s="607"/>
    </row>
    <row r="268" spans="38:41">
      <c r="AL268" s="606"/>
      <c r="AM268" s="606"/>
      <c r="AN268" s="606"/>
      <c r="AO268" s="607"/>
    </row>
    <row r="269" spans="38:41">
      <c r="AL269" s="606"/>
      <c r="AM269" s="606"/>
      <c r="AN269" s="606"/>
      <c r="AO269" s="607"/>
    </row>
    <row r="270" spans="38:41">
      <c r="AL270" s="606"/>
      <c r="AM270" s="606"/>
      <c r="AN270" s="606"/>
      <c r="AO270" s="607"/>
    </row>
    <row r="271" spans="38:41">
      <c r="AL271" s="606"/>
      <c r="AM271" s="606"/>
      <c r="AN271" s="606"/>
      <c r="AO271" s="607"/>
    </row>
    <row r="272" spans="38:41">
      <c r="AL272" s="606"/>
      <c r="AM272" s="606"/>
      <c r="AN272" s="606"/>
      <c r="AO272" s="607"/>
    </row>
    <row r="273" spans="38:41">
      <c r="AL273" s="606"/>
      <c r="AM273" s="606"/>
      <c r="AN273" s="606"/>
      <c r="AO273" s="607"/>
    </row>
    <row r="274" spans="38:41">
      <c r="AL274" s="606"/>
      <c r="AM274" s="606"/>
      <c r="AN274" s="606"/>
      <c r="AO274" s="607"/>
    </row>
    <row r="275" spans="38:41">
      <c r="AL275" s="606"/>
      <c r="AM275" s="606"/>
      <c r="AN275" s="606"/>
      <c r="AO275" s="607"/>
    </row>
    <row r="276" spans="38:41">
      <c r="AL276" s="606"/>
      <c r="AM276" s="606"/>
      <c r="AN276" s="606"/>
      <c r="AO276" s="607"/>
    </row>
    <row r="277" spans="38:41">
      <c r="AL277" s="606"/>
      <c r="AM277" s="606"/>
      <c r="AN277" s="606"/>
      <c r="AO277" s="607"/>
    </row>
    <row r="278" spans="38:41">
      <c r="AL278" s="606"/>
      <c r="AM278" s="606"/>
      <c r="AN278" s="606"/>
      <c r="AO278" s="607"/>
    </row>
    <row r="279" spans="38:41">
      <c r="AL279" s="606"/>
      <c r="AM279" s="606"/>
      <c r="AN279" s="606"/>
      <c r="AO279" s="607"/>
    </row>
    <row r="280" spans="38:41">
      <c r="AL280" s="606"/>
      <c r="AM280" s="606"/>
      <c r="AN280" s="606"/>
      <c r="AO280" s="607"/>
    </row>
    <row r="281" spans="38:41">
      <c r="AL281" s="606"/>
      <c r="AM281" s="606"/>
      <c r="AN281" s="606"/>
      <c r="AO281" s="607"/>
    </row>
    <row r="282" spans="38:41">
      <c r="AL282" s="606"/>
      <c r="AM282" s="606"/>
      <c r="AN282" s="606"/>
      <c r="AO282" s="607"/>
    </row>
    <row r="283" spans="38:41">
      <c r="AL283" s="606"/>
      <c r="AM283" s="606"/>
      <c r="AN283" s="606"/>
      <c r="AO283" s="607"/>
    </row>
    <row r="284" spans="38:41">
      <c r="AL284" s="606"/>
      <c r="AM284" s="606"/>
      <c r="AN284" s="606"/>
      <c r="AO284" s="607"/>
    </row>
    <row r="285" spans="38:41">
      <c r="AL285" s="606"/>
      <c r="AM285" s="606"/>
      <c r="AN285" s="606"/>
      <c r="AO285" s="607"/>
    </row>
    <row r="286" spans="38:41">
      <c r="AL286" s="606"/>
      <c r="AM286" s="606"/>
      <c r="AN286" s="606"/>
      <c r="AO286" s="607"/>
    </row>
    <row r="287" spans="38:41">
      <c r="AL287" s="606"/>
      <c r="AM287" s="606"/>
      <c r="AN287" s="606"/>
      <c r="AO287" s="607"/>
    </row>
    <row r="288" spans="38:41">
      <c r="AL288" s="606"/>
      <c r="AM288" s="606"/>
      <c r="AN288" s="606"/>
      <c r="AO288" s="607"/>
    </row>
    <row r="289" spans="38:41">
      <c r="AL289" s="606"/>
      <c r="AM289" s="606"/>
      <c r="AN289" s="606"/>
      <c r="AO289" s="607"/>
    </row>
    <row r="290" spans="38:41">
      <c r="AL290" s="606"/>
      <c r="AM290" s="606"/>
      <c r="AN290" s="606"/>
      <c r="AO290" s="607"/>
    </row>
    <row r="291" spans="38:41">
      <c r="AL291" s="606"/>
      <c r="AM291" s="606"/>
      <c r="AN291" s="606"/>
      <c r="AO291" s="607"/>
    </row>
    <row r="292" spans="38:41">
      <c r="AL292" s="606"/>
      <c r="AM292" s="606"/>
      <c r="AN292" s="606"/>
      <c r="AO292" s="607"/>
    </row>
    <row r="293" spans="38:41">
      <c r="AL293" s="606"/>
      <c r="AM293" s="606"/>
      <c r="AN293" s="606"/>
      <c r="AO293" s="607"/>
    </row>
    <row r="294" spans="38:41">
      <c r="AL294" s="606"/>
      <c r="AM294" s="606"/>
      <c r="AN294" s="606"/>
      <c r="AO294" s="607"/>
    </row>
    <row r="295" spans="38:41">
      <c r="AL295" s="606"/>
      <c r="AM295" s="606"/>
      <c r="AN295" s="606"/>
      <c r="AO295" s="607"/>
    </row>
    <row r="296" spans="38:41">
      <c r="AL296" s="606"/>
      <c r="AM296" s="606"/>
      <c r="AN296" s="606"/>
      <c r="AO296" s="607"/>
    </row>
    <row r="297" spans="38:41">
      <c r="AL297" s="606"/>
      <c r="AM297" s="606"/>
      <c r="AN297" s="606"/>
      <c r="AO297" s="607"/>
    </row>
    <row r="298" spans="38:41">
      <c r="AL298" s="606"/>
      <c r="AM298" s="606"/>
      <c r="AN298" s="606"/>
      <c r="AO298" s="607"/>
    </row>
    <row r="299" spans="38:41">
      <c r="AL299" s="606"/>
      <c r="AM299" s="606"/>
      <c r="AN299" s="606"/>
      <c r="AO299" s="607"/>
    </row>
    <row r="300" spans="38:41">
      <c r="AL300" s="606"/>
      <c r="AM300" s="606"/>
      <c r="AN300" s="606"/>
      <c r="AO300" s="607"/>
    </row>
    <row r="301" spans="38:41">
      <c r="AL301" s="606"/>
      <c r="AM301" s="606"/>
      <c r="AN301" s="606"/>
      <c r="AO301" s="607"/>
    </row>
    <row r="302" spans="38:41">
      <c r="AL302" s="606"/>
      <c r="AM302" s="606"/>
      <c r="AN302" s="606"/>
      <c r="AO302" s="607"/>
    </row>
    <row r="303" spans="38:41">
      <c r="AL303" s="606"/>
      <c r="AM303" s="606"/>
      <c r="AN303" s="606"/>
      <c r="AO303" s="607"/>
    </row>
    <row r="304" spans="38:41">
      <c r="AL304" s="606"/>
      <c r="AM304" s="606"/>
      <c r="AN304" s="606"/>
      <c r="AO304" s="607"/>
    </row>
    <row r="305" spans="38:41">
      <c r="AL305" s="606"/>
      <c r="AM305" s="606"/>
      <c r="AN305" s="606"/>
      <c r="AO305" s="607"/>
    </row>
    <row r="306" spans="38:41">
      <c r="AL306" s="606"/>
      <c r="AM306" s="606"/>
      <c r="AN306" s="606"/>
      <c r="AO306" s="607"/>
    </row>
    <row r="307" spans="38:41">
      <c r="AL307" s="606"/>
      <c r="AM307" s="606"/>
      <c r="AN307" s="606"/>
      <c r="AO307" s="607"/>
    </row>
    <row r="308" spans="38:41">
      <c r="AL308" s="606"/>
      <c r="AM308" s="606"/>
      <c r="AN308" s="606"/>
      <c r="AO308" s="607"/>
    </row>
    <row r="309" spans="38:41">
      <c r="AL309" s="606"/>
      <c r="AM309" s="606"/>
      <c r="AN309" s="606"/>
      <c r="AO309" s="607"/>
    </row>
    <row r="310" spans="38:41">
      <c r="AL310" s="606"/>
      <c r="AM310" s="606"/>
      <c r="AN310" s="606"/>
      <c r="AO310" s="607"/>
    </row>
    <row r="311" spans="38:41">
      <c r="AL311" s="606"/>
      <c r="AM311" s="606"/>
      <c r="AN311" s="606"/>
      <c r="AO311" s="607"/>
    </row>
    <row r="312" spans="38:41">
      <c r="AL312" s="606"/>
      <c r="AM312" s="606"/>
      <c r="AN312" s="606"/>
      <c r="AO312" s="607"/>
    </row>
    <row r="313" spans="38:41">
      <c r="AL313" s="606"/>
      <c r="AM313" s="606"/>
      <c r="AN313" s="606"/>
      <c r="AO313" s="607"/>
    </row>
    <row r="314" spans="38:41">
      <c r="AL314" s="606"/>
      <c r="AM314" s="606"/>
      <c r="AN314" s="606"/>
      <c r="AO314" s="607"/>
    </row>
    <row r="315" spans="38:41">
      <c r="AL315" s="606"/>
      <c r="AM315" s="606"/>
      <c r="AN315" s="606"/>
      <c r="AO315" s="607"/>
    </row>
    <row r="316" spans="38:41">
      <c r="AL316" s="606"/>
      <c r="AM316" s="606"/>
      <c r="AN316" s="606"/>
      <c r="AO316" s="607"/>
    </row>
    <row r="317" spans="38:41">
      <c r="AL317" s="606"/>
      <c r="AM317" s="606"/>
      <c r="AN317" s="606"/>
      <c r="AO317" s="607"/>
    </row>
    <row r="318" spans="38:41">
      <c r="AL318" s="606"/>
      <c r="AM318" s="606"/>
      <c r="AN318" s="606"/>
      <c r="AO318" s="607"/>
    </row>
    <row r="319" spans="38:41">
      <c r="AL319" s="606"/>
      <c r="AM319" s="606"/>
      <c r="AN319" s="606"/>
      <c r="AO319" s="607"/>
    </row>
    <row r="320" spans="38:41">
      <c r="AL320" s="606"/>
      <c r="AM320" s="606"/>
      <c r="AN320" s="606"/>
      <c r="AO320" s="607"/>
    </row>
    <row r="321" spans="38:41">
      <c r="AL321" s="606"/>
      <c r="AM321" s="606"/>
      <c r="AN321" s="606"/>
      <c r="AO321" s="607"/>
    </row>
    <row r="322" spans="38:41">
      <c r="AL322" s="606"/>
      <c r="AM322" s="606"/>
      <c r="AN322" s="606"/>
      <c r="AO322" s="607"/>
    </row>
    <row r="323" spans="38:41">
      <c r="AL323" s="606"/>
      <c r="AM323" s="606"/>
      <c r="AN323" s="606"/>
      <c r="AO323" s="607"/>
    </row>
    <row r="324" spans="38:41">
      <c r="AL324" s="606"/>
      <c r="AM324" s="606"/>
      <c r="AN324" s="606"/>
      <c r="AO324" s="607"/>
    </row>
    <row r="325" spans="38:41">
      <c r="AL325" s="606"/>
      <c r="AM325" s="606"/>
      <c r="AN325" s="606"/>
      <c r="AO325" s="607"/>
    </row>
    <row r="326" spans="38:41">
      <c r="AL326" s="606"/>
      <c r="AM326" s="606"/>
      <c r="AN326" s="606"/>
      <c r="AO326" s="607"/>
    </row>
    <row r="327" spans="38:41">
      <c r="AL327" s="606"/>
      <c r="AM327" s="606"/>
      <c r="AN327" s="606"/>
      <c r="AO327" s="607"/>
    </row>
    <row r="328" spans="38:41">
      <c r="AL328" s="606"/>
      <c r="AM328" s="606"/>
      <c r="AN328" s="606"/>
      <c r="AO328" s="607"/>
    </row>
    <row r="329" spans="38:41">
      <c r="AL329" s="606"/>
      <c r="AM329" s="606"/>
      <c r="AN329" s="606"/>
      <c r="AO329" s="607"/>
    </row>
    <row r="330" spans="38:41">
      <c r="AL330" s="606"/>
      <c r="AM330" s="606"/>
      <c r="AN330" s="606"/>
      <c r="AO330" s="607"/>
    </row>
    <row r="331" spans="38:41">
      <c r="AL331" s="606"/>
      <c r="AM331" s="606"/>
      <c r="AN331" s="606"/>
      <c r="AO331" s="607"/>
    </row>
    <row r="332" spans="38:41">
      <c r="AL332" s="606"/>
      <c r="AM332" s="606"/>
      <c r="AN332" s="606"/>
      <c r="AO332" s="607"/>
    </row>
    <row r="333" spans="38:41">
      <c r="AL333" s="606"/>
      <c r="AM333" s="606"/>
      <c r="AN333" s="606"/>
      <c r="AO333" s="607"/>
    </row>
    <row r="334" spans="38:41">
      <c r="AL334" s="606"/>
      <c r="AM334" s="606"/>
      <c r="AN334" s="606"/>
      <c r="AO334" s="607"/>
    </row>
    <row r="335" spans="38:41">
      <c r="AL335" s="606"/>
      <c r="AM335" s="606"/>
      <c r="AN335" s="606"/>
      <c r="AO335" s="607"/>
    </row>
    <row r="336" spans="38:41">
      <c r="AL336" s="606"/>
      <c r="AM336" s="606"/>
      <c r="AN336" s="606"/>
      <c r="AO336" s="607"/>
    </row>
    <row r="337" spans="38:41">
      <c r="AL337" s="606"/>
      <c r="AM337" s="606"/>
      <c r="AN337" s="606"/>
      <c r="AO337" s="607"/>
    </row>
    <row r="338" spans="38:41">
      <c r="AL338" s="606"/>
      <c r="AM338" s="606"/>
      <c r="AN338" s="606"/>
      <c r="AO338" s="607"/>
    </row>
    <row r="339" spans="38:41">
      <c r="AL339" s="606"/>
      <c r="AM339" s="606"/>
      <c r="AN339" s="606"/>
      <c r="AO339" s="607"/>
    </row>
    <row r="340" spans="38:41">
      <c r="AL340" s="606"/>
      <c r="AM340" s="606"/>
      <c r="AN340" s="606"/>
      <c r="AO340" s="607"/>
    </row>
    <row r="341" spans="38:41">
      <c r="AL341" s="606"/>
      <c r="AM341" s="606"/>
      <c r="AN341" s="606"/>
      <c r="AO341" s="607"/>
    </row>
    <row r="342" spans="38:41">
      <c r="AL342" s="606"/>
      <c r="AM342" s="606"/>
      <c r="AN342" s="606"/>
      <c r="AO342" s="607"/>
    </row>
    <row r="343" spans="38:41">
      <c r="AL343" s="606"/>
      <c r="AM343" s="606"/>
      <c r="AN343" s="606"/>
      <c r="AO343" s="607"/>
    </row>
    <row r="344" spans="38:41">
      <c r="AL344" s="606"/>
      <c r="AM344" s="606"/>
      <c r="AN344" s="606"/>
      <c r="AO344" s="607"/>
    </row>
    <row r="345" spans="38:41">
      <c r="AL345" s="606"/>
      <c r="AM345" s="606"/>
      <c r="AN345" s="606"/>
      <c r="AO345" s="607"/>
    </row>
    <row r="346" spans="38:41">
      <c r="AL346" s="606"/>
      <c r="AM346" s="606"/>
      <c r="AN346" s="606"/>
      <c r="AO346" s="607"/>
    </row>
    <row r="347" spans="38:41">
      <c r="AL347" s="606"/>
      <c r="AM347" s="606"/>
      <c r="AN347" s="606"/>
      <c r="AO347" s="607"/>
    </row>
    <row r="348" spans="38:41">
      <c r="AL348" s="606"/>
      <c r="AM348" s="606"/>
      <c r="AN348" s="606"/>
      <c r="AO348" s="607"/>
    </row>
    <row r="349" spans="38:41">
      <c r="AL349" s="606"/>
      <c r="AM349" s="606"/>
      <c r="AN349" s="606"/>
      <c r="AO349" s="607"/>
    </row>
    <row r="350" spans="38:41">
      <c r="AL350" s="606"/>
      <c r="AM350" s="606"/>
      <c r="AN350" s="606"/>
      <c r="AO350" s="607"/>
    </row>
    <row r="351" spans="38:41">
      <c r="AL351" s="606"/>
      <c r="AM351" s="606"/>
      <c r="AN351" s="606"/>
      <c r="AO351" s="607"/>
    </row>
    <row r="352" spans="38:41">
      <c r="AL352" s="606"/>
      <c r="AM352" s="606"/>
      <c r="AN352" s="606"/>
      <c r="AO352" s="607"/>
    </row>
    <row r="353" spans="38:41">
      <c r="AL353" s="606"/>
      <c r="AM353" s="606"/>
      <c r="AN353" s="606"/>
      <c r="AO353" s="607"/>
    </row>
    <row r="354" spans="38:41">
      <c r="AL354" s="606"/>
      <c r="AM354" s="606"/>
      <c r="AN354" s="606"/>
      <c r="AO354" s="607"/>
    </row>
    <row r="355" spans="38:41">
      <c r="AL355" s="606"/>
      <c r="AM355" s="606"/>
      <c r="AN355" s="606"/>
      <c r="AO355" s="607"/>
    </row>
    <row r="356" spans="38:41">
      <c r="AL356" s="606"/>
      <c r="AM356" s="606"/>
      <c r="AN356" s="606"/>
      <c r="AO356" s="607"/>
    </row>
    <row r="357" spans="38:41">
      <c r="AL357" s="606"/>
      <c r="AM357" s="606"/>
      <c r="AN357" s="606"/>
      <c r="AO357" s="607"/>
    </row>
    <row r="358" spans="38:41">
      <c r="AL358" s="606"/>
      <c r="AM358" s="606"/>
      <c r="AN358" s="606"/>
      <c r="AO358" s="607"/>
    </row>
    <row r="359" spans="38:41">
      <c r="AL359" s="606"/>
      <c r="AM359" s="606"/>
      <c r="AN359" s="606"/>
      <c r="AO359" s="607"/>
    </row>
    <row r="360" spans="38:41">
      <c r="AL360" s="606"/>
      <c r="AM360" s="606"/>
      <c r="AN360" s="606"/>
      <c r="AO360" s="607"/>
    </row>
    <row r="361" spans="38:41">
      <c r="AL361" s="606"/>
      <c r="AM361" s="606"/>
      <c r="AN361" s="606"/>
      <c r="AO361" s="607"/>
    </row>
    <row r="362" spans="38:41">
      <c r="AL362" s="606"/>
      <c r="AM362" s="606"/>
      <c r="AN362" s="606"/>
      <c r="AO362" s="607"/>
    </row>
    <row r="363" spans="38:41">
      <c r="AL363" s="606"/>
      <c r="AM363" s="606"/>
      <c r="AN363" s="606"/>
      <c r="AO363" s="607"/>
    </row>
    <row r="364" spans="38:41">
      <c r="AL364" s="606"/>
      <c r="AM364" s="606"/>
      <c r="AN364" s="606"/>
      <c r="AO364" s="607"/>
    </row>
    <row r="365" spans="38:41">
      <c r="AL365" s="606"/>
      <c r="AM365" s="606"/>
      <c r="AN365" s="606"/>
      <c r="AO365" s="607"/>
    </row>
    <row r="366" spans="38:41">
      <c r="AL366" s="606"/>
      <c r="AM366" s="606"/>
      <c r="AN366" s="606"/>
      <c r="AO366" s="607"/>
    </row>
    <row r="367" spans="38:41">
      <c r="AL367" s="606"/>
      <c r="AM367" s="606"/>
      <c r="AN367" s="606"/>
      <c r="AO367" s="607"/>
    </row>
    <row r="368" spans="38:41">
      <c r="AL368" s="606"/>
      <c r="AM368" s="606"/>
      <c r="AN368" s="606"/>
      <c r="AO368" s="607"/>
    </row>
    <row r="369" spans="38:41">
      <c r="AL369" s="606"/>
      <c r="AM369" s="606"/>
      <c r="AN369" s="606"/>
      <c r="AO369" s="607"/>
    </row>
    <row r="370" spans="38:41">
      <c r="AL370" s="606"/>
      <c r="AM370" s="606"/>
      <c r="AN370" s="606"/>
      <c r="AO370" s="607"/>
    </row>
    <row r="371" spans="38:41">
      <c r="AL371" s="606"/>
      <c r="AM371" s="606"/>
      <c r="AN371" s="606"/>
      <c r="AO371" s="607"/>
    </row>
    <row r="372" spans="38:41">
      <c r="AL372" s="606"/>
      <c r="AM372" s="606"/>
      <c r="AN372" s="606"/>
      <c r="AO372" s="607"/>
    </row>
    <row r="373" spans="38:41">
      <c r="AL373" s="606"/>
      <c r="AM373" s="606"/>
      <c r="AN373" s="606"/>
      <c r="AO373" s="607"/>
    </row>
    <row r="374" spans="38:41">
      <c r="AL374" s="606"/>
      <c r="AM374" s="606"/>
      <c r="AN374" s="606"/>
      <c r="AO374" s="607"/>
    </row>
    <row r="375" spans="38:41">
      <c r="AL375" s="606"/>
      <c r="AM375" s="606"/>
      <c r="AN375" s="606"/>
      <c r="AO375" s="607"/>
    </row>
    <row r="376" spans="38:41">
      <c r="AL376" s="606"/>
      <c r="AM376" s="606"/>
      <c r="AN376" s="606"/>
      <c r="AO376" s="607"/>
    </row>
    <row r="377" spans="38:41">
      <c r="AL377" s="606"/>
      <c r="AM377" s="606"/>
      <c r="AN377" s="606"/>
      <c r="AO377" s="607"/>
    </row>
    <row r="378" spans="38:41">
      <c r="AL378" s="606"/>
      <c r="AM378" s="606"/>
      <c r="AN378" s="606"/>
      <c r="AO378" s="607"/>
    </row>
    <row r="379" spans="38:41">
      <c r="AL379" s="606"/>
      <c r="AM379" s="606"/>
      <c r="AN379" s="606"/>
      <c r="AO379" s="607"/>
    </row>
    <row r="380" spans="38:41">
      <c r="AL380" s="606"/>
      <c r="AM380" s="606"/>
      <c r="AN380" s="606"/>
      <c r="AO380" s="607"/>
    </row>
    <row r="381" spans="38:41">
      <c r="AL381" s="606"/>
      <c r="AM381" s="606"/>
      <c r="AN381" s="606"/>
      <c r="AO381" s="607"/>
    </row>
    <row r="382" spans="38:41">
      <c r="AL382" s="606"/>
      <c r="AM382" s="606"/>
      <c r="AN382" s="606"/>
      <c r="AO382" s="607"/>
    </row>
    <row r="383" spans="38:41">
      <c r="AL383" s="606"/>
      <c r="AM383" s="606"/>
      <c r="AN383" s="606"/>
      <c r="AO383" s="607"/>
    </row>
    <row r="384" spans="38:41">
      <c r="AL384" s="606"/>
      <c r="AM384" s="606"/>
      <c r="AN384" s="606"/>
      <c r="AO384" s="607"/>
    </row>
    <row r="385" spans="38:41">
      <c r="AL385" s="606"/>
      <c r="AM385" s="606"/>
      <c r="AN385" s="606"/>
      <c r="AO385" s="607"/>
    </row>
    <row r="386" spans="38:41">
      <c r="AL386" s="606"/>
      <c r="AM386" s="606"/>
      <c r="AN386" s="606"/>
      <c r="AO386" s="607"/>
    </row>
    <row r="387" spans="38:41">
      <c r="AL387" s="606"/>
      <c r="AM387" s="606"/>
      <c r="AN387" s="606"/>
      <c r="AO387" s="607"/>
    </row>
    <row r="388" spans="38:41">
      <c r="AL388" s="606"/>
      <c r="AM388" s="606"/>
      <c r="AN388" s="606"/>
      <c r="AO388" s="607"/>
    </row>
    <row r="389" spans="38:41">
      <c r="AL389" s="606"/>
      <c r="AM389" s="606"/>
      <c r="AN389" s="606"/>
      <c r="AO389" s="607"/>
    </row>
    <row r="390" spans="38:41">
      <c r="AL390" s="606"/>
      <c r="AM390" s="606"/>
      <c r="AN390" s="606"/>
      <c r="AO390" s="607"/>
    </row>
    <row r="391" spans="38:41">
      <c r="AL391" s="606"/>
      <c r="AM391" s="606"/>
      <c r="AN391" s="606"/>
      <c r="AO391" s="607"/>
    </row>
    <row r="392" spans="38:41">
      <c r="AL392" s="606"/>
      <c r="AM392" s="606"/>
      <c r="AN392" s="606"/>
      <c r="AO392" s="607"/>
    </row>
    <row r="393" spans="38:41">
      <c r="AL393" s="606"/>
      <c r="AM393" s="606"/>
      <c r="AN393" s="606"/>
      <c r="AO393" s="607"/>
    </row>
    <row r="394" spans="38:41">
      <c r="AL394" s="606"/>
      <c r="AM394" s="606"/>
      <c r="AN394" s="606"/>
      <c r="AO394" s="607"/>
    </row>
    <row r="395" spans="38:41">
      <c r="AL395" s="606"/>
      <c r="AM395" s="606"/>
      <c r="AN395" s="606"/>
      <c r="AO395" s="607"/>
    </row>
    <row r="396" spans="38:41">
      <c r="AL396" s="606"/>
      <c r="AM396" s="606"/>
      <c r="AN396" s="606"/>
      <c r="AO396" s="607"/>
    </row>
    <row r="397" spans="38:41">
      <c r="AL397" s="606"/>
      <c r="AM397" s="606"/>
      <c r="AN397" s="606"/>
      <c r="AO397" s="607"/>
    </row>
    <row r="398" spans="38:41">
      <c r="AL398" s="606"/>
      <c r="AM398" s="606"/>
      <c r="AN398" s="606"/>
      <c r="AO398" s="607"/>
    </row>
    <row r="399" spans="38:41">
      <c r="AL399" s="606"/>
      <c r="AM399" s="606"/>
      <c r="AN399" s="606"/>
      <c r="AO399" s="607"/>
    </row>
    <row r="400" spans="38:41">
      <c r="AL400" s="606"/>
      <c r="AM400" s="606"/>
      <c r="AN400" s="606"/>
      <c r="AO400" s="607"/>
    </row>
    <row r="401" spans="38:41">
      <c r="AL401" s="606"/>
      <c r="AM401" s="606"/>
      <c r="AN401" s="606"/>
      <c r="AO401" s="607"/>
    </row>
    <row r="402" spans="38:41">
      <c r="AL402" s="606"/>
      <c r="AM402" s="606"/>
      <c r="AN402" s="606"/>
      <c r="AO402" s="607"/>
    </row>
    <row r="403" spans="38:41">
      <c r="AL403" s="606"/>
      <c r="AM403" s="606"/>
      <c r="AN403" s="606"/>
      <c r="AO403" s="607"/>
    </row>
    <row r="404" spans="38:41">
      <c r="AL404" s="606"/>
      <c r="AM404" s="606"/>
      <c r="AN404" s="606"/>
      <c r="AO404" s="607"/>
    </row>
    <row r="405" spans="38:41">
      <c r="AL405" s="606"/>
      <c r="AM405" s="606"/>
      <c r="AN405" s="606"/>
      <c r="AO405" s="607"/>
    </row>
    <row r="406" spans="38:41">
      <c r="AL406" s="606"/>
      <c r="AM406" s="606"/>
      <c r="AN406" s="606"/>
      <c r="AO406" s="607"/>
    </row>
    <row r="407" spans="38:41">
      <c r="AL407" s="606"/>
      <c r="AM407" s="606"/>
      <c r="AN407" s="606"/>
      <c r="AO407" s="607"/>
    </row>
    <row r="408" spans="38:41">
      <c r="AL408" s="606"/>
      <c r="AM408" s="606"/>
      <c r="AN408" s="606"/>
      <c r="AO408" s="607"/>
    </row>
    <row r="409" spans="38:41">
      <c r="AL409" s="606"/>
      <c r="AM409" s="606"/>
      <c r="AN409" s="606"/>
      <c r="AO409" s="607"/>
    </row>
    <row r="410" spans="38:41">
      <c r="AL410" s="606"/>
      <c r="AM410" s="606"/>
      <c r="AN410" s="606"/>
      <c r="AO410" s="607"/>
    </row>
    <row r="411" spans="38:41">
      <c r="AL411" s="606"/>
      <c r="AM411" s="606"/>
      <c r="AN411" s="606"/>
      <c r="AO411" s="607"/>
    </row>
    <row r="412" spans="38:41">
      <c r="AL412" s="606"/>
      <c r="AM412" s="606"/>
      <c r="AN412" s="606"/>
      <c r="AO412" s="607"/>
    </row>
    <row r="413" spans="38:41">
      <c r="AL413" s="606"/>
      <c r="AM413" s="606"/>
      <c r="AN413" s="606"/>
      <c r="AO413" s="607"/>
    </row>
    <row r="414" spans="38:41">
      <c r="AL414" s="606"/>
      <c r="AM414" s="606"/>
      <c r="AN414" s="606"/>
      <c r="AO414" s="607"/>
    </row>
    <row r="415" spans="38:41">
      <c r="AL415" s="606"/>
      <c r="AM415" s="606"/>
      <c r="AN415" s="606"/>
      <c r="AO415" s="607"/>
    </row>
    <row r="416" spans="38:41">
      <c r="AL416" s="606"/>
      <c r="AM416" s="606"/>
      <c r="AN416" s="606"/>
      <c r="AO416" s="607"/>
    </row>
    <row r="417" spans="38:41">
      <c r="AL417" s="606"/>
      <c r="AM417" s="606"/>
      <c r="AN417" s="606"/>
      <c r="AO417" s="607"/>
    </row>
    <row r="418" spans="38:41">
      <c r="AL418" s="606"/>
      <c r="AM418" s="606"/>
      <c r="AN418" s="606"/>
      <c r="AO418" s="607"/>
    </row>
    <row r="419" spans="38:41">
      <c r="AL419" s="606"/>
      <c r="AM419" s="606"/>
      <c r="AN419" s="606"/>
      <c r="AO419" s="607"/>
    </row>
    <row r="420" spans="38:41">
      <c r="AL420" s="606"/>
      <c r="AM420" s="606"/>
      <c r="AN420" s="606"/>
      <c r="AO420" s="607"/>
    </row>
    <row r="421" spans="38:41">
      <c r="AL421" s="606"/>
      <c r="AM421" s="606"/>
      <c r="AN421" s="606"/>
      <c r="AO421" s="607"/>
    </row>
    <row r="422" spans="38:41">
      <c r="AL422" s="606"/>
      <c r="AM422" s="606"/>
      <c r="AN422" s="606"/>
      <c r="AO422" s="607"/>
    </row>
    <row r="423" spans="38:41">
      <c r="AL423" s="606"/>
      <c r="AM423" s="606"/>
      <c r="AN423" s="606"/>
      <c r="AO423" s="607"/>
    </row>
    <row r="424" spans="38:41">
      <c r="AL424" s="606"/>
      <c r="AM424" s="606"/>
      <c r="AN424" s="606"/>
      <c r="AO424" s="607"/>
    </row>
    <row r="425" spans="38:41">
      <c r="AL425" s="606"/>
      <c r="AM425" s="606"/>
      <c r="AN425" s="606"/>
      <c r="AO425" s="607"/>
    </row>
    <row r="426" spans="38:41">
      <c r="AL426" s="606"/>
      <c r="AM426" s="606"/>
      <c r="AN426" s="606"/>
      <c r="AO426" s="607"/>
    </row>
    <row r="427" spans="38:41">
      <c r="AL427" s="606"/>
      <c r="AM427" s="606"/>
      <c r="AN427" s="606"/>
      <c r="AO427" s="607"/>
    </row>
    <row r="428" spans="38:41">
      <c r="AL428" s="606"/>
      <c r="AM428" s="606"/>
      <c r="AN428" s="606"/>
      <c r="AO428" s="607"/>
    </row>
    <row r="429" spans="38:41">
      <c r="AL429" s="606"/>
      <c r="AM429" s="606"/>
      <c r="AN429" s="606"/>
      <c r="AO429" s="607"/>
    </row>
    <row r="430" spans="38:41">
      <c r="AL430" s="606"/>
      <c r="AM430" s="606"/>
      <c r="AN430" s="606"/>
      <c r="AO430" s="607"/>
    </row>
    <row r="431" spans="38:41">
      <c r="AL431" s="606"/>
      <c r="AM431" s="606"/>
      <c r="AN431" s="606"/>
      <c r="AO431" s="607"/>
    </row>
    <row r="432" spans="38:41">
      <c r="AL432" s="606"/>
      <c r="AM432" s="606"/>
      <c r="AN432" s="606"/>
      <c r="AO432" s="607"/>
    </row>
    <row r="433" spans="38:41">
      <c r="AL433" s="606"/>
      <c r="AM433" s="606"/>
      <c r="AN433" s="606"/>
      <c r="AO433" s="607"/>
    </row>
    <row r="434" spans="38:41">
      <c r="AL434" s="606"/>
      <c r="AM434" s="606"/>
      <c r="AN434" s="606"/>
      <c r="AO434" s="607"/>
    </row>
    <row r="435" spans="38:41">
      <c r="AL435" s="606"/>
      <c r="AM435" s="606"/>
      <c r="AN435" s="606"/>
      <c r="AO435" s="607"/>
    </row>
    <row r="436" spans="38:41">
      <c r="AL436" s="606"/>
      <c r="AM436" s="606"/>
      <c r="AN436" s="606"/>
      <c r="AO436" s="607"/>
    </row>
    <row r="437" spans="38:41">
      <c r="AL437" s="606"/>
      <c r="AM437" s="606"/>
      <c r="AN437" s="606"/>
      <c r="AO437" s="607"/>
    </row>
    <row r="438" spans="38:41">
      <c r="AL438" s="606"/>
      <c r="AM438" s="606"/>
      <c r="AN438" s="606"/>
      <c r="AO438" s="607"/>
    </row>
    <row r="439" spans="38:41">
      <c r="AL439" s="606"/>
      <c r="AM439" s="606"/>
      <c r="AN439" s="606"/>
      <c r="AO439" s="607"/>
    </row>
    <row r="440" spans="38:41">
      <c r="AL440" s="606"/>
      <c r="AM440" s="606"/>
      <c r="AN440" s="606"/>
      <c r="AO440" s="607"/>
    </row>
    <row r="441" spans="38:41">
      <c r="AL441" s="606"/>
      <c r="AM441" s="606"/>
      <c r="AN441" s="606"/>
      <c r="AO441" s="607"/>
    </row>
    <row r="442" spans="38:41">
      <c r="AL442" s="606"/>
      <c r="AM442" s="606"/>
      <c r="AN442" s="606"/>
      <c r="AO442" s="607"/>
    </row>
    <row r="443" spans="38:41">
      <c r="AL443" s="606"/>
      <c r="AM443" s="606"/>
      <c r="AN443" s="606"/>
      <c r="AO443" s="607"/>
    </row>
    <row r="444" spans="38:41">
      <c r="AL444" s="606"/>
      <c r="AM444" s="606"/>
      <c r="AN444" s="606"/>
      <c r="AO444" s="607"/>
    </row>
    <row r="445" spans="38:41">
      <c r="AL445" s="606"/>
      <c r="AM445" s="606"/>
      <c r="AN445" s="606"/>
      <c r="AO445" s="607"/>
    </row>
    <row r="446" spans="38:41">
      <c r="AL446" s="606"/>
      <c r="AM446" s="606"/>
      <c r="AN446" s="606"/>
      <c r="AO446" s="607"/>
    </row>
    <row r="447" spans="38:41">
      <c r="AL447" s="606"/>
      <c r="AM447" s="606"/>
      <c r="AN447" s="606"/>
      <c r="AO447" s="607"/>
    </row>
    <row r="448" spans="38:41">
      <c r="AL448" s="606"/>
      <c r="AM448" s="606"/>
      <c r="AN448" s="606"/>
      <c r="AO448" s="607"/>
    </row>
    <row r="449" spans="38:41">
      <c r="AL449" s="606"/>
      <c r="AM449" s="606"/>
      <c r="AN449" s="606"/>
      <c r="AO449" s="607"/>
    </row>
    <row r="450" spans="38:41">
      <c r="AL450" s="606"/>
      <c r="AM450" s="606"/>
      <c r="AN450" s="606"/>
      <c r="AO450" s="607"/>
    </row>
    <row r="451" spans="38:41">
      <c r="AL451" s="606"/>
      <c r="AM451" s="606"/>
      <c r="AN451" s="606"/>
      <c r="AO451" s="607"/>
    </row>
    <row r="452" spans="38:41">
      <c r="AL452" s="606"/>
      <c r="AM452" s="606"/>
      <c r="AN452" s="606"/>
      <c r="AO452" s="607"/>
    </row>
    <row r="453" spans="38:41">
      <c r="AL453" s="606"/>
      <c r="AM453" s="606"/>
      <c r="AN453" s="606"/>
      <c r="AO453" s="607"/>
    </row>
    <row r="454" spans="38:41">
      <c r="AL454" s="606"/>
      <c r="AM454" s="606"/>
      <c r="AN454" s="606"/>
      <c r="AO454" s="607"/>
    </row>
    <row r="455" spans="38:41">
      <c r="AL455" s="606"/>
      <c r="AM455" s="606"/>
      <c r="AN455" s="606"/>
      <c r="AO455" s="607"/>
    </row>
    <row r="456" spans="38:41">
      <c r="AL456" s="606"/>
      <c r="AM456" s="606"/>
      <c r="AN456" s="606"/>
      <c r="AO456" s="607"/>
    </row>
    <row r="457" spans="38:41">
      <c r="AL457" s="606"/>
      <c r="AM457" s="606"/>
      <c r="AN457" s="606"/>
      <c r="AO457" s="607"/>
    </row>
    <row r="458" spans="38:41">
      <c r="AL458" s="606"/>
      <c r="AM458" s="606"/>
      <c r="AN458" s="606"/>
      <c r="AO458" s="607"/>
    </row>
    <row r="459" spans="38:41">
      <c r="AL459" s="606"/>
      <c r="AM459" s="606"/>
      <c r="AN459" s="606"/>
      <c r="AO459" s="607"/>
    </row>
    <row r="460" spans="38:41">
      <c r="AL460" s="606"/>
      <c r="AM460" s="606"/>
      <c r="AN460" s="606"/>
      <c r="AO460" s="607"/>
    </row>
    <row r="461" spans="38:41">
      <c r="AL461" s="606"/>
      <c r="AM461" s="606"/>
      <c r="AN461" s="606"/>
      <c r="AO461" s="607"/>
    </row>
    <row r="462" spans="38:41">
      <c r="AL462" s="606"/>
      <c r="AM462" s="606"/>
      <c r="AN462" s="606"/>
      <c r="AO462" s="607"/>
    </row>
    <row r="463" spans="38:41">
      <c r="AL463" s="606"/>
      <c r="AM463" s="606"/>
      <c r="AN463" s="606"/>
      <c r="AO463" s="607"/>
    </row>
    <row r="464" spans="38:41">
      <c r="AL464" s="606"/>
      <c r="AM464" s="606"/>
      <c r="AN464" s="606"/>
      <c r="AO464" s="607"/>
    </row>
    <row r="465" spans="38:41">
      <c r="AL465" s="606"/>
      <c r="AM465" s="606"/>
      <c r="AN465" s="606"/>
      <c r="AO465" s="607"/>
    </row>
    <row r="466" spans="38:41">
      <c r="AL466" s="606"/>
      <c r="AM466" s="606"/>
      <c r="AN466" s="606"/>
      <c r="AO466" s="607"/>
    </row>
    <row r="467" spans="38:41">
      <c r="AL467" s="606"/>
      <c r="AM467" s="606"/>
      <c r="AN467" s="606"/>
      <c r="AO467" s="607"/>
    </row>
    <row r="468" spans="38:41">
      <c r="AL468" s="606"/>
      <c r="AM468" s="606"/>
      <c r="AN468" s="606"/>
      <c r="AO468" s="607"/>
    </row>
    <row r="469" spans="38:41">
      <c r="AL469" s="606"/>
      <c r="AM469" s="606"/>
      <c r="AN469" s="606"/>
      <c r="AO469" s="607"/>
    </row>
    <row r="470" spans="38:41">
      <c r="AL470" s="606"/>
      <c r="AM470" s="606"/>
      <c r="AN470" s="606"/>
      <c r="AO470" s="607"/>
    </row>
    <row r="471" spans="38:41">
      <c r="AL471" s="606"/>
      <c r="AM471" s="606"/>
      <c r="AN471" s="606"/>
      <c r="AO471" s="607"/>
    </row>
    <row r="472" spans="38:41">
      <c r="AL472" s="606"/>
      <c r="AM472" s="606"/>
      <c r="AN472" s="606"/>
      <c r="AO472" s="607"/>
    </row>
    <row r="473" spans="38:41">
      <c r="AL473" s="606"/>
      <c r="AM473" s="606"/>
      <c r="AN473" s="606"/>
      <c r="AO473" s="607"/>
    </row>
    <row r="474" spans="38:41">
      <c r="AL474" s="606"/>
      <c r="AM474" s="606"/>
      <c r="AN474" s="606"/>
      <c r="AO474" s="607"/>
    </row>
    <row r="475" spans="38:41">
      <c r="AL475" s="606"/>
      <c r="AM475" s="606"/>
      <c r="AN475" s="606"/>
      <c r="AO475" s="607"/>
    </row>
    <row r="476" spans="38:41">
      <c r="AL476" s="606"/>
      <c r="AM476" s="606"/>
      <c r="AN476" s="606"/>
      <c r="AO476" s="607"/>
    </row>
    <row r="477" spans="38:41">
      <c r="AL477" s="606"/>
      <c r="AM477" s="606"/>
      <c r="AN477" s="606"/>
      <c r="AO477" s="607"/>
    </row>
    <row r="478" spans="38:41">
      <c r="AL478" s="606"/>
      <c r="AM478" s="606"/>
      <c r="AN478" s="606"/>
      <c r="AO478" s="607"/>
    </row>
    <row r="479" spans="38:41">
      <c r="AL479" s="606"/>
      <c r="AM479" s="606"/>
      <c r="AN479" s="606"/>
      <c r="AO479" s="607"/>
    </row>
    <row r="480" spans="38:41">
      <c r="AL480" s="606"/>
      <c r="AM480" s="606"/>
      <c r="AN480" s="606"/>
      <c r="AO480" s="607"/>
    </row>
    <row r="481" spans="38:41">
      <c r="AL481" s="606"/>
      <c r="AM481" s="606"/>
      <c r="AN481" s="606"/>
      <c r="AO481" s="607"/>
    </row>
    <row r="482" spans="38:41">
      <c r="AL482" s="606"/>
      <c r="AM482" s="606"/>
      <c r="AN482" s="606"/>
      <c r="AO482" s="607"/>
    </row>
    <row r="483" spans="38:41">
      <c r="AL483" s="606"/>
      <c r="AM483" s="606"/>
      <c r="AN483" s="606"/>
      <c r="AO483" s="607"/>
    </row>
    <row r="484" spans="38:41">
      <c r="AL484" s="606"/>
      <c r="AM484" s="606"/>
      <c r="AN484" s="606"/>
      <c r="AO484" s="607"/>
    </row>
    <row r="485" spans="38:41">
      <c r="AL485" s="606"/>
      <c r="AM485" s="606"/>
      <c r="AN485" s="606"/>
      <c r="AO485" s="607"/>
    </row>
    <row r="486" spans="38:41">
      <c r="AL486" s="606"/>
      <c r="AM486" s="606"/>
      <c r="AN486" s="606"/>
      <c r="AO486" s="607"/>
    </row>
    <row r="487" spans="38:41">
      <c r="AL487" s="606"/>
      <c r="AM487" s="606"/>
      <c r="AN487" s="606"/>
      <c r="AO487" s="607"/>
    </row>
    <row r="488" spans="38:41">
      <c r="AL488" s="606"/>
      <c r="AM488" s="606"/>
      <c r="AN488" s="606"/>
      <c r="AO488" s="607"/>
    </row>
    <row r="489" spans="38:41">
      <c r="AL489" s="606"/>
      <c r="AM489" s="606"/>
      <c r="AN489" s="606"/>
      <c r="AO489" s="607"/>
    </row>
  </sheetData>
  <mergeCells count="14">
    <mergeCell ref="AL6:AO6"/>
    <mergeCell ref="B3:D3"/>
    <mergeCell ref="C4:D4"/>
    <mergeCell ref="F4:H4"/>
    <mergeCell ref="Y6:AG6"/>
    <mergeCell ref="AH6:AI6"/>
    <mergeCell ref="V7:W7"/>
    <mergeCell ref="AH7:AI7"/>
    <mergeCell ref="C7:D7"/>
    <mergeCell ref="E7:G7"/>
    <mergeCell ref="I7:K7"/>
    <mergeCell ref="O7:P7"/>
    <mergeCell ref="Q7:R7"/>
    <mergeCell ref="S7:T7"/>
  </mergeCells>
  <printOptions gridLines="1"/>
  <pageMargins left="0.5" right="1" top="0.3" bottom="0.25" header="0.5" footer="0.21"/>
  <pageSetup paperSize="9" scale="44" orientation="landscape" horizontalDpi="4294967293"/>
  <headerFooter alignWithMargins="0"/>
  <rowBreaks count="3" manualBreakCount="3">
    <brk id="46" max="27" man="1"/>
    <brk id="58" max="27" man="1"/>
    <brk id="76" max="29" man="1"/>
  </rowBreaks>
  <colBreaks count="1" manualBreakCount="1">
    <brk id="20" max="107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499984740745262"/>
  </sheetPr>
  <dimension ref="A1:BF88"/>
  <sheetViews>
    <sheetView zoomScale="60" zoomScaleNormal="60" zoomScalePageLayoutView="60" workbookViewId="0">
      <selection activeCell="R51" sqref="R51"/>
    </sheetView>
  </sheetViews>
  <sheetFormatPr baseColWidth="10" defaultColWidth="8.83203125" defaultRowHeight="14" x14ac:dyDescent="0"/>
  <cols>
    <col min="1" max="1" width="13.5" style="452" customWidth="1"/>
    <col min="2" max="2" width="16" style="452" customWidth="1"/>
    <col min="3" max="7" width="9.1640625" style="452" customWidth="1"/>
    <col min="8" max="8" width="12.33203125" style="452" customWidth="1"/>
    <col min="9" max="12" width="9.1640625" style="452" customWidth="1"/>
    <col min="13" max="13" width="18.5" style="452" customWidth="1"/>
    <col min="14" max="14" width="15.5" style="452" customWidth="1"/>
    <col min="15" max="15" width="18.1640625" style="452" customWidth="1"/>
    <col min="16" max="21" width="9.1640625" style="452" customWidth="1"/>
    <col min="22" max="41" width="9.1640625" style="452" hidden="1" customWidth="1"/>
    <col min="42" max="42" width="16" style="452" hidden="1" customWidth="1"/>
    <col min="43" max="43" width="27.1640625" style="452" customWidth="1"/>
    <col min="44" max="52" width="8.83203125" style="452"/>
    <col min="53" max="53" width="73.5" style="452" customWidth="1"/>
    <col min="54" max="63" width="9.1640625" style="452" customWidth="1"/>
    <col min="64" max="16384" width="8.83203125" style="452"/>
  </cols>
  <sheetData>
    <row r="1" spans="1:58" ht="19" thickBot="1">
      <c r="A1" s="1038" t="s">
        <v>1441</v>
      </c>
      <c r="B1" s="1039"/>
      <c r="C1" s="1039"/>
      <c r="D1" s="1039"/>
      <c r="E1" s="1039"/>
      <c r="F1" s="1039"/>
      <c r="G1" s="1040"/>
      <c r="H1" s="176"/>
      <c r="I1" s="177"/>
      <c r="J1" s="178"/>
      <c r="K1" s="178"/>
      <c r="L1" s="641"/>
      <c r="M1" s="177"/>
      <c r="N1" s="177"/>
      <c r="O1" s="177"/>
      <c r="P1" s="178"/>
      <c r="Q1" s="178"/>
      <c r="R1" s="178"/>
      <c r="S1" s="178"/>
      <c r="T1" s="178"/>
      <c r="U1" s="179"/>
      <c r="V1" s="180"/>
      <c r="W1" s="180"/>
      <c r="X1" s="180"/>
      <c r="Y1" s="180"/>
      <c r="Z1" s="180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BA1" s="178"/>
      <c r="BB1" s="178"/>
      <c r="BC1" s="178"/>
      <c r="BD1" s="178"/>
      <c r="BE1" s="178"/>
      <c r="BF1" s="181"/>
    </row>
    <row r="2" spans="1:58" ht="19" thickBot="1">
      <c r="A2" s="1039" t="s">
        <v>1442</v>
      </c>
      <c r="B2" s="1039"/>
      <c r="C2" s="1039"/>
      <c r="D2" s="1039"/>
      <c r="E2" s="1039"/>
      <c r="F2" s="182"/>
      <c r="G2" s="182"/>
      <c r="H2" s="176"/>
      <c r="I2" s="177"/>
      <c r="J2" s="178"/>
      <c r="K2" s="178"/>
      <c r="L2" s="642"/>
      <c r="M2" s="177"/>
      <c r="N2" s="183"/>
      <c r="O2" s="183"/>
      <c r="P2" s="178"/>
      <c r="Q2" s="178"/>
      <c r="R2" s="178"/>
      <c r="S2" s="178"/>
      <c r="T2" s="178"/>
      <c r="U2" s="179"/>
      <c r="V2" s="184"/>
      <c r="W2" s="184"/>
      <c r="X2" s="184"/>
      <c r="Y2" s="184"/>
      <c r="Z2" s="184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BA2" s="178"/>
      <c r="BB2" s="178"/>
      <c r="BC2" s="178"/>
      <c r="BD2" s="178"/>
      <c r="BE2" s="178"/>
      <c r="BF2" s="178">
        <f>1000/1000</f>
        <v>1</v>
      </c>
    </row>
    <row r="3" spans="1:58" ht="18" thickBot="1">
      <c r="A3" s="185" t="s">
        <v>1</v>
      </c>
      <c r="B3" s="1041" t="s">
        <v>2</v>
      </c>
      <c r="C3" s="1041"/>
      <c r="D3" s="1041"/>
      <c r="E3" s="185"/>
      <c r="F3" s="185"/>
      <c r="G3" s="185"/>
      <c r="H3" s="186"/>
      <c r="I3" s="187"/>
      <c r="J3" s="187"/>
      <c r="K3" s="187"/>
      <c r="L3" s="643"/>
      <c r="M3" s="187"/>
      <c r="N3" s="187"/>
      <c r="O3" s="187"/>
      <c r="P3" s="187"/>
      <c r="Q3" s="187"/>
      <c r="R3" s="187"/>
      <c r="S3" s="187"/>
      <c r="T3" s="187"/>
      <c r="U3" s="187"/>
      <c r="V3" s="188"/>
      <c r="W3" s="188"/>
      <c r="X3" s="188"/>
      <c r="Y3" s="188"/>
      <c r="Z3" s="188"/>
      <c r="AA3" s="187"/>
      <c r="AB3" s="187"/>
      <c r="AC3" s="187"/>
      <c r="AD3" s="187"/>
      <c r="AE3" s="187"/>
      <c r="AF3" s="187"/>
      <c r="AG3" s="187"/>
      <c r="AH3" s="187"/>
      <c r="AI3" s="187"/>
      <c r="AJ3" s="187"/>
      <c r="AK3" s="187"/>
      <c r="AL3" s="187"/>
      <c r="AM3" s="187"/>
      <c r="AN3" s="187"/>
      <c r="AO3" s="187"/>
      <c r="AP3" s="187"/>
      <c r="AQ3" s="187"/>
      <c r="BA3" s="187"/>
      <c r="BB3" s="187"/>
      <c r="BC3" s="187"/>
      <c r="BD3" s="187"/>
      <c r="BE3" s="187"/>
      <c r="BF3" s="187"/>
    </row>
    <row r="4" spans="1:58" ht="18" thickBot="1">
      <c r="A4" s="185" t="s">
        <v>3</v>
      </c>
      <c r="B4" s="644"/>
      <c r="C4" s="1041" t="s">
        <v>3476</v>
      </c>
      <c r="D4" s="1041"/>
      <c r="E4" s="185" t="s">
        <v>5</v>
      </c>
      <c r="F4" s="1142" t="s">
        <v>3217</v>
      </c>
      <c r="G4" s="1142"/>
      <c r="H4" s="1143"/>
      <c r="I4" s="187"/>
      <c r="J4" s="187"/>
      <c r="K4" s="187"/>
      <c r="L4" s="643"/>
      <c r="M4" s="187"/>
      <c r="N4" s="187"/>
      <c r="O4" s="187"/>
      <c r="P4" s="187"/>
      <c r="Q4" s="187"/>
      <c r="R4" s="187"/>
      <c r="S4" s="187"/>
      <c r="T4" s="187"/>
      <c r="U4" s="187"/>
      <c r="V4" s="188"/>
      <c r="W4" s="188"/>
      <c r="X4" s="188"/>
      <c r="Y4" s="188"/>
      <c r="Z4" s="188"/>
      <c r="AA4" s="187"/>
      <c r="AB4" s="187"/>
      <c r="AC4" s="187"/>
      <c r="AD4" s="187"/>
      <c r="AE4" s="187"/>
      <c r="AF4" s="187"/>
      <c r="AG4" s="187"/>
      <c r="AH4" s="187"/>
      <c r="AI4" s="187"/>
      <c r="AJ4" s="187"/>
      <c r="AK4" s="187"/>
      <c r="AL4" s="187"/>
      <c r="AM4" s="187"/>
      <c r="AN4" s="187"/>
      <c r="AO4" s="187"/>
      <c r="AP4" s="187"/>
      <c r="AQ4" s="187"/>
      <c r="AR4" s="463"/>
      <c r="AS4" s="463"/>
      <c r="AT4" s="463"/>
      <c r="AU4" s="463"/>
      <c r="AV4" s="463"/>
      <c r="AW4" s="463"/>
      <c r="AX4" s="463"/>
      <c r="AY4" s="463"/>
      <c r="AZ4" s="463"/>
      <c r="BA4" s="187"/>
      <c r="BB4" s="187"/>
      <c r="BC4" s="187"/>
      <c r="BD4" s="187"/>
      <c r="BE4" s="187"/>
      <c r="BF4" s="187"/>
    </row>
    <row r="5" spans="1:58" ht="18" thickBot="1">
      <c r="A5" s="189" t="s">
        <v>6</v>
      </c>
      <c r="B5" s="645"/>
      <c r="C5" s="189"/>
      <c r="D5" s="189"/>
      <c r="E5" s="189" t="s">
        <v>5</v>
      </c>
      <c r="F5" s="189"/>
      <c r="G5" s="189"/>
      <c r="H5" s="190"/>
      <c r="I5" s="187"/>
      <c r="J5" s="187"/>
      <c r="K5" s="187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191"/>
      <c r="W5" s="191"/>
      <c r="X5" s="191"/>
      <c r="Y5" s="191"/>
      <c r="Z5" s="191"/>
      <c r="AA5" s="187"/>
      <c r="AB5" s="187"/>
      <c r="AC5" s="187"/>
      <c r="AD5" s="187"/>
      <c r="AE5" s="187"/>
      <c r="AF5" s="187"/>
      <c r="AG5" s="187"/>
      <c r="AH5" s="187"/>
      <c r="AI5" s="187"/>
      <c r="AJ5" s="187"/>
      <c r="AK5" s="187"/>
      <c r="AL5" s="187"/>
      <c r="AM5" s="187"/>
      <c r="AN5" s="187"/>
      <c r="AO5" s="187"/>
      <c r="AP5" s="187"/>
      <c r="AQ5" s="187"/>
      <c r="AR5" s="463"/>
      <c r="AS5" s="463"/>
      <c r="AT5" s="463"/>
      <c r="AU5" s="463"/>
      <c r="AV5" s="463"/>
      <c r="AW5" s="463"/>
      <c r="AX5" s="463"/>
      <c r="AY5" s="463"/>
      <c r="AZ5" s="463"/>
      <c r="BA5" s="187"/>
      <c r="BB5" s="187"/>
      <c r="BC5" s="187"/>
      <c r="BD5" s="187"/>
      <c r="BE5" s="187"/>
      <c r="BF5" s="187"/>
    </row>
    <row r="6" spans="1:58" ht="16" thickBot="1">
      <c r="A6" s="192"/>
      <c r="B6" s="193"/>
      <c r="C6" s="192"/>
      <c r="D6" s="192"/>
      <c r="E6" s="192"/>
      <c r="F6" s="192"/>
      <c r="G6" s="192"/>
      <c r="H6" s="194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5"/>
      <c r="U6" s="196" t="s">
        <v>11</v>
      </c>
      <c r="V6" s="1031" t="s">
        <v>1086</v>
      </c>
      <c r="W6" s="1032"/>
      <c r="X6" s="1032"/>
      <c r="Y6" s="1032"/>
      <c r="Z6" s="1033"/>
      <c r="AA6" s="1025" t="s">
        <v>1443</v>
      </c>
      <c r="AB6" s="1026"/>
      <c r="AC6" s="1026"/>
      <c r="AD6" s="1026"/>
      <c r="AE6" s="1027"/>
      <c r="AF6" s="197"/>
      <c r="AG6" s="646"/>
      <c r="AH6" s="647"/>
      <c r="AI6" s="647"/>
      <c r="AJ6" s="647"/>
      <c r="AK6" s="647"/>
      <c r="AL6" s="647"/>
      <c r="AM6" s="647"/>
      <c r="AN6" s="647"/>
      <c r="AO6" s="647"/>
      <c r="AP6" s="647"/>
      <c r="AQ6" s="647"/>
      <c r="AR6" s="647"/>
      <c r="AS6" s="647"/>
      <c r="AT6" s="647"/>
      <c r="AU6" s="647"/>
      <c r="AV6" s="647"/>
      <c r="AW6" s="647"/>
      <c r="AX6" s="647"/>
      <c r="AY6" s="647"/>
      <c r="AZ6" s="647"/>
      <c r="BA6" s="648"/>
      <c r="BB6" s="198"/>
    </row>
    <row r="7" spans="1:58" ht="16" thickBot="1">
      <c r="A7" s="199" t="s">
        <v>11</v>
      </c>
      <c r="B7" s="200" t="s">
        <v>12</v>
      </c>
      <c r="C7" s="1028" t="s">
        <v>13</v>
      </c>
      <c r="D7" s="1028"/>
      <c r="E7" s="1028" t="s">
        <v>14</v>
      </c>
      <c r="F7" s="1028"/>
      <c r="G7" s="1028"/>
      <c r="H7" s="201" t="s">
        <v>16</v>
      </c>
      <c r="I7" s="1028" t="s">
        <v>20</v>
      </c>
      <c r="J7" s="1028"/>
      <c r="K7" s="1028"/>
      <c r="L7" s="202" t="s">
        <v>15</v>
      </c>
      <c r="M7" s="202" t="s">
        <v>71</v>
      </c>
      <c r="N7" s="202" t="s">
        <v>72</v>
      </c>
      <c r="O7" s="1028" t="s">
        <v>17</v>
      </c>
      <c r="P7" s="1028"/>
      <c r="Q7" s="1028" t="s">
        <v>18</v>
      </c>
      <c r="R7" s="1028"/>
      <c r="S7" s="1028" t="s">
        <v>19</v>
      </c>
      <c r="T7" s="1028"/>
      <c r="U7" s="203"/>
      <c r="V7" s="204" t="s">
        <v>73</v>
      </c>
      <c r="W7" s="1029" t="s">
        <v>36</v>
      </c>
      <c r="X7" s="1030"/>
      <c r="Y7" s="1029" t="s">
        <v>37</v>
      </c>
      <c r="Z7" s="1030"/>
      <c r="AA7" s="205" t="s">
        <v>73</v>
      </c>
      <c r="AB7" s="1034" t="s">
        <v>36</v>
      </c>
      <c r="AC7" s="1034"/>
      <c r="AD7" s="1034" t="s">
        <v>37</v>
      </c>
      <c r="AE7" s="1034"/>
      <c r="AF7" s="206"/>
      <c r="AG7" s="207"/>
      <c r="AH7" s="207"/>
      <c r="AI7" s="207"/>
      <c r="AJ7" s="207"/>
      <c r="AK7" s="206"/>
      <c r="AL7" s="1035" t="s">
        <v>1444</v>
      </c>
      <c r="AM7" s="1036"/>
      <c r="AN7" s="1035" t="s">
        <v>1445</v>
      </c>
      <c r="AO7" s="1037"/>
      <c r="AP7" s="208" t="s">
        <v>1446</v>
      </c>
      <c r="AQ7" s="208"/>
      <c r="AR7" s="466" t="s">
        <v>83</v>
      </c>
      <c r="AS7" s="467" t="s">
        <v>82</v>
      </c>
      <c r="AT7" s="467" t="s">
        <v>84</v>
      </c>
      <c r="AU7" s="467" t="s">
        <v>85</v>
      </c>
      <c r="AV7" s="467" t="s">
        <v>86</v>
      </c>
      <c r="AW7" s="468" t="s">
        <v>87</v>
      </c>
      <c r="AX7" s="467" t="s">
        <v>88</v>
      </c>
      <c r="AY7" s="469" t="s">
        <v>89</v>
      </c>
      <c r="AZ7" s="470" t="s">
        <v>90</v>
      </c>
      <c r="BA7" s="209"/>
      <c r="BB7" s="198"/>
    </row>
    <row r="8" spans="1:58" ht="15">
      <c r="A8" s="211"/>
      <c r="B8" s="211"/>
      <c r="C8" s="212" t="s">
        <v>26</v>
      </c>
      <c r="D8" s="212" t="s">
        <v>27</v>
      </c>
      <c r="E8" s="212" t="s">
        <v>75</v>
      </c>
      <c r="F8" s="212" t="s">
        <v>76</v>
      </c>
      <c r="G8" s="212" t="s">
        <v>29</v>
      </c>
      <c r="H8" s="213" t="s">
        <v>31</v>
      </c>
      <c r="I8" s="212" t="s">
        <v>34</v>
      </c>
      <c r="J8" s="212" t="s">
        <v>77</v>
      </c>
      <c r="K8" s="212" t="s">
        <v>35</v>
      </c>
      <c r="L8" s="212" t="s">
        <v>30</v>
      </c>
      <c r="M8" s="212" t="s">
        <v>30</v>
      </c>
      <c r="N8" s="212" t="s">
        <v>30</v>
      </c>
      <c r="O8" s="212" t="s">
        <v>32</v>
      </c>
      <c r="P8" s="212" t="s">
        <v>33</v>
      </c>
      <c r="Q8" s="212" t="s">
        <v>32</v>
      </c>
      <c r="R8" s="212" t="s">
        <v>33</v>
      </c>
      <c r="S8" s="212" t="s">
        <v>32</v>
      </c>
      <c r="T8" s="212" t="s">
        <v>33</v>
      </c>
      <c r="U8" s="203"/>
      <c r="V8" s="204" t="s">
        <v>1088</v>
      </c>
      <c r="W8" s="204" t="s">
        <v>1088</v>
      </c>
      <c r="X8" s="204" t="s">
        <v>78</v>
      </c>
      <c r="Y8" s="204" t="s">
        <v>1088</v>
      </c>
      <c r="Z8" s="204" t="s">
        <v>1447</v>
      </c>
      <c r="AA8" s="214" t="s">
        <v>1088</v>
      </c>
      <c r="AB8" s="214" t="s">
        <v>1088</v>
      </c>
      <c r="AC8" s="214" t="s">
        <v>78</v>
      </c>
      <c r="AD8" s="214" t="s">
        <v>1088</v>
      </c>
      <c r="AE8" s="215" t="s">
        <v>1447</v>
      </c>
      <c r="AF8" s="216" t="s">
        <v>1448</v>
      </c>
      <c r="AG8" s="217" t="s">
        <v>1202</v>
      </c>
      <c r="AH8" s="218" t="s">
        <v>1449</v>
      </c>
      <c r="AI8" s="219" t="s">
        <v>1450</v>
      </c>
      <c r="AJ8" s="219" t="s">
        <v>1451</v>
      </c>
      <c r="AK8" s="219" t="s">
        <v>1452</v>
      </c>
      <c r="AL8" s="220" t="s">
        <v>1453</v>
      </c>
      <c r="AM8" s="220" t="s">
        <v>1454</v>
      </c>
      <c r="AN8" s="219" t="s">
        <v>1455</v>
      </c>
      <c r="AO8" s="219" t="s">
        <v>70</v>
      </c>
      <c r="AP8" s="219" t="s">
        <v>24</v>
      </c>
      <c r="AQ8" s="219" t="s">
        <v>320</v>
      </c>
      <c r="AR8" s="463"/>
      <c r="AS8" s="463"/>
      <c r="AT8" s="463"/>
      <c r="AU8" s="463"/>
      <c r="AV8" s="463"/>
      <c r="AW8" s="463"/>
      <c r="AX8" s="463"/>
      <c r="AY8" s="463"/>
      <c r="AZ8" s="463"/>
      <c r="BA8" s="219" t="s">
        <v>321</v>
      </c>
      <c r="BB8" s="198"/>
    </row>
    <row r="9" spans="1:58" s="650" customFormat="1" ht="15">
      <c r="A9" s="222">
        <v>1</v>
      </c>
      <c r="B9" s="221" t="s">
        <v>3606</v>
      </c>
      <c r="C9" s="222">
        <v>1</v>
      </c>
      <c r="D9" s="222"/>
      <c r="E9" s="222"/>
      <c r="F9" s="222"/>
      <c r="G9" s="222">
        <v>1</v>
      </c>
      <c r="H9" s="223">
        <v>744</v>
      </c>
      <c r="I9" s="222"/>
      <c r="J9" s="222">
        <v>1</v>
      </c>
      <c r="K9" s="222"/>
      <c r="L9" s="222">
        <v>170</v>
      </c>
      <c r="M9" s="222">
        <v>75</v>
      </c>
      <c r="N9" s="222">
        <v>221</v>
      </c>
      <c r="O9" s="222"/>
      <c r="P9" s="222">
        <v>1</v>
      </c>
      <c r="Q9" s="222"/>
      <c r="R9" s="222">
        <v>1</v>
      </c>
      <c r="S9" s="222"/>
      <c r="T9" s="222">
        <v>1</v>
      </c>
      <c r="U9" s="225">
        <v>1</v>
      </c>
      <c r="V9" s="225">
        <v>1</v>
      </c>
      <c r="W9" s="222">
        <v>1</v>
      </c>
      <c r="X9" s="222"/>
      <c r="Y9" s="225">
        <v>1</v>
      </c>
      <c r="Z9" s="222"/>
      <c r="AA9" s="225">
        <v>1</v>
      </c>
      <c r="AB9" s="222">
        <v>1</v>
      </c>
      <c r="AC9" s="222"/>
      <c r="AD9" s="225">
        <v>1</v>
      </c>
      <c r="AE9" s="225"/>
      <c r="AF9" s="224">
        <v>1</v>
      </c>
      <c r="AG9" s="225">
        <v>1</v>
      </c>
      <c r="AH9" s="225">
        <v>1</v>
      </c>
      <c r="AI9" s="225">
        <v>1</v>
      </c>
      <c r="AJ9" s="224">
        <v>3000</v>
      </c>
      <c r="AK9" s="224"/>
      <c r="AL9" s="224">
        <v>600</v>
      </c>
      <c r="AM9" s="224">
        <v>600</v>
      </c>
      <c r="AN9" s="224">
        <v>1</v>
      </c>
      <c r="AO9" s="224">
        <v>1</v>
      </c>
      <c r="AP9" s="224">
        <v>2</v>
      </c>
      <c r="AQ9" s="224" t="s">
        <v>3607</v>
      </c>
      <c r="AR9" s="479">
        <v>769</v>
      </c>
      <c r="AS9" s="66">
        <v>1754</v>
      </c>
      <c r="AT9" s="475">
        <v>499</v>
      </c>
      <c r="AU9" s="475">
        <v>333</v>
      </c>
      <c r="AV9" s="475">
        <v>371</v>
      </c>
      <c r="AW9" s="476">
        <v>196</v>
      </c>
      <c r="AX9" s="81">
        <v>1019</v>
      </c>
      <c r="AY9" s="477">
        <v>265.5</v>
      </c>
      <c r="AZ9" s="130">
        <v>4305</v>
      </c>
      <c r="BA9" s="224" t="s">
        <v>1476</v>
      </c>
      <c r="BB9" s="649"/>
    </row>
    <row r="10" spans="1:58" s="650" customFormat="1" ht="15">
      <c r="A10" s="222">
        <v>2</v>
      </c>
      <c r="B10" s="221" t="s">
        <v>3606</v>
      </c>
      <c r="C10" s="222">
        <v>1</v>
      </c>
      <c r="D10" s="222"/>
      <c r="E10" s="222"/>
      <c r="F10" s="222"/>
      <c r="G10" s="222">
        <v>1</v>
      </c>
      <c r="H10" s="223">
        <v>750</v>
      </c>
      <c r="I10" s="222"/>
      <c r="J10" s="222"/>
      <c r="K10" s="222">
        <v>1</v>
      </c>
      <c r="L10" s="222">
        <v>175</v>
      </c>
      <c r="M10" s="222">
        <v>78</v>
      </c>
      <c r="N10" s="222">
        <v>222</v>
      </c>
      <c r="O10" s="222"/>
      <c r="P10" s="222">
        <v>1</v>
      </c>
      <c r="Q10" s="222"/>
      <c r="R10" s="222">
        <v>1</v>
      </c>
      <c r="S10" s="222"/>
      <c r="T10" s="222">
        <v>1</v>
      </c>
      <c r="U10" s="225">
        <v>2</v>
      </c>
      <c r="V10" s="225">
        <v>1</v>
      </c>
      <c r="W10" s="222">
        <v>1</v>
      </c>
      <c r="X10" s="222"/>
      <c r="Y10" s="225">
        <v>1</v>
      </c>
      <c r="Z10" s="222"/>
      <c r="AA10" s="225">
        <v>1</v>
      </c>
      <c r="AB10" s="222">
        <v>1</v>
      </c>
      <c r="AC10" s="222"/>
      <c r="AD10" s="225">
        <v>1</v>
      </c>
      <c r="AE10" s="225"/>
      <c r="AF10" s="224">
        <v>1</v>
      </c>
      <c r="AG10" s="225">
        <v>1</v>
      </c>
      <c r="AH10" s="225">
        <v>1</v>
      </c>
      <c r="AI10" s="225">
        <v>1</v>
      </c>
      <c r="AJ10" s="224">
        <v>3000</v>
      </c>
      <c r="AK10" s="224"/>
      <c r="AL10" s="224">
        <v>600</v>
      </c>
      <c r="AM10" s="224">
        <v>600</v>
      </c>
      <c r="AN10" s="224">
        <v>1</v>
      </c>
      <c r="AO10" s="224">
        <v>1</v>
      </c>
      <c r="AP10" s="224">
        <v>2</v>
      </c>
      <c r="AQ10" s="224" t="s">
        <v>3608</v>
      </c>
      <c r="AR10" s="479">
        <v>46</v>
      </c>
      <c r="AS10" s="475">
        <v>51.5</v>
      </c>
      <c r="AT10" s="475">
        <v>55</v>
      </c>
      <c r="AU10" s="475">
        <v>49.5</v>
      </c>
      <c r="AV10" s="475">
        <v>55</v>
      </c>
      <c r="AW10" s="476">
        <v>47</v>
      </c>
      <c r="AX10" s="480">
        <v>51</v>
      </c>
      <c r="AY10" s="477">
        <v>50</v>
      </c>
      <c r="AZ10" s="478">
        <v>274</v>
      </c>
      <c r="BA10" s="224" t="s">
        <v>3609</v>
      </c>
      <c r="BB10" s="649"/>
    </row>
    <row r="11" spans="1:58" s="650" customFormat="1" ht="15">
      <c r="A11" s="651">
        <v>3</v>
      </c>
      <c r="B11" s="652" t="s">
        <v>3606</v>
      </c>
      <c r="C11" s="651">
        <v>1</v>
      </c>
      <c r="D11" s="651"/>
      <c r="E11" s="651"/>
      <c r="F11" s="651"/>
      <c r="G11" s="651">
        <v>1</v>
      </c>
      <c r="H11" s="653">
        <v>748</v>
      </c>
      <c r="I11" s="651"/>
      <c r="J11" s="651"/>
      <c r="K11" s="651">
        <v>1</v>
      </c>
      <c r="L11" s="651">
        <v>180</v>
      </c>
      <c r="M11" s="651">
        <v>76</v>
      </c>
      <c r="N11" s="651">
        <v>218</v>
      </c>
      <c r="O11" s="651"/>
      <c r="P11" s="651">
        <v>1</v>
      </c>
      <c r="Q11" s="651"/>
      <c r="R11" s="651">
        <v>1</v>
      </c>
      <c r="S11" s="651"/>
      <c r="T11" s="651">
        <v>1</v>
      </c>
      <c r="U11" s="654">
        <v>3</v>
      </c>
      <c r="V11" s="654">
        <v>1</v>
      </c>
      <c r="W11" s="651">
        <v>1</v>
      </c>
      <c r="X11" s="651"/>
      <c r="Y11" s="654">
        <v>1</v>
      </c>
      <c r="Z11" s="651"/>
      <c r="AA11" s="654">
        <v>1</v>
      </c>
      <c r="AB11" s="651">
        <v>1</v>
      </c>
      <c r="AC11" s="651"/>
      <c r="AD11" s="654">
        <v>1</v>
      </c>
      <c r="AE11" s="654"/>
      <c r="AF11" s="655">
        <v>1</v>
      </c>
      <c r="AG11" s="654">
        <v>1</v>
      </c>
      <c r="AH11" s="654">
        <v>1</v>
      </c>
      <c r="AI11" s="654">
        <v>1</v>
      </c>
      <c r="AJ11" s="655">
        <v>3000</v>
      </c>
      <c r="AK11" s="655"/>
      <c r="AL11" s="655">
        <v>700</v>
      </c>
      <c r="AM11" s="655">
        <v>700</v>
      </c>
      <c r="AN11" s="655">
        <v>1</v>
      </c>
      <c r="AO11" s="655">
        <v>1</v>
      </c>
      <c r="AP11" s="655">
        <v>1</v>
      </c>
      <c r="AQ11" s="655" t="s">
        <v>3610</v>
      </c>
      <c r="AR11" s="479">
        <v>67</v>
      </c>
      <c r="AS11" s="475">
        <v>69.5</v>
      </c>
      <c r="AT11" s="475">
        <v>82</v>
      </c>
      <c r="AU11" s="475">
        <v>104</v>
      </c>
      <c r="AV11" s="475">
        <v>104</v>
      </c>
      <c r="AW11" s="476">
        <v>82.5</v>
      </c>
      <c r="AX11" s="480">
        <v>576.5</v>
      </c>
      <c r="AY11" s="477">
        <v>63</v>
      </c>
      <c r="AZ11" s="130">
        <v>4782.5</v>
      </c>
      <c r="BA11" s="655"/>
      <c r="BB11" s="649"/>
    </row>
    <row r="12" spans="1:58" s="650" customFormat="1" ht="15">
      <c r="A12" s="651">
        <v>4</v>
      </c>
      <c r="B12" s="652" t="s">
        <v>3606</v>
      </c>
      <c r="C12" s="651">
        <v>1</v>
      </c>
      <c r="D12" s="651"/>
      <c r="E12" s="651"/>
      <c r="F12" s="651"/>
      <c r="G12" s="651">
        <v>1</v>
      </c>
      <c r="H12" s="653">
        <v>705</v>
      </c>
      <c r="I12" s="651"/>
      <c r="J12" s="651"/>
      <c r="K12" s="651">
        <v>1</v>
      </c>
      <c r="L12" s="651">
        <v>177</v>
      </c>
      <c r="M12" s="651">
        <v>76</v>
      </c>
      <c r="N12" s="651">
        <v>218</v>
      </c>
      <c r="O12" s="651"/>
      <c r="P12" s="651">
        <v>1</v>
      </c>
      <c r="Q12" s="651"/>
      <c r="R12" s="651">
        <v>1</v>
      </c>
      <c r="S12" s="651"/>
      <c r="T12" s="651">
        <v>1</v>
      </c>
      <c r="U12" s="654">
        <v>4</v>
      </c>
      <c r="V12" s="654">
        <v>1</v>
      </c>
      <c r="W12" s="651">
        <v>1</v>
      </c>
      <c r="X12" s="651"/>
      <c r="Y12" s="654">
        <v>1</v>
      </c>
      <c r="Z12" s="651"/>
      <c r="AA12" s="654">
        <v>1</v>
      </c>
      <c r="AB12" s="651">
        <v>1</v>
      </c>
      <c r="AC12" s="651"/>
      <c r="AD12" s="654">
        <v>1</v>
      </c>
      <c r="AE12" s="654"/>
      <c r="AF12" s="655">
        <v>1</v>
      </c>
      <c r="AG12" s="654">
        <v>1</v>
      </c>
      <c r="AH12" s="654">
        <v>1</v>
      </c>
      <c r="AI12" s="654">
        <v>1</v>
      </c>
      <c r="AJ12" s="655">
        <v>3000</v>
      </c>
      <c r="AK12" s="655"/>
      <c r="AL12" s="655">
        <v>800</v>
      </c>
      <c r="AM12" s="655">
        <v>800</v>
      </c>
      <c r="AN12" s="655">
        <v>1</v>
      </c>
      <c r="AO12" s="655">
        <v>1</v>
      </c>
      <c r="AP12" s="655">
        <v>1</v>
      </c>
      <c r="AQ12" s="655" t="s">
        <v>3611</v>
      </c>
      <c r="AR12" s="70">
        <v>3236</v>
      </c>
      <c r="AS12" s="105">
        <v>14089</v>
      </c>
      <c r="AT12" s="66">
        <v>4304.5</v>
      </c>
      <c r="AU12" s="475">
        <v>93.5</v>
      </c>
      <c r="AV12" s="475">
        <v>111.5</v>
      </c>
      <c r="AW12" s="476">
        <v>67</v>
      </c>
      <c r="AX12" s="480">
        <v>258.5</v>
      </c>
      <c r="AY12" s="477">
        <v>74</v>
      </c>
      <c r="AZ12" s="478">
        <v>2392</v>
      </c>
      <c r="BA12" s="655"/>
      <c r="BB12" s="649"/>
    </row>
    <row r="13" spans="1:58" s="650" customFormat="1" ht="15">
      <c r="A13" s="651">
        <v>5</v>
      </c>
      <c r="B13" s="652" t="s">
        <v>3606</v>
      </c>
      <c r="C13" s="651">
        <v>1</v>
      </c>
      <c r="D13" s="651"/>
      <c r="E13" s="651"/>
      <c r="F13" s="651"/>
      <c r="G13" s="651">
        <v>1</v>
      </c>
      <c r="H13" s="653">
        <v>771</v>
      </c>
      <c r="I13" s="651"/>
      <c r="J13" s="651"/>
      <c r="K13" s="651">
        <v>1</v>
      </c>
      <c r="L13" s="651">
        <v>175</v>
      </c>
      <c r="M13" s="651">
        <v>76</v>
      </c>
      <c r="N13" s="651">
        <v>219</v>
      </c>
      <c r="O13" s="651"/>
      <c r="P13" s="651">
        <v>1</v>
      </c>
      <c r="Q13" s="651"/>
      <c r="R13" s="651">
        <v>1</v>
      </c>
      <c r="S13" s="651"/>
      <c r="T13" s="651">
        <v>1</v>
      </c>
      <c r="U13" s="654">
        <v>5</v>
      </c>
      <c r="V13" s="654">
        <v>1</v>
      </c>
      <c r="W13" s="651"/>
      <c r="X13" s="651">
        <v>1</v>
      </c>
      <c r="Y13" s="654">
        <v>1</v>
      </c>
      <c r="Z13" s="651"/>
      <c r="AA13" s="654">
        <v>1</v>
      </c>
      <c r="AB13" s="651"/>
      <c r="AC13" s="651">
        <v>1</v>
      </c>
      <c r="AD13" s="654">
        <v>1</v>
      </c>
      <c r="AE13" s="654"/>
      <c r="AF13" s="655">
        <v>1</v>
      </c>
      <c r="AG13" s="654">
        <v>1</v>
      </c>
      <c r="AH13" s="654">
        <v>1</v>
      </c>
      <c r="AI13" s="654">
        <v>1</v>
      </c>
      <c r="AJ13" s="655">
        <v>3000</v>
      </c>
      <c r="AK13" s="655"/>
      <c r="AL13" s="655">
        <v>600</v>
      </c>
      <c r="AM13" s="655">
        <v>600</v>
      </c>
      <c r="AN13" s="655">
        <v>1</v>
      </c>
      <c r="AO13" s="655">
        <v>1</v>
      </c>
      <c r="AP13" s="655">
        <v>1</v>
      </c>
      <c r="AQ13" s="655" t="s">
        <v>3612</v>
      </c>
      <c r="AR13" s="70">
        <v>1892</v>
      </c>
      <c r="AS13" s="66">
        <v>5325</v>
      </c>
      <c r="AT13" s="66">
        <v>1193.5</v>
      </c>
      <c r="AU13" s="475">
        <v>96</v>
      </c>
      <c r="AV13" s="475">
        <v>95.5</v>
      </c>
      <c r="AW13" s="476">
        <v>182</v>
      </c>
      <c r="AX13" s="480">
        <v>266</v>
      </c>
      <c r="AY13" s="477">
        <v>78.5</v>
      </c>
      <c r="AZ13" s="130">
        <v>5773</v>
      </c>
      <c r="BA13" s="655" t="s">
        <v>3613</v>
      </c>
      <c r="BB13" s="649"/>
    </row>
    <row r="14" spans="1:58" s="650" customFormat="1" ht="15">
      <c r="A14" s="651">
        <v>6</v>
      </c>
      <c r="B14" s="652" t="s">
        <v>3606</v>
      </c>
      <c r="C14" s="651">
        <v>1</v>
      </c>
      <c r="D14" s="651"/>
      <c r="E14" s="651"/>
      <c r="F14" s="651"/>
      <c r="G14" s="651">
        <v>1</v>
      </c>
      <c r="H14" s="653">
        <v>633</v>
      </c>
      <c r="I14" s="651"/>
      <c r="J14" s="651">
        <v>1</v>
      </c>
      <c r="K14" s="651"/>
      <c r="L14" s="651">
        <v>169</v>
      </c>
      <c r="M14" s="651">
        <v>75</v>
      </c>
      <c r="N14" s="651">
        <v>216</v>
      </c>
      <c r="O14" s="651"/>
      <c r="P14" s="651">
        <v>1</v>
      </c>
      <c r="Q14" s="651"/>
      <c r="R14" s="651">
        <v>1</v>
      </c>
      <c r="S14" s="651"/>
      <c r="T14" s="651">
        <v>1</v>
      </c>
      <c r="U14" s="654">
        <v>6</v>
      </c>
      <c r="V14" s="654">
        <v>1</v>
      </c>
      <c r="W14" s="651"/>
      <c r="X14" s="651">
        <v>1</v>
      </c>
      <c r="Y14" s="654">
        <v>1</v>
      </c>
      <c r="Z14" s="651"/>
      <c r="AA14" s="654">
        <v>1</v>
      </c>
      <c r="AB14" s="651"/>
      <c r="AC14" s="651">
        <v>1</v>
      </c>
      <c r="AD14" s="654">
        <v>1</v>
      </c>
      <c r="AE14" s="654"/>
      <c r="AF14" s="655">
        <v>1</v>
      </c>
      <c r="AG14" s="654">
        <v>1</v>
      </c>
      <c r="AH14" s="654">
        <v>1</v>
      </c>
      <c r="AI14" s="654">
        <v>1</v>
      </c>
      <c r="AJ14" s="655">
        <v>2500</v>
      </c>
      <c r="AK14" s="655"/>
      <c r="AL14" s="655">
        <v>300</v>
      </c>
      <c r="AM14" s="655">
        <v>300</v>
      </c>
      <c r="AN14" s="655">
        <v>1</v>
      </c>
      <c r="AO14" s="655">
        <v>1</v>
      </c>
      <c r="AP14" s="655">
        <v>1</v>
      </c>
      <c r="AQ14" s="655" t="s">
        <v>3614</v>
      </c>
      <c r="AR14" s="479">
        <v>933</v>
      </c>
      <c r="AS14" s="66">
        <v>2096.5</v>
      </c>
      <c r="AT14" s="475">
        <v>816</v>
      </c>
      <c r="AU14" s="475">
        <v>52</v>
      </c>
      <c r="AV14" s="475">
        <v>75.5</v>
      </c>
      <c r="AW14" s="476">
        <v>60</v>
      </c>
      <c r="AX14" s="81">
        <v>1502.5</v>
      </c>
      <c r="AY14" s="477">
        <v>75.5</v>
      </c>
      <c r="AZ14" s="656">
        <v>970</v>
      </c>
      <c r="BA14" s="655" t="s">
        <v>3615</v>
      </c>
      <c r="BB14" s="649"/>
    </row>
    <row r="15" spans="1:58" s="650" customFormat="1" ht="15">
      <c r="A15" s="651">
        <v>7</v>
      </c>
      <c r="B15" s="652" t="s">
        <v>3606</v>
      </c>
      <c r="C15" s="651"/>
      <c r="D15" s="651">
        <v>1</v>
      </c>
      <c r="E15" s="651"/>
      <c r="F15" s="651">
        <v>1</v>
      </c>
      <c r="G15" s="651"/>
      <c r="H15" s="653">
        <v>441</v>
      </c>
      <c r="I15" s="651"/>
      <c r="J15" s="651">
        <v>1</v>
      </c>
      <c r="K15" s="651"/>
      <c r="L15" s="651">
        <v>165</v>
      </c>
      <c r="M15" s="651">
        <v>70</v>
      </c>
      <c r="N15" s="651">
        <v>195</v>
      </c>
      <c r="O15" s="651"/>
      <c r="P15" s="651">
        <v>1</v>
      </c>
      <c r="Q15" s="651"/>
      <c r="R15" s="651">
        <v>1</v>
      </c>
      <c r="S15" s="651"/>
      <c r="T15" s="651">
        <v>1</v>
      </c>
      <c r="U15" s="654">
        <v>7</v>
      </c>
      <c r="V15" s="654">
        <v>1</v>
      </c>
      <c r="W15" s="651">
        <v>1</v>
      </c>
      <c r="X15" s="651"/>
      <c r="Y15" s="654">
        <v>1</v>
      </c>
      <c r="Z15" s="651"/>
      <c r="AA15" s="654">
        <v>1</v>
      </c>
      <c r="AB15" s="651">
        <v>1</v>
      </c>
      <c r="AC15" s="651"/>
      <c r="AD15" s="654">
        <v>1</v>
      </c>
      <c r="AE15" s="654"/>
      <c r="AF15" s="655">
        <v>1</v>
      </c>
      <c r="AG15" s="654">
        <v>1</v>
      </c>
      <c r="AH15" s="654">
        <v>1</v>
      </c>
      <c r="AI15" s="654">
        <v>1</v>
      </c>
      <c r="AJ15" s="655">
        <v>3000</v>
      </c>
      <c r="AK15" s="655"/>
      <c r="AL15" s="655">
        <v>700</v>
      </c>
      <c r="AM15" s="655">
        <v>700</v>
      </c>
      <c r="AN15" s="655">
        <v>1</v>
      </c>
      <c r="AO15" s="655">
        <v>1</v>
      </c>
      <c r="AP15" s="655">
        <v>2</v>
      </c>
      <c r="AQ15" s="655" t="s">
        <v>3616</v>
      </c>
      <c r="AR15" s="479">
        <v>61</v>
      </c>
      <c r="AS15" s="475">
        <v>91</v>
      </c>
      <c r="AT15" s="475">
        <v>110.5</v>
      </c>
      <c r="AU15" s="475">
        <v>93</v>
      </c>
      <c r="AV15" s="475">
        <v>123</v>
      </c>
      <c r="AW15" s="476">
        <v>244</v>
      </c>
      <c r="AX15" s="81">
        <v>1133</v>
      </c>
      <c r="AY15" s="477">
        <v>65</v>
      </c>
      <c r="AZ15" s="478">
        <v>1890.5</v>
      </c>
      <c r="BA15" s="655"/>
      <c r="BB15" s="649"/>
    </row>
    <row r="16" spans="1:58" s="650" customFormat="1" ht="15">
      <c r="A16" s="651">
        <v>8</v>
      </c>
      <c r="B16" s="652" t="s">
        <v>3606</v>
      </c>
      <c r="C16" s="651">
        <v>1</v>
      </c>
      <c r="D16" s="651"/>
      <c r="E16" s="651"/>
      <c r="F16" s="651">
        <v>1</v>
      </c>
      <c r="G16" s="651"/>
      <c r="H16" s="653">
        <v>474</v>
      </c>
      <c r="I16" s="651"/>
      <c r="J16" s="651"/>
      <c r="K16" s="651">
        <v>1</v>
      </c>
      <c r="L16" s="651">
        <v>156</v>
      </c>
      <c r="M16" s="651">
        <v>70</v>
      </c>
      <c r="N16" s="651">
        <v>195</v>
      </c>
      <c r="O16" s="651"/>
      <c r="P16" s="651">
        <v>1</v>
      </c>
      <c r="Q16" s="651"/>
      <c r="R16" s="651">
        <v>1</v>
      </c>
      <c r="S16" s="651"/>
      <c r="T16" s="651">
        <v>1</v>
      </c>
      <c r="U16" s="654">
        <v>8</v>
      </c>
      <c r="V16" s="654">
        <v>1</v>
      </c>
      <c r="W16" s="651">
        <v>1</v>
      </c>
      <c r="X16" s="651"/>
      <c r="Y16" s="654">
        <v>1</v>
      </c>
      <c r="Z16" s="651"/>
      <c r="AA16" s="654">
        <v>1</v>
      </c>
      <c r="AB16" s="651">
        <v>1</v>
      </c>
      <c r="AC16" s="651"/>
      <c r="AD16" s="654">
        <v>1</v>
      </c>
      <c r="AE16" s="654"/>
      <c r="AF16" s="655">
        <v>1</v>
      </c>
      <c r="AG16" s="654">
        <v>1</v>
      </c>
      <c r="AH16" s="654">
        <v>1</v>
      </c>
      <c r="AI16" s="654">
        <v>1</v>
      </c>
      <c r="AJ16" s="655">
        <v>3000</v>
      </c>
      <c r="AK16" s="655"/>
      <c r="AL16" s="655">
        <v>500</v>
      </c>
      <c r="AM16" s="655">
        <v>500</v>
      </c>
      <c r="AN16" s="655">
        <v>1</v>
      </c>
      <c r="AO16" s="655">
        <v>1</v>
      </c>
      <c r="AP16" s="655">
        <v>1</v>
      </c>
      <c r="AQ16" s="655" t="s">
        <v>3617</v>
      </c>
      <c r="AR16" s="70">
        <v>2387</v>
      </c>
      <c r="AS16" s="105">
        <v>12804</v>
      </c>
      <c r="AT16" s="66">
        <v>1066</v>
      </c>
      <c r="AU16" s="475">
        <v>197.5</v>
      </c>
      <c r="AV16" s="475">
        <v>225</v>
      </c>
      <c r="AW16" s="476">
        <v>80</v>
      </c>
      <c r="AX16" s="480">
        <v>225</v>
      </c>
      <c r="AY16" s="477">
        <v>68</v>
      </c>
      <c r="AZ16" s="478">
        <v>2312</v>
      </c>
      <c r="BA16" s="655"/>
      <c r="BB16" s="649"/>
    </row>
    <row r="17" spans="1:53" s="650" customFormat="1" ht="15">
      <c r="A17" s="651">
        <v>9</v>
      </c>
      <c r="B17" s="652" t="s">
        <v>3606</v>
      </c>
      <c r="C17" s="651"/>
      <c r="D17" s="651">
        <v>1</v>
      </c>
      <c r="E17" s="651"/>
      <c r="F17" s="651">
        <v>1</v>
      </c>
      <c r="G17" s="651"/>
      <c r="H17" s="653">
        <v>415</v>
      </c>
      <c r="I17" s="651"/>
      <c r="J17" s="651"/>
      <c r="K17" s="651">
        <v>1</v>
      </c>
      <c r="L17" s="651">
        <v>158</v>
      </c>
      <c r="M17" s="651">
        <v>71</v>
      </c>
      <c r="N17" s="651">
        <v>195</v>
      </c>
      <c r="O17" s="651"/>
      <c r="P17" s="651">
        <v>1</v>
      </c>
      <c r="Q17" s="651"/>
      <c r="R17" s="651">
        <v>1</v>
      </c>
      <c r="S17" s="651"/>
      <c r="T17" s="651">
        <v>1</v>
      </c>
      <c r="U17" s="654">
        <v>9</v>
      </c>
      <c r="V17" s="654">
        <v>1</v>
      </c>
      <c r="W17" s="651">
        <v>1</v>
      </c>
      <c r="X17" s="651"/>
      <c r="Y17" s="654">
        <v>1</v>
      </c>
      <c r="Z17" s="651"/>
      <c r="AA17" s="654">
        <v>1</v>
      </c>
      <c r="AB17" s="651">
        <v>1</v>
      </c>
      <c r="AC17" s="651"/>
      <c r="AD17" s="654">
        <v>1</v>
      </c>
      <c r="AE17" s="654"/>
      <c r="AF17" s="655">
        <v>1</v>
      </c>
      <c r="AG17" s="654">
        <v>1</v>
      </c>
      <c r="AH17" s="654">
        <v>1</v>
      </c>
      <c r="AI17" s="654">
        <v>1</v>
      </c>
      <c r="AJ17" s="655">
        <v>3000</v>
      </c>
      <c r="AK17" s="655"/>
      <c r="AL17" s="655">
        <v>400</v>
      </c>
      <c r="AM17" s="655">
        <v>400</v>
      </c>
      <c r="AN17" s="655">
        <v>1</v>
      </c>
      <c r="AO17" s="655">
        <v>1</v>
      </c>
      <c r="AP17" s="655">
        <v>2</v>
      </c>
      <c r="AQ17" s="655" t="s">
        <v>3618</v>
      </c>
      <c r="AR17" s="479">
        <v>160</v>
      </c>
      <c r="AS17" s="475">
        <v>72.5</v>
      </c>
      <c r="AT17" s="475">
        <v>73.5</v>
      </c>
      <c r="AU17" s="475">
        <v>58</v>
      </c>
      <c r="AV17" s="475">
        <v>155.5</v>
      </c>
      <c r="AW17" s="476">
        <v>97</v>
      </c>
      <c r="AX17" s="480">
        <v>328</v>
      </c>
      <c r="AY17" s="477">
        <v>97</v>
      </c>
      <c r="AZ17" s="130">
        <v>4947.5</v>
      </c>
      <c r="BA17" s="655"/>
    </row>
    <row r="18" spans="1:53" s="650" customFormat="1" ht="15">
      <c r="A18" s="651">
        <v>10</v>
      </c>
      <c r="B18" s="652" t="s">
        <v>3606</v>
      </c>
      <c r="C18" s="651"/>
      <c r="D18" s="651">
        <v>1</v>
      </c>
      <c r="E18" s="651"/>
      <c r="F18" s="651"/>
      <c r="G18" s="651">
        <v>1</v>
      </c>
      <c r="H18" s="653">
        <v>595</v>
      </c>
      <c r="I18" s="651"/>
      <c r="J18" s="651">
        <v>1</v>
      </c>
      <c r="K18" s="651"/>
      <c r="L18" s="651">
        <v>166</v>
      </c>
      <c r="M18" s="651">
        <v>71</v>
      </c>
      <c r="N18" s="651">
        <v>215</v>
      </c>
      <c r="O18" s="651"/>
      <c r="P18" s="651">
        <v>1</v>
      </c>
      <c r="Q18" s="651">
        <v>1</v>
      </c>
      <c r="R18" s="651"/>
      <c r="S18" s="651">
        <v>1</v>
      </c>
      <c r="T18" s="651"/>
      <c r="U18" s="654">
        <v>10</v>
      </c>
      <c r="V18" s="654">
        <v>1</v>
      </c>
      <c r="W18" s="651">
        <v>1</v>
      </c>
      <c r="X18" s="651"/>
      <c r="Y18" s="654">
        <v>1</v>
      </c>
      <c r="Z18" s="651"/>
      <c r="AA18" s="654">
        <v>1</v>
      </c>
      <c r="AB18" s="651">
        <v>1</v>
      </c>
      <c r="AC18" s="651"/>
      <c r="AD18" s="654">
        <v>1</v>
      </c>
      <c r="AE18" s="654"/>
      <c r="AF18" s="655"/>
      <c r="AG18" s="654">
        <v>1</v>
      </c>
      <c r="AH18" s="654">
        <v>1</v>
      </c>
      <c r="AI18" s="654">
        <v>1</v>
      </c>
      <c r="AJ18" s="655">
        <v>3000</v>
      </c>
      <c r="AK18" s="655"/>
      <c r="AL18" s="655">
        <v>500</v>
      </c>
      <c r="AM18" s="655">
        <v>500</v>
      </c>
      <c r="AN18" s="655">
        <v>1</v>
      </c>
      <c r="AO18" s="655">
        <v>1</v>
      </c>
      <c r="AP18" s="655"/>
      <c r="AQ18" s="655" t="s">
        <v>3619</v>
      </c>
      <c r="AR18" s="70">
        <v>3912.5</v>
      </c>
      <c r="AS18" s="105">
        <v>11184</v>
      </c>
      <c r="AT18" s="66">
        <v>1261.5</v>
      </c>
      <c r="AU18" s="475">
        <v>74</v>
      </c>
      <c r="AV18" s="475">
        <v>110</v>
      </c>
      <c r="AW18" s="476">
        <v>109</v>
      </c>
      <c r="AX18" s="81">
        <v>1493.5</v>
      </c>
      <c r="AY18" s="477">
        <v>419</v>
      </c>
      <c r="AZ18" s="130">
        <v>5495</v>
      </c>
      <c r="BA18" s="655"/>
    </row>
    <row r="19" spans="1:53" s="650" customFormat="1" ht="15">
      <c r="A19" s="651">
        <v>11</v>
      </c>
      <c r="B19" s="652" t="s">
        <v>3606</v>
      </c>
      <c r="C19" s="651"/>
      <c r="D19" s="651">
        <v>1</v>
      </c>
      <c r="E19" s="651">
        <v>1</v>
      </c>
      <c r="F19" s="651"/>
      <c r="G19" s="651"/>
      <c r="H19" s="653">
        <v>170</v>
      </c>
      <c r="I19" s="651"/>
      <c r="J19" s="651"/>
      <c r="K19" s="651">
        <v>1</v>
      </c>
      <c r="L19" s="651">
        <v>116</v>
      </c>
      <c r="M19" s="651">
        <v>64</v>
      </c>
      <c r="N19" s="651">
        <v>120</v>
      </c>
      <c r="O19" s="651"/>
      <c r="P19" s="651">
        <v>1</v>
      </c>
      <c r="Q19" s="651"/>
      <c r="R19" s="651">
        <v>1</v>
      </c>
      <c r="S19" s="651"/>
      <c r="T19" s="651">
        <v>1</v>
      </c>
      <c r="U19" s="654">
        <v>11</v>
      </c>
      <c r="V19" s="654">
        <v>1</v>
      </c>
      <c r="W19" s="651">
        <v>1</v>
      </c>
      <c r="X19" s="651"/>
      <c r="Y19" s="654">
        <v>1</v>
      </c>
      <c r="Z19" s="651"/>
      <c r="AA19" s="654">
        <v>1</v>
      </c>
      <c r="AB19" s="651">
        <v>1</v>
      </c>
      <c r="AC19" s="651"/>
      <c r="AD19" s="654">
        <v>1</v>
      </c>
      <c r="AE19" s="654"/>
      <c r="AF19" s="655"/>
      <c r="AG19" s="654">
        <v>1</v>
      </c>
      <c r="AH19" s="654">
        <v>1</v>
      </c>
      <c r="AI19" s="654">
        <v>1</v>
      </c>
      <c r="AJ19" s="655">
        <v>1000</v>
      </c>
      <c r="AK19" s="655"/>
      <c r="AL19" s="655">
        <v>300</v>
      </c>
      <c r="AM19" s="655">
        <v>300</v>
      </c>
      <c r="AN19" s="655">
        <v>1</v>
      </c>
      <c r="AO19" s="655">
        <v>1</v>
      </c>
      <c r="AP19" s="655"/>
      <c r="AQ19" s="655" t="s">
        <v>3620</v>
      </c>
      <c r="AR19" s="70">
        <v>2153</v>
      </c>
      <c r="AS19" s="66">
        <v>9811</v>
      </c>
      <c r="AT19" s="475">
        <v>806</v>
      </c>
      <c r="AU19" s="475">
        <v>54</v>
      </c>
      <c r="AV19" s="475">
        <v>51.5</v>
      </c>
      <c r="AW19" s="476">
        <v>56</v>
      </c>
      <c r="AX19" s="480">
        <v>148</v>
      </c>
      <c r="AY19" s="477">
        <v>70</v>
      </c>
      <c r="AZ19" s="478">
        <v>909.5</v>
      </c>
      <c r="BA19" s="655"/>
    </row>
    <row r="20" spans="1:53" s="650" customFormat="1" ht="15">
      <c r="A20" s="651">
        <v>12</v>
      </c>
      <c r="B20" s="652" t="s">
        <v>3606</v>
      </c>
      <c r="C20" s="651"/>
      <c r="D20" s="651">
        <v>1</v>
      </c>
      <c r="E20" s="651"/>
      <c r="F20" s="651"/>
      <c r="G20" s="651">
        <v>1</v>
      </c>
      <c r="H20" s="653">
        <v>535</v>
      </c>
      <c r="I20" s="651"/>
      <c r="J20" s="651">
        <v>1</v>
      </c>
      <c r="K20" s="651"/>
      <c r="L20" s="651">
        <v>163</v>
      </c>
      <c r="M20" s="651">
        <v>73</v>
      </c>
      <c r="N20" s="651">
        <v>213</v>
      </c>
      <c r="O20" s="651"/>
      <c r="P20" s="651">
        <v>1</v>
      </c>
      <c r="Q20" s="651">
        <v>1</v>
      </c>
      <c r="R20" s="651"/>
      <c r="S20" s="651">
        <v>1</v>
      </c>
      <c r="T20" s="651"/>
      <c r="U20" s="654">
        <v>12</v>
      </c>
      <c r="V20" s="654">
        <v>1</v>
      </c>
      <c r="W20" s="651">
        <v>1</v>
      </c>
      <c r="X20" s="651"/>
      <c r="Y20" s="654">
        <v>1</v>
      </c>
      <c r="Z20" s="651"/>
      <c r="AA20" s="654">
        <v>1</v>
      </c>
      <c r="AB20" s="651">
        <v>1</v>
      </c>
      <c r="AC20" s="651"/>
      <c r="AD20" s="654">
        <v>1</v>
      </c>
      <c r="AE20" s="654"/>
      <c r="AF20" s="655">
        <v>1</v>
      </c>
      <c r="AG20" s="654">
        <v>1</v>
      </c>
      <c r="AH20" s="654">
        <v>1</v>
      </c>
      <c r="AI20" s="654">
        <v>1</v>
      </c>
      <c r="AJ20" s="655">
        <v>3000</v>
      </c>
      <c r="AK20" s="655"/>
      <c r="AL20" s="655">
        <v>400</v>
      </c>
      <c r="AM20" s="655">
        <v>400</v>
      </c>
      <c r="AN20" s="655">
        <v>1</v>
      </c>
      <c r="AO20" s="655">
        <v>1</v>
      </c>
      <c r="AP20" s="655">
        <v>3</v>
      </c>
      <c r="AQ20" s="655" t="s">
        <v>3621</v>
      </c>
      <c r="AR20" s="479">
        <v>190.5</v>
      </c>
      <c r="AS20" s="475">
        <v>89</v>
      </c>
      <c r="AT20" s="475">
        <v>160</v>
      </c>
      <c r="AU20" s="475">
        <v>64</v>
      </c>
      <c r="AV20" s="475">
        <v>93</v>
      </c>
      <c r="AW20" s="476">
        <v>257.5</v>
      </c>
      <c r="AX20" s="81">
        <v>2510</v>
      </c>
      <c r="AY20" s="477">
        <v>107</v>
      </c>
      <c r="AZ20" s="478">
        <v>3371</v>
      </c>
      <c r="BA20" s="655"/>
    </row>
    <row r="21" spans="1:53" s="650" customFormat="1" ht="15">
      <c r="A21" s="651">
        <v>13</v>
      </c>
      <c r="B21" s="652" t="s">
        <v>3606</v>
      </c>
      <c r="C21" s="651"/>
      <c r="D21" s="651">
        <v>1</v>
      </c>
      <c r="E21" s="651">
        <v>1</v>
      </c>
      <c r="F21" s="651"/>
      <c r="G21" s="651"/>
      <c r="H21" s="653">
        <v>97</v>
      </c>
      <c r="I21" s="651"/>
      <c r="J21" s="651">
        <v>1</v>
      </c>
      <c r="K21" s="651"/>
      <c r="L21" s="651">
        <v>95</v>
      </c>
      <c r="M21" s="651">
        <v>56</v>
      </c>
      <c r="N21" s="651">
        <v>105</v>
      </c>
      <c r="O21" s="651"/>
      <c r="P21" s="651">
        <v>1</v>
      </c>
      <c r="Q21" s="651"/>
      <c r="R21" s="651">
        <v>1</v>
      </c>
      <c r="S21" s="651"/>
      <c r="T21" s="651">
        <v>1</v>
      </c>
      <c r="U21" s="654">
        <v>13</v>
      </c>
      <c r="V21" s="654">
        <v>1</v>
      </c>
      <c r="W21" s="651">
        <v>1</v>
      </c>
      <c r="X21" s="651"/>
      <c r="Y21" s="654">
        <v>1</v>
      </c>
      <c r="Z21" s="651"/>
      <c r="AA21" s="654">
        <v>1</v>
      </c>
      <c r="AB21" s="651">
        <v>1</v>
      </c>
      <c r="AC21" s="651"/>
      <c r="AD21" s="654">
        <v>1</v>
      </c>
      <c r="AE21" s="654"/>
      <c r="AF21" s="655"/>
      <c r="AG21" s="654">
        <v>1</v>
      </c>
      <c r="AH21" s="654">
        <v>1</v>
      </c>
      <c r="AI21" s="654">
        <v>1</v>
      </c>
      <c r="AJ21" s="655">
        <v>700</v>
      </c>
      <c r="AK21" s="657"/>
      <c r="AL21" s="655">
        <v>750</v>
      </c>
      <c r="AM21" s="655">
        <v>750</v>
      </c>
      <c r="AN21" s="655">
        <v>1</v>
      </c>
      <c r="AO21" s="655">
        <v>1</v>
      </c>
      <c r="AP21" s="655"/>
      <c r="AQ21" s="655" t="s">
        <v>3622</v>
      </c>
      <c r="AR21" s="479">
        <v>56</v>
      </c>
      <c r="AS21" s="475">
        <v>73.5</v>
      </c>
      <c r="AT21" s="475">
        <v>44.5</v>
      </c>
      <c r="AU21" s="475">
        <v>37.5</v>
      </c>
      <c r="AV21" s="475">
        <v>60.5</v>
      </c>
      <c r="AW21" s="476">
        <v>65</v>
      </c>
      <c r="AX21" s="480">
        <v>92</v>
      </c>
      <c r="AY21" s="477">
        <v>59</v>
      </c>
      <c r="AZ21" s="478">
        <v>1447.5</v>
      </c>
      <c r="BA21" s="655"/>
    </row>
    <row r="22" spans="1:53" s="650" customFormat="1" ht="15">
      <c r="A22" s="651">
        <v>14</v>
      </c>
      <c r="B22" s="652" t="s">
        <v>3606</v>
      </c>
      <c r="C22" s="651"/>
      <c r="D22" s="651">
        <v>1</v>
      </c>
      <c r="E22" s="651"/>
      <c r="F22" s="651"/>
      <c r="G22" s="651">
        <v>1</v>
      </c>
      <c r="H22" s="653">
        <v>572</v>
      </c>
      <c r="I22" s="651"/>
      <c r="J22" s="651">
        <v>1</v>
      </c>
      <c r="K22" s="651"/>
      <c r="L22" s="651">
        <v>174</v>
      </c>
      <c r="M22" s="651">
        <v>72</v>
      </c>
      <c r="N22" s="651">
        <v>210</v>
      </c>
      <c r="O22" s="651"/>
      <c r="P22" s="651">
        <v>1</v>
      </c>
      <c r="Q22" s="651">
        <v>1</v>
      </c>
      <c r="R22" s="651"/>
      <c r="S22" s="651">
        <v>1</v>
      </c>
      <c r="T22" s="651"/>
      <c r="U22" s="654">
        <v>14</v>
      </c>
      <c r="V22" s="654">
        <v>1</v>
      </c>
      <c r="W22" s="651">
        <v>1</v>
      </c>
      <c r="X22" s="651"/>
      <c r="Y22" s="654">
        <v>1</v>
      </c>
      <c r="Z22" s="651"/>
      <c r="AA22" s="654">
        <v>1</v>
      </c>
      <c r="AB22" s="651">
        <v>1</v>
      </c>
      <c r="AC22" s="651"/>
      <c r="AD22" s="654">
        <v>1</v>
      </c>
      <c r="AE22" s="654"/>
      <c r="AF22" s="655">
        <v>1</v>
      </c>
      <c r="AG22" s="654">
        <v>1</v>
      </c>
      <c r="AH22" s="654">
        <v>1</v>
      </c>
      <c r="AI22" s="654">
        <v>1</v>
      </c>
      <c r="AJ22" s="655">
        <v>3000</v>
      </c>
      <c r="AK22" s="655"/>
      <c r="AL22" s="655">
        <v>600</v>
      </c>
      <c r="AM22" s="655">
        <v>600</v>
      </c>
      <c r="AN22" s="655">
        <v>1</v>
      </c>
      <c r="AO22" s="655">
        <v>1</v>
      </c>
      <c r="AP22" s="655">
        <v>2</v>
      </c>
      <c r="AQ22" s="655" t="s">
        <v>3623</v>
      </c>
      <c r="AR22" s="481">
        <v>18921</v>
      </c>
      <c r="AS22" s="105">
        <v>20452.5</v>
      </c>
      <c r="AT22" s="66">
        <v>5421.5</v>
      </c>
      <c r="AU22" s="475">
        <v>395</v>
      </c>
      <c r="AV22" s="475">
        <v>351</v>
      </c>
      <c r="AW22" s="476">
        <v>339</v>
      </c>
      <c r="AX22" s="81">
        <v>1570</v>
      </c>
      <c r="AY22" s="477">
        <v>467</v>
      </c>
      <c r="AZ22" s="478">
        <v>2066</v>
      </c>
      <c r="BA22" s="655"/>
    </row>
    <row r="23" spans="1:53" s="650" customFormat="1" ht="16" thickBot="1">
      <c r="A23" s="651">
        <v>15</v>
      </c>
      <c r="B23" s="652" t="s">
        <v>3606</v>
      </c>
      <c r="C23" s="651">
        <v>1</v>
      </c>
      <c r="D23" s="651"/>
      <c r="E23" s="651">
        <v>1</v>
      </c>
      <c r="F23" s="651"/>
      <c r="G23" s="651"/>
      <c r="H23" s="653">
        <v>125</v>
      </c>
      <c r="I23" s="651"/>
      <c r="J23" s="651">
        <v>1</v>
      </c>
      <c r="K23" s="651"/>
      <c r="L23" s="651">
        <v>98</v>
      </c>
      <c r="M23" s="651">
        <v>56</v>
      </c>
      <c r="N23" s="651">
        <v>112</v>
      </c>
      <c r="O23" s="651"/>
      <c r="P23" s="651">
        <v>1</v>
      </c>
      <c r="Q23" s="651"/>
      <c r="R23" s="651">
        <v>1</v>
      </c>
      <c r="S23" s="651"/>
      <c r="T23" s="651">
        <v>1</v>
      </c>
      <c r="U23" s="654">
        <v>15</v>
      </c>
      <c r="V23" s="654">
        <v>1</v>
      </c>
      <c r="W23" s="651"/>
      <c r="X23" s="651">
        <v>1</v>
      </c>
      <c r="Y23" s="654">
        <v>1</v>
      </c>
      <c r="Z23" s="651"/>
      <c r="AA23" s="654">
        <v>1</v>
      </c>
      <c r="AB23" s="651"/>
      <c r="AC23" s="651">
        <v>1</v>
      </c>
      <c r="AD23" s="654">
        <v>1</v>
      </c>
      <c r="AE23" s="654"/>
      <c r="AF23" s="655"/>
      <c r="AG23" s="654">
        <v>1</v>
      </c>
      <c r="AH23" s="654">
        <v>1</v>
      </c>
      <c r="AI23" s="654">
        <v>1</v>
      </c>
      <c r="AJ23" s="655">
        <v>700</v>
      </c>
      <c r="AK23" s="655"/>
      <c r="AL23" s="655">
        <v>400</v>
      </c>
      <c r="AM23" s="655">
        <v>400</v>
      </c>
      <c r="AN23" s="655">
        <v>1</v>
      </c>
      <c r="AO23" s="655">
        <v>1</v>
      </c>
      <c r="AP23" s="655"/>
      <c r="AQ23" s="655" t="s">
        <v>3624</v>
      </c>
      <c r="AR23" s="99">
        <v>1829</v>
      </c>
      <c r="AS23" s="98">
        <v>3568.5</v>
      </c>
      <c r="AT23" s="509">
        <v>483.5</v>
      </c>
      <c r="AU23" s="509">
        <v>50</v>
      </c>
      <c r="AV23" s="509">
        <v>47.5</v>
      </c>
      <c r="AW23" s="510">
        <v>57</v>
      </c>
      <c r="AX23" s="511">
        <v>128</v>
      </c>
      <c r="AY23" s="512">
        <v>59</v>
      </c>
      <c r="AZ23" s="513">
        <v>891</v>
      </c>
      <c r="BA23" s="655"/>
    </row>
    <row r="24" spans="1:53" s="650" customFormat="1" ht="15">
      <c r="A24" s="651">
        <v>16</v>
      </c>
      <c r="B24" s="652" t="s">
        <v>3606</v>
      </c>
      <c r="C24" s="651"/>
      <c r="D24" s="651">
        <v>1</v>
      </c>
      <c r="E24" s="651"/>
      <c r="F24" s="651"/>
      <c r="G24" s="651">
        <v>1</v>
      </c>
      <c r="H24" s="653">
        <v>538</v>
      </c>
      <c r="I24" s="651"/>
      <c r="J24" s="651">
        <v>1</v>
      </c>
      <c r="K24" s="651"/>
      <c r="L24" s="651">
        <v>169</v>
      </c>
      <c r="M24" s="651">
        <v>74</v>
      </c>
      <c r="N24" s="651">
        <v>215</v>
      </c>
      <c r="O24" s="651"/>
      <c r="P24" s="651">
        <v>1</v>
      </c>
      <c r="Q24" s="651">
        <v>1</v>
      </c>
      <c r="R24" s="651"/>
      <c r="S24" s="651">
        <v>1</v>
      </c>
      <c r="T24" s="651"/>
      <c r="U24" s="654">
        <v>16</v>
      </c>
      <c r="V24" s="654">
        <v>1</v>
      </c>
      <c r="W24" s="651">
        <v>1</v>
      </c>
      <c r="X24" s="651"/>
      <c r="Y24" s="654">
        <v>1</v>
      </c>
      <c r="Z24" s="651"/>
      <c r="AA24" s="654">
        <v>1</v>
      </c>
      <c r="AB24" s="651">
        <v>1</v>
      </c>
      <c r="AC24" s="651"/>
      <c r="AD24" s="654">
        <v>1</v>
      </c>
      <c r="AE24" s="654"/>
      <c r="AF24" s="655">
        <v>1</v>
      </c>
      <c r="AG24" s="654">
        <v>1</v>
      </c>
      <c r="AH24" s="654">
        <v>1</v>
      </c>
      <c r="AI24" s="654">
        <v>1</v>
      </c>
      <c r="AJ24" s="655">
        <v>3000</v>
      </c>
      <c r="AK24" s="655"/>
      <c r="AL24" s="655">
        <v>500</v>
      </c>
      <c r="AM24" s="655">
        <v>500</v>
      </c>
      <c r="AN24" s="655">
        <v>1</v>
      </c>
      <c r="AO24" s="655">
        <v>1</v>
      </c>
      <c r="AP24" s="655">
        <v>3</v>
      </c>
      <c r="AQ24" s="655" t="s">
        <v>3625</v>
      </c>
      <c r="AR24" s="77">
        <v>9095.5</v>
      </c>
      <c r="AS24" s="515">
        <v>458.5</v>
      </c>
      <c r="AT24" s="515">
        <v>278.5</v>
      </c>
      <c r="AU24" s="515">
        <v>340</v>
      </c>
      <c r="AV24" s="515">
        <v>340</v>
      </c>
      <c r="AW24" s="104">
        <v>2087</v>
      </c>
      <c r="AX24" s="103">
        <v>7266</v>
      </c>
      <c r="AY24" s="111">
        <v>3793</v>
      </c>
      <c r="AZ24" s="518">
        <v>4234</v>
      </c>
      <c r="BA24" s="655"/>
    </row>
    <row r="25" spans="1:53" s="650" customFormat="1" ht="15">
      <c r="A25" s="222">
        <v>17</v>
      </c>
      <c r="B25" s="221" t="s">
        <v>3606</v>
      </c>
      <c r="C25" s="222">
        <v>1</v>
      </c>
      <c r="D25" s="222"/>
      <c r="E25" s="222">
        <v>1</v>
      </c>
      <c r="F25" s="222"/>
      <c r="G25" s="222"/>
      <c r="H25" s="223">
        <v>97</v>
      </c>
      <c r="I25" s="222"/>
      <c r="J25" s="222">
        <v>1</v>
      </c>
      <c r="K25" s="222"/>
      <c r="L25" s="222">
        <v>88</v>
      </c>
      <c r="M25" s="222">
        <v>56</v>
      </c>
      <c r="N25" s="222">
        <v>104</v>
      </c>
      <c r="O25" s="222"/>
      <c r="P25" s="222">
        <v>1</v>
      </c>
      <c r="Q25" s="222"/>
      <c r="R25" s="222">
        <v>1</v>
      </c>
      <c r="S25" s="222"/>
      <c r="T25" s="222">
        <v>1</v>
      </c>
      <c r="U25" s="225">
        <v>17</v>
      </c>
      <c r="V25" s="225">
        <v>1</v>
      </c>
      <c r="W25" s="222">
        <v>1</v>
      </c>
      <c r="X25" s="222"/>
      <c r="Y25" s="225">
        <v>1</v>
      </c>
      <c r="Z25" s="222"/>
      <c r="AA25" s="225">
        <v>1</v>
      </c>
      <c r="AB25" s="222">
        <v>1</v>
      </c>
      <c r="AC25" s="222"/>
      <c r="AD25" s="225">
        <v>1</v>
      </c>
      <c r="AE25" s="225"/>
      <c r="AF25" s="224"/>
      <c r="AG25" s="225">
        <v>1</v>
      </c>
      <c r="AH25" s="225">
        <v>1</v>
      </c>
      <c r="AI25" s="225">
        <v>1</v>
      </c>
      <c r="AJ25" s="224">
        <v>700</v>
      </c>
      <c r="AK25" s="224"/>
      <c r="AL25" s="224">
        <v>1000</v>
      </c>
      <c r="AM25" s="224">
        <v>1000</v>
      </c>
      <c r="AN25" s="224">
        <v>1</v>
      </c>
      <c r="AO25" s="224">
        <v>1</v>
      </c>
      <c r="AP25" s="224"/>
      <c r="AQ25" s="224" t="s">
        <v>3626</v>
      </c>
      <c r="AR25" s="70">
        <v>1970.5</v>
      </c>
      <c r="AS25" s="475">
        <v>133</v>
      </c>
      <c r="AT25" s="475">
        <v>87.5</v>
      </c>
      <c r="AU25" s="475">
        <v>81</v>
      </c>
      <c r="AV25" s="475">
        <v>99.5</v>
      </c>
      <c r="AW25" s="476">
        <v>591</v>
      </c>
      <c r="AX25" s="81">
        <v>1752</v>
      </c>
      <c r="AY25" s="477">
        <v>726.5</v>
      </c>
      <c r="AZ25" s="478">
        <v>2801</v>
      </c>
      <c r="BA25" s="224" t="s">
        <v>3627</v>
      </c>
    </row>
    <row r="26" spans="1:53" s="650" customFormat="1" ht="15">
      <c r="A26" s="651">
        <v>18</v>
      </c>
      <c r="B26" s="652" t="s">
        <v>3606</v>
      </c>
      <c r="C26" s="651"/>
      <c r="D26" s="651">
        <v>1</v>
      </c>
      <c r="E26" s="651"/>
      <c r="F26" s="651"/>
      <c r="G26" s="651">
        <v>1</v>
      </c>
      <c r="H26" s="653">
        <v>555</v>
      </c>
      <c r="I26" s="651"/>
      <c r="J26" s="651">
        <v>1</v>
      </c>
      <c r="K26" s="651"/>
      <c r="L26" s="651">
        <v>162</v>
      </c>
      <c r="M26" s="651">
        <v>74</v>
      </c>
      <c r="N26" s="651">
        <v>217</v>
      </c>
      <c r="O26" s="651"/>
      <c r="P26" s="651">
        <v>1</v>
      </c>
      <c r="Q26" s="651">
        <v>1</v>
      </c>
      <c r="R26" s="651"/>
      <c r="S26" s="651">
        <v>1</v>
      </c>
      <c r="T26" s="651"/>
      <c r="U26" s="654">
        <v>18</v>
      </c>
      <c r="V26" s="654">
        <v>1</v>
      </c>
      <c r="W26" s="651">
        <v>1</v>
      </c>
      <c r="X26" s="651"/>
      <c r="Y26" s="654">
        <v>1</v>
      </c>
      <c r="Z26" s="651"/>
      <c r="AA26" s="654">
        <v>1</v>
      </c>
      <c r="AB26" s="651">
        <v>1</v>
      </c>
      <c r="AC26" s="651"/>
      <c r="AD26" s="654">
        <v>1</v>
      </c>
      <c r="AE26" s="654"/>
      <c r="AF26" s="655">
        <v>1</v>
      </c>
      <c r="AG26" s="654">
        <v>1</v>
      </c>
      <c r="AH26" s="654">
        <v>1</v>
      </c>
      <c r="AI26" s="654">
        <v>1</v>
      </c>
      <c r="AJ26" s="655">
        <v>3000</v>
      </c>
      <c r="AK26" s="655"/>
      <c r="AL26" s="655">
        <v>800</v>
      </c>
      <c r="AM26" s="655">
        <v>800</v>
      </c>
      <c r="AN26" s="655">
        <v>1</v>
      </c>
      <c r="AO26" s="655">
        <v>1</v>
      </c>
      <c r="AP26" s="655">
        <v>3</v>
      </c>
      <c r="AQ26" s="655" t="s">
        <v>3628</v>
      </c>
      <c r="AR26" s="70">
        <v>6430.5</v>
      </c>
      <c r="AS26" s="66">
        <v>6843.5</v>
      </c>
      <c r="AT26" s="66">
        <v>1029</v>
      </c>
      <c r="AU26" s="475">
        <v>630.5</v>
      </c>
      <c r="AV26" s="475">
        <v>827.5</v>
      </c>
      <c r="AW26" s="476">
        <v>906</v>
      </c>
      <c r="AX26" s="81">
        <v>3036</v>
      </c>
      <c r="AY26" s="72">
        <v>1098</v>
      </c>
      <c r="AZ26" s="478">
        <v>2120</v>
      </c>
      <c r="BA26" s="655"/>
    </row>
    <row r="27" spans="1:53" s="650" customFormat="1" ht="15">
      <c r="A27" s="651">
        <v>19</v>
      </c>
      <c r="B27" s="652" t="s">
        <v>3606</v>
      </c>
      <c r="C27" s="651"/>
      <c r="D27" s="651">
        <v>1</v>
      </c>
      <c r="E27" s="651">
        <v>1</v>
      </c>
      <c r="F27" s="651"/>
      <c r="G27" s="651"/>
      <c r="H27" s="653">
        <v>98</v>
      </c>
      <c r="I27" s="651"/>
      <c r="J27" s="651">
        <v>1</v>
      </c>
      <c r="K27" s="651"/>
      <c r="L27" s="651">
        <v>82</v>
      </c>
      <c r="M27" s="651">
        <v>52</v>
      </c>
      <c r="N27" s="651">
        <v>110</v>
      </c>
      <c r="O27" s="651"/>
      <c r="P27" s="651">
        <v>1</v>
      </c>
      <c r="Q27" s="651"/>
      <c r="R27" s="651">
        <v>1</v>
      </c>
      <c r="S27" s="651"/>
      <c r="T27" s="651">
        <v>1</v>
      </c>
      <c r="U27" s="654">
        <v>19</v>
      </c>
      <c r="V27" s="654">
        <v>1</v>
      </c>
      <c r="W27" s="651">
        <v>1</v>
      </c>
      <c r="X27" s="651"/>
      <c r="Y27" s="654">
        <v>1</v>
      </c>
      <c r="Z27" s="651"/>
      <c r="AA27" s="654">
        <v>1</v>
      </c>
      <c r="AB27" s="651">
        <v>1</v>
      </c>
      <c r="AC27" s="651"/>
      <c r="AD27" s="654">
        <v>1</v>
      </c>
      <c r="AE27" s="654"/>
      <c r="AF27" s="655"/>
      <c r="AG27" s="654">
        <v>1</v>
      </c>
      <c r="AH27" s="654">
        <v>1</v>
      </c>
      <c r="AI27" s="654">
        <v>1</v>
      </c>
      <c r="AJ27" s="655">
        <v>350</v>
      </c>
      <c r="AK27" s="655"/>
      <c r="AL27" s="655">
        <v>600</v>
      </c>
      <c r="AM27" s="655">
        <v>600</v>
      </c>
      <c r="AN27" s="655">
        <v>1</v>
      </c>
      <c r="AO27" s="655">
        <v>1</v>
      </c>
      <c r="AP27" s="655"/>
      <c r="AQ27" s="655" t="s">
        <v>3629</v>
      </c>
      <c r="AR27" s="479">
        <v>777.5</v>
      </c>
      <c r="AS27" s="66">
        <v>2355</v>
      </c>
      <c r="AT27" s="475">
        <v>381.5</v>
      </c>
      <c r="AU27" s="475">
        <v>133</v>
      </c>
      <c r="AV27" s="475">
        <v>224</v>
      </c>
      <c r="AW27" s="476">
        <v>100</v>
      </c>
      <c r="AX27" s="480">
        <v>104</v>
      </c>
      <c r="AY27" s="477">
        <v>79.5</v>
      </c>
      <c r="AZ27" s="478">
        <v>1439</v>
      </c>
      <c r="BA27" s="655"/>
    </row>
    <row r="28" spans="1:53" s="650" customFormat="1" ht="15">
      <c r="A28" s="651">
        <v>20</v>
      </c>
      <c r="B28" s="652">
        <v>40548</v>
      </c>
      <c r="C28" s="651"/>
      <c r="D28" s="651">
        <v>1</v>
      </c>
      <c r="E28" s="651"/>
      <c r="F28" s="651"/>
      <c r="G28" s="651">
        <v>1</v>
      </c>
      <c r="H28" s="653">
        <v>561</v>
      </c>
      <c r="I28" s="651"/>
      <c r="J28" s="651">
        <v>1</v>
      </c>
      <c r="K28" s="651"/>
      <c r="L28" s="651">
        <v>166</v>
      </c>
      <c r="M28" s="651">
        <v>71</v>
      </c>
      <c r="N28" s="651">
        <v>210</v>
      </c>
      <c r="O28" s="651"/>
      <c r="P28" s="651">
        <v>1</v>
      </c>
      <c r="Q28" s="651">
        <v>1</v>
      </c>
      <c r="R28" s="651"/>
      <c r="S28" s="651">
        <v>1</v>
      </c>
      <c r="T28" s="651"/>
      <c r="U28" s="654">
        <v>20</v>
      </c>
      <c r="V28" s="654">
        <v>1</v>
      </c>
      <c r="W28" s="651">
        <v>1</v>
      </c>
      <c r="X28" s="651"/>
      <c r="Y28" s="654">
        <v>1</v>
      </c>
      <c r="Z28" s="651"/>
      <c r="AA28" s="654">
        <v>1</v>
      </c>
      <c r="AB28" s="651">
        <v>1</v>
      </c>
      <c r="AC28" s="651"/>
      <c r="AD28" s="654">
        <v>1</v>
      </c>
      <c r="AE28" s="654"/>
      <c r="AF28" s="655">
        <v>1</v>
      </c>
      <c r="AG28" s="654">
        <v>1</v>
      </c>
      <c r="AH28" s="654">
        <v>1</v>
      </c>
      <c r="AI28" s="654">
        <v>1</v>
      </c>
      <c r="AJ28" s="655">
        <v>3000</v>
      </c>
      <c r="AK28" s="655"/>
      <c r="AL28" s="655">
        <v>700</v>
      </c>
      <c r="AM28" s="655">
        <v>700</v>
      </c>
      <c r="AN28" s="655">
        <v>1</v>
      </c>
      <c r="AO28" s="655">
        <v>1</v>
      </c>
      <c r="AP28" s="655">
        <v>3</v>
      </c>
      <c r="AQ28" s="655" t="s">
        <v>3630</v>
      </c>
      <c r="AR28" s="479">
        <v>363</v>
      </c>
      <c r="AS28" s="475">
        <v>242</v>
      </c>
      <c r="AT28" s="475">
        <v>209</v>
      </c>
      <c r="AU28" s="475">
        <v>309</v>
      </c>
      <c r="AV28" s="475">
        <v>325</v>
      </c>
      <c r="AW28" s="476">
        <v>213</v>
      </c>
      <c r="AX28" s="480">
        <v>424</v>
      </c>
      <c r="AY28" s="477">
        <v>143</v>
      </c>
      <c r="AZ28" s="130">
        <v>4367</v>
      </c>
      <c r="BA28" s="655"/>
    </row>
    <row r="29" spans="1:53" s="650" customFormat="1" ht="15">
      <c r="A29" s="651">
        <v>21</v>
      </c>
      <c r="B29" s="652">
        <v>40548</v>
      </c>
      <c r="C29" s="658">
        <v>1</v>
      </c>
      <c r="D29" s="651"/>
      <c r="E29" s="651">
        <v>1</v>
      </c>
      <c r="F29" s="651"/>
      <c r="G29" s="651"/>
      <c r="H29" s="653">
        <v>142</v>
      </c>
      <c r="I29" s="651"/>
      <c r="J29" s="651"/>
      <c r="K29" s="651">
        <v>1</v>
      </c>
      <c r="L29" s="651">
        <v>113</v>
      </c>
      <c r="M29" s="651">
        <v>60</v>
      </c>
      <c r="N29" s="651">
        <v>120</v>
      </c>
      <c r="O29" s="651"/>
      <c r="P29" s="651">
        <v>1</v>
      </c>
      <c r="Q29" s="651"/>
      <c r="R29" s="651">
        <v>1</v>
      </c>
      <c r="S29" s="651"/>
      <c r="T29" s="651">
        <v>1</v>
      </c>
      <c r="U29" s="654">
        <v>21</v>
      </c>
      <c r="V29" s="654">
        <v>1</v>
      </c>
      <c r="W29" s="651">
        <v>1</v>
      </c>
      <c r="X29" s="651"/>
      <c r="Y29" s="654">
        <v>1</v>
      </c>
      <c r="Z29" s="651"/>
      <c r="AA29" s="654">
        <v>1</v>
      </c>
      <c r="AB29" s="651">
        <v>1</v>
      </c>
      <c r="AC29" s="651"/>
      <c r="AD29" s="654">
        <v>1</v>
      </c>
      <c r="AE29" s="654"/>
      <c r="AF29" s="655"/>
      <c r="AG29" s="654">
        <v>1</v>
      </c>
      <c r="AH29" s="654">
        <v>1</v>
      </c>
      <c r="AI29" s="654">
        <v>1</v>
      </c>
      <c r="AJ29" s="655">
        <v>1000</v>
      </c>
      <c r="AK29" s="655"/>
      <c r="AL29" s="655">
        <v>300</v>
      </c>
      <c r="AM29" s="655">
        <v>300</v>
      </c>
      <c r="AN29" s="655">
        <v>1</v>
      </c>
      <c r="AO29" s="655">
        <v>1</v>
      </c>
      <c r="AP29" s="655"/>
      <c r="AQ29" s="655" t="s">
        <v>3631</v>
      </c>
      <c r="AR29" s="479">
        <v>170</v>
      </c>
      <c r="AS29" s="475">
        <v>166</v>
      </c>
      <c r="AT29" s="475">
        <v>143</v>
      </c>
      <c r="AU29" s="475">
        <v>175</v>
      </c>
      <c r="AV29" s="475">
        <v>157.5</v>
      </c>
      <c r="AW29" s="476">
        <v>141</v>
      </c>
      <c r="AX29" s="480">
        <v>216.5</v>
      </c>
      <c r="AY29" s="477">
        <v>95</v>
      </c>
      <c r="AZ29" s="478">
        <v>1523.5</v>
      </c>
      <c r="BA29" s="655"/>
    </row>
    <row r="30" spans="1:53" s="650" customFormat="1" ht="15">
      <c r="A30" s="651">
        <v>22</v>
      </c>
      <c r="B30" s="652">
        <v>40548</v>
      </c>
      <c r="C30" s="651"/>
      <c r="D30" s="651">
        <v>1</v>
      </c>
      <c r="E30" s="651"/>
      <c r="F30" s="651"/>
      <c r="G30" s="651">
        <v>1</v>
      </c>
      <c r="H30" s="653">
        <v>594</v>
      </c>
      <c r="I30" s="651"/>
      <c r="J30" s="651">
        <v>1</v>
      </c>
      <c r="K30" s="651"/>
      <c r="L30" s="651">
        <v>165</v>
      </c>
      <c r="M30" s="651">
        <v>76</v>
      </c>
      <c r="N30" s="651">
        <v>216</v>
      </c>
      <c r="O30" s="651"/>
      <c r="P30" s="651">
        <v>1</v>
      </c>
      <c r="Q30" s="651">
        <v>1</v>
      </c>
      <c r="R30" s="651"/>
      <c r="S30" s="651">
        <v>1</v>
      </c>
      <c r="T30" s="651"/>
      <c r="U30" s="654">
        <v>22</v>
      </c>
      <c r="V30" s="654">
        <v>1</v>
      </c>
      <c r="W30" s="651"/>
      <c r="X30" s="651">
        <v>1</v>
      </c>
      <c r="Y30" s="654">
        <v>1</v>
      </c>
      <c r="Z30" s="651"/>
      <c r="AA30" s="654">
        <v>1</v>
      </c>
      <c r="AB30" s="651"/>
      <c r="AC30" s="651">
        <v>1</v>
      </c>
      <c r="AD30" s="654">
        <v>1</v>
      </c>
      <c r="AE30" s="654"/>
      <c r="AF30" s="655">
        <v>1</v>
      </c>
      <c r="AG30" s="654">
        <v>1</v>
      </c>
      <c r="AH30" s="654">
        <v>1</v>
      </c>
      <c r="AI30" s="654">
        <v>1</v>
      </c>
      <c r="AJ30" s="655">
        <v>3000</v>
      </c>
      <c r="AK30" s="655"/>
      <c r="AL30" s="655">
        <v>500</v>
      </c>
      <c r="AM30" s="655">
        <v>500</v>
      </c>
      <c r="AN30" s="655">
        <v>1</v>
      </c>
      <c r="AO30" s="655">
        <v>1</v>
      </c>
      <c r="AP30" s="655">
        <v>3</v>
      </c>
      <c r="AQ30" s="655" t="s">
        <v>3632</v>
      </c>
      <c r="AR30" s="70">
        <v>4606.5</v>
      </c>
      <c r="AS30" s="66">
        <v>4286</v>
      </c>
      <c r="AT30" s="475">
        <v>750</v>
      </c>
      <c r="AU30" s="475">
        <v>185</v>
      </c>
      <c r="AV30" s="475">
        <v>164</v>
      </c>
      <c r="AW30" s="476">
        <v>329</v>
      </c>
      <c r="AX30" s="81">
        <v>1425.5</v>
      </c>
      <c r="AY30" s="477">
        <v>567</v>
      </c>
      <c r="AZ30" s="478">
        <v>3910.5</v>
      </c>
      <c r="BA30" s="655" t="s">
        <v>1550</v>
      </c>
    </row>
    <row r="31" spans="1:53" s="650" customFormat="1" ht="15">
      <c r="A31" s="651">
        <v>23</v>
      </c>
      <c r="B31" s="652">
        <v>40548</v>
      </c>
      <c r="C31" s="651"/>
      <c r="D31" s="651">
        <v>1</v>
      </c>
      <c r="E31" s="651">
        <v>1</v>
      </c>
      <c r="F31" s="651"/>
      <c r="G31" s="651"/>
      <c r="H31" s="653">
        <v>161</v>
      </c>
      <c r="I31" s="651"/>
      <c r="J31" s="651"/>
      <c r="K31" s="651">
        <v>1</v>
      </c>
      <c r="L31" s="651">
        <v>118</v>
      </c>
      <c r="M31" s="651">
        <v>61</v>
      </c>
      <c r="N31" s="651">
        <v>124</v>
      </c>
      <c r="O31" s="651"/>
      <c r="P31" s="651">
        <v>1</v>
      </c>
      <c r="Q31" s="651"/>
      <c r="R31" s="651">
        <v>1</v>
      </c>
      <c r="S31" s="651"/>
      <c r="T31" s="651">
        <v>1</v>
      </c>
      <c r="U31" s="654">
        <v>23</v>
      </c>
      <c r="V31" s="654">
        <v>1</v>
      </c>
      <c r="W31" s="651">
        <v>1</v>
      </c>
      <c r="X31" s="651"/>
      <c r="Y31" s="654">
        <v>1</v>
      </c>
      <c r="Z31" s="651"/>
      <c r="AA31" s="654">
        <v>1</v>
      </c>
      <c r="AB31" s="651">
        <v>1</v>
      </c>
      <c r="AC31" s="651"/>
      <c r="AD31" s="654">
        <v>1</v>
      </c>
      <c r="AE31" s="654"/>
      <c r="AF31" s="655">
        <v>1</v>
      </c>
      <c r="AG31" s="654">
        <v>1</v>
      </c>
      <c r="AH31" s="654">
        <v>1</v>
      </c>
      <c r="AI31" s="654">
        <v>1</v>
      </c>
      <c r="AJ31" s="655">
        <v>1000</v>
      </c>
      <c r="AK31" s="655"/>
      <c r="AL31" s="655">
        <v>300</v>
      </c>
      <c r="AM31" s="655">
        <v>300</v>
      </c>
      <c r="AN31" s="655">
        <v>1</v>
      </c>
      <c r="AO31" s="655">
        <v>1</v>
      </c>
      <c r="AP31" s="655">
        <v>3</v>
      </c>
      <c r="AQ31" s="655" t="s">
        <v>3633</v>
      </c>
      <c r="AR31" s="70">
        <v>9520</v>
      </c>
      <c r="AS31" s="66">
        <v>8666</v>
      </c>
      <c r="AT31" s="66">
        <v>1208</v>
      </c>
      <c r="AU31" s="475">
        <v>127.5</v>
      </c>
      <c r="AV31" s="475">
        <v>113</v>
      </c>
      <c r="AW31" s="476">
        <v>75.5</v>
      </c>
      <c r="AX31" s="480">
        <v>245</v>
      </c>
      <c r="AY31" s="477">
        <v>94</v>
      </c>
      <c r="AZ31" s="478">
        <v>1865.5</v>
      </c>
      <c r="BA31" s="655"/>
    </row>
    <row r="32" spans="1:53" s="650" customFormat="1" ht="15">
      <c r="A32" s="651">
        <v>24</v>
      </c>
      <c r="B32" s="652">
        <v>40548</v>
      </c>
      <c r="C32" s="651"/>
      <c r="D32" s="651">
        <v>1</v>
      </c>
      <c r="E32" s="651"/>
      <c r="F32" s="651"/>
      <c r="G32" s="651">
        <v>1</v>
      </c>
      <c r="H32" s="653">
        <v>490</v>
      </c>
      <c r="I32" s="651"/>
      <c r="J32" s="651">
        <v>1</v>
      </c>
      <c r="K32" s="651"/>
      <c r="L32" s="651">
        <v>166</v>
      </c>
      <c r="M32" s="651">
        <v>75</v>
      </c>
      <c r="N32" s="651">
        <v>214</v>
      </c>
      <c r="O32" s="651"/>
      <c r="P32" s="651">
        <v>1</v>
      </c>
      <c r="Q32" s="651">
        <v>1</v>
      </c>
      <c r="R32" s="651"/>
      <c r="S32" s="651">
        <v>1</v>
      </c>
      <c r="T32" s="651"/>
      <c r="U32" s="654">
        <v>24</v>
      </c>
      <c r="V32" s="654">
        <v>1</v>
      </c>
      <c r="W32" s="651">
        <v>1</v>
      </c>
      <c r="X32" s="651"/>
      <c r="Y32" s="654">
        <v>1</v>
      </c>
      <c r="Z32" s="651"/>
      <c r="AA32" s="654">
        <v>1</v>
      </c>
      <c r="AB32" s="651">
        <v>1</v>
      </c>
      <c r="AC32" s="651"/>
      <c r="AD32" s="654">
        <v>1</v>
      </c>
      <c r="AE32" s="654"/>
      <c r="AF32" s="655">
        <v>1</v>
      </c>
      <c r="AG32" s="654">
        <v>1</v>
      </c>
      <c r="AH32" s="654">
        <v>1</v>
      </c>
      <c r="AI32" s="654">
        <v>1</v>
      </c>
      <c r="AJ32" s="655">
        <v>3000</v>
      </c>
      <c r="AK32" s="655"/>
      <c r="AL32" s="655">
        <v>650</v>
      </c>
      <c r="AM32" s="655">
        <v>650</v>
      </c>
      <c r="AN32" s="655">
        <v>1</v>
      </c>
      <c r="AO32" s="655">
        <v>1</v>
      </c>
      <c r="AP32" s="655">
        <v>1</v>
      </c>
      <c r="AQ32" s="655" t="s">
        <v>3634</v>
      </c>
      <c r="AR32" s="70">
        <v>8392</v>
      </c>
      <c r="AS32" s="66">
        <v>9110</v>
      </c>
      <c r="AT32" s="66">
        <v>2373</v>
      </c>
      <c r="AU32" s="66">
        <v>1394</v>
      </c>
      <c r="AV32" s="66">
        <v>1826</v>
      </c>
      <c r="AW32" s="476">
        <v>336</v>
      </c>
      <c r="AX32" s="480">
        <v>485</v>
      </c>
      <c r="AY32" s="477">
        <v>156</v>
      </c>
      <c r="AZ32" s="478">
        <v>1382</v>
      </c>
      <c r="BA32" s="655"/>
    </row>
    <row r="33" spans="1:53" s="650" customFormat="1" ht="15">
      <c r="A33" s="651">
        <v>25</v>
      </c>
      <c r="B33" s="652">
        <v>40548</v>
      </c>
      <c r="C33" s="651"/>
      <c r="D33" s="651">
        <v>1</v>
      </c>
      <c r="E33" s="651"/>
      <c r="F33" s="651">
        <v>1</v>
      </c>
      <c r="G33" s="651"/>
      <c r="H33" s="653">
        <v>94</v>
      </c>
      <c r="I33" s="651"/>
      <c r="J33" s="651"/>
      <c r="K33" s="651">
        <v>1</v>
      </c>
      <c r="L33" s="651">
        <v>91</v>
      </c>
      <c r="M33" s="651">
        <v>57</v>
      </c>
      <c r="N33" s="651">
        <v>111</v>
      </c>
      <c r="O33" s="651"/>
      <c r="P33" s="651">
        <v>1</v>
      </c>
      <c r="Q33" s="651"/>
      <c r="R33" s="651">
        <v>1</v>
      </c>
      <c r="S33" s="651"/>
      <c r="T33" s="651">
        <v>1</v>
      </c>
      <c r="U33" s="654">
        <v>25</v>
      </c>
      <c r="V33" s="654">
        <v>1</v>
      </c>
      <c r="W33" s="651">
        <v>1</v>
      </c>
      <c r="X33" s="651"/>
      <c r="Y33" s="654">
        <v>1</v>
      </c>
      <c r="Z33" s="651"/>
      <c r="AA33" s="654">
        <v>1</v>
      </c>
      <c r="AB33" s="651">
        <v>1</v>
      </c>
      <c r="AC33" s="651"/>
      <c r="AD33" s="654">
        <v>1</v>
      </c>
      <c r="AE33" s="654"/>
      <c r="AF33" s="655"/>
      <c r="AG33" s="654">
        <v>1</v>
      </c>
      <c r="AH33" s="654">
        <v>1</v>
      </c>
      <c r="AI33" s="654">
        <v>1</v>
      </c>
      <c r="AJ33" s="655">
        <v>1000</v>
      </c>
      <c r="AK33" s="655"/>
      <c r="AL33" s="655">
        <v>300</v>
      </c>
      <c r="AM33" s="655">
        <v>300</v>
      </c>
      <c r="AN33" s="655">
        <v>1</v>
      </c>
      <c r="AO33" s="655">
        <v>1</v>
      </c>
      <c r="AP33" s="655"/>
      <c r="AQ33" s="655" t="s">
        <v>3635</v>
      </c>
      <c r="AR33" s="481">
        <v>11217</v>
      </c>
      <c r="AS33" s="105">
        <v>10865</v>
      </c>
      <c r="AT33" s="66">
        <v>2734</v>
      </c>
      <c r="AU33" s="475">
        <v>322</v>
      </c>
      <c r="AV33" s="475">
        <v>352</v>
      </c>
      <c r="AW33" s="476">
        <v>337.5</v>
      </c>
      <c r="AX33" s="480">
        <v>241.5</v>
      </c>
      <c r="AY33" s="477">
        <v>138.5</v>
      </c>
      <c r="AZ33" s="478">
        <v>1202</v>
      </c>
      <c r="BA33" s="655"/>
    </row>
    <row r="34" spans="1:53" s="650" customFormat="1" ht="15">
      <c r="A34" s="651">
        <v>26</v>
      </c>
      <c r="B34" s="652">
        <v>40548</v>
      </c>
      <c r="C34" s="651">
        <v>1</v>
      </c>
      <c r="D34" s="651"/>
      <c r="E34" s="651"/>
      <c r="F34" s="651"/>
      <c r="G34" s="651">
        <v>1</v>
      </c>
      <c r="H34" s="653">
        <v>740</v>
      </c>
      <c r="I34" s="651"/>
      <c r="J34" s="651"/>
      <c r="K34" s="651">
        <v>1</v>
      </c>
      <c r="L34" s="651">
        <v>176</v>
      </c>
      <c r="M34" s="651">
        <v>82</v>
      </c>
      <c r="N34" s="651">
        <v>217</v>
      </c>
      <c r="O34" s="651"/>
      <c r="P34" s="651">
        <v>1</v>
      </c>
      <c r="Q34" s="651"/>
      <c r="R34" s="651">
        <v>1</v>
      </c>
      <c r="S34" s="651"/>
      <c r="T34" s="651">
        <v>1</v>
      </c>
      <c r="U34" s="654">
        <v>26</v>
      </c>
      <c r="V34" s="654">
        <v>1</v>
      </c>
      <c r="W34" s="651">
        <v>1</v>
      </c>
      <c r="X34" s="651"/>
      <c r="Y34" s="654">
        <v>1</v>
      </c>
      <c r="Z34" s="651"/>
      <c r="AA34" s="654">
        <v>1</v>
      </c>
      <c r="AB34" s="651">
        <v>1</v>
      </c>
      <c r="AC34" s="651"/>
      <c r="AD34" s="654">
        <v>1</v>
      </c>
      <c r="AE34" s="654"/>
      <c r="AF34" s="655">
        <v>1</v>
      </c>
      <c r="AG34" s="654">
        <v>1</v>
      </c>
      <c r="AH34" s="654">
        <v>1</v>
      </c>
      <c r="AI34" s="654">
        <v>1</v>
      </c>
      <c r="AJ34" s="655">
        <v>2500</v>
      </c>
      <c r="AK34" s="655"/>
      <c r="AL34" s="655">
        <v>600</v>
      </c>
      <c r="AM34" s="655">
        <v>600</v>
      </c>
      <c r="AN34" s="655">
        <v>1</v>
      </c>
      <c r="AO34" s="655">
        <v>1</v>
      </c>
      <c r="AP34" s="655">
        <v>1</v>
      </c>
      <c r="AQ34" s="655" t="s">
        <v>3636</v>
      </c>
      <c r="AR34" s="481">
        <v>10212</v>
      </c>
      <c r="AS34" s="105">
        <v>23994.5</v>
      </c>
      <c r="AT34" s="66">
        <v>4120.5</v>
      </c>
      <c r="AU34" s="475">
        <v>342</v>
      </c>
      <c r="AV34" s="475">
        <v>809.5</v>
      </c>
      <c r="AW34" s="476">
        <v>214</v>
      </c>
      <c r="AX34" s="81">
        <v>1124</v>
      </c>
      <c r="AY34" s="477">
        <v>157</v>
      </c>
      <c r="AZ34" s="130">
        <v>8923.5</v>
      </c>
      <c r="BA34" s="655"/>
    </row>
    <row r="35" spans="1:53" s="650" customFormat="1" ht="15">
      <c r="A35" s="651">
        <v>27</v>
      </c>
      <c r="B35" s="652">
        <v>40548</v>
      </c>
      <c r="C35" s="651">
        <v>1</v>
      </c>
      <c r="D35" s="651"/>
      <c r="E35" s="651"/>
      <c r="F35" s="651"/>
      <c r="G35" s="651">
        <v>1</v>
      </c>
      <c r="H35" s="653">
        <v>697</v>
      </c>
      <c r="I35" s="651"/>
      <c r="J35" s="651"/>
      <c r="K35" s="651">
        <v>1</v>
      </c>
      <c r="L35" s="651">
        <v>168</v>
      </c>
      <c r="M35" s="651">
        <v>76</v>
      </c>
      <c r="N35" s="651">
        <v>212</v>
      </c>
      <c r="O35" s="651"/>
      <c r="P35" s="651">
        <v>1</v>
      </c>
      <c r="Q35" s="651"/>
      <c r="R35" s="651">
        <v>1</v>
      </c>
      <c r="S35" s="651"/>
      <c r="T35" s="651">
        <v>1</v>
      </c>
      <c r="U35" s="654">
        <v>27</v>
      </c>
      <c r="V35" s="654">
        <v>1</v>
      </c>
      <c r="W35" s="651">
        <v>1</v>
      </c>
      <c r="X35" s="651"/>
      <c r="Y35" s="654">
        <v>1</v>
      </c>
      <c r="Z35" s="651"/>
      <c r="AA35" s="654">
        <v>1</v>
      </c>
      <c r="AB35" s="651">
        <v>1</v>
      </c>
      <c r="AC35" s="651"/>
      <c r="AD35" s="654">
        <v>1</v>
      </c>
      <c r="AE35" s="654"/>
      <c r="AF35" s="655">
        <v>1</v>
      </c>
      <c r="AG35" s="654">
        <v>1</v>
      </c>
      <c r="AH35" s="654">
        <v>1</v>
      </c>
      <c r="AI35" s="654">
        <v>1</v>
      </c>
      <c r="AJ35" s="655">
        <v>3000</v>
      </c>
      <c r="AK35" s="655"/>
      <c r="AL35" s="655">
        <v>700</v>
      </c>
      <c r="AM35" s="655">
        <v>700</v>
      </c>
      <c r="AN35" s="655">
        <v>1</v>
      </c>
      <c r="AO35" s="655">
        <v>1</v>
      </c>
      <c r="AP35" s="655">
        <v>2</v>
      </c>
      <c r="AQ35" s="655" t="s">
        <v>3637</v>
      </c>
      <c r="AR35" s="479">
        <v>198</v>
      </c>
      <c r="AS35" s="475">
        <v>374</v>
      </c>
      <c r="AT35" s="475">
        <v>219.5</v>
      </c>
      <c r="AU35" s="475">
        <v>200</v>
      </c>
      <c r="AV35" s="475">
        <v>174</v>
      </c>
      <c r="AW35" s="476">
        <v>112</v>
      </c>
      <c r="AX35" s="480">
        <v>920</v>
      </c>
      <c r="AY35" s="477">
        <v>102</v>
      </c>
      <c r="AZ35" s="130">
        <v>4786</v>
      </c>
      <c r="BA35" s="655"/>
    </row>
    <row r="36" spans="1:53" s="650" customFormat="1" ht="15">
      <c r="A36" s="222">
        <v>28</v>
      </c>
      <c r="B36" s="221">
        <v>40548</v>
      </c>
      <c r="C36" s="222">
        <v>1</v>
      </c>
      <c r="D36" s="222"/>
      <c r="E36" s="222"/>
      <c r="F36" s="222">
        <v>1</v>
      </c>
      <c r="G36" s="222"/>
      <c r="H36" s="223">
        <v>483</v>
      </c>
      <c r="I36" s="222"/>
      <c r="J36" s="222"/>
      <c r="K36" s="222">
        <v>1</v>
      </c>
      <c r="L36" s="222">
        <v>158</v>
      </c>
      <c r="M36" s="222">
        <v>85</v>
      </c>
      <c r="N36" s="222">
        <v>197</v>
      </c>
      <c r="O36" s="222"/>
      <c r="P36" s="222">
        <v>1</v>
      </c>
      <c r="Q36" s="222"/>
      <c r="R36" s="222">
        <v>1</v>
      </c>
      <c r="S36" s="222"/>
      <c r="T36" s="222">
        <v>1</v>
      </c>
      <c r="U36" s="225">
        <v>28</v>
      </c>
      <c r="V36" s="225">
        <v>1</v>
      </c>
      <c r="W36" s="222">
        <v>1</v>
      </c>
      <c r="X36" s="222"/>
      <c r="Y36" s="225">
        <v>1</v>
      </c>
      <c r="Z36" s="222"/>
      <c r="AA36" s="225">
        <v>1</v>
      </c>
      <c r="AB36" s="222">
        <v>1</v>
      </c>
      <c r="AC36" s="222"/>
      <c r="AD36" s="225">
        <v>1</v>
      </c>
      <c r="AE36" s="225"/>
      <c r="AF36" s="224">
        <v>1</v>
      </c>
      <c r="AG36" s="225">
        <v>1</v>
      </c>
      <c r="AH36" s="225">
        <v>1</v>
      </c>
      <c r="AI36" s="225">
        <v>1</v>
      </c>
      <c r="AJ36" s="224">
        <v>3000</v>
      </c>
      <c r="AK36" s="224"/>
      <c r="AL36" s="224">
        <v>900</v>
      </c>
      <c r="AM36" s="224">
        <v>900</v>
      </c>
      <c r="AN36" s="224">
        <v>1</v>
      </c>
      <c r="AO36" s="224">
        <v>1</v>
      </c>
      <c r="AP36" s="224">
        <v>3</v>
      </c>
      <c r="AQ36" s="224" t="s">
        <v>3638</v>
      </c>
      <c r="AR36" s="479">
        <v>167</v>
      </c>
      <c r="AS36" s="475">
        <v>215.5</v>
      </c>
      <c r="AT36" s="475">
        <v>152</v>
      </c>
      <c r="AU36" s="475">
        <v>228</v>
      </c>
      <c r="AV36" s="475">
        <v>294</v>
      </c>
      <c r="AW36" s="476">
        <v>228</v>
      </c>
      <c r="AX36" s="480">
        <v>470</v>
      </c>
      <c r="AY36" s="477">
        <v>109.5</v>
      </c>
      <c r="AZ36" s="478">
        <v>3904</v>
      </c>
      <c r="BA36" s="224" t="s">
        <v>3639</v>
      </c>
    </row>
    <row r="37" spans="1:53" s="650" customFormat="1" ht="15">
      <c r="A37" s="651">
        <v>29</v>
      </c>
      <c r="B37" s="652">
        <v>40548</v>
      </c>
      <c r="C37" s="651"/>
      <c r="D37" s="651">
        <v>1</v>
      </c>
      <c r="E37" s="651"/>
      <c r="F37" s="651"/>
      <c r="G37" s="651">
        <v>1</v>
      </c>
      <c r="H37" s="653">
        <v>564</v>
      </c>
      <c r="I37" s="651"/>
      <c r="J37" s="651">
        <v>1</v>
      </c>
      <c r="K37" s="651"/>
      <c r="L37" s="651">
        <v>162</v>
      </c>
      <c r="M37" s="651">
        <v>71</v>
      </c>
      <c r="N37" s="651">
        <v>212</v>
      </c>
      <c r="O37" s="651"/>
      <c r="P37" s="651">
        <v>1</v>
      </c>
      <c r="Q37" s="651">
        <v>1</v>
      </c>
      <c r="R37" s="651"/>
      <c r="S37" s="651"/>
      <c r="T37" s="651">
        <v>1</v>
      </c>
      <c r="U37" s="654">
        <v>29</v>
      </c>
      <c r="V37" s="654">
        <v>1</v>
      </c>
      <c r="W37" s="651">
        <v>1</v>
      </c>
      <c r="X37" s="651"/>
      <c r="Y37" s="654">
        <v>1</v>
      </c>
      <c r="Z37" s="651"/>
      <c r="AA37" s="654">
        <v>1</v>
      </c>
      <c r="AB37" s="651">
        <v>1</v>
      </c>
      <c r="AC37" s="651"/>
      <c r="AD37" s="654">
        <v>1</v>
      </c>
      <c r="AE37" s="654"/>
      <c r="AF37" s="655">
        <v>1</v>
      </c>
      <c r="AG37" s="654">
        <v>1</v>
      </c>
      <c r="AH37" s="654">
        <v>1</v>
      </c>
      <c r="AI37" s="654">
        <v>1</v>
      </c>
      <c r="AJ37" s="655">
        <v>3000</v>
      </c>
      <c r="AK37" s="655"/>
      <c r="AL37" s="655">
        <v>800</v>
      </c>
      <c r="AM37" s="655">
        <v>800</v>
      </c>
      <c r="AN37" s="655">
        <v>1</v>
      </c>
      <c r="AO37" s="655">
        <v>1</v>
      </c>
      <c r="AP37" s="655">
        <v>2</v>
      </c>
      <c r="AQ37" s="655" t="s">
        <v>3640</v>
      </c>
      <c r="AR37" s="479">
        <v>181</v>
      </c>
      <c r="AS37" s="475">
        <v>171</v>
      </c>
      <c r="AT37" s="475">
        <v>324</v>
      </c>
      <c r="AU37" s="475">
        <v>194.5</v>
      </c>
      <c r="AV37" s="475">
        <v>251</v>
      </c>
      <c r="AW37" s="476">
        <v>187</v>
      </c>
      <c r="AX37" s="480">
        <v>816</v>
      </c>
      <c r="AY37" s="477">
        <v>142</v>
      </c>
      <c r="AZ37" s="478">
        <v>2041</v>
      </c>
      <c r="BA37" s="655"/>
    </row>
    <row r="38" spans="1:53" s="650" customFormat="1" ht="15">
      <c r="A38" s="651">
        <v>30</v>
      </c>
      <c r="B38" s="652">
        <v>40548</v>
      </c>
      <c r="C38" s="651">
        <v>1</v>
      </c>
      <c r="D38" s="651"/>
      <c r="E38" s="651">
        <v>1</v>
      </c>
      <c r="F38" s="651"/>
      <c r="G38" s="651"/>
      <c r="H38" s="653">
        <v>156</v>
      </c>
      <c r="I38" s="651"/>
      <c r="J38" s="651"/>
      <c r="K38" s="651">
        <v>1</v>
      </c>
      <c r="L38" s="651">
        <v>112</v>
      </c>
      <c r="M38" s="651">
        <v>61</v>
      </c>
      <c r="N38" s="651">
        <v>118</v>
      </c>
      <c r="O38" s="651"/>
      <c r="P38" s="651">
        <v>1</v>
      </c>
      <c r="Q38" s="651"/>
      <c r="R38" s="651">
        <v>1</v>
      </c>
      <c r="S38" s="651"/>
      <c r="T38" s="651">
        <v>1</v>
      </c>
      <c r="U38" s="654">
        <v>30</v>
      </c>
      <c r="V38" s="654">
        <v>1</v>
      </c>
      <c r="W38" s="651">
        <v>1</v>
      </c>
      <c r="X38" s="651"/>
      <c r="Y38" s="654">
        <v>1</v>
      </c>
      <c r="Z38" s="651"/>
      <c r="AA38" s="654">
        <v>1</v>
      </c>
      <c r="AB38" s="651">
        <v>1</v>
      </c>
      <c r="AC38" s="651"/>
      <c r="AD38" s="654">
        <v>1</v>
      </c>
      <c r="AE38" s="654"/>
      <c r="AF38" s="655"/>
      <c r="AG38" s="654">
        <v>1</v>
      </c>
      <c r="AH38" s="654">
        <v>1</v>
      </c>
      <c r="AI38" s="654">
        <v>1</v>
      </c>
      <c r="AJ38" s="655">
        <v>1000</v>
      </c>
      <c r="AK38" s="655"/>
      <c r="AL38" s="655">
        <v>150</v>
      </c>
      <c r="AM38" s="655">
        <v>150</v>
      </c>
      <c r="AN38" s="655">
        <v>1</v>
      </c>
      <c r="AO38" s="655">
        <v>1</v>
      </c>
      <c r="AP38" s="655"/>
      <c r="AQ38" s="655" t="s">
        <v>3641</v>
      </c>
      <c r="AR38" s="479">
        <v>159</v>
      </c>
      <c r="AS38" s="475">
        <v>160.5</v>
      </c>
      <c r="AT38" s="475">
        <v>146.5</v>
      </c>
      <c r="AU38" s="475">
        <v>142</v>
      </c>
      <c r="AV38" s="475">
        <v>161</v>
      </c>
      <c r="AW38" s="476">
        <v>127</v>
      </c>
      <c r="AX38" s="480">
        <v>195</v>
      </c>
      <c r="AY38" s="477">
        <v>94</v>
      </c>
      <c r="AZ38" s="478">
        <v>1228</v>
      </c>
      <c r="BA38" s="655"/>
    </row>
    <row r="39" spans="1:53" s="650" customFormat="1" ht="15">
      <c r="A39" s="651">
        <v>31</v>
      </c>
      <c r="B39" s="652">
        <v>40548</v>
      </c>
      <c r="C39" s="651"/>
      <c r="D39" s="651">
        <v>1</v>
      </c>
      <c r="E39" s="651"/>
      <c r="F39" s="651"/>
      <c r="G39" s="651">
        <v>1</v>
      </c>
      <c r="H39" s="653">
        <v>552</v>
      </c>
      <c r="I39" s="651"/>
      <c r="J39" s="651">
        <v>1</v>
      </c>
      <c r="K39" s="651"/>
      <c r="L39" s="651">
        <v>164</v>
      </c>
      <c r="M39" s="651">
        <v>71</v>
      </c>
      <c r="N39" s="651">
        <v>212</v>
      </c>
      <c r="O39" s="651"/>
      <c r="P39" s="651">
        <v>1</v>
      </c>
      <c r="Q39" s="651">
        <v>1</v>
      </c>
      <c r="R39" s="651"/>
      <c r="S39" s="651">
        <v>1</v>
      </c>
      <c r="T39" s="651"/>
      <c r="U39" s="654">
        <v>31</v>
      </c>
      <c r="V39" s="654">
        <v>1</v>
      </c>
      <c r="W39" s="651">
        <v>1</v>
      </c>
      <c r="X39" s="651"/>
      <c r="Y39" s="654">
        <v>1</v>
      </c>
      <c r="Z39" s="651"/>
      <c r="AA39" s="654">
        <v>1</v>
      </c>
      <c r="AB39" s="651">
        <v>1</v>
      </c>
      <c r="AC39" s="651"/>
      <c r="AD39" s="654">
        <v>1</v>
      </c>
      <c r="AE39" s="654"/>
      <c r="AF39" s="655">
        <v>1</v>
      </c>
      <c r="AG39" s="654">
        <v>1</v>
      </c>
      <c r="AH39" s="654">
        <v>1</v>
      </c>
      <c r="AI39" s="654">
        <v>1</v>
      </c>
      <c r="AJ39" s="655">
        <v>3000</v>
      </c>
      <c r="AK39" s="655"/>
      <c r="AL39" s="655">
        <v>800</v>
      </c>
      <c r="AM39" s="655">
        <v>800</v>
      </c>
      <c r="AN39" s="655">
        <v>1</v>
      </c>
      <c r="AO39" s="655">
        <v>1</v>
      </c>
      <c r="AP39" s="655">
        <v>4</v>
      </c>
      <c r="AQ39" s="655" t="s">
        <v>3642</v>
      </c>
      <c r="AR39" s="70">
        <v>5366</v>
      </c>
      <c r="AS39" s="66">
        <v>7794</v>
      </c>
      <c r="AT39" s="66">
        <v>2177</v>
      </c>
      <c r="AU39" s="475">
        <v>196</v>
      </c>
      <c r="AV39" s="475">
        <v>194</v>
      </c>
      <c r="AW39" s="476">
        <v>226.5</v>
      </c>
      <c r="AX39" s="480">
        <v>228</v>
      </c>
      <c r="AY39" s="477">
        <v>129</v>
      </c>
      <c r="AZ39" s="478">
        <v>2290</v>
      </c>
      <c r="BA39" s="655"/>
    </row>
    <row r="40" spans="1:53" s="664" customFormat="1" ht="15">
      <c r="A40" s="659">
        <v>32</v>
      </c>
      <c r="B40" s="660">
        <v>40548</v>
      </c>
      <c r="C40" s="659"/>
      <c r="D40" s="659">
        <v>1</v>
      </c>
      <c r="E40" s="659">
        <v>1</v>
      </c>
      <c r="F40" s="659"/>
      <c r="G40" s="659"/>
      <c r="H40" s="661">
        <v>130</v>
      </c>
      <c r="I40" s="659"/>
      <c r="J40" s="659"/>
      <c r="K40" s="659">
        <v>1</v>
      </c>
      <c r="L40" s="659">
        <v>104</v>
      </c>
      <c r="M40" s="659">
        <v>58</v>
      </c>
      <c r="N40" s="659">
        <v>120</v>
      </c>
      <c r="O40" s="659"/>
      <c r="P40" s="659">
        <v>1</v>
      </c>
      <c r="Q40" s="659"/>
      <c r="R40" s="659">
        <v>1</v>
      </c>
      <c r="S40" s="659"/>
      <c r="T40" s="659">
        <v>1</v>
      </c>
      <c r="U40" s="662">
        <v>32</v>
      </c>
      <c r="V40" s="662">
        <v>1</v>
      </c>
      <c r="W40" s="659">
        <v>1</v>
      </c>
      <c r="X40" s="659"/>
      <c r="Y40" s="662">
        <v>1</v>
      </c>
      <c r="Z40" s="659"/>
      <c r="AA40" s="662">
        <v>1</v>
      </c>
      <c r="AB40" s="659">
        <v>1</v>
      </c>
      <c r="AC40" s="659"/>
      <c r="AD40" s="662">
        <v>1</v>
      </c>
      <c r="AE40" s="662"/>
      <c r="AF40" s="663"/>
      <c r="AG40" s="662">
        <v>1</v>
      </c>
      <c r="AH40" s="662">
        <v>1</v>
      </c>
      <c r="AI40" s="662">
        <v>1</v>
      </c>
      <c r="AJ40" s="663">
        <v>1000</v>
      </c>
      <c r="AK40" s="663"/>
      <c r="AL40" s="663">
        <v>300</v>
      </c>
      <c r="AM40" s="663">
        <v>300</v>
      </c>
      <c r="AN40" s="663">
        <v>1</v>
      </c>
      <c r="AO40" s="663">
        <v>1</v>
      </c>
      <c r="AP40" s="663"/>
      <c r="AQ40" s="663" t="s">
        <v>3643</v>
      </c>
      <c r="AR40" s="70">
        <v>4563</v>
      </c>
      <c r="AS40" s="66">
        <v>7086.5</v>
      </c>
      <c r="AT40" s="66">
        <v>1637.5</v>
      </c>
      <c r="AU40" s="475">
        <v>192.5</v>
      </c>
      <c r="AV40" s="475">
        <v>184</v>
      </c>
      <c r="AW40" s="476">
        <v>166</v>
      </c>
      <c r="AX40" s="480">
        <v>154.5</v>
      </c>
      <c r="AY40" s="477">
        <v>103</v>
      </c>
      <c r="AZ40" s="478">
        <v>711</v>
      </c>
      <c r="BA40" s="663"/>
    </row>
    <row r="41" spans="1:53" s="664" customFormat="1" ht="15">
      <c r="A41" s="659">
        <v>33</v>
      </c>
      <c r="B41" s="660">
        <v>40548</v>
      </c>
      <c r="C41" s="659"/>
      <c r="D41" s="659">
        <v>1</v>
      </c>
      <c r="E41" s="659"/>
      <c r="F41" s="659"/>
      <c r="G41" s="659">
        <v>1</v>
      </c>
      <c r="H41" s="661">
        <v>457</v>
      </c>
      <c r="I41" s="659"/>
      <c r="J41" s="659">
        <v>1</v>
      </c>
      <c r="K41" s="659"/>
      <c r="L41" s="659">
        <v>169</v>
      </c>
      <c r="M41" s="659">
        <v>70</v>
      </c>
      <c r="N41" s="659">
        <v>202</v>
      </c>
      <c r="O41" s="659"/>
      <c r="P41" s="659">
        <v>1</v>
      </c>
      <c r="Q41" s="659">
        <v>1</v>
      </c>
      <c r="R41" s="659"/>
      <c r="S41" s="659">
        <v>1</v>
      </c>
      <c r="T41" s="659"/>
      <c r="U41" s="662">
        <v>33</v>
      </c>
      <c r="V41" s="662">
        <v>1</v>
      </c>
      <c r="W41" s="659"/>
      <c r="X41" s="659">
        <v>1</v>
      </c>
      <c r="Y41" s="662">
        <v>1</v>
      </c>
      <c r="Z41" s="659"/>
      <c r="AA41" s="662">
        <v>1</v>
      </c>
      <c r="AB41" s="659"/>
      <c r="AC41" s="659">
        <v>1</v>
      </c>
      <c r="AD41" s="662">
        <v>1</v>
      </c>
      <c r="AE41" s="662"/>
      <c r="AF41" s="663">
        <v>1</v>
      </c>
      <c r="AG41" s="662">
        <v>1</v>
      </c>
      <c r="AH41" s="662">
        <v>1</v>
      </c>
      <c r="AI41" s="662">
        <v>1</v>
      </c>
      <c r="AJ41" s="663">
        <v>3000</v>
      </c>
      <c r="AK41" s="663"/>
      <c r="AL41" s="663">
        <v>600</v>
      </c>
      <c r="AM41" s="663">
        <v>600</v>
      </c>
      <c r="AN41" s="663">
        <v>1</v>
      </c>
      <c r="AO41" s="663">
        <v>1</v>
      </c>
      <c r="AP41" s="663">
        <v>3</v>
      </c>
      <c r="AQ41" s="663" t="s">
        <v>3644</v>
      </c>
      <c r="AR41" s="479">
        <v>164.5</v>
      </c>
      <c r="AS41" s="475">
        <v>140.5</v>
      </c>
      <c r="AT41" s="475">
        <v>116</v>
      </c>
      <c r="AU41" s="475">
        <v>156</v>
      </c>
      <c r="AV41" s="475">
        <v>151</v>
      </c>
      <c r="AW41" s="476">
        <v>116</v>
      </c>
      <c r="AX41" s="480">
        <v>315.5</v>
      </c>
      <c r="AY41" s="477">
        <v>91.5</v>
      </c>
      <c r="AZ41" s="130">
        <v>4319</v>
      </c>
      <c r="BA41" s="663" t="s">
        <v>3645</v>
      </c>
    </row>
    <row r="42" spans="1:53" s="664" customFormat="1" ht="15">
      <c r="A42" s="659">
        <v>34</v>
      </c>
      <c r="B42" s="660">
        <v>40548</v>
      </c>
      <c r="C42" s="659"/>
      <c r="D42" s="659">
        <v>1</v>
      </c>
      <c r="E42" s="659">
        <v>1</v>
      </c>
      <c r="F42" s="659"/>
      <c r="G42" s="659"/>
      <c r="H42" s="661">
        <v>98</v>
      </c>
      <c r="I42" s="659"/>
      <c r="J42" s="659">
        <v>1</v>
      </c>
      <c r="K42" s="659"/>
      <c r="L42" s="659">
        <v>96</v>
      </c>
      <c r="M42" s="659">
        <v>57</v>
      </c>
      <c r="N42" s="659">
        <v>115</v>
      </c>
      <c r="O42" s="659"/>
      <c r="P42" s="659">
        <v>1</v>
      </c>
      <c r="Q42" s="659"/>
      <c r="R42" s="659">
        <v>1</v>
      </c>
      <c r="S42" s="659"/>
      <c r="T42" s="659">
        <v>1</v>
      </c>
      <c r="U42" s="662">
        <v>34</v>
      </c>
      <c r="V42" s="662">
        <v>1</v>
      </c>
      <c r="W42" s="659">
        <v>1</v>
      </c>
      <c r="X42" s="659"/>
      <c r="Y42" s="662">
        <v>1</v>
      </c>
      <c r="Z42" s="659"/>
      <c r="AA42" s="662">
        <v>1</v>
      </c>
      <c r="AB42" s="659">
        <v>1</v>
      </c>
      <c r="AC42" s="659"/>
      <c r="AD42" s="662">
        <v>1</v>
      </c>
      <c r="AE42" s="662"/>
      <c r="AF42" s="663"/>
      <c r="AG42" s="662">
        <v>1</v>
      </c>
      <c r="AH42" s="662">
        <v>1</v>
      </c>
      <c r="AI42" s="662">
        <v>1</v>
      </c>
      <c r="AJ42" s="663">
        <v>1000</v>
      </c>
      <c r="AK42" s="663"/>
      <c r="AL42" s="663">
        <v>200</v>
      </c>
      <c r="AM42" s="663">
        <v>200</v>
      </c>
      <c r="AN42" s="663">
        <v>1</v>
      </c>
      <c r="AO42" s="663">
        <v>1</v>
      </c>
      <c r="AP42" s="663"/>
      <c r="AQ42" s="663" t="s">
        <v>3646</v>
      </c>
      <c r="AR42" s="479">
        <v>163</v>
      </c>
      <c r="AS42" s="475">
        <v>197</v>
      </c>
      <c r="AT42" s="475">
        <v>134</v>
      </c>
      <c r="AU42" s="475">
        <v>225</v>
      </c>
      <c r="AV42" s="475">
        <v>245</v>
      </c>
      <c r="AW42" s="476">
        <v>131</v>
      </c>
      <c r="AX42" s="480">
        <v>320</v>
      </c>
      <c r="AY42" s="477">
        <v>106</v>
      </c>
      <c r="AZ42" s="130">
        <v>4457</v>
      </c>
      <c r="BA42" s="663"/>
    </row>
    <row r="43" spans="1:53" s="650" customFormat="1" ht="15">
      <c r="A43" s="659">
        <v>35</v>
      </c>
      <c r="B43" s="660">
        <v>40548</v>
      </c>
      <c r="C43" s="659"/>
      <c r="D43" s="659">
        <v>1</v>
      </c>
      <c r="E43" s="659"/>
      <c r="F43" s="659"/>
      <c r="G43" s="659">
        <v>1</v>
      </c>
      <c r="H43" s="661">
        <v>469</v>
      </c>
      <c r="I43" s="659"/>
      <c r="J43" s="659">
        <v>1</v>
      </c>
      <c r="K43" s="659"/>
      <c r="L43" s="659">
        <v>160</v>
      </c>
      <c r="M43" s="659">
        <v>71</v>
      </c>
      <c r="N43" s="659">
        <v>203</v>
      </c>
      <c r="O43" s="659"/>
      <c r="P43" s="659">
        <v>1</v>
      </c>
      <c r="Q43" s="659">
        <v>1</v>
      </c>
      <c r="R43" s="665"/>
      <c r="S43" s="651"/>
      <c r="T43" s="651">
        <v>1</v>
      </c>
      <c r="U43" s="654">
        <v>35</v>
      </c>
      <c r="V43" s="654">
        <v>1</v>
      </c>
      <c r="W43" s="651">
        <v>1</v>
      </c>
      <c r="X43" s="651"/>
      <c r="Y43" s="654">
        <v>1</v>
      </c>
      <c r="Z43" s="651"/>
      <c r="AA43" s="654">
        <v>1</v>
      </c>
      <c r="AB43" s="651">
        <v>1</v>
      </c>
      <c r="AC43" s="651"/>
      <c r="AD43" s="654">
        <v>1</v>
      </c>
      <c r="AE43" s="654"/>
      <c r="AF43" s="655"/>
      <c r="AG43" s="654">
        <v>1</v>
      </c>
      <c r="AH43" s="654">
        <v>1</v>
      </c>
      <c r="AI43" s="654">
        <v>1</v>
      </c>
      <c r="AJ43" s="655">
        <v>3000</v>
      </c>
      <c r="AK43" s="655"/>
      <c r="AL43" s="655">
        <v>700</v>
      </c>
      <c r="AM43" s="655">
        <v>700</v>
      </c>
      <c r="AN43" s="655">
        <v>1</v>
      </c>
      <c r="AO43" s="655">
        <v>1</v>
      </c>
      <c r="AP43" s="655"/>
      <c r="AQ43" s="655" t="s">
        <v>3647</v>
      </c>
      <c r="AR43" s="479">
        <v>74.5</v>
      </c>
      <c r="AS43" s="475">
        <v>99</v>
      </c>
      <c r="AT43" s="475">
        <v>90.5</v>
      </c>
      <c r="AU43" s="475">
        <v>109</v>
      </c>
      <c r="AV43" s="475">
        <v>120.5</v>
      </c>
      <c r="AW43" s="476">
        <v>82</v>
      </c>
      <c r="AX43" s="480">
        <v>220</v>
      </c>
      <c r="AY43" s="477">
        <v>74.5</v>
      </c>
      <c r="AZ43" s="478">
        <v>3871</v>
      </c>
      <c r="BA43" s="655"/>
    </row>
    <row r="45" spans="1:53" ht="15">
      <c r="C45" s="220">
        <f>SUM(C9:C44)</f>
        <v>14</v>
      </c>
      <c r="D45" s="220">
        <f t="shared" ref="D45:T45" si="0">SUM(D6:D44)</f>
        <v>21</v>
      </c>
      <c r="E45" s="220">
        <f t="shared" si="0"/>
        <v>10</v>
      </c>
      <c r="F45" s="220">
        <f t="shared" si="0"/>
        <v>5</v>
      </c>
      <c r="G45" s="220">
        <f t="shared" si="0"/>
        <v>20</v>
      </c>
      <c r="H45" s="220">
        <f t="shared" si="0"/>
        <v>15451</v>
      </c>
      <c r="I45" s="220">
        <f t="shared" si="0"/>
        <v>0</v>
      </c>
      <c r="J45" s="220">
        <f t="shared" si="0"/>
        <v>20</v>
      </c>
      <c r="K45" s="220">
        <f t="shared" si="0"/>
        <v>15</v>
      </c>
      <c r="L45" s="220">
        <f t="shared" si="0"/>
        <v>5126</v>
      </c>
      <c r="M45" s="220">
        <f t="shared" si="0"/>
        <v>2417</v>
      </c>
      <c r="N45" s="220">
        <f t="shared" si="0"/>
        <v>6323</v>
      </c>
      <c r="O45" s="220">
        <f t="shared" si="0"/>
        <v>0</v>
      </c>
      <c r="P45" s="220">
        <f t="shared" si="0"/>
        <v>35</v>
      </c>
      <c r="Q45" s="220">
        <f t="shared" si="0"/>
        <v>12</v>
      </c>
      <c r="R45" s="220">
        <f t="shared" si="0"/>
        <v>23</v>
      </c>
      <c r="S45" s="220">
        <f t="shared" si="0"/>
        <v>10</v>
      </c>
      <c r="T45" s="220">
        <f t="shared" si="0"/>
        <v>25</v>
      </c>
    </row>
    <row r="47" spans="1:53" ht="15">
      <c r="B47" s="472" t="s">
        <v>3306</v>
      </c>
      <c r="C47" s="452">
        <f>COUNT(AS9,AS12,AS13,AS14,AS15,AS17,AS19,AS21,AS22,AS23,AS26)</f>
        <v>11</v>
      </c>
    </row>
    <row r="48" spans="1:53" ht="15">
      <c r="B48" s="472" t="s">
        <v>2622</v>
      </c>
      <c r="C48" s="452">
        <f>COUNT(AS30,AS32)</f>
        <v>2</v>
      </c>
    </row>
    <row r="49" spans="2:3" ht="15">
      <c r="B49" s="472" t="s">
        <v>2951</v>
      </c>
      <c r="C49" s="452">
        <f>COUNT(AS42,AS40,AS38,AS36,AS34)</f>
        <v>5</v>
      </c>
    </row>
    <row r="88" ht="12.5" customHeight="1"/>
  </sheetData>
  <mergeCells count="19">
    <mergeCell ref="A1:G1"/>
    <mergeCell ref="A2:E2"/>
    <mergeCell ref="B3:D3"/>
    <mergeCell ref="C4:D4"/>
    <mergeCell ref="F4:H4"/>
    <mergeCell ref="AD7:AE7"/>
    <mergeCell ref="AL7:AM7"/>
    <mergeCell ref="AN7:AO7"/>
    <mergeCell ref="AA6:AE6"/>
    <mergeCell ref="C7:D7"/>
    <mergeCell ref="E7:G7"/>
    <mergeCell ref="I7:K7"/>
    <mergeCell ref="O7:P7"/>
    <mergeCell ref="Q7:R7"/>
    <mergeCell ref="S7:T7"/>
    <mergeCell ref="W7:X7"/>
    <mergeCell ref="Y7:Z7"/>
    <mergeCell ref="AB7:AC7"/>
    <mergeCell ref="V6:Z6"/>
  </mergeCells>
  <pageMargins left="0.7" right="0.7" top="0.75" bottom="0.75" header="0.3" footer="0.3"/>
  <pageSetup paperSize="9" orientation="portrait" verticalDpi="2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index</vt:lpstr>
      <vt:lpstr>Faridpur Jan 06</vt:lpstr>
      <vt:lpstr>Fardipur Jul 07 </vt:lpstr>
      <vt:lpstr>Faridpur Dec 07</vt:lpstr>
      <vt:lpstr>Faridpur April 2008</vt:lpstr>
      <vt:lpstr>Faridpur Jul 08 </vt:lpstr>
      <vt:lpstr>Faridpur Oct 08 </vt:lpstr>
      <vt:lpstr>Faridpur Jan-Feb 09</vt:lpstr>
      <vt:lpstr>Faridpur May 09</vt:lpstr>
      <vt:lpstr>Faridpur Aug-Sept 09</vt:lpstr>
      <vt:lpstr>Fardipur Nov 09</vt:lpstr>
      <vt:lpstr>Faridpur Feb 10</vt:lpstr>
      <vt:lpstr>Faridpur June 10</vt:lpstr>
      <vt:lpstr>Faridpur Sep 10</vt:lpstr>
      <vt:lpstr>Faridpur Jan 11</vt:lpstr>
      <vt:lpstr>Faridpur May 11</vt:lpstr>
      <vt:lpstr>Faridpur Aug 11</vt:lpstr>
      <vt:lpstr>Faridpur Dec 11 corr</vt:lpstr>
      <vt:lpstr>Faridpur April 12 corr</vt:lpstr>
      <vt:lpstr>Faridpur July 2012 corr</vt:lpstr>
      <vt:lpstr>Faridpur Nov 2012</vt:lpstr>
      <vt:lpstr>Ramnagar NiV Prevalence</vt:lpstr>
      <vt:lpstr>Ram April 2010</vt:lpstr>
      <vt:lpstr>Ram May 2010</vt:lpstr>
      <vt:lpstr>Ram Jun 2010</vt:lpstr>
      <vt:lpstr>Ram July 2010 corr</vt:lpstr>
      <vt:lpstr>Ram August 2010</vt:lpstr>
      <vt:lpstr>Ram Sept 2010</vt:lpstr>
      <vt:lpstr>Ram Oct 2010</vt:lpstr>
      <vt:lpstr>Ram Nov 2010</vt:lpstr>
      <vt:lpstr>Ram Dec 2010</vt:lpstr>
      <vt:lpstr>Ram Jan 2011</vt:lpstr>
      <vt:lpstr>Ram Feb 2011</vt:lpstr>
      <vt:lpstr>Ram Mar 2011</vt:lpstr>
      <vt:lpstr>Ram Apr 2011</vt:lpstr>
      <vt:lpstr>Ram May 2011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Epstein</dc:creator>
  <cp:lastModifiedBy>Anna Willoughby</cp:lastModifiedBy>
  <dcterms:created xsi:type="dcterms:W3CDTF">2015-12-07T20:01:32Z</dcterms:created>
  <dcterms:modified xsi:type="dcterms:W3CDTF">2015-12-09T18:23:37Z</dcterms:modified>
</cp:coreProperties>
</file>