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-raw/"/>
    </mc:Choice>
  </mc:AlternateContent>
  <xr:revisionPtr revIDLastSave="0" documentId="13_ncr:1_{926DA16C-5CC2-634F-A9B0-54BE40EBFCA8}" xr6:coauthVersionLast="47" xr6:coauthVersionMax="47" xr10:uidLastSave="{00000000-0000-0000-0000-000000000000}"/>
  <bookViews>
    <workbookView xWindow="180" yWindow="760" windowWidth="28740" windowHeight="16920" xr2:uid="{91E4E570-4FDA-D248-8E42-05C4D408F481}"/>
  </bookViews>
  <sheets>
    <sheet name="Overview" sheetId="1" r:id="rId1"/>
    <sheet name="Features" sheetId="2" r:id="rId2"/>
    <sheet name="bon" sheetId="3" r:id="rId3"/>
    <sheet name="debug-cha" sheetId="4" r:id="rId4"/>
    <sheet name="debug-diu" sheetId="5" r:id="rId5"/>
    <sheet name="debug-ddu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G6" i="7" s="1"/>
  <c r="E7" i="7"/>
  <c r="G7" i="7" s="1"/>
  <c r="E8" i="7"/>
  <c r="G8" i="7" s="1"/>
  <c r="E9" i="7"/>
  <c r="G9" i="7" s="1"/>
  <c r="E10" i="7"/>
  <c r="G10" i="7" s="1"/>
  <c r="E11" i="7"/>
  <c r="G11" i="7" s="1"/>
  <c r="E12" i="7"/>
  <c r="G12" i="7" s="1"/>
  <c r="E13" i="7"/>
  <c r="G13" i="7" s="1"/>
  <c r="E14" i="7"/>
  <c r="G14" i="7" s="1"/>
  <c r="E15" i="7"/>
  <c r="G15" i="7" s="1"/>
  <c r="E16" i="7"/>
  <c r="G16" i="7" s="1"/>
  <c r="E5" i="7"/>
  <c r="G5" i="7" s="1"/>
  <c r="G29" i="4"/>
  <c r="H29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B29" i="4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<sst xmlns="http://schemas.openxmlformats.org/spreadsheetml/2006/main" count="196" uniqueCount="124">
  <si>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</si>
  <si>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</si>
  <si>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</si>
  <si>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</si>
  <si>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</si>
  <si>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</si>
  <si>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</si>
  <si>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</si>
  <si>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</si>
  <si>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</si>
  <si>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</si>
  <si>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</si>
  <si>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</si>
  <si>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</si>
  <si>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</si>
  <si>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</si>
  <si>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</si>
  <si>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</si>
  <si>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</si>
  <si>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</si>
  <si>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</si>
  <si>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</si>
  <si>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</si>
  <si>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</si>
  <si>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</si>
  <si>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</si>
  <si>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</si>
  <si>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</si>
  <si>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</si>
  <si>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</si>
  <si>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</si>
  <si>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</si>
  <si>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</si>
  <si>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</si>
  <si>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</si>
  <si>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</si>
  <si>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</si>
  <si>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</si>
  <si>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</si>
  <si>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</si>
  <si>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</si>
  <si>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</si>
  <si>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</si>
  <si>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</si>
  <si>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</si>
  <si>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</si>
  <si>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</si>
  <si>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</si>
  <si>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</si>
  <si>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</si>
  <si>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</si>
  <si>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</si>
  <si>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</si>
  <si>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</si>
  <si>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</si>
  <si>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</si>
  <si>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</si>
  <si>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</si>
  <si>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</si>
  <si>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</si>
  <si>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</si>
  <si>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</si>
  <si>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</si>
  <si>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</si>
  <si>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</si>
  <si>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</si>
  <si>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</si>
  <si>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</si>
  <si>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</si>
  <si>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</si>
  <si>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</si>
  <si>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</si>
  <si>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</si>
  <si>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</si>
  <si>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</si>
  <si>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</si>
  <si>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</si>
  <si>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</si>
  <si>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</si>
  <si>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</si>
  <si>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</si>
  <si>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</si>
  <si>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</si>
  <si>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</si>
  <si>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</si>
  <si>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</si>
  <si>
    <t>P2 [MWh]</t>
  </si>
  <si>
    <t>P2_Max [MWh]</t>
  </si>
  <si>
    <t>S1 [m3/hr]</t>
  </si>
  <si>
    <t>S2 [m3/hr]</t>
  </si>
  <si>
    <t>V2 [m3]</t>
  </si>
  <si>
    <t>U2 [m3/hr]</t>
  </si>
  <si>
    <t xml:space="preserve">Start Date: </t>
  </si>
  <si>
    <t>"2023-06-01T00:00:00"</t>
  </si>
  <si>
    <t>SoC: 0.5</t>
  </si>
  <si>
    <t>Debug #1: Checking Scale</t>
  </si>
  <si>
    <t>Total Release [m3/hr]</t>
  </si>
  <si>
    <t>Historical Release</t>
  </si>
  <si>
    <t>SoC1: 0.5</t>
  </si>
  <si>
    <t>Unit 02 Simulation</t>
  </si>
  <si>
    <t>T</t>
  </si>
  <si>
    <t>Date Time</t>
  </si>
  <si>
    <t>"2023-06-01T00:02:00"</t>
  </si>
  <si>
    <t>"2023-06-01T00:08:00"</t>
  </si>
  <si>
    <t>SoC2: 0.5</t>
  </si>
  <si>
    <t>Wet Season</t>
  </si>
  <si>
    <t>Debug #2: Checking Estimated Std Formula on DIU Simulations</t>
  </si>
  <si>
    <t>Error</t>
  </si>
  <si>
    <t>Q_Pred [m3/hr]</t>
  </si>
  <si>
    <t>Q_Historical [m3/hr]</t>
  </si>
  <si>
    <t>DIU</t>
  </si>
  <si>
    <t>TRAINING</t>
  </si>
  <si>
    <t>Norm Release</t>
  </si>
  <si>
    <t>Norm Q Pred</t>
  </si>
  <si>
    <t>Norm Q Historical</t>
  </si>
  <si>
    <t xml:space="preserve">Error </t>
  </si>
  <si>
    <t>Norm Error</t>
  </si>
  <si>
    <t>Norm Estimated Std</t>
  </si>
  <si>
    <t>Estimated Std</t>
  </si>
  <si>
    <t>Historical Release [m3/hr]</t>
  </si>
  <si>
    <t>Wet Season Outflow Mean:</t>
  </si>
  <si>
    <t>Wet Season Outflow Std:</t>
  </si>
  <si>
    <t>Wet Season Inflow Mean:</t>
  </si>
  <si>
    <t>Wet Season Inflow Std: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</si>
</sst>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E+00"/>
    <numFmt numFmtId="166" formatCode="0.000"/>
    <numFmt numFmtId="167" formatCode="0.000E+00"/>
  </numFmts>
  <fonts count="2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20"/>
      <color theme="1"/>
      <name val="Aptos Narrow"/>
      <scheme val="minor"/>
    </font>
    <font>
      <sz val="12"/>
      <color rgb="FF6A9955"/>
      <name val="Menlo"/>
      <family val="2"/>
    </font>
    <font>
      <b/>
      <sz val="12"/>
      <color theme="1"/>
      <name val="Aptos Narrow"/>
      <scheme val="minor"/>
    </font>
    <font>
      <sz val="13"/>
      <color theme="1"/>
      <name val="Helvetica"/>
      <family val="2"/>
    </font>
    <font>
      <b/>
      <sz val="14"/>
      <color theme="1"/>
      <name val="Aptos Narrow"/>
      <scheme val="minor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64" fontId="0" fillId="0" borderId="0" xfId="0" applyNumberFormat="1"/>
    <xf numFmtId="0" fontId="12" fillId="0" borderId="0" xfId="0" applyFont="1"/>
    <xf numFmtId="165" fontId="21" fillId="0" borderId="0" xfId="0" applyNumberFormat="1" applyFont="1"/>
    <xf numFmtId="16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  <xf numFmtId="0" fontId="23" fillId="0" borderId="0" xfId="0" applyFont="1"/>
    <xf numFmtId="166" fontId="21" fillId="0" borderId="0" xfId="0" applyNumberFormat="1" applyFont="1" applyAlignment="1">
      <alignment horizontal="center"/>
    </xf>
    <xf numFmtId="11" fontId="21" fillId="0" borderId="0" xfId="0" applyNumberFormat="1" applyFont="1" applyAlignment="1">
      <alignment horizontal="center"/>
    </xf>
    <xf numFmtId="167" fontId="21" fillId="0" borderId="0" xfId="0" applyNumberFormat="1" applyFont="1" applyAlignment="1">
      <alignment horizontal="center"/>
    </xf>
    <xf numFmtId="0" fontId="24" fillId="0" borderId="0" xfId="0" applyFont="1"/>
    <xf numFmtId="11" fontId="20" fillId="0" borderId="0" xfId="0" applyNumberFormat="1" applyFont="1" applyAlignment="1">
      <alignment horizontal="center"/>
    </xf>
    <xf numFmtId="0" fontId="25" fillId="0" borderId="0" xfId="0" applyFont="1"/>
    <xf numFmtId="11" fontId="26" fillId="0" borderId="0" xfId="0" applyNumberFormat="1" applyFont="1"/>
    <xf numFmtId="11" fontId="21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3</xdr:row>
      <xdr:rowOff>76200</xdr:rowOff>
    </xdr:from>
    <xdr:to>
      <xdr:col>9</xdr:col>
      <xdr:colOff>990600</xdr:colOff>
      <xdr:row>15</xdr:row>
      <xdr:rowOff>169333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31A0CC-C111-407B-6386-90541523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14100" y="825500"/>
          <a:ext cx="4140200" cy="27601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abSelected="1" topLeftCell="C1" zoomScale="124" zoomScaleNormal="125" workbookViewId="0">
      <selection activeCell="G2" sqref="G2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H31"/>
  <sheetViews>
    <sheetView workbookViewId="0">
      <selection sqref="A1:H9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  <col min="7" max="7" width="18.6640625" customWidth="1"/>
    <col min="8" max="8" width="22" customWidth="1"/>
  </cols>
  <sheetData>
    <row r="1" spans="1:8" ht="22" x14ac:dyDescent="0.3">
      <c r="B1" s="38" t="s">
        <v>77</v>
      </c>
    </row>
    <row r="2" spans="1:8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  <c r="G2" s="33" t="s">
        <v>86</v>
      </c>
      <c r="H2" s="33" t="s">
        <v>87</v>
      </c>
    </row>
    <row r="3" spans="1:8" x14ac:dyDescent="0.2">
      <c r="A3">
        <v>1</v>
      </c>
      <c r="B3" s="34">
        <v>171.450959712817</v>
      </c>
      <c r="C3" s="40">
        <v>865318870.98242497</v>
      </c>
      <c r="D3" s="40">
        <v>3119378.6879999898</v>
      </c>
      <c r="E3" s="41">
        <v>22.4339493712191</v>
      </c>
      <c r="F3" s="41">
        <v>171.450959712817</v>
      </c>
      <c r="G3" s="41">
        <v>631.64678002071105</v>
      </c>
      <c r="H3" s="41">
        <v>631.64678002071105</v>
      </c>
    </row>
    <row r="4" spans="1:8" x14ac:dyDescent="0.2">
      <c r="A4">
        <v>2</v>
      </c>
      <c r="B4" s="35">
        <v>207.463694205069</v>
      </c>
      <c r="C4" s="40">
        <v>888435811.692541</v>
      </c>
      <c r="D4" s="40">
        <v>3731021.56700456</v>
      </c>
      <c r="E4" s="41">
        <v>22.695944619573499</v>
      </c>
      <c r="F4" s="41">
        <v>207.46369426031799</v>
      </c>
      <c r="G4" s="41">
        <v>705.51485272517505</v>
      </c>
      <c r="H4" s="41">
        <v>705.51485272517505</v>
      </c>
    </row>
    <row r="5" spans="1:8" x14ac:dyDescent="0.2">
      <c r="A5">
        <v>3</v>
      </c>
      <c r="B5" s="36">
        <v>244.149159882921</v>
      </c>
      <c r="C5" s="40">
        <v>910941109.52416599</v>
      </c>
      <c r="D5" s="40">
        <v>4342664.4454928897</v>
      </c>
      <c r="E5" s="41">
        <v>22.947367813052502</v>
      </c>
      <c r="F5" s="41">
        <v>244.14916002346001</v>
      </c>
      <c r="G5" s="41">
        <v>767.41747193569802</v>
      </c>
      <c r="H5" s="41">
        <v>767.41747193569802</v>
      </c>
    </row>
    <row r="6" spans="1:8" x14ac:dyDescent="0.2">
      <c r="A6">
        <v>4</v>
      </c>
      <c r="B6" s="36">
        <v>281.46498514612603</v>
      </c>
      <c r="C6" s="40">
        <v>932834764.47716999</v>
      </c>
      <c r="D6" s="40">
        <v>4954307.3241135301</v>
      </c>
      <c r="E6" s="41">
        <v>23.188643717563</v>
      </c>
      <c r="F6" s="41">
        <v>281.46498536594402</v>
      </c>
      <c r="G6" s="41">
        <v>826.44958517181396</v>
      </c>
      <c r="H6" s="41">
        <v>826.44958517181396</v>
      </c>
    </row>
    <row r="7" spans="1:8" x14ac:dyDescent="0.2">
      <c r="A7">
        <v>5</v>
      </c>
      <c r="B7" s="36">
        <v>319.370842240402</v>
      </c>
      <c r="C7" s="40">
        <v>954116776.55174005</v>
      </c>
      <c r="D7" s="40">
        <v>5565950.2025504103</v>
      </c>
      <c r="E7" s="41">
        <v>23.420160272347701</v>
      </c>
      <c r="F7" s="41">
        <v>319.370842551203</v>
      </c>
      <c r="G7" s="41">
        <v>885.48169840785499</v>
      </c>
      <c r="H7" s="41">
        <v>885.48169840785499</v>
      </c>
    </row>
    <row r="8" spans="1:8" x14ac:dyDescent="0.2">
      <c r="A8">
        <v>6</v>
      </c>
      <c r="B8" s="36">
        <v>355.19748083730701</v>
      </c>
      <c r="C8" s="40">
        <v>958590101.45702004</v>
      </c>
      <c r="D8" s="40">
        <v>6177593.0804516599</v>
      </c>
      <c r="E8" s="41">
        <v>23.468454739408699</v>
      </c>
      <c r="F8" s="41">
        <v>355.197481271318</v>
      </c>
      <c r="G8" s="41">
        <v>944.51381164374402</v>
      </c>
      <c r="H8" s="41">
        <v>944.51381164374402</v>
      </c>
    </row>
    <row r="9" spans="1:8" x14ac:dyDescent="0.2">
      <c r="A9">
        <v>7</v>
      </c>
      <c r="B9" s="36">
        <v>390.365548069243</v>
      </c>
      <c r="C9" s="40">
        <v>958590101.45702004</v>
      </c>
      <c r="D9" s="40">
        <v>6789235.95661378</v>
      </c>
      <c r="E9" s="41">
        <v>23.468454739408699</v>
      </c>
      <c r="F9" s="41">
        <v>390.36554872392401</v>
      </c>
      <c r="G9" s="41">
        <v>1003.54592487917</v>
      </c>
      <c r="H9" s="41">
        <v>1003.54592487918</v>
      </c>
    </row>
    <row r="10" spans="1:8" x14ac:dyDescent="0.2">
      <c r="E10" s="37"/>
      <c r="F10" s="37"/>
    </row>
    <row r="11" spans="1:8" ht="22" x14ac:dyDescent="0.3">
      <c r="B11" s="38" t="s">
        <v>83</v>
      </c>
      <c r="E11" s="37"/>
      <c r="F11" s="37"/>
    </row>
    <row r="12" spans="1:8" x14ac:dyDescent="0.2">
      <c r="A12">
        <v>1</v>
      </c>
      <c r="B12" s="36">
        <v>171.450934668581</v>
      </c>
      <c r="C12" s="40">
        <v>865318870.98242497</v>
      </c>
      <c r="D12" s="40">
        <v>3119378.6879999898</v>
      </c>
      <c r="E12" s="41">
        <v>22.4339493712191</v>
      </c>
      <c r="F12" s="41">
        <v>171.450959712817</v>
      </c>
      <c r="G12" s="41">
        <v>631.64144910793004</v>
      </c>
      <c r="H12" s="41">
        <v>631.64678002071105</v>
      </c>
    </row>
    <row r="13" spans="1:8" x14ac:dyDescent="0.2">
      <c r="A13">
        <v>2</v>
      </c>
      <c r="B13" s="42">
        <v>208.61339677714801</v>
      </c>
      <c r="C13" s="40">
        <v>888435811.69154596</v>
      </c>
      <c r="D13" s="40">
        <v>3731021.5679999902</v>
      </c>
      <c r="E13" s="41">
        <v>22.695944619573499</v>
      </c>
      <c r="F13" s="41">
        <v>207.46369426031799</v>
      </c>
      <c r="G13" s="41">
        <v>705.74894394609305</v>
      </c>
      <c r="H13" s="41">
        <v>705.51485271403703</v>
      </c>
    </row>
    <row r="14" spans="1:8" x14ac:dyDescent="0.2">
      <c r="A14">
        <v>3</v>
      </c>
      <c r="B14" s="42">
        <v>245.70328666538799</v>
      </c>
      <c r="C14" s="40">
        <v>910941109.520666</v>
      </c>
      <c r="D14" s="40">
        <v>4342664.4479999896</v>
      </c>
      <c r="E14" s="41">
        <v>22.947367813052502</v>
      </c>
      <c r="F14" s="41">
        <v>244.14916002346001</v>
      </c>
      <c r="G14" s="41">
        <v>767.417471912221</v>
      </c>
      <c r="H14" s="41">
        <v>767.417471912221</v>
      </c>
    </row>
    <row r="15" spans="1:8" x14ac:dyDescent="0.2">
      <c r="A15">
        <v>4</v>
      </c>
      <c r="B15" s="42">
        <v>282.71941284447797</v>
      </c>
      <c r="C15" s="40">
        <v>932834764.46978498</v>
      </c>
      <c r="D15" s="40">
        <v>4954307.3279999904</v>
      </c>
      <c r="E15" s="41">
        <v>23.188643717563</v>
      </c>
      <c r="F15" s="41">
        <v>281.46498536594402</v>
      </c>
      <c r="G15" s="41">
        <v>826.44958513623806</v>
      </c>
      <c r="H15" s="41">
        <v>826.44958513623806</v>
      </c>
    </row>
    <row r="16" spans="1:8" x14ac:dyDescent="0.2">
      <c r="A16">
        <v>5</v>
      </c>
      <c r="B16" s="42">
        <v>319.66017284806901</v>
      </c>
      <c r="C16" s="40">
        <v>954116776.53890502</v>
      </c>
      <c r="D16" s="40">
        <v>5565950.2080000499</v>
      </c>
      <c r="E16" s="41">
        <v>23.420160272347701</v>
      </c>
      <c r="F16" s="41">
        <v>319.370842551203</v>
      </c>
      <c r="G16" s="41">
        <v>885.481698360255</v>
      </c>
      <c r="H16" s="41">
        <v>885.481698360255</v>
      </c>
    </row>
    <row r="17" spans="1:8" x14ac:dyDescent="0.2">
      <c r="A17">
        <v>6</v>
      </c>
      <c r="B17" s="36">
        <v>355.19748127132198</v>
      </c>
      <c r="C17" s="40">
        <v>958590101.45702004</v>
      </c>
      <c r="D17" s="40">
        <v>6177593.0880000498</v>
      </c>
      <c r="E17" s="41">
        <v>23.468454739408699</v>
      </c>
      <c r="F17" s="41">
        <v>355.197481271318</v>
      </c>
      <c r="G17" s="41">
        <v>944.51381158427296</v>
      </c>
      <c r="H17" s="41">
        <v>944.51381158427296</v>
      </c>
    </row>
    <row r="18" spans="1:8" x14ac:dyDescent="0.2">
      <c r="A18">
        <v>7</v>
      </c>
      <c r="B18" s="36">
        <v>390.36554872392799</v>
      </c>
      <c r="C18" s="40">
        <v>958590101.45702004</v>
      </c>
      <c r="D18" s="40">
        <v>6789235.9680000497</v>
      </c>
      <c r="E18" s="41">
        <v>23.468454739408699</v>
      </c>
      <c r="F18" s="41">
        <v>390.36554872392401</v>
      </c>
      <c r="G18" s="41">
        <v>1003.54592480829</v>
      </c>
      <c r="H18" s="41">
        <v>1003.54592480828</v>
      </c>
    </row>
    <row r="20" spans="1:8" ht="22" x14ac:dyDescent="0.3">
      <c r="B20" s="38" t="s">
        <v>47</v>
      </c>
    </row>
    <row r="21" spans="1:8" x14ac:dyDescent="0.2">
      <c r="A21">
        <v>1</v>
      </c>
      <c r="B21" s="32">
        <f>B12-B3</f>
        <v>-2.5044235997029318E-5</v>
      </c>
      <c r="C21" s="39">
        <f>C12-C3</f>
        <v>0</v>
      </c>
      <c r="D21" s="39">
        <f t="shared" ref="D21:F21" si="0">D12-D3</f>
        <v>0</v>
      </c>
      <c r="E21" s="39">
        <f t="shared" si="0"/>
        <v>0</v>
      </c>
      <c r="F21" s="39">
        <f t="shared" si="0"/>
        <v>0</v>
      </c>
      <c r="G21" s="39">
        <f t="shared" ref="G21:H21" si="1">G12-G3</f>
        <v>-5.3309127810052814E-3</v>
      </c>
      <c r="H21" s="39">
        <f t="shared" si="1"/>
        <v>0</v>
      </c>
    </row>
    <row r="22" spans="1:8" x14ac:dyDescent="0.2">
      <c r="A22">
        <v>2</v>
      </c>
      <c r="B22" s="43">
        <f t="shared" ref="B22:C27" si="2">B13-B4</f>
        <v>1.1497025720790077</v>
      </c>
      <c r="C22" s="39">
        <f t="shared" si="2"/>
        <v>-9.9503993988037109E-4</v>
      </c>
      <c r="D22" s="39">
        <f t="shared" ref="D22:F22" si="3">D13-D4</f>
        <v>9.9543016403913498E-4</v>
      </c>
      <c r="E22" s="39">
        <f t="shared" si="3"/>
        <v>0</v>
      </c>
      <c r="F22" s="39">
        <f t="shared" si="3"/>
        <v>0</v>
      </c>
      <c r="G22" s="39">
        <f t="shared" ref="G22:H22" si="4">G13-G4</f>
        <v>0.23409122091800327</v>
      </c>
      <c r="H22" s="39">
        <f t="shared" si="4"/>
        <v>-1.1138013178424444E-8</v>
      </c>
    </row>
    <row r="23" spans="1:8" x14ac:dyDescent="0.2">
      <c r="A23">
        <v>3</v>
      </c>
      <c r="B23" s="43">
        <f t="shared" si="2"/>
        <v>1.5541267824669944</v>
      </c>
      <c r="C23" s="39">
        <f t="shared" si="2"/>
        <v>-3.4999847412109375E-3</v>
      </c>
      <c r="D23" s="39">
        <f t="shared" ref="D23:F23" si="5">D14-D5</f>
        <v>2.5070998817682266E-3</v>
      </c>
      <c r="E23" s="39">
        <f t="shared" si="5"/>
        <v>0</v>
      </c>
      <c r="F23" s="39">
        <f t="shared" si="5"/>
        <v>0</v>
      </c>
      <c r="G23" s="39">
        <f t="shared" ref="G23:H23" si="6">G14-G5</f>
        <v>-2.347701411054004E-8</v>
      </c>
      <c r="H23" s="39">
        <f t="shared" si="6"/>
        <v>-2.347701411054004E-8</v>
      </c>
    </row>
    <row r="24" spans="1:8" x14ac:dyDescent="0.2">
      <c r="A24">
        <v>4</v>
      </c>
      <c r="B24" s="43">
        <f t="shared" si="2"/>
        <v>1.2544276983519467</v>
      </c>
      <c r="C24" s="39">
        <f t="shared" si="2"/>
        <v>-7.3850154876708984E-3</v>
      </c>
      <c r="D24" s="39">
        <f t="shared" ref="D24:F24" si="7">D15-D6</f>
        <v>3.8864603266119957E-3</v>
      </c>
      <c r="E24" s="39">
        <f t="shared" si="7"/>
        <v>0</v>
      </c>
      <c r="F24" s="39">
        <f t="shared" si="7"/>
        <v>0</v>
      </c>
      <c r="G24" s="39">
        <f t="shared" ref="G24:H24" si="8">G15-G6</f>
        <v>-3.5575908441387583E-8</v>
      </c>
      <c r="H24" s="39">
        <f t="shared" si="8"/>
        <v>-3.5575908441387583E-8</v>
      </c>
    </row>
    <row r="25" spans="1:8" x14ac:dyDescent="0.2">
      <c r="A25">
        <v>5</v>
      </c>
      <c r="B25" s="32">
        <f t="shared" si="2"/>
        <v>0.28933060766701146</v>
      </c>
      <c r="C25" s="39">
        <f t="shared" si="2"/>
        <v>-1.2835025787353516E-2</v>
      </c>
      <c r="D25" s="39">
        <f t="shared" ref="D25:F25" si="9">D16-D7</f>
        <v>5.4496396332979202E-3</v>
      </c>
      <c r="E25" s="39">
        <f t="shared" si="9"/>
        <v>0</v>
      </c>
      <c r="F25" s="39">
        <f t="shared" si="9"/>
        <v>0</v>
      </c>
      <c r="G25" s="39">
        <f t="shared" ref="G25:H25" si="10">G16-G7</f>
        <v>-4.7599996833014302E-8</v>
      </c>
      <c r="H25" s="39">
        <f t="shared" si="10"/>
        <v>-4.7599996833014302E-8</v>
      </c>
    </row>
    <row r="26" spans="1:8" x14ac:dyDescent="0.2">
      <c r="A26">
        <v>6</v>
      </c>
      <c r="B26" s="32">
        <f t="shared" si="2"/>
        <v>4.3401496441219933E-7</v>
      </c>
      <c r="C26" s="39">
        <f t="shared" si="2"/>
        <v>0</v>
      </c>
      <c r="D26" s="39">
        <f t="shared" ref="D26:F26" si="11">D17-D8</f>
        <v>7.5483899563550949E-3</v>
      </c>
      <c r="E26" s="39">
        <f t="shared" si="11"/>
        <v>0</v>
      </c>
      <c r="F26" s="39">
        <f t="shared" si="11"/>
        <v>0</v>
      </c>
      <c r="G26" s="39">
        <f t="shared" ref="G26:H26" si="12">G17-G8</f>
        <v>-5.9471062741067726E-8</v>
      </c>
      <c r="H26" s="39">
        <f t="shared" si="12"/>
        <v>-5.9471062741067726E-8</v>
      </c>
    </row>
    <row r="27" spans="1:8" x14ac:dyDescent="0.2">
      <c r="A27">
        <v>7</v>
      </c>
      <c r="B27" s="32">
        <f t="shared" si="2"/>
        <v>6.5468498178233858E-7</v>
      </c>
      <c r="C27" s="39">
        <f t="shared" si="2"/>
        <v>0</v>
      </c>
      <c r="D27" s="39">
        <f t="shared" ref="D27:F27" si="13">D18-D9</f>
        <v>1.1386269703507423E-2</v>
      </c>
      <c r="E27" s="39">
        <f t="shared" si="13"/>
        <v>0</v>
      </c>
      <c r="F27" s="39">
        <f t="shared" si="13"/>
        <v>0</v>
      </c>
      <c r="G27" s="39">
        <f t="shared" ref="G27:H27" si="14">G18-G9</f>
        <v>-7.0879991653782781E-8</v>
      </c>
      <c r="H27" s="39">
        <f t="shared" si="14"/>
        <v>-7.0900000537221786E-8</v>
      </c>
    </row>
    <row r="28" spans="1:8" x14ac:dyDescent="0.2">
      <c r="B28" s="31"/>
      <c r="C28" s="31"/>
      <c r="D28" s="31"/>
      <c r="E28" s="31"/>
      <c r="F28" s="31"/>
    </row>
    <row r="29" spans="1:8" x14ac:dyDescent="0.2">
      <c r="A29" t="s">
        <v>85</v>
      </c>
      <c r="B29" s="43">
        <f>SUM(B21:B27)</f>
        <v>4.2475637050289095</v>
      </c>
      <c r="C29" s="32">
        <f t="shared" ref="C29:E29" si="15">SUM(C21:C27)</f>
        <v>-2.4715065956115723E-2</v>
      </c>
      <c r="D29" s="32">
        <f t="shared" si="15"/>
        <v>3.1773289665579796E-2</v>
      </c>
      <c r="E29" s="32">
        <f t="shared" si="15"/>
        <v>0</v>
      </c>
      <c r="F29" s="32">
        <f>SUM(F21:F27)</f>
        <v>0</v>
      </c>
      <c r="G29" s="32">
        <f t="shared" ref="G29:H29" si="16">SUM(G21:G27)</f>
        <v>0.22876007113302421</v>
      </c>
      <c r="H29" s="32">
        <f t="shared" si="16"/>
        <v>-2.4816199584165588E-7</v>
      </c>
    </row>
    <row r="30" spans="1:8" x14ac:dyDescent="0.2">
      <c r="B30" s="31"/>
      <c r="C30" s="31"/>
      <c r="D30" s="31"/>
      <c r="E30" s="31"/>
      <c r="F30" s="31"/>
    </row>
    <row r="31" spans="1:8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049F-3A37-D04F-B434-CE1608A3C430}">
  <dimension ref="A1:H21"/>
  <sheetViews>
    <sheetView workbookViewId="0">
      <selection activeCell="F25" sqref="F25"/>
    </sheetView>
  </sheetViews>
  <sheetFormatPr baseColWidth="10" defaultRowHeight="16" x14ac:dyDescent="0.2"/>
  <cols>
    <col min="1" max="1" width="21.6640625" customWidth="1"/>
    <col min="2" max="3" width="16.6640625" customWidth="1"/>
    <col min="4" max="4" width="19.5" customWidth="1"/>
    <col min="5" max="5" width="17.6640625" customWidth="1"/>
    <col min="6" max="6" width="23" customWidth="1"/>
    <col min="7" max="7" width="17.6640625" customWidth="1"/>
    <col min="8" max="8" width="27" customWidth="1"/>
  </cols>
  <sheetData>
    <row r="1" spans="1:8" x14ac:dyDescent="0.2">
      <c r="B1" t="s">
        <v>92</v>
      </c>
      <c r="C1" s="48" t="s">
        <v>93</v>
      </c>
      <c r="E1" t="s">
        <v>94</v>
      </c>
    </row>
    <row r="3" spans="1:8" ht="27" x14ac:dyDescent="0.35">
      <c r="B3" s="44" t="s">
        <v>77</v>
      </c>
    </row>
    <row r="4" spans="1:8" ht="20" x14ac:dyDescent="0.2">
      <c r="A4" s="30" t="s">
        <v>78</v>
      </c>
      <c r="B4" s="33" t="s">
        <v>80</v>
      </c>
      <c r="C4" s="33" t="s">
        <v>81</v>
      </c>
      <c r="D4" s="33" t="s">
        <v>82</v>
      </c>
      <c r="E4" s="33" t="s">
        <v>79</v>
      </c>
      <c r="F4" s="33" t="s">
        <v>84</v>
      </c>
      <c r="G4" s="33" t="s">
        <v>88</v>
      </c>
      <c r="H4" s="33"/>
    </row>
    <row r="5" spans="1:8" x14ac:dyDescent="0.2">
      <c r="A5">
        <v>1</v>
      </c>
      <c r="B5" s="34">
        <v>173.540663919362</v>
      </c>
      <c r="C5" s="40">
        <v>889452769.920017</v>
      </c>
      <c r="D5" s="40">
        <v>3119378.6879999898</v>
      </c>
      <c r="E5" s="41">
        <v>22.707382185179199</v>
      </c>
      <c r="F5" s="41">
        <v>173.54066391936101</v>
      </c>
      <c r="G5" s="36">
        <v>8.7856315076351098E-6</v>
      </c>
      <c r="H5" s="41"/>
    </row>
    <row r="6" spans="1:8" x14ac:dyDescent="0.2">
      <c r="A6">
        <v>2</v>
      </c>
      <c r="B6" s="35">
        <v>209.92702924016601</v>
      </c>
      <c r="C6" s="40">
        <v>912569710.63206899</v>
      </c>
      <c r="D6" s="40">
        <v>3731021.565068</v>
      </c>
      <c r="E6" s="41">
        <v>22.965426555801301</v>
      </c>
      <c r="F6" s="41">
        <v>209.92702924016601</v>
      </c>
      <c r="G6" s="36">
        <v>0</v>
      </c>
      <c r="H6" s="41"/>
    </row>
    <row r="7" spans="1:8" x14ac:dyDescent="0.2">
      <c r="A7">
        <v>3</v>
      </c>
      <c r="B7" s="36">
        <v>246.97698326036701</v>
      </c>
      <c r="C7" s="40">
        <v>935075008.46702194</v>
      </c>
      <c r="D7" s="40">
        <v>4342664.4421666795</v>
      </c>
      <c r="E7" s="41">
        <v>23.213152497850199</v>
      </c>
      <c r="F7" s="41">
        <v>246.97698326036701</v>
      </c>
      <c r="G7" s="36">
        <v>0</v>
      </c>
      <c r="H7" s="41"/>
    </row>
    <row r="8" spans="1:8" x14ac:dyDescent="0.2">
      <c r="A8">
        <v>4</v>
      </c>
      <c r="B8" s="36">
        <v>284.64904411047303</v>
      </c>
      <c r="C8" s="40">
        <v>956968663.42197502</v>
      </c>
      <c r="D8" s="40">
        <v>4954307.3221666804</v>
      </c>
      <c r="E8" s="41">
        <v>23.4509641318711</v>
      </c>
      <c r="F8" s="41">
        <v>284.64904411047303</v>
      </c>
      <c r="G8" s="36">
        <v>0</v>
      </c>
      <c r="H8" s="41"/>
    </row>
    <row r="9" spans="1:8" x14ac:dyDescent="0.2">
      <c r="A9">
        <v>5</v>
      </c>
      <c r="B9" s="36">
        <v>320.02941347805597</v>
      </c>
      <c r="C9" s="40">
        <v>958590101.42128205</v>
      </c>
      <c r="D9" s="40">
        <v>5565950.2021666802</v>
      </c>
      <c r="E9" s="41">
        <v>23.468454739023301</v>
      </c>
      <c r="F9" s="41">
        <v>320.02941347805597</v>
      </c>
      <c r="G9" s="47">
        <v>19660574.075646799</v>
      </c>
      <c r="H9" s="41"/>
    </row>
    <row r="10" spans="1:8" x14ac:dyDescent="0.2">
      <c r="A10">
        <v>6</v>
      </c>
      <c r="B10" s="36">
        <v>355.19748093591699</v>
      </c>
      <c r="C10" s="40">
        <v>958590101.45702004</v>
      </c>
      <c r="D10" s="40">
        <v>6177593.0821666801</v>
      </c>
      <c r="E10" s="41">
        <v>23.468454739408699</v>
      </c>
      <c r="F10" s="41">
        <v>355.19748093591699</v>
      </c>
      <c r="G10" s="47">
        <v>20670369.159214702</v>
      </c>
      <c r="H10" s="41"/>
    </row>
    <row r="11" spans="1:8" x14ac:dyDescent="0.2">
      <c r="A11">
        <v>7</v>
      </c>
      <c r="B11" s="36">
        <v>390.36554838785298</v>
      </c>
      <c r="C11" s="40">
        <v>958590101.45328403</v>
      </c>
      <c r="D11" s="40">
        <v>6789235.96216668</v>
      </c>
      <c r="E11" s="41">
        <v>23.468454739368401</v>
      </c>
      <c r="F11" s="41">
        <v>390.36554838785202</v>
      </c>
      <c r="G11" s="47">
        <v>20058726.318689901</v>
      </c>
      <c r="H11" s="41"/>
    </row>
    <row r="13" spans="1:8" ht="20" x14ac:dyDescent="0.2">
      <c r="A13" s="30" t="s">
        <v>78</v>
      </c>
      <c r="B13" s="33" t="s">
        <v>86</v>
      </c>
      <c r="C13" s="33" t="s">
        <v>90</v>
      </c>
      <c r="D13" s="33" t="s">
        <v>91</v>
      </c>
      <c r="E13" s="33" t="s">
        <v>79</v>
      </c>
      <c r="F13" s="33" t="s">
        <v>87</v>
      </c>
      <c r="G13" s="33" t="s">
        <v>89</v>
      </c>
    </row>
    <row r="14" spans="1:8" x14ac:dyDescent="0.2">
      <c r="A14">
        <v>1</v>
      </c>
      <c r="B14" s="36">
        <v>646.97309800004098</v>
      </c>
      <c r="C14" s="47">
        <v>129622258.171387</v>
      </c>
      <c r="D14" s="46">
        <v>5270322.8159999996</v>
      </c>
      <c r="E14" s="41">
        <v>50.1052139431063</v>
      </c>
      <c r="F14" s="45">
        <v>646.97309800004098</v>
      </c>
      <c r="G14" s="36">
        <v>0</v>
      </c>
    </row>
    <row r="15" spans="1:8" x14ac:dyDescent="0.2">
      <c r="A15">
        <v>2</v>
      </c>
      <c r="B15" s="36">
        <v>708.38535868818406</v>
      </c>
      <c r="C15" s="47">
        <v>133223556.472829</v>
      </c>
      <c r="D15" s="46">
        <v>5749443.0719998302</v>
      </c>
      <c r="E15" s="41">
        <v>50.289545870161497</v>
      </c>
      <c r="F15" s="45">
        <v>708.38535868818406</v>
      </c>
      <c r="G15" s="46">
        <v>17258578.239997301</v>
      </c>
    </row>
    <row r="16" spans="1:8" x14ac:dyDescent="0.2">
      <c r="A16">
        <v>3</v>
      </c>
      <c r="B16" s="36">
        <v>767.41747191218099</v>
      </c>
      <c r="C16" s="47">
        <v>133223556.472829</v>
      </c>
      <c r="D16" s="46">
        <v>6228563.3279996701</v>
      </c>
      <c r="E16" s="41">
        <v>50.289545870161497</v>
      </c>
      <c r="F16" s="45">
        <v>767.41747191217996</v>
      </c>
      <c r="G16" s="46">
        <v>20380756.2854403</v>
      </c>
    </row>
    <row r="17" spans="1:7" x14ac:dyDescent="0.2">
      <c r="A17">
        <v>4</v>
      </c>
      <c r="B17" s="36">
        <v>826.44958513619804</v>
      </c>
      <c r="C17" s="47">
        <v>133223556.47283</v>
      </c>
      <c r="D17" s="46">
        <v>6707683.5839996701</v>
      </c>
      <c r="E17" s="41">
        <v>50.289545870161497</v>
      </c>
      <c r="F17" s="45">
        <v>826.44958513619804</v>
      </c>
      <c r="G17" s="46">
        <v>19901636.029440001</v>
      </c>
    </row>
    <row r="18" spans="1:7" x14ac:dyDescent="0.2">
      <c r="A18">
        <v>5</v>
      </c>
      <c r="B18" s="36">
        <v>885.48169836021498</v>
      </c>
      <c r="C18" s="47">
        <v>133223556.47283</v>
      </c>
      <c r="D18" s="46">
        <v>7186803.8399996702</v>
      </c>
      <c r="E18" s="41">
        <v>50.289545870161497</v>
      </c>
      <c r="F18" s="45">
        <v>885.48169836021498</v>
      </c>
      <c r="G18" s="46">
        <v>19422515.773440301</v>
      </c>
    </row>
    <row r="19" spans="1:7" x14ac:dyDescent="0.2">
      <c r="A19">
        <v>6</v>
      </c>
      <c r="B19" s="36">
        <v>944.513811584211</v>
      </c>
      <c r="C19" s="47">
        <v>133223556.472829</v>
      </c>
      <c r="D19" s="46">
        <v>7665924.0959994998</v>
      </c>
      <c r="E19" s="41">
        <v>50.289545870161497</v>
      </c>
      <c r="F19" s="45">
        <v>944.513811584211</v>
      </c>
      <c r="G19" s="46">
        <v>18943395.517440699</v>
      </c>
    </row>
    <row r="20" spans="1:7" x14ac:dyDescent="0.2">
      <c r="A20">
        <v>7</v>
      </c>
      <c r="B20" s="36">
        <v>1003.54592480822</v>
      </c>
      <c r="C20" s="47">
        <v>133223556.47283</v>
      </c>
      <c r="D20" s="46">
        <v>8145044.3519994998</v>
      </c>
      <c r="E20" s="41">
        <v>50.289545870161497</v>
      </c>
      <c r="F20" s="45">
        <v>1003.54592480822</v>
      </c>
      <c r="G20" s="46">
        <v>18464275.261440299</v>
      </c>
    </row>
    <row r="21" spans="1:7" x14ac:dyDescent="0.2"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5300-098C-3C44-97E3-2DD3A32320BD}">
  <dimension ref="A1:L51"/>
  <sheetViews>
    <sheetView workbookViewId="0">
      <selection activeCell="F15" sqref="F15"/>
    </sheetView>
  </sheetViews>
  <sheetFormatPr baseColWidth="10" defaultRowHeight="16" x14ac:dyDescent="0.2"/>
  <cols>
    <col min="1" max="1" width="25.5" customWidth="1"/>
    <col min="2" max="2" width="9.5" customWidth="1"/>
    <col min="3" max="3" width="26.1640625" customWidth="1"/>
    <col min="4" max="4" width="16.6640625" customWidth="1"/>
    <col min="5" max="5" width="29.83203125" customWidth="1"/>
    <col min="6" max="6" width="21" customWidth="1"/>
    <col min="7" max="7" width="26.33203125" customWidth="1"/>
    <col min="8" max="8" width="19.5" customWidth="1"/>
    <col min="9" max="9" width="22.83203125" customWidth="1"/>
    <col min="10" max="10" width="14.33203125" customWidth="1"/>
    <col min="11" max="11" width="22.83203125" customWidth="1"/>
    <col min="12" max="12" width="16.33203125" customWidth="1"/>
  </cols>
  <sheetData>
    <row r="1" spans="1:9" x14ac:dyDescent="0.2">
      <c r="C1" t="s">
        <v>98</v>
      </c>
      <c r="D1" s="48"/>
    </row>
    <row r="2" spans="1:9" x14ac:dyDescent="0.2">
      <c r="C2" t="s">
        <v>104</v>
      </c>
    </row>
    <row r="3" spans="1:9" ht="27" x14ac:dyDescent="0.35">
      <c r="A3" t="s">
        <v>105</v>
      </c>
      <c r="C3" s="44" t="s">
        <v>95</v>
      </c>
      <c r="H3" s="50" t="s">
        <v>99</v>
      </c>
    </row>
    <row r="4" spans="1:9" ht="20" x14ac:dyDescent="0.2">
      <c r="A4" t="s">
        <v>101</v>
      </c>
      <c r="B4" s="53" t="s">
        <v>100</v>
      </c>
      <c r="C4" s="33" t="s">
        <v>91</v>
      </c>
      <c r="D4" s="33" t="s">
        <v>89</v>
      </c>
      <c r="E4" s="33" t="s">
        <v>96</v>
      </c>
      <c r="F4" s="33" t="s">
        <v>97</v>
      </c>
      <c r="G4" s="33" t="s">
        <v>47</v>
      </c>
      <c r="H4" s="33"/>
      <c r="I4" s="33"/>
    </row>
    <row r="5" spans="1:9" ht="17" x14ac:dyDescent="0.2">
      <c r="A5" s="48" t="s">
        <v>93</v>
      </c>
      <c r="B5">
        <v>1</v>
      </c>
      <c r="C5" s="49">
        <v>5270322.8159999996</v>
      </c>
      <c r="D5" s="46">
        <v>0</v>
      </c>
      <c r="E5" s="46">
        <f>SUM(C5+D5)</f>
        <v>5270322.8159999996</v>
      </c>
      <c r="F5" s="51">
        <v>26640057.600000001</v>
      </c>
      <c r="G5" s="46">
        <f>ABS(E5-F5)</f>
        <v>21369734.784000002</v>
      </c>
      <c r="H5" s="36"/>
      <c r="I5" s="41"/>
    </row>
    <row r="6" spans="1:9" ht="17" x14ac:dyDescent="0.2">
      <c r="B6">
        <v>2</v>
      </c>
      <c r="C6" s="52">
        <v>5749443.0719998302</v>
      </c>
      <c r="D6" s="46">
        <v>10775979.2358361</v>
      </c>
      <c r="E6" s="46">
        <f t="shared" ref="E6:E16" si="0">SUM(C6+D6)</f>
        <v>16525422.307835929</v>
      </c>
      <c r="F6" s="51">
        <v>26640057.600000001</v>
      </c>
      <c r="G6" s="46">
        <f t="shared" ref="G6:G16" si="1">ABS(E6-F6)</f>
        <v>10114635.292164072</v>
      </c>
      <c r="H6" s="36"/>
      <c r="I6" s="41"/>
    </row>
    <row r="7" spans="1:9" ht="17" x14ac:dyDescent="0.2">
      <c r="A7" s="48" t="s">
        <v>102</v>
      </c>
      <c r="B7">
        <v>3</v>
      </c>
      <c r="C7" s="46">
        <v>6228563.3279996701</v>
      </c>
      <c r="D7" s="46">
        <v>17059841.268480301</v>
      </c>
      <c r="E7" s="46">
        <f t="shared" si="0"/>
        <v>23288404.596479971</v>
      </c>
      <c r="F7" s="51">
        <v>26711424</v>
      </c>
      <c r="G7" s="46">
        <f t="shared" si="1"/>
        <v>3423019.403520029</v>
      </c>
      <c r="H7" s="36"/>
      <c r="I7" s="41"/>
    </row>
    <row r="8" spans="1:9" ht="17" x14ac:dyDescent="0.2">
      <c r="B8">
        <v>4</v>
      </c>
      <c r="C8" s="46">
        <v>6707683.5839996701</v>
      </c>
      <c r="D8" s="46">
        <v>16580721.01248</v>
      </c>
      <c r="E8" s="46">
        <f t="shared" si="0"/>
        <v>23288404.596479669</v>
      </c>
      <c r="F8" s="51">
        <v>26711424</v>
      </c>
      <c r="G8" s="46">
        <f t="shared" si="1"/>
        <v>3423019.4035203308</v>
      </c>
      <c r="H8" s="36"/>
      <c r="I8" s="41"/>
    </row>
    <row r="9" spans="1:9" ht="17" x14ac:dyDescent="0.2">
      <c r="B9">
        <v>5</v>
      </c>
      <c r="C9" s="46">
        <v>7186803.8399996702</v>
      </c>
      <c r="D9" s="46">
        <v>16101600.7564804</v>
      </c>
      <c r="E9" s="46">
        <f t="shared" si="0"/>
        <v>23288404.596480072</v>
      </c>
      <c r="F9" s="51">
        <v>26711424</v>
      </c>
      <c r="G9" s="46">
        <f t="shared" si="1"/>
        <v>3423019.4035199285</v>
      </c>
      <c r="H9" s="47"/>
      <c r="I9" s="41"/>
    </row>
    <row r="10" spans="1:9" ht="17" x14ac:dyDescent="0.2">
      <c r="B10">
        <v>6</v>
      </c>
      <c r="C10" s="46">
        <v>7665924.0959996702</v>
      </c>
      <c r="D10" s="46">
        <v>15622480.500480199</v>
      </c>
      <c r="E10" s="46">
        <f t="shared" si="0"/>
        <v>23288404.59647987</v>
      </c>
      <c r="F10" s="51">
        <v>26711424</v>
      </c>
      <c r="G10" s="46">
        <f t="shared" si="1"/>
        <v>3423019.4035201296</v>
      </c>
      <c r="H10" s="47"/>
      <c r="I10" s="41"/>
    </row>
    <row r="11" spans="1:9" ht="17" x14ac:dyDescent="0.2">
      <c r="B11">
        <v>7</v>
      </c>
      <c r="C11" s="46">
        <v>8145044.3519996703</v>
      </c>
      <c r="D11" s="46">
        <v>15143360.244480301</v>
      </c>
      <c r="E11" s="46">
        <f t="shared" si="0"/>
        <v>23288404.596479971</v>
      </c>
      <c r="F11" s="51">
        <v>26711424</v>
      </c>
      <c r="G11" s="46">
        <f t="shared" si="1"/>
        <v>3423019.403520029</v>
      </c>
      <c r="H11" s="47"/>
      <c r="I11" s="41"/>
    </row>
    <row r="12" spans="1:9" ht="17" x14ac:dyDescent="0.2">
      <c r="B12">
        <v>8</v>
      </c>
      <c r="C12" s="46">
        <v>8624164.6079996694</v>
      </c>
      <c r="D12" s="46">
        <v>15009206.572800299</v>
      </c>
      <c r="E12" s="46">
        <f t="shared" si="0"/>
        <v>23633371.180799969</v>
      </c>
      <c r="F12" s="51">
        <v>26711424</v>
      </c>
      <c r="G12" s="46">
        <f t="shared" si="1"/>
        <v>3078052.8192000315</v>
      </c>
    </row>
    <row r="13" spans="1:9" ht="20" x14ac:dyDescent="0.2">
      <c r="B13">
        <v>9</v>
      </c>
      <c r="C13" s="49">
        <v>9103284.8639996592</v>
      </c>
      <c r="D13" s="49">
        <v>14530086.316800199</v>
      </c>
      <c r="E13" s="46">
        <f t="shared" si="0"/>
        <v>23633371.180799857</v>
      </c>
      <c r="F13" s="51">
        <v>26711424</v>
      </c>
      <c r="G13" s="46">
        <f t="shared" si="1"/>
        <v>3078052.8192001432</v>
      </c>
      <c r="H13" s="33"/>
    </row>
    <row r="14" spans="1:9" ht="17" x14ac:dyDescent="0.2">
      <c r="A14" s="48" t="s">
        <v>103</v>
      </c>
      <c r="B14">
        <v>10</v>
      </c>
      <c r="C14" s="46">
        <v>9582405.1199996602</v>
      </c>
      <c r="D14" s="46">
        <v>14050966.060800301</v>
      </c>
      <c r="E14" s="46">
        <f t="shared" si="0"/>
        <v>23633371.180799961</v>
      </c>
      <c r="F14" s="51">
        <v>22918809.600000001</v>
      </c>
      <c r="G14" s="46">
        <f t="shared" si="1"/>
        <v>714561.5807999596</v>
      </c>
      <c r="H14" s="36"/>
    </row>
    <row r="15" spans="1:9" ht="17" x14ac:dyDescent="0.2">
      <c r="B15">
        <v>11</v>
      </c>
      <c r="C15" s="46">
        <v>10061525.3759996</v>
      </c>
      <c r="D15" s="46">
        <v>13571845.8048003</v>
      </c>
      <c r="E15" s="46">
        <f t="shared" si="0"/>
        <v>23633371.180799901</v>
      </c>
      <c r="F15" s="51">
        <v>22918809.600000001</v>
      </c>
      <c r="G15" s="46">
        <f t="shared" si="1"/>
        <v>714561.5807999</v>
      </c>
      <c r="H15" s="46"/>
    </row>
    <row r="16" spans="1:9" ht="17" x14ac:dyDescent="0.2">
      <c r="B16">
        <v>12</v>
      </c>
      <c r="C16" s="46">
        <v>10540645.631999601</v>
      </c>
      <c r="D16" s="46">
        <v>13092725.548800301</v>
      </c>
      <c r="E16" s="46">
        <f t="shared" si="0"/>
        <v>23633371.180799901</v>
      </c>
      <c r="F16" s="51">
        <v>22918809.600000001</v>
      </c>
      <c r="G16" s="46">
        <f t="shared" si="1"/>
        <v>714561.5807999</v>
      </c>
      <c r="H16" s="46"/>
    </row>
    <row r="17" spans="1:12" x14ac:dyDescent="0.2">
      <c r="C17" s="36"/>
      <c r="D17" s="47"/>
      <c r="E17" s="46"/>
      <c r="F17" s="41"/>
      <c r="G17" s="45"/>
      <c r="H17" s="46"/>
    </row>
    <row r="18" spans="1:12" x14ac:dyDescent="0.2">
      <c r="C18" s="36"/>
      <c r="D18" s="47"/>
      <c r="E18" s="46"/>
      <c r="F18" s="41"/>
      <c r="G18" s="45"/>
      <c r="H18" s="46"/>
    </row>
    <row r="19" spans="1:12" x14ac:dyDescent="0.2">
      <c r="C19" s="36"/>
      <c r="D19" s="47"/>
      <c r="E19" s="46"/>
      <c r="F19" s="41"/>
      <c r="G19" s="45"/>
      <c r="H19" s="46"/>
    </row>
    <row r="20" spans="1:12" x14ac:dyDescent="0.2">
      <c r="C20" s="36"/>
      <c r="D20" s="47"/>
      <c r="E20" s="46"/>
      <c r="F20" s="41"/>
      <c r="G20" s="45"/>
      <c r="H20" s="46"/>
    </row>
    <row r="21" spans="1:12" ht="27" x14ac:dyDescent="0.35">
      <c r="A21" t="s">
        <v>105</v>
      </c>
      <c r="C21" s="44" t="s">
        <v>106</v>
      </c>
      <c r="D21" s="31"/>
      <c r="E21" s="31"/>
      <c r="F21" s="31"/>
      <c r="G21" s="31"/>
      <c r="H21" s="31"/>
    </row>
    <row r="22" spans="1:12" ht="27" x14ac:dyDescent="0.35">
      <c r="C22" s="44"/>
      <c r="D22" s="31"/>
      <c r="E22" s="31" t="s">
        <v>120</v>
      </c>
      <c r="F22" s="46">
        <v>23700000</v>
      </c>
      <c r="G22" s="31" t="s">
        <v>122</v>
      </c>
      <c r="H22" s="46">
        <v>25800000</v>
      </c>
    </row>
    <row r="23" spans="1:12" ht="27" x14ac:dyDescent="0.35">
      <c r="C23" s="44"/>
      <c r="D23" s="31"/>
      <c r="E23" s="31" t="s">
        <v>121</v>
      </c>
      <c r="F23" s="46">
        <v>9120000</v>
      </c>
      <c r="G23" s="31" t="s">
        <v>123</v>
      </c>
      <c r="H23" s="46">
        <v>9210000</v>
      </c>
    </row>
    <row r="24" spans="1:12" ht="20" x14ac:dyDescent="0.25">
      <c r="A24" s="50" t="s">
        <v>111</v>
      </c>
      <c r="B24" s="56" t="s">
        <v>100</v>
      </c>
      <c r="C24" s="54" t="s">
        <v>119</v>
      </c>
      <c r="D24" s="55" t="s">
        <v>108</v>
      </c>
      <c r="E24" s="55" t="s">
        <v>109</v>
      </c>
      <c r="F24" s="55" t="s">
        <v>112</v>
      </c>
      <c r="G24" s="55" t="s">
        <v>113</v>
      </c>
      <c r="H24" s="55" t="s">
        <v>114</v>
      </c>
      <c r="I24" s="55" t="s">
        <v>115</v>
      </c>
      <c r="J24" s="55" t="s">
        <v>116</v>
      </c>
      <c r="K24" s="55" t="s">
        <v>117</v>
      </c>
      <c r="L24" s="55" t="s">
        <v>118</v>
      </c>
    </row>
    <row r="25" spans="1:12" ht="17" x14ac:dyDescent="0.2">
      <c r="A25" s="48" t="s">
        <v>93</v>
      </c>
      <c r="B25">
        <v>1</v>
      </c>
      <c r="C25" s="51">
        <v>26640057.600000001</v>
      </c>
    </row>
    <row r="26" spans="1:12" ht="17" x14ac:dyDescent="0.2">
      <c r="B26">
        <v>2</v>
      </c>
      <c r="C26" s="51"/>
    </row>
    <row r="27" spans="1:12" ht="17" x14ac:dyDescent="0.2">
      <c r="A27" s="48" t="s">
        <v>102</v>
      </c>
      <c r="B27">
        <v>3</v>
      </c>
      <c r="C27" s="51">
        <v>26711424</v>
      </c>
    </row>
    <row r="28" spans="1:12" ht="17" x14ac:dyDescent="0.2">
      <c r="B28">
        <v>4</v>
      </c>
      <c r="C28" s="51"/>
    </row>
    <row r="29" spans="1:12" ht="17" x14ac:dyDescent="0.2">
      <c r="B29">
        <v>5</v>
      </c>
      <c r="C29" s="51"/>
    </row>
    <row r="30" spans="1:12" ht="17" x14ac:dyDescent="0.2">
      <c r="B30">
        <v>6</v>
      </c>
      <c r="C30" s="51"/>
    </row>
    <row r="31" spans="1:12" ht="17" x14ac:dyDescent="0.2">
      <c r="B31">
        <v>7</v>
      </c>
      <c r="C31" s="51"/>
    </row>
    <row r="32" spans="1:12" ht="17" x14ac:dyDescent="0.2">
      <c r="B32">
        <v>8</v>
      </c>
      <c r="C32" s="51"/>
    </row>
    <row r="33" spans="1:6" ht="17" x14ac:dyDescent="0.2">
      <c r="B33">
        <v>9</v>
      </c>
      <c r="C33" s="51"/>
    </row>
    <row r="34" spans="1:6" ht="17" x14ac:dyDescent="0.2">
      <c r="A34" s="48" t="s">
        <v>103</v>
      </c>
      <c r="B34">
        <v>10</v>
      </c>
      <c r="C34" s="51">
        <v>22918809.600000001</v>
      </c>
    </row>
    <row r="35" spans="1:6" ht="17" x14ac:dyDescent="0.2">
      <c r="B35">
        <v>11</v>
      </c>
      <c r="C35" s="51"/>
    </row>
    <row r="36" spans="1:6" ht="17" x14ac:dyDescent="0.2">
      <c r="B36">
        <v>12</v>
      </c>
      <c r="C36" s="51"/>
    </row>
    <row r="38" spans="1:6" ht="19" x14ac:dyDescent="0.25">
      <c r="C38" s="54" t="s">
        <v>96</v>
      </c>
      <c r="D38" s="55" t="s">
        <v>108</v>
      </c>
      <c r="E38" s="55" t="s">
        <v>109</v>
      </c>
      <c r="F38" s="55" t="s">
        <v>107</v>
      </c>
    </row>
    <row r="39" spans="1:6" ht="19" x14ac:dyDescent="0.2">
      <c r="A39" s="50" t="s">
        <v>110</v>
      </c>
      <c r="B39" s="56" t="s">
        <v>100</v>
      </c>
      <c r="C39">
        <v>5270322.8159999996</v>
      </c>
    </row>
    <row r="40" spans="1:6" x14ac:dyDescent="0.2">
      <c r="A40" s="48" t="s">
        <v>93</v>
      </c>
      <c r="B40">
        <v>1</v>
      </c>
      <c r="C40">
        <v>16525422.307835929</v>
      </c>
    </row>
    <row r="41" spans="1:6" x14ac:dyDescent="0.2">
      <c r="B41">
        <v>2</v>
      </c>
      <c r="C41">
        <v>23288404.596479971</v>
      </c>
    </row>
    <row r="42" spans="1:6" x14ac:dyDescent="0.2">
      <c r="A42" s="48" t="s">
        <v>102</v>
      </c>
      <c r="B42">
        <v>3</v>
      </c>
      <c r="C42">
        <v>23288404.596479669</v>
      </c>
    </row>
    <row r="43" spans="1:6" x14ac:dyDescent="0.2">
      <c r="B43">
        <v>4</v>
      </c>
      <c r="C43">
        <v>23288404.596480072</v>
      </c>
    </row>
    <row r="44" spans="1:6" x14ac:dyDescent="0.2">
      <c r="B44">
        <v>5</v>
      </c>
      <c r="C44">
        <v>23288404.59647987</v>
      </c>
    </row>
    <row r="45" spans="1:6" x14ac:dyDescent="0.2">
      <c r="B45">
        <v>6</v>
      </c>
      <c r="C45">
        <v>23288404.596479971</v>
      </c>
    </row>
    <row r="46" spans="1:6" x14ac:dyDescent="0.2">
      <c r="B46">
        <v>7</v>
      </c>
      <c r="C46">
        <v>23633371.180799969</v>
      </c>
    </row>
    <row r="47" spans="1:6" x14ac:dyDescent="0.2">
      <c r="B47">
        <v>8</v>
      </c>
      <c r="C47">
        <v>23633371.180799857</v>
      </c>
    </row>
    <row r="48" spans="1:6" x14ac:dyDescent="0.2">
      <c r="B48">
        <v>9</v>
      </c>
      <c r="C48">
        <v>23633371.180799961</v>
      </c>
    </row>
    <row r="49" spans="1:3" x14ac:dyDescent="0.2">
      <c r="A49" s="48" t="s">
        <v>103</v>
      </c>
      <c r="B49">
        <v>10</v>
      </c>
      <c r="C49">
        <v>23633371.180799901</v>
      </c>
    </row>
    <row r="50" spans="1:3" x14ac:dyDescent="0.2">
      <c r="B50">
        <v>11</v>
      </c>
      <c r="C50">
        <v>23633371.180799901</v>
      </c>
    </row>
    <row r="51" spans="1:3" x14ac:dyDescent="0.2">
      <c r="B5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Features</vt:lpstr>
      <vt:lpstr>bon</vt:lpstr>
      <vt:lpstr>debug-cha</vt:lpstr>
      <vt:lpstr>debug-diu</vt:lpstr>
      <vt:lpstr>debug-ddu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2025-10-15T00:56:51Z</dcterms:modified>
</cp:coreProperties>
</file>